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2AFED9B-483B-4BF5-966C-43F962F42A71}" xr6:coauthVersionLast="47" xr6:coauthVersionMax="47" xr10:uidLastSave="{00000000-0000-0000-0000-000000000000}"/>
  <bookViews>
    <workbookView xWindow="-110" yWindow="-110" windowWidth="19420" windowHeight="10300" tabRatio="638" activeTab="3" xr2:uid="{00000000-000D-0000-FFFF-FFFF00000000}"/>
    <workbookView visibility="hidden" xWindow="-110" yWindow="-110" windowWidth="19420" windowHeight="10300" activeTab="6" xr2:uid="{254F20BA-5774-4E68-B7B2-63812ED9D58D}"/>
  </bookViews>
  <sheets>
    <sheet name="1コート" sheetId="152" r:id="rId1"/>
    <sheet name="2コート" sheetId="158" r:id="rId2"/>
    <sheet name="3コート" sheetId="153" r:id="rId3"/>
    <sheet name="４コート " sheetId="160" r:id="rId4"/>
    <sheet name="５コート " sheetId="161" r:id="rId5"/>
    <sheet name="６コート" sheetId="159" r:id="rId6"/>
    <sheet name="成績表" sheetId="145" r:id="rId7"/>
  </sheets>
  <calcPr calcId="191029"/>
</workbook>
</file>

<file path=xl/calcChain.xml><?xml version="1.0" encoding="utf-8"?>
<calcChain xmlns="http://schemas.openxmlformats.org/spreadsheetml/2006/main">
  <c r="BD49" i="161" l="1"/>
  <c r="AX49" i="161"/>
  <c r="AR49" i="161"/>
  <c r="AL49" i="161"/>
  <c r="AF49" i="161"/>
  <c r="Z49" i="161"/>
  <c r="T49" i="161"/>
  <c r="N49" i="161"/>
  <c r="H49" i="161"/>
  <c r="B49" i="161"/>
  <c r="A49" i="161"/>
  <c r="BB43" i="161"/>
  <c r="AZ43" i="161"/>
  <c r="AV43" i="161"/>
  <c r="AT43" i="161"/>
  <c r="AP43" i="161"/>
  <c r="AN43" i="161"/>
  <c r="AJ43" i="161"/>
  <c r="AH43" i="161"/>
  <c r="AD43" i="161"/>
  <c r="AB43" i="161"/>
  <c r="X43" i="161"/>
  <c r="V43" i="161"/>
  <c r="R43" i="161"/>
  <c r="P43" i="161"/>
  <c r="L43" i="161"/>
  <c r="J43" i="161"/>
  <c r="F43" i="161"/>
  <c r="D43" i="161"/>
  <c r="BB42" i="161"/>
  <c r="AZ42" i="161"/>
  <c r="AV42" i="161"/>
  <c r="AT42" i="161"/>
  <c r="AP42" i="161"/>
  <c r="AN42" i="161"/>
  <c r="AJ42" i="161"/>
  <c r="AH42" i="161"/>
  <c r="AD42" i="161"/>
  <c r="AB42" i="161"/>
  <c r="X42" i="161"/>
  <c r="V42" i="161"/>
  <c r="R42" i="161"/>
  <c r="P42" i="161"/>
  <c r="L42" i="161"/>
  <c r="J42" i="161"/>
  <c r="F42" i="161"/>
  <c r="D42" i="161"/>
  <c r="BB41" i="161"/>
  <c r="AZ41" i="161"/>
  <c r="AV41" i="161"/>
  <c r="AT41" i="161"/>
  <c r="AP41" i="161"/>
  <c r="AN41" i="161"/>
  <c r="AJ41" i="161"/>
  <c r="AH41" i="161"/>
  <c r="AD41" i="161"/>
  <c r="AB41" i="161"/>
  <c r="X41" i="161"/>
  <c r="V41" i="161"/>
  <c r="R41" i="161"/>
  <c r="P41" i="161"/>
  <c r="L41" i="161"/>
  <c r="J41" i="161"/>
  <c r="F41" i="161"/>
  <c r="D41" i="161"/>
  <c r="A41" i="161"/>
  <c r="BS40" i="161"/>
  <c r="BR40" i="161"/>
  <c r="AX40" i="161"/>
  <c r="AR40" i="161"/>
  <c r="AL40" i="161"/>
  <c r="AJ40" i="161"/>
  <c r="AF40" i="161"/>
  <c r="Z40" i="161"/>
  <c r="T40" i="161"/>
  <c r="N40" i="161"/>
  <c r="L40" i="161"/>
  <c r="H40" i="161"/>
  <c r="B40" i="161"/>
  <c r="A40" i="161"/>
  <c r="BI39" i="161"/>
  <c r="AY43" i="161" s="1"/>
  <c r="BE39" i="161"/>
  <c r="BC43" i="161" s="1"/>
  <c r="AV39" i="161"/>
  <c r="AT39" i="161"/>
  <c r="AP39" i="161"/>
  <c r="AN39" i="161"/>
  <c r="AJ39" i="161"/>
  <c r="AH39" i="161"/>
  <c r="AD39" i="161"/>
  <c r="AB39" i="161"/>
  <c r="X39" i="161"/>
  <c r="V39" i="161"/>
  <c r="R39" i="161"/>
  <c r="P39" i="161"/>
  <c r="L39" i="161"/>
  <c r="J39" i="161"/>
  <c r="F39" i="161"/>
  <c r="D39" i="161"/>
  <c r="BI38" i="161"/>
  <c r="AY42" i="161" s="1"/>
  <c r="BE38" i="161"/>
  <c r="BC42" i="161" s="1"/>
  <c r="AV38" i="161"/>
  <c r="AT38" i="161"/>
  <c r="AP38" i="161"/>
  <c r="AN38" i="161"/>
  <c r="AJ38" i="161"/>
  <c r="AH38" i="161"/>
  <c r="AD38" i="161"/>
  <c r="AB38" i="161"/>
  <c r="X38" i="161"/>
  <c r="V38" i="161"/>
  <c r="R38" i="161"/>
  <c r="P38" i="161"/>
  <c r="L38" i="161"/>
  <c r="J38" i="161"/>
  <c r="F38" i="161"/>
  <c r="D38" i="161"/>
  <c r="BI37" i="161"/>
  <c r="AY41" i="161" s="1"/>
  <c r="BE37" i="161"/>
  <c r="BC41" i="161" s="1"/>
  <c r="AV37" i="161"/>
  <c r="AT37" i="161"/>
  <c r="AP37" i="161"/>
  <c r="AN37" i="161"/>
  <c r="AJ37" i="161"/>
  <c r="AH37" i="161"/>
  <c r="AD37" i="161"/>
  <c r="AB37" i="161"/>
  <c r="X37" i="161"/>
  <c r="V37" i="161"/>
  <c r="R37" i="161"/>
  <c r="P37" i="161"/>
  <c r="L37" i="161"/>
  <c r="J37" i="161"/>
  <c r="F37" i="161"/>
  <c r="D37" i="161"/>
  <c r="A37" i="161"/>
  <c r="BS36" i="161"/>
  <c r="BR36" i="161"/>
  <c r="BH36" i="161"/>
  <c r="AZ40" i="161" s="1"/>
  <c r="BE36" i="161"/>
  <c r="BB40" i="161" s="1"/>
  <c r="AR36" i="161"/>
  <c r="AN36" i="161"/>
  <c r="AL36" i="161"/>
  <c r="AF36" i="161"/>
  <c r="Z36" i="161"/>
  <c r="T36" i="161"/>
  <c r="P36" i="161"/>
  <c r="N36" i="161"/>
  <c r="J36" i="161"/>
  <c r="H36" i="161"/>
  <c r="F36" i="161"/>
  <c r="B36" i="161"/>
  <c r="A36" i="161"/>
  <c r="BI35" i="161"/>
  <c r="AS43" i="161" s="1"/>
  <c r="BE35" i="161"/>
  <c r="AW43" i="161" s="1"/>
  <c r="BC35" i="161"/>
  <c r="AS39" i="161" s="1"/>
  <c r="AY35" i="161"/>
  <c r="AW39" i="161" s="1"/>
  <c r="AP35" i="161"/>
  <c r="AN35" i="161"/>
  <c r="AJ35" i="161"/>
  <c r="AH35" i="161"/>
  <c r="AD35" i="161"/>
  <c r="AB35" i="161"/>
  <c r="X35" i="161"/>
  <c r="V35" i="161"/>
  <c r="R35" i="161"/>
  <c r="P35" i="161"/>
  <c r="L35" i="161"/>
  <c r="J35" i="161"/>
  <c r="F35" i="161"/>
  <c r="D35" i="161"/>
  <c r="BI34" i="161"/>
  <c r="AS42" i="161" s="1"/>
  <c r="BE34" i="161"/>
  <c r="AW42" i="161" s="1"/>
  <c r="BC34" i="161"/>
  <c r="AS38" i="161" s="1"/>
  <c r="AY34" i="161"/>
  <c r="AW38" i="161" s="1"/>
  <c r="AP34" i="161"/>
  <c r="AN34" i="161"/>
  <c r="AJ34" i="161"/>
  <c r="AH34" i="161"/>
  <c r="AD34" i="161"/>
  <c r="AB34" i="161"/>
  <c r="X34" i="161"/>
  <c r="V34" i="161"/>
  <c r="R34" i="161"/>
  <c r="P34" i="161"/>
  <c r="L34" i="161"/>
  <c r="J34" i="161"/>
  <c r="F34" i="161"/>
  <c r="D34" i="161"/>
  <c r="BI33" i="161"/>
  <c r="AS41" i="161" s="1"/>
  <c r="BE33" i="161"/>
  <c r="AW41" i="161" s="1"/>
  <c r="BC33" i="161"/>
  <c r="AS37" i="161" s="1"/>
  <c r="AY33" i="161"/>
  <c r="AW37" i="161" s="1"/>
  <c r="AP33" i="161"/>
  <c r="AN33" i="161"/>
  <c r="AJ33" i="161"/>
  <c r="AH33" i="161"/>
  <c r="AD33" i="161"/>
  <c r="AB33" i="161"/>
  <c r="X33" i="161"/>
  <c r="V33" i="161"/>
  <c r="R33" i="161"/>
  <c r="P33" i="161"/>
  <c r="L33" i="161"/>
  <c r="J33" i="161"/>
  <c r="F33" i="161"/>
  <c r="D33" i="161"/>
  <c r="A33" i="161"/>
  <c r="BS32" i="161"/>
  <c r="BR32" i="161"/>
  <c r="BH32" i="161"/>
  <c r="AT40" i="161" s="1"/>
  <c r="BE32" i="161"/>
  <c r="AV40" i="161" s="1"/>
  <c r="BB32" i="161"/>
  <c r="AT36" i="161" s="1"/>
  <c r="AY32" i="161"/>
  <c r="AV36" i="161" s="1"/>
  <c r="AP32" i="161"/>
  <c r="AL32" i="161"/>
  <c r="AF32" i="161"/>
  <c r="Z32" i="161"/>
  <c r="T32" i="161"/>
  <c r="N32" i="161"/>
  <c r="H32" i="161"/>
  <c r="B32" i="161"/>
  <c r="A32" i="161"/>
  <c r="BI31" i="161"/>
  <c r="AM43" i="161" s="1"/>
  <c r="BE31" i="161"/>
  <c r="AQ43" i="161" s="1"/>
  <c r="BC31" i="161"/>
  <c r="AM39" i="161" s="1"/>
  <c r="AY31" i="161"/>
  <c r="AQ39" i="161" s="1"/>
  <c r="AW31" i="161"/>
  <c r="AM35" i="161" s="1"/>
  <c r="AS31" i="161"/>
  <c r="AQ35" i="161" s="1"/>
  <c r="AJ31" i="161"/>
  <c r="AH31" i="161"/>
  <c r="AD31" i="161"/>
  <c r="AB31" i="161"/>
  <c r="X31" i="161"/>
  <c r="V31" i="161"/>
  <c r="R31" i="161"/>
  <c r="P31" i="161"/>
  <c r="L31" i="161"/>
  <c r="J31" i="161"/>
  <c r="F31" i="161"/>
  <c r="D31" i="161"/>
  <c r="BI30" i="161"/>
  <c r="AM42" i="161" s="1"/>
  <c r="BE30" i="161"/>
  <c r="AQ42" i="161" s="1"/>
  <c r="BC30" i="161"/>
  <c r="AM38" i="161" s="1"/>
  <c r="AY30" i="161"/>
  <c r="AQ38" i="161" s="1"/>
  <c r="AW30" i="161"/>
  <c r="AM34" i="161" s="1"/>
  <c r="AS30" i="161"/>
  <c r="AQ34" i="161" s="1"/>
  <c r="AJ30" i="161"/>
  <c r="AH30" i="161"/>
  <c r="AD30" i="161"/>
  <c r="AB30" i="161"/>
  <c r="X30" i="161"/>
  <c r="V30" i="161"/>
  <c r="R30" i="161"/>
  <c r="P30" i="161"/>
  <c r="L30" i="161"/>
  <c r="J30" i="161"/>
  <c r="F30" i="161"/>
  <c r="D30" i="161"/>
  <c r="BI29" i="161"/>
  <c r="AM41" i="161" s="1"/>
  <c r="BE29" i="161"/>
  <c r="AQ41" i="161" s="1"/>
  <c r="BC29" i="161"/>
  <c r="AM37" i="161" s="1"/>
  <c r="AY29" i="161"/>
  <c r="AQ37" i="161" s="1"/>
  <c r="AW29" i="161"/>
  <c r="AM33" i="161" s="1"/>
  <c r="AS29" i="161"/>
  <c r="AQ33" i="161" s="1"/>
  <c r="AJ29" i="161"/>
  <c r="AH29" i="161"/>
  <c r="AD29" i="161"/>
  <c r="AB29" i="161"/>
  <c r="X29" i="161"/>
  <c r="V29" i="161"/>
  <c r="R29" i="161"/>
  <c r="P29" i="161"/>
  <c r="L29" i="161"/>
  <c r="J29" i="161"/>
  <c r="F29" i="161"/>
  <c r="D29" i="161"/>
  <c r="A29" i="161"/>
  <c r="BS28" i="161"/>
  <c r="BR28" i="161"/>
  <c r="BH28" i="161"/>
  <c r="AN40" i="161" s="1"/>
  <c r="BE28" i="161"/>
  <c r="AP40" i="161" s="1"/>
  <c r="BB28" i="161"/>
  <c r="AY28" i="161"/>
  <c r="AP36" i="161" s="1"/>
  <c r="AV28" i="161"/>
  <c r="AN32" i="161" s="1"/>
  <c r="AS28" i="161"/>
  <c r="AF28" i="161"/>
  <c r="T28" i="161"/>
  <c r="N28" i="161"/>
  <c r="H28" i="161"/>
  <c r="B28" i="161"/>
  <c r="A28" i="161"/>
  <c r="BI27" i="161"/>
  <c r="AG43" i="161" s="1"/>
  <c r="BE27" i="161"/>
  <c r="AK43" i="161" s="1"/>
  <c r="BC27" i="161"/>
  <c r="AG39" i="161" s="1"/>
  <c r="AY27" i="161"/>
  <c r="AK39" i="161" s="1"/>
  <c r="AW27" i="161"/>
  <c r="AG35" i="161" s="1"/>
  <c r="AS27" i="161"/>
  <c r="AK35" i="161" s="1"/>
  <c r="AQ27" i="161"/>
  <c r="AG31" i="161" s="1"/>
  <c r="AM27" i="161"/>
  <c r="AK31" i="161" s="1"/>
  <c r="AD27" i="161"/>
  <c r="AB27" i="161"/>
  <c r="X27" i="161"/>
  <c r="V27" i="161"/>
  <c r="R27" i="161"/>
  <c r="P27" i="161"/>
  <c r="L27" i="161"/>
  <c r="J27" i="161"/>
  <c r="F27" i="161"/>
  <c r="D27" i="161"/>
  <c r="BI26" i="161"/>
  <c r="AG42" i="161" s="1"/>
  <c r="BE26" i="161"/>
  <c r="AK42" i="161" s="1"/>
  <c r="BC26" i="161"/>
  <c r="AG38" i="161" s="1"/>
  <c r="AY26" i="161"/>
  <c r="AK38" i="161" s="1"/>
  <c r="AW26" i="161"/>
  <c r="AG34" i="161" s="1"/>
  <c r="AS26" i="161"/>
  <c r="AK34" i="161" s="1"/>
  <c r="AQ26" i="161"/>
  <c r="AG30" i="161" s="1"/>
  <c r="AM26" i="161"/>
  <c r="AK30" i="161" s="1"/>
  <c r="AD26" i="161"/>
  <c r="AB26" i="161"/>
  <c r="X26" i="161"/>
  <c r="V26" i="161"/>
  <c r="S26" i="161"/>
  <c r="R26" i="161"/>
  <c r="P26" i="161"/>
  <c r="L26" i="161"/>
  <c r="J26" i="161"/>
  <c r="F26" i="161"/>
  <c r="D26" i="161"/>
  <c r="BI25" i="161"/>
  <c r="AG41" i="161" s="1"/>
  <c r="BE25" i="161"/>
  <c r="AK41" i="161" s="1"/>
  <c r="BC25" i="161"/>
  <c r="AG37" i="161" s="1"/>
  <c r="AY25" i="161"/>
  <c r="AK37" i="161" s="1"/>
  <c r="AW25" i="161"/>
  <c r="AG33" i="161" s="1"/>
  <c r="AS25" i="161"/>
  <c r="AK33" i="161" s="1"/>
  <c r="AQ25" i="161"/>
  <c r="AG29" i="161" s="1"/>
  <c r="AM25" i="161"/>
  <c r="AK29" i="161" s="1"/>
  <c r="AD25" i="161"/>
  <c r="AB25" i="161"/>
  <c r="X25" i="161"/>
  <c r="V25" i="161"/>
  <c r="S25" i="161"/>
  <c r="R25" i="161"/>
  <c r="P25" i="161"/>
  <c r="L25" i="161"/>
  <c r="J25" i="161"/>
  <c r="F25" i="161"/>
  <c r="D25" i="161"/>
  <c r="A25" i="161"/>
  <c r="BS24" i="161"/>
  <c r="BR24" i="161"/>
  <c r="BH24" i="161"/>
  <c r="AH40" i="161" s="1"/>
  <c r="BE24" i="161"/>
  <c r="BB24" i="161"/>
  <c r="AH36" i="161" s="1"/>
  <c r="AY24" i="161"/>
  <c r="AJ36" i="161" s="1"/>
  <c r="AV24" i="161"/>
  <c r="AH32" i="161" s="1"/>
  <c r="AS24" i="161"/>
  <c r="AJ32" i="161" s="1"/>
  <c r="AP24" i="161"/>
  <c r="AH28" i="161" s="1"/>
  <c r="AM24" i="161"/>
  <c r="AJ28" i="161" s="1"/>
  <c r="Z24" i="161"/>
  <c r="T24" i="161"/>
  <c r="N24" i="161"/>
  <c r="H24" i="161"/>
  <c r="B24" i="161"/>
  <c r="A24" i="161"/>
  <c r="BI23" i="161"/>
  <c r="AA43" i="161" s="1"/>
  <c r="BE23" i="161"/>
  <c r="AE43" i="161" s="1"/>
  <c r="BC23" i="161"/>
  <c r="AA39" i="161" s="1"/>
  <c r="AY23" i="161"/>
  <c r="AE39" i="161" s="1"/>
  <c r="AW23" i="161"/>
  <c r="AA35" i="161" s="1"/>
  <c r="AS23" i="161"/>
  <c r="AE35" i="161" s="1"/>
  <c r="AQ23" i="161"/>
  <c r="AA31" i="161" s="1"/>
  <c r="AM23" i="161"/>
  <c r="AE31" i="161" s="1"/>
  <c r="AK23" i="161"/>
  <c r="AA27" i="161" s="1"/>
  <c r="AG23" i="161"/>
  <c r="AE27" i="161" s="1"/>
  <c r="X23" i="161"/>
  <c r="V23" i="161"/>
  <c r="R23" i="161"/>
  <c r="P23" i="161"/>
  <c r="L23" i="161"/>
  <c r="J23" i="161"/>
  <c r="F23" i="161"/>
  <c r="D23" i="161"/>
  <c r="BI22" i="161"/>
  <c r="AA42" i="161" s="1"/>
  <c r="BE22" i="161"/>
  <c r="AE42" i="161" s="1"/>
  <c r="BC22" i="161"/>
  <c r="AA38" i="161" s="1"/>
  <c r="AY22" i="161"/>
  <c r="AE38" i="161" s="1"/>
  <c r="AW22" i="161"/>
  <c r="AA34" i="161" s="1"/>
  <c r="AS22" i="161"/>
  <c r="AE34" i="161" s="1"/>
  <c r="AQ22" i="161"/>
  <c r="AA30" i="161" s="1"/>
  <c r="AM22" i="161"/>
  <c r="AE30" i="161" s="1"/>
  <c r="AK22" i="161"/>
  <c r="AA26" i="161" s="1"/>
  <c r="AG22" i="161"/>
  <c r="AE26" i="161" s="1"/>
  <c r="X22" i="161"/>
  <c r="V22" i="161"/>
  <c r="R22" i="161"/>
  <c r="P22" i="161"/>
  <c r="L22" i="161"/>
  <c r="J22" i="161"/>
  <c r="F22" i="161"/>
  <c r="D22" i="161"/>
  <c r="BI21" i="161"/>
  <c r="AA41" i="161" s="1"/>
  <c r="BE21" i="161"/>
  <c r="AE41" i="161" s="1"/>
  <c r="BC21" i="161"/>
  <c r="AA37" i="161" s="1"/>
  <c r="AY21" i="161"/>
  <c r="AE37" i="161" s="1"/>
  <c r="AW21" i="161"/>
  <c r="AA33" i="161" s="1"/>
  <c r="AS21" i="161"/>
  <c r="AE33" i="161" s="1"/>
  <c r="AQ21" i="161"/>
  <c r="AA29" i="161" s="1"/>
  <c r="AM21" i="161"/>
  <c r="AE29" i="161" s="1"/>
  <c r="AK21" i="161"/>
  <c r="AA25" i="161" s="1"/>
  <c r="AG21" i="161"/>
  <c r="AE25" i="161" s="1"/>
  <c r="X21" i="161"/>
  <c r="V21" i="161"/>
  <c r="R21" i="161"/>
  <c r="P21" i="161"/>
  <c r="L21" i="161"/>
  <c r="J21" i="161"/>
  <c r="F21" i="161"/>
  <c r="D21" i="161"/>
  <c r="A21" i="161"/>
  <c r="BS20" i="161"/>
  <c r="BR20" i="161"/>
  <c r="BH20" i="161"/>
  <c r="AB40" i="161" s="1"/>
  <c r="BE20" i="161"/>
  <c r="AD40" i="161" s="1"/>
  <c r="BB20" i="161"/>
  <c r="AB36" i="161" s="1"/>
  <c r="AY20" i="161"/>
  <c r="AD36" i="161" s="1"/>
  <c r="AV20" i="161"/>
  <c r="AB32" i="161" s="1"/>
  <c r="AS20" i="161"/>
  <c r="AD32" i="161" s="1"/>
  <c r="AP20" i="161"/>
  <c r="AB28" i="161" s="1"/>
  <c r="AM20" i="161"/>
  <c r="AD28" i="161" s="1"/>
  <c r="AJ20" i="161"/>
  <c r="AB24" i="161" s="1"/>
  <c r="AG20" i="161"/>
  <c r="AD24" i="161" s="1"/>
  <c r="T20" i="161"/>
  <c r="N20" i="161"/>
  <c r="H20" i="161"/>
  <c r="B20" i="161"/>
  <c r="A20" i="161"/>
  <c r="BI19" i="161"/>
  <c r="U43" i="161" s="1"/>
  <c r="BE19" i="161"/>
  <c r="Y43" i="161" s="1"/>
  <c r="BC19" i="161"/>
  <c r="U39" i="161" s="1"/>
  <c r="AY19" i="161"/>
  <c r="Y39" i="161" s="1"/>
  <c r="AW19" i="161"/>
  <c r="U35" i="161" s="1"/>
  <c r="AS19" i="161"/>
  <c r="Y35" i="161" s="1"/>
  <c r="AQ19" i="161"/>
  <c r="U31" i="161" s="1"/>
  <c r="AM19" i="161"/>
  <c r="Y31" i="161" s="1"/>
  <c r="AK19" i="161"/>
  <c r="U27" i="161" s="1"/>
  <c r="AG19" i="161"/>
  <c r="Y27" i="161" s="1"/>
  <c r="AE19" i="161"/>
  <c r="U23" i="161" s="1"/>
  <c r="AA19" i="161"/>
  <c r="Y23" i="161" s="1"/>
  <c r="R19" i="161"/>
  <c r="P19" i="161"/>
  <c r="L19" i="161"/>
  <c r="J19" i="161"/>
  <c r="F19" i="161"/>
  <c r="D19" i="161"/>
  <c r="BI18" i="161"/>
  <c r="U42" i="161" s="1"/>
  <c r="BE18" i="161"/>
  <c r="Y42" i="161" s="1"/>
  <c r="BC18" i="161"/>
  <c r="U38" i="161" s="1"/>
  <c r="AY18" i="161"/>
  <c r="Y38" i="161" s="1"/>
  <c r="AW18" i="161"/>
  <c r="U34" i="161" s="1"/>
  <c r="AS18" i="161"/>
  <c r="Y34" i="161" s="1"/>
  <c r="AQ18" i="161"/>
  <c r="U30" i="161" s="1"/>
  <c r="AM18" i="161"/>
  <c r="Y30" i="161" s="1"/>
  <c r="AK18" i="161"/>
  <c r="U26" i="161" s="1"/>
  <c r="AG18" i="161"/>
  <c r="Y26" i="161" s="1"/>
  <c r="AE18" i="161"/>
  <c r="U22" i="161" s="1"/>
  <c r="AA18" i="161"/>
  <c r="Y22" i="161" s="1"/>
  <c r="R18" i="161"/>
  <c r="P18" i="161"/>
  <c r="L18" i="161"/>
  <c r="J18" i="161"/>
  <c r="F18" i="161"/>
  <c r="D18" i="161"/>
  <c r="BI17" i="161"/>
  <c r="U41" i="161" s="1"/>
  <c r="BE17" i="161"/>
  <c r="Y41" i="161" s="1"/>
  <c r="BC17" i="161"/>
  <c r="U37" i="161" s="1"/>
  <c r="AY17" i="161"/>
  <c r="Y37" i="161" s="1"/>
  <c r="AW17" i="161"/>
  <c r="U33" i="161" s="1"/>
  <c r="AS17" i="161"/>
  <c r="Y33" i="161" s="1"/>
  <c r="AQ17" i="161"/>
  <c r="U29" i="161" s="1"/>
  <c r="AM17" i="161"/>
  <c r="Y29" i="161" s="1"/>
  <c r="AK17" i="161"/>
  <c r="U25" i="161" s="1"/>
  <c r="AG17" i="161"/>
  <c r="Y25" i="161" s="1"/>
  <c r="AE17" i="161"/>
  <c r="U21" i="161" s="1"/>
  <c r="AA17" i="161"/>
  <c r="Y21" i="161" s="1"/>
  <c r="R17" i="161"/>
  <c r="P17" i="161"/>
  <c r="L17" i="161"/>
  <c r="J17" i="161"/>
  <c r="F17" i="161"/>
  <c r="D17" i="161"/>
  <c r="A17" i="161"/>
  <c r="BS16" i="161"/>
  <c r="BR16" i="161"/>
  <c r="BH16" i="161"/>
  <c r="V40" i="161" s="1"/>
  <c r="BE16" i="161"/>
  <c r="X40" i="161" s="1"/>
  <c r="BB16" i="161"/>
  <c r="V36" i="161" s="1"/>
  <c r="AY16" i="161"/>
  <c r="X36" i="161" s="1"/>
  <c r="AV16" i="161"/>
  <c r="V32" i="161" s="1"/>
  <c r="AS16" i="161"/>
  <c r="X32" i="161" s="1"/>
  <c r="AP16" i="161"/>
  <c r="V28" i="161" s="1"/>
  <c r="AM16" i="161"/>
  <c r="X28" i="161" s="1"/>
  <c r="AJ16" i="161"/>
  <c r="V24" i="161" s="1"/>
  <c r="AG16" i="161"/>
  <c r="X24" i="161" s="1"/>
  <c r="AD16" i="161"/>
  <c r="V20" i="161" s="1"/>
  <c r="AA16" i="161"/>
  <c r="X20" i="161" s="1"/>
  <c r="N16" i="161"/>
  <c r="H16" i="161"/>
  <c r="B16" i="161"/>
  <c r="A16" i="161"/>
  <c r="BI15" i="161"/>
  <c r="O43" i="161" s="1"/>
  <c r="BE15" i="161"/>
  <c r="S43" i="161" s="1"/>
  <c r="BC15" i="161"/>
  <c r="O39" i="161" s="1"/>
  <c r="AY15" i="161"/>
  <c r="S39" i="161" s="1"/>
  <c r="AW15" i="161"/>
  <c r="O35" i="161" s="1"/>
  <c r="AS15" i="161"/>
  <c r="S35" i="161" s="1"/>
  <c r="AQ15" i="161"/>
  <c r="O31" i="161" s="1"/>
  <c r="AM15" i="161"/>
  <c r="S31" i="161" s="1"/>
  <c r="AK15" i="161"/>
  <c r="O27" i="161" s="1"/>
  <c r="AG15" i="161"/>
  <c r="S27" i="161" s="1"/>
  <c r="AE15" i="161"/>
  <c r="O23" i="161" s="1"/>
  <c r="AA15" i="161"/>
  <c r="S23" i="161" s="1"/>
  <c r="Y15" i="161"/>
  <c r="O19" i="161" s="1"/>
  <c r="U15" i="161"/>
  <c r="S19" i="161" s="1"/>
  <c r="L15" i="161"/>
  <c r="J15" i="161"/>
  <c r="F15" i="161"/>
  <c r="D15" i="161"/>
  <c r="BI14" i="161"/>
  <c r="O42" i="161" s="1"/>
  <c r="BE14" i="161"/>
  <c r="S42" i="161" s="1"/>
  <c r="BC14" i="161"/>
  <c r="O38" i="161" s="1"/>
  <c r="AY14" i="161"/>
  <c r="S38" i="161" s="1"/>
  <c r="AW14" i="161"/>
  <c r="O34" i="161" s="1"/>
  <c r="AS14" i="161"/>
  <c r="S34" i="161" s="1"/>
  <c r="AQ14" i="161"/>
  <c r="O30" i="161" s="1"/>
  <c r="AM14" i="161"/>
  <c r="S30" i="161" s="1"/>
  <c r="AK14" i="161"/>
  <c r="O26" i="161" s="1"/>
  <c r="AE14" i="161"/>
  <c r="O22" i="161" s="1"/>
  <c r="AA14" i="161"/>
  <c r="S22" i="161" s="1"/>
  <c r="Y14" i="161"/>
  <c r="O18" i="161" s="1"/>
  <c r="U14" i="161"/>
  <c r="S18" i="161" s="1"/>
  <c r="L14" i="161"/>
  <c r="J14" i="161"/>
  <c r="F14" i="161"/>
  <c r="D14" i="161"/>
  <c r="BI13" i="161"/>
  <c r="O41" i="161" s="1"/>
  <c r="BE13" i="161"/>
  <c r="S41" i="161" s="1"/>
  <c r="BC13" i="161"/>
  <c r="O37" i="161" s="1"/>
  <c r="AY13" i="161"/>
  <c r="S37" i="161" s="1"/>
  <c r="AW13" i="161"/>
  <c r="O33" i="161" s="1"/>
  <c r="AS13" i="161"/>
  <c r="S33" i="161" s="1"/>
  <c r="AQ13" i="161"/>
  <c r="O29" i="161" s="1"/>
  <c r="AM13" i="161"/>
  <c r="S29" i="161" s="1"/>
  <c r="AK13" i="161"/>
  <c r="O25" i="161" s="1"/>
  <c r="AE13" i="161"/>
  <c r="O21" i="161" s="1"/>
  <c r="AA13" i="161"/>
  <c r="S21" i="161" s="1"/>
  <c r="Y13" i="161"/>
  <c r="O17" i="161" s="1"/>
  <c r="U13" i="161"/>
  <c r="S17" i="161" s="1"/>
  <c r="L13" i="161"/>
  <c r="J13" i="161"/>
  <c r="F13" i="161"/>
  <c r="E13" i="161"/>
  <c r="D13" i="161"/>
  <c r="A13" i="161"/>
  <c r="BS12" i="161"/>
  <c r="BR12" i="161"/>
  <c r="BH12" i="161"/>
  <c r="P40" i="161" s="1"/>
  <c r="BE12" i="161"/>
  <c r="R40" i="161" s="1"/>
  <c r="BB12" i="161"/>
  <c r="AY12" i="161"/>
  <c r="R36" i="161" s="1"/>
  <c r="AV12" i="161"/>
  <c r="P32" i="161" s="1"/>
  <c r="AS12" i="161"/>
  <c r="R32" i="161" s="1"/>
  <c r="AP12" i="161"/>
  <c r="P28" i="161" s="1"/>
  <c r="AM12" i="161"/>
  <c r="R28" i="161" s="1"/>
  <c r="AJ12" i="161"/>
  <c r="P24" i="161" s="1"/>
  <c r="AG12" i="161"/>
  <c r="R24" i="161" s="1"/>
  <c r="AD12" i="161"/>
  <c r="P20" i="161" s="1"/>
  <c r="AA12" i="161"/>
  <c r="R20" i="161" s="1"/>
  <c r="X12" i="161"/>
  <c r="P16" i="161" s="1"/>
  <c r="U12" i="161"/>
  <c r="R16" i="161" s="1"/>
  <c r="H12" i="161"/>
  <c r="B12" i="161"/>
  <c r="A12" i="161"/>
  <c r="BI11" i="161"/>
  <c r="I43" i="161" s="1"/>
  <c r="BE11" i="161"/>
  <c r="M43" i="161" s="1"/>
  <c r="BC11" i="161"/>
  <c r="I39" i="161" s="1"/>
  <c r="AY11" i="161"/>
  <c r="M39" i="161" s="1"/>
  <c r="AW11" i="161"/>
  <c r="I35" i="161" s="1"/>
  <c r="AS11" i="161"/>
  <c r="M35" i="161" s="1"/>
  <c r="AQ11" i="161"/>
  <c r="AM11" i="161"/>
  <c r="AK11" i="161"/>
  <c r="I27" i="161" s="1"/>
  <c r="AG11" i="161"/>
  <c r="M27" i="161" s="1"/>
  <c r="AE11" i="161"/>
  <c r="I23" i="161" s="1"/>
  <c r="AA11" i="161"/>
  <c r="M23" i="161" s="1"/>
  <c r="Y11" i="161"/>
  <c r="I19" i="161" s="1"/>
  <c r="U11" i="161"/>
  <c r="M19" i="161" s="1"/>
  <c r="S11" i="161"/>
  <c r="I15" i="161" s="1"/>
  <c r="O11" i="161"/>
  <c r="M15" i="161" s="1"/>
  <c r="F11" i="161"/>
  <c r="D11" i="161"/>
  <c r="BI10" i="161"/>
  <c r="I42" i="161" s="1"/>
  <c r="BE10" i="161"/>
  <c r="M42" i="161" s="1"/>
  <c r="BC10" i="161"/>
  <c r="I38" i="161" s="1"/>
  <c r="AY10" i="161"/>
  <c r="M38" i="161" s="1"/>
  <c r="AW10" i="161"/>
  <c r="I34" i="161" s="1"/>
  <c r="AS10" i="161"/>
  <c r="M34" i="161" s="1"/>
  <c r="AQ10" i="161"/>
  <c r="AM10" i="161"/>
  <c r="AK10" i="161"/>
  <c r="I26" i="161" s="1"/>
  <c r="AG10" i="161"/>
  <c r="M26" i="161" s="1"/>
  <c r="AE10" i="161"/>
  <c r="I22" i="161" s="1"/>
  <c r="AA10" i="161"/>
  <c r="M22" i="161" s="1"/>
  <c r="Y10" i="161"/>
  <c r="I18" i="161" s="1"/>
  <c r="U10" i="161"/>
  <c r="M18" i="161" s="1"/>
  <c r="S10" i="161"/>
  <c r="I14" i="161" s="1"/>
  <c r="O10" i="161"/>
  <c r="M14" i="161" s="1"/>
  <c r="F10" i="161"/>
  <c r="D10" i="161"/>
  <c r="BI9" i="161"/>
  <c r="I41" i="161" s="1"/>
  <c r="BE9" i="161"/>
  <c r="M41" i="161" s="1"/>
  <c r="BC9" i="161"/>
  <c r="I37" i="161" s="1"/>
  <c r="AY9" i="161"/>
  <c r="M37" i="161" s="1"/>
  <c r="AW9" i="161"/>
  <c r="I33" i="161" s="1"/>
  <c r="AS9" i="161"/>
  <c r="M33" i="161" s="1"/>
  <c r="AQ9" i="161"/>
  <c r="AM9" i="161"/>
  <c r="AK9" i="161"/>
  <c r="I25" i="161" s="1"/>
  <c r="AG9" i="161"/>
  <c r="M25" i="161" s="1"/>
  <c r="AE9" i="161"/>
  <c r="I21" i="161" s="1"/>
  <c r="AA9" i="161"/>
  <c r="M21" i="161" s="1"/>
  <c r="Y9" i="161"/>
  <c r="I17" i="161" s="1"/>
  <c r="U9" i="161"/>
  <c r="M17" i="161" s="1"/>
  <c r="S9" i="161"/>
  <c r="I13" i="161" s="1"/>
  <c r="O9" i="161"/>
  <c r="M13" i="161" s="1"/>
  <c r="F9" i="161"/>
  <c r="D9" i="161"/>
  <c r="A9" i="161"/>
  <c r="BS8" i="161"/>
  <c r="BR8" i="161"/>
  <c r="BH8" i="161"/>
  <c r="J40" i="161" s="1"/>
  <c r="BE8" i="161"/>
  <c r="BB8" i="161"/>
  <c r="AY8" i="161"/>
  <c r="L36" i="161" s="1"/>
  <c r="BL36" i="161" s="1"/>
  <c r="AV8" i="161"/>
  <c r="J32" i="161" s="1"/>
  <c r="AS8" i="161"/>
  <c r="L32" i="161" s="1"/>
  <c r="AP8" i="161"/>
  <c r="J28" i="161" s="1"/>
  <c r="AM8" i="161"/>
  <c r="L28" i="161" s="1"/>
  <c r="BL28" i="161" s="1"/>
  <c r="AJ8" i="161"/>
  <c r="J24" i="161" s="1"/>
  <c r="AG8" i="161"/>
  <c r="L24" i="161" s="1"/>
  <c r="AD8" i="161"/>
  <c r="J20" i="161" s="1"/>
  <c r="AA8" i="161"/>
  <c r="L20" i="161" s="1"/>
  <c r="X8" i="161"/>
  <c r="J16" i="161" s="1"/>
  <c r="U8" i="161"/>
  <c r="L16" i="161" s="1"/>
  <c r="R8" i="161"/>
  <c r="J12" i="161" s="1"/>
  <c r="O8" i="161"/>
  <c r="L12" i="161" s="1"/>
  <c r="B8" i="161"/>
  <c r="A8" i="161"/>
  <c r="BI7" i="161"/>
  <c r="C43" i="161" s="1"/>
  <c r="BE7" i="161"/>
  <c r="G43" i="161" s="1"/>
  <c r="BC7" i="161"/>
  <c r="C39" i="161" s="1"/>
  <c r="AY7" i="161"/>
  <c r="G39" i="161" s="1"/>
  <c r="AW7" i="161"/>
  <c r="C35" i="161" s="1"/>
  <c r="AS7" i="161"/>
  <c r="G35" i="161" s="1"/>
  <c r="AQ7" i="161"/>
  <c r="AM7" i="161"/>
  <c r="AK7" i="161"/>
  <c r="C27" i="161" s="1"/>
  <c r="AG7" i="161"/>
  <c r="G27" i="161" s="1"/>
  <c r="AE7" i="161"/>
  <c r="C23" i="161" s="1"/>
  <c r="AA7" i="161"/>
  <c r="G23" i="161" s="1"/>
  <c r="Y7" i="161"/>
  <c r="C19" i="161" s="1"/>
  <c r="U7" i="161"/>
  <c r="G19" i="161" s="1"/>
  <c r="S7" i="161"/>
  <c r="C15" i="161" s="1"/>
  <c r="O7" i="161"/>
  <c r="G15" i="161" s="1"/>
  <c r="M7" i="161"/>
  <c r="C11" i="161" s="1"/>
  <c r="I7" i="161"/>
  <c r="G11" i="161" s="1"/>
  <c r="BI6" i="161"/>
  <c r="C42" i="161" s="1"/>
  <c r="BE6" i="161"/>
  <c r="G42" i="161" s="1"/>
  <c r="BC6" i="161"/>
  <c r="C38" i="161" s="1"/>
  <c r="AY6" i="161"/>
  <c r="G38" i="161" s="1"/>
  <c r="AW6" i="161"/>
  <c r="C34" i="161" s="1"/>
  <c r="AS6" i="161"/>
  <c r="G34" i="161" s="1"/>
  <c r="AQ6" i="161"/>
  <c r="AM6" i="161"/>
  <c r="AK6" i="161"/>
  <c r="C26" i="161" s="1"/>
  <c r="AG6" i="161"/>
  <c r="G26" i="161" s="1"/>
  <c r="AE6" i="161"/>
  <c r="C22" i="161" s="1"/>
  <c r="AA6" i="161"/>
  <c r="G22" i="161" s="1"/>
  <c r="Y6" i="161"/>
  <c r="C18" i="161" s="1"/>
  <c r="U6" i="161"/>
  <c r="G18" i="161" s="1"/>
  <c r="S6" i="161"/>
  <c r="C14" i="161" s="1"/>
  <c r="O6" i="161"/>
  <c r="G14" i="161" s="1"/>
  <c r="M6" i="161"/>
  <c r="C10" i="161" s="1"/>
  <c r="I6" i="161"/>
  <c r="G10" i="161" s="1"/>
  <c r="BI5" i="161"/>
  <c r="C41" i="161" s="1"/>
  <c r="BE5" i="161"/>
  <c r="G41" i="161" s="1"/>
  <c r="BC5" i="161"/>
  <c r="C37" i="161" s="1"/>
  <c r="AY5" i="161"/>
  <c r="G37" i="161" s="1"/>
  <c r="AW5" i="161"/>
  <c r="C33" i="161" s="1"/>
  <c r="AU5" i="161"/>
  <c r="AS5" i="161"/>
  <c r="G33" i="161" s="1"/>
  <c r="AQ5" i="161"/>
  <c r="AM5" i="161"/>
  <c r="AK5" i="161"/>
  <c r="C25" i="161" s="1"/>
  <c r="AG5" i="161"/>
  <c r="G25" i="161" s="1"/>
  <c r="AE5" i="161"/>
  <c r="C21" i="161" s="1"/>
  <c r="AA5" i="161"/>
  <c r="G21" i="161" s="1"/>
  <c r="Y5" i="161"/>
  <c r="C17" i="161" s="1"/>
  <c r="U5" i="161"/>
  <c r="G17" i="161" s="1"/>
  <c r="S5" i="161"/>
  <c r="C13" i="161" s="1"/>
  <c r="O5" i="161"/>
  <c r="G13" i="161" s="1"/>
  <c r="M5" i="161"/>
  <c r="C9" i="161" s="1"/>
  <c r="I5" i="161"/>
  <c r="G9" i="161" s="1"/>
  <c r="A5" i="161"/>
  <c r="BS4" i="161"/>
  <c r="BR4" i="161"/>
  <c r="BH4" i="161"/>
  <c r="D40" i="161" s="1"/>
  <c r="BN40" i="161" s="1"/>
  <c r="BE4" i="161"/>
  <c r="F40" i="161" s="1"/>
  <c r="BP40" i="161" s="1"/>
  <c r="BB4" i="161"/>
  <c r="D36" i="161" s="1"/>
  <c r="AY4" i="161"/>
  <c r="AV4" i="161"/>
  <c r="D32" i="161" s="1"/>
  <c r="BN32" i="161" s="1"/>
  <c r="AS4" i="161"/>
  <c r="F32" i="161" s="1"/>
  <c r="BP32" i="161" s="1"/>
  <c r="AP4" i="161"/>
  <c r="D28" i="161" s="1"/>
  <c r="BN28" i="161" s="1"/>
  <c r="AM4" i="161"/>
  <c r="F28" i="161" s="1"/>
  <c r="BP28" i="161" s="1"/>
  <c r="AJ4" i="161"/>
  <c r="D24" i="161" s="1"/>
  <c r="BN24" i="161" s="1"/>
  <c r="AG4" i="161"/>
  <c r="F24" i="161" s="1"/>
  <c r="BP24" i="161" s="1"/>
  <c r="AD4" i="161"/>
  <c r="D20" i="161" s="1"/>
  <c r="AA4" i="161"/>
  <c r="F20" i="161" s="1"/>
  <c r="BP20" i="161" s="1"/>
  <c r="X4" i="161"/>
  <c r="D16" i="161" s="1"/>
  <c r="BN16" i="161" s="1"/>
  <c r="U4" i="161"/>
  <c r="F16" i="161" s="1"/>
  <c r="BP16" i="161" s="1"/>
  <c r="R4" i="161"/>
  <c r="D12" i="161" s="1"/>
  <c r="BN12" i="161" s="1"/>
  <c r="O4" i="161"/>
  <c r="F12" i="161" s="1"/>
  <c r="BP12" i="161" s="1"/>
  <c r="L4" i="161"/>
  <c r="I4" i="161"/>
  <c r="A4" i="161"/>
  <c r="BD49" i="160"/>
  <c r="AX49" i="160"/>
  <c r="AR49" i="160"/>
  <c r="AL49" i="160"/>
  <c r="AF49" i="160"/>
  <c r="Z49" i="160"/>
  <c r="T49" i="160"/>
  <c r="N49" i="160"/>
  <c r="H49" i="160"/>
  <c r="B49" i="160"/>
  <c r="A49" i="160"/>
  <c r="BB43" i="160"/>
  <c r="AZ43" i="160"/>
  <c r="AV43" i="160"/>
  <c r="AT43" i="160"/>
  <c r="AP43" i="160"/>
  <c r="AN43" i="160"/>
  <c r="AJ43" i="160"/>
  <c r="AH43" i="160"/>
  <c r="AD43" i="160"/>
  <c r="AB43" i="160"/>
  <c r="X43" i="160"/>
  <c r="V43" i="160"/>
  <c r="R43" i="160"/>
  <c r="P43" i="160"/>
  <c r="L43" i="160"/>
  <c r="J43" i="160"/>
  <c r="F43" i="160"/>
  <c r="D43" i="160"/>
  <c r="BB42" i="160"/>
  <c r="AZ42" i="160"/>
  <c r="AV42" i="160"/>
  <c r="AT42" i="160"/>
  <c r="AP42" i="160"/>
  <c r="AN42" i="160"/>
  <c r="AJ42" i="160"/>
  <c r="AH42" i="160"/>
  <c r="AD42" i="160"/>
  <c r="AB42" i="160"/>
  <c r="X42" i="160"/>
  <c r="V42" i="160"/>
  <c r="R42" i="160"/>
  <c r="P42" i="160"/>
  <c r="L42" i="160"/>
  <c r="J42" i="160"/>
  <c r="F42" i="160"/>
  <c r="D42" i="160"/>
  <c r="BB41" i="160"/>
  <c r="AZ41" i="160"/>
  <c r="AV41" i="160"/>
  <c r="AT41" i="160"/>
  <c r="AP41" i="160"/>
  <c r="AN41" i="160"/>
  <c r="AJ41" i="160"/>
  <c r="AH41" i="160"/>
  <c r="AD41" i="160"/>
  <c r="AB41" i="160"/>
  <c r="X41" i="160"/>
  <c r="V41" i="160"/>
  <c r="R41" i="160"/>
  <c r="P41" i="160"/>
  <c r="L41" i="160"/>
  <c r="J41" i="160"/>
  <c r="F41" i="160"/>
  <c r="D41" i="160"/>
  <c r="A41" i="160"/>
  <c r="BS40" i="160"/>
  <c r="BR40" i="160"/>
  <c r="AX40" i="160"/>
  <c r="AR40" i="160"/>
  <c r="AL40" i="160"/>
  <c r="AJ40" i="160"/>
  <c r="AF40" i="160"/>
  <c r="Z40" i="160"/>
  <c r="T40" i="160"/>
  <c r="N40" i="160"/>
  <c r="L40" i="160"/>
  <c r="H40" i="160"/>
  <c r="B40" i="160"/>
  <c r="A40" i="160"/>
  <c r="BI39" i="160"/>
  <c r="AY43" i="160" s="1"/>
  <c r="BE39" i="160"/>
  <c r="BC43" i="160" s="1"/>
  <c r="AV39" i="160"/>
  <c r="AT39" i="160"/>
  <c r="AP39" i="160"/>
  <c r="AN39" i="160"/>
  <c r="AJ39" i="160"/>
  <c r="AH39" i="160"/>
  <c r="AD39" i="160"/>
  <c r="AB39" i="160"/>
  <c r="X39" i="160"/>
  <c r="V39" i="160"/>
  <c r="R39" i="160"/>
  <c r="P39" i="160"/>
  <c r="L39" i="160"/>
  <c r="J39" i="160"/>
  <c r="F39" i="160"/>
  <c r="D39" i="160"/>
  <c r="BI38" i="160"/>
  <c r="AY42" i="160" s="1"/>
  <c r="BE38" i="160"/>
  <c r="BC42" i="160" s="1"/>
  <c r="AV38" i="160"/>
  <c r="AT38" i="160"/>
  <c r="AP38" i="160"/>
  <c r="AN38" i="160"/>
  <c r="AJ38" i="160"/>
  <c r="AH38" i="160"/>
  <c r="AD38" i="160"/>
  <c r="AB38" i="160"/>
  <c r="X38" i="160"/>
  <c r="V38" i="160"/>
  <c r="R38" i="160"/>
  <c r="P38" i="160"/>
  <c r="L38" i="160"/>
  <c r="J38" i="160"/>
  <c r="F38" i="160"/>
  <c r="D38" i="160"/>
  <c r="BI37" i="160"/>
  <c r="AY41" i="160" s="1"/>
  <c r="BE37" i="160"/>
  <c r="BC41" i="160" s="1"/>
  <c r="AV37" i="160"/>
  <c r="AT37" i="160"/>
  <c r="AP37" i="160"/>
  <c r="AN37" i="160"/>
  <c r="AJ37" i="160"/>
  <c r="AH37" i="160"/>
  <c r="AD37" i="160"/>
  <c r="AB37" i="160"/>
  <c r="X37" i="160"/>
  <c r="V37" i="160"/>
  <c r="R37" i="160"/>
  <c r="P37" i="160"/>
  <c r="L37" i="160"/>
  <c r="J37" i="160"/>
  <c r="F37" i="160"/>
  <c r="D37" i="160"/>
  <c r="A37" i="160"/>
  <c r="BS36" i="160"/>
  <c r="BR36" i="160"/>
  <c r="BH36" i="160"/>
  <c r="AZ40" i="160" s="1"/>
  <c r="BE36" i="160"/>
  <c r="BB40" i="160" s="1"/>
  <c r="AR36" i="160"/>
  <c r="AN36" i="160"/>
  <c r="AL36" i="160"/>
  <c r="AF36" i="160"/>
  <c r="Z36" i="160"/>
  <c r="T36" i="160"/>
  <c r="P36" i="160"/>
  <c r="N36" i="160"/>
  <c r="J36" i="160"/>
  <c r="H36" i="160"/>
  <c r="F36" i="160"/>
  <c r="B36" i="160"/>
  <c r="A36" i="160"/>
  <c r="BI35" i="160"/>
  <c r="AS43" i="160" s="1"/>
  <c r="BE35" i="160"/>
  <c r="AW43" i="160" s="1"/>
  <c r="BC35" i="160"/>
  <c r="AS39" i="160" s="1"/>
  <c r="AY35" i="160"/>
  <c r="AW39" i="160" s="1"/>
  <c r="AP35" i="160"/>
  <c r="AN35" i="160"/>
  <c r="AJ35" i="160"/>
  <c r="AH35" i="160"/>
  <c r="AD35" i="160"/>
  <c r="AB35" i="160"/>
  <c r="X35" i="160"/>
  <c r="V35" i="160"/>
  <c r="R35" i="160"/>
  <c r="P35" i="160"/>
  <c r="L35" i="160"/>
  <c r="J35" i="160"/>
  <c r="F35" i="160"/>
  <c r="D35" i="160"/>
  <c r="BI34" i="160"/>
  <c r="AS42" i="160" s="1"/>
  <c r="BE34" i="160"/>
  <c r="AW42" i="160" s="1"/>
  <c r="BC34" i="160"/>
  <c r="AS38" i="160" s="1"/>
  <c r="AY34" i="160"/>
  <c r="AW38" i="160" s="1"/>
  <c r="AP34" i="160"/>
  <c r="AN34" i="160"/>
  <c r="AJ34" i="160"/>
  <c r="AH34" i="160"/>
  <c r="AD34" i="160"/>
  <c r="AB34" i="160"/>
  <c r="X34" i="160"/>
  <c r="V34" i="160"/>
  <c r="R34" i="160"/>
  <c r="P34" i="160"/>
  <c r="L34" i="160"/>
  <c r="J34" i="160"/>
  <c r="F34" i="160"/>
  <c r="D34" i="160"/>
  <c r="BI33" i="160"/>
  <c r="AS41" i="160" s="1"/>
  <c r="BE33" i="160"/>
  <c r="AW41" i="160" s="1"/>
  <c r="BC33" i="160"/>
  <c r="AS37" i="160" s="1"/>
  <c r="AY33" i="160"/>
  <c r="AW37" i="160" s="1"/>
  <c r="AP33" i="160"/>
  <c r="AN33" i="160"/>
  <c r="AJ33" i="160"/>
  <c r="AH33" i="160"/>
  <c r="AD33" i="160"/>
  <c r="AB33" i="160"/>
  <c r="X33" i="160"/>
  <c r="V33" i="160"/>
  <c r="R33" i="160"/>
  <c r="P33" i="160"/>
  <c r="L33" i="160"/>
  <c r="J33" i="160"/>
  <c r="F33" i="160"/>
  <c r="D33" i="160"/>
  <c r="A33" i="160"/>
  <c r="BS32" i="160"/>
  <c r="BR32" i="160"/>
  <c r="BH32" i="160"/>
  <c r="AT40" i="160" s="1"/>
  <c r="BE32" i="160"/>
  <c r="AV40" i="160" s="1"/>
  <c r="BB32" i="160"/>
  <c r="AT36" i="160" s="1"/>
  <c r="AY32" i="160"/>
  <c r="AV36" i="160" s="1"/>
  <c r="AP32" i="160"/>
  <c r="AL32" i="160"/>
  <c r="AF32" i="160"/>
  <c r="Z32" i="160"/>
  <c r="T32" i="160"/>
  <c r="N32" i="160"/>
  <c r="H32" i="160"/>
  <c r="B32" i="160"/>
  <c r="A32" i="160"/>
  <c r="BI31" i="160"/>
  <c r="AM43" i="160" s="1"/>
  <c r="BE31" i="160"/>
  <c r="AQ43" i="160" s="1"/>
  <c r="BC31" i="160"/>
  <c r="AM39" i="160" s="1"/>
  <c r="AY31" i="160"/>
  <c r="AQ39" i="160" s="1"/>
  <c r="AW31" i="160"/>
  <c r="AM35" i="160" s="1"/>
  <c r="AS31" i="160"/>
  <c r="AQ35" i="160" s="1"/>
  <c r="AJ31" i="160"/>
  <c r="AH31" i="160"/>
  <c r="AD31" i="160"/>
  <c r="AB31" i="160"/>
  <c r="X31" i="160"/>
  <c r="V31" i="160"/>
  <c r="R31" i="160"/>
  <c r="P31" i="160"/>
  <c r="L31" i="160"/>
  <c r="J31" i="160"/>
  <c r="F31" i="160"/>
  <c r="D31" i="160"/>
  <c r="BI30" i="160"/>
  <c r="AM42" i="160" s="1"/>
  <c r="BE30" i="160"/>
  <c r="AQ42" i="160" s="1"/>
  <c r="BC30" i="160"/>
  <c r="AM38" i="160" s="1"/>
  <c r="AY30" i="160"/>
  <c r="AQ38" i="160" s="1"/>
  <c r="AW30" i="160"/>
  <c r="AM34" i="160" s="1"/>
  <c r="AS30" i="160"/>
  <c r="AQ34" i="160" s="1"/>
  <c r="AJ30" i="160"/>
  <c r="AH30" i="160"/>
  <c r="AD30" i="160"/>
  <c r="AB30" i="160"/>
  <c r="X30" i="160"/>
  <c r="V30" i="160"/>
  <c r="R30" i="160"/>
  <c r="P30" i="160"/>
  <c r="L30" i="160"/>
  <c r="J30" i="160"/>
  <c r="F30" i="160"/>
  <c r="D30" i="160"/>
  <c r="BI29" i="160"/>
  <c r="AM41" i="160" s="1"/>
  <c r="BE29" i="160"/>
  <c r="AQ41" i="160" s="1"/>
  <c r="BC29" i="160"/>
  <c r="AM37" i="160" s="1"/>
  <c r="AY29" i="160"/>
  <c r="AQ37" i="160" s="1"/>
  <c r="AW29" i="160"/>
  <c r="AM33" i="160" s="1"/>
  <c r="AS29" i="160"/>
  <c r="AQ33" i="160" s="1"/>
  <c r="AJ29" i="160"/>
  <c r="AH29" i="160"/>
  <c r="AD29" i="160"/>
  <c r="AB29" i="160"/>
  <c r="X29" i="160"/>
  <c r="V29" i="160"/>
  <c r="R29" i="160"/>
  <c r="P29" i="160"/>
  <c r="L29" i="160"/>
  <c r="J29" i="160"/>
  <c r="F29" i="160"/>
  <c r="D29" i="160"/>
  <c r="A29" i="160"/>
  <c r="BS28" i="160"/>
  <c r="BR28" i="160"/>
  <c r="BH28" i="160"/>
  <c r="AN40" i="160" s="1"/>
  <c r="BE28" i="160"/>
  <c r="AP40" i="160" s="1"/>
  <c r="BB28" i="160"/>
  <c r="AY28" i="160"/>
  <c r="AP36" i="160" s="1"/>
  <c r="AV28" i="160"/>
  <c r="AN32" i="160" s="1"/>
  <c r="AS28" i="160"/>
  <c r="AF28" i="160"/>
  <c r="T28" i="160"/>
  <c r="N28" i="160"/>
  <c r="H28" i="160"/>
  <c r="B28" i="160"/>
  <c r="A28" i="160"/>
  <c r="BI27" i="160"/>
  <c r="AG43" i="160" s="1"/>
  <c r="BE27" i="160"/>
  <c r="AK43" i="160" s="1"/>
  <c r="BC27" i="160"/>
  <c r="AG39" i="160" s="1"/>
  <c r="AY27" i="160"/>
  <c r="AK39" i="160" s="1"/>
  <c r="AW27" i="160"/>
  <c r="AG35" i="160" s="1"/>
  <c r="AS27" i="160"/>
  <c r="AK35" i="160" s="1"/>
  <c r="AQ27" i="160"/>
  <c r="AG31" i="160" s="1"/>
  <c r="AM27" i="160"/>
  <c r="AK31" i="160" s="1"/>
  <c r="AD27" i="160"/>
  <c r="AB27" i="160"/>
  <c r="X27" i="160"/>
  <c r="V27" i="160"/>
  <c r="R27" i="160"/>
  <c r="P27" i="160"/>
  <c r="L27" i="160"/>
  <c r="J27" i="160"/>
  <c r="F27" i="160"/>
  <c r="D27" i="160"/>
  <c r="BI26" i="160"/>
  <c r="AG42" i="160" s="1"/>
  <c r="BE26" i="160"/>
  <c r="AK42" i="160" s="1"/>
  <c r="BC26" i="160"/>
  <c r="AG38" i="160" s="1"/>
  <c r="AY26" i="160"/>
  <c r="AK38" i="160" s="1"/>
  <c r="AW26" i="160"/>
  <c r="AG34" i="160" s="1"/>
  <c r="AS26" i="160"/>
  <c r="AK34" i="160" s="1"/>
  <c r="AQ26" i="160"/>
  <c r="AG30" i="160" s="1"/>
  <c r="AM26" i="160"/>
  <c r="AK30" i="160" s="1"/>
  <c r="AD26" i="160"/>
  <c r="AB26" i="160"/>
  <c r="X26" i="160"/>
  <c r="V26" i="160"/>
  <c r="S26" i="160"/>
  <c r="R26" i="160"/>
  <c r="P26" i="160"/>
  <c r="L26" i="160"/>
  <c r="J26" i="160"/>
  <c r="F26" i="160"/>
  <c r="D26" i="160"/>
  <c r="BI25" i="160"/>
  <c r="AG41" i="160" s="1"/>
  <c r="BE25" i="160"/>
  <c r="AK41" i="160" s="1"/>
  <c r="BC25" i="160"/>
  <c r="AG37" i="160" s="1"/>
  <c r="AY25" i="160"/>
  <c r="AK37" i="160" s="1"/>
  <c r="AW25" i="160"/>
  <c r="AG33" i="160" s="1"/>
  <c r="AS25" i="160"/>
  <c r="AK33" i="160" s="1"/>
  <c r="AQ25" i="160"/>
  <c r="AG29" i="160" s="1"/>
  <c r="AM25" i="160"/>
  <c r="AK29" i="160" s="1"/>
  <c r="AD25" i="160"/>
  <c r="AB25" i="160"/>
  <c r="X25" i="160"/>
  <c r="V25" i="160"/>
  <c r="S25" i="160"/>
  <c r="R25" i="160"/>
  <c r="P25" i="160"/>
  <c r="L25" i="160"/>
  <c r="J25" i="160"/>
  <c r="F25" i="160"/>
  <c r="D25" i="160"/>
  <c r="A25" i="160"/>
  <c r="BS24" i="160"/>
  <c r="BR24" i="160"/>
  <c r="BH24" i="160"/>
  <c r="AH40" i="160" s="1"/>
  <c r="BE24" i="160"/>
  <c r="BB24" i="160"/>
  <c r="AH36" i="160" s="1"/>
  <c r="AY24" i="160"/>
  <c r="AJ36" i="160" s="1"/>
  <c r="AV24" i="160"/>
  <c r="AH32" i="160" s="1"/>
  <c r="AS24" i="160"/>
  <c r="AJ32" i="160" s="1"/>
  <c r="AP24" i="160"/>
  <c r="AH28" i="160" s="1"/>
  <c r="AM24" i="160"/>
  <c r="AJ28" i="160" s="1"/>
  <c r="Z24" i="160"/>
  <c r="T24" i="160"/>
  <c r="N24" i="160"/>
  <c r="H24" i="160"/>
  <c r="B24" i="160"/>
  <c r="A24" i="160"/>
  <c r="BI23" i="160"/>
  <c r="AA43" i="160" s="1"/>
  <c r="BE23" i="160"/>
  <c r="AE43" i="160" s="1"/>
  <c r="BC23" i="160"/>
  <c r="AA39" i="160" s="1"/>
  <c r="AY23" i="160"/>
  <c r="AE39" i="160" s="1"/>
  <c r="AW23" i="160"/>
  <c r="AA35" i="160" s="1"/>
  <c r="AS23" i="160"/>
  <c r="AE35" i="160" s="1"/>
  <c r="AQ23" i="160"/>
  <c r="AA31" i="160" s="1"/>
  <c r="AM23" i="160"/>
  <c r="AE31" i="160" s="1"/>
  <c r="AK23" i="160"/>
  <c r="AA27" i="160" s="1"/>
  <c r="AG23" i="160"/>
  <c r="AE27" i="160" s="1"/>
  <c r="X23" i="160"/>
  <c r="V23" i="160"/>
  <c r="R23" i="160"/>
  <c r="P23" i="160"/>
  <c r="L23" i="160"/>
  <c r="J23" i="160"/>
  <c r="F23" i="160"/>
  <c r="D23" i="160"/>
  <c r="BI22" i="160"/>
  <c r="AA42" i="160" s="1"/>
  <c r="BE22" i="160"/>
  <c r="AE42" i="160" s="1"/>
  <c r="BC22" i="160"/>
  <c r="AA38" i="160" s="1"/>
  <c r="AY22" i="160"/>
  <c r="AE38" i="160" s="1"/>
  <c r="AW22" i="160"/>
  <c r="AA34" i="160" s="1"/>
  <c r="AS22" i="160"/>
  <c r="AE34" i="160" s="1"/>
  <c r="AQ22" i="160"/>
  <c r="AA30" i="160" s="1"/>
  <c r="AM22" i="160"/>
  <c r="AE30" i="160" s="1"/>
  <c r="AK22" i="160"/>
  <c r="AA26" i="160" s="1"/>
  <c r="AG22" i="160"/>
  <c r="AE26" i="160" s="1"/>
  <c r="X22" i="160"/>
  <c r="V22" i="160"/>
  <c r="R22" i="160"/>
  <c r="P22" i="160"/>
  <c r="L22" i="160"/>
  <c r="J22" i="160"/>
  <c r="F22" i="160"/>
  <c r="D22" i="160"/>
  <c r="BI21" i="160"/>
  <c r="AA41" i="160" s="1"/>
  <c r="BE21" i="160"/>
  <c r="AE41" i="160" s="1"/>
  <c r="BC21" i="160"/>
  <c r="AA37" i="160" s="1"/>
  <c r="AY21" i="160"/>
  <c r="AE37" i="160" s="1"/>
  <c r="AW21" i="160"/>
  <c r="AA33" i="160" s="1"/>
  <c r="AS21" i="160"/>
  <c r="AE33" i="160" s="1"/>
  <c r="AQ21" i="160"/>
  <c r="AA29" i="160" s="1"/>
  <c r="AM21" i="160"/>
  <c r="AE29" i="160" s="1"/>
  <c r="AK21" i="160"/>
  <c r="AA25" i="160" s="1"/>
  <c r="AG21" i="160"/>
  <c r="AE25" i="160" s="1"/>
  <c r="X21" i="160"/>
  <c r="V21" i="160"/>
  <c r="R21" i="160"/>
  <c r="P21" i="160"/>
  <c r="L21" i="160"/>
  <c r="J21" i="160"/>
  <c r="F21" i="160"/>
  <c r="D21" i="160"/>
  <c r="A21" i="160"/>
  <c r="BS20" i="160"/>
  <c r="BR20" i="160"/>
  <c r="BH20" i="160"/>
  <c r="AB40" i="160" s="1"/>
  <c r="BE20" i="160"/>
  <c r="AD40" i="160" s="1"/>
  <c r="BB20" i="160"/>
  <c r="AB36" i="160" s="1"/>
  <c r="AY20" i="160"/>
  <c r="AD36" i="160" s="1"/>
  <c r="AV20" i="160"/>
  <c r="AB32" i="160" s="1"/>
  <c r="AS20" i="160"/>
  <c r="AD32" i="160" s="1"/>
  <c r="AP20" i="160"/>
  <c r="AB28" i="160" s="1"/>
  <c r="AM20" i="160"/>
  <c r="AD28" i="160" s="1"/>
  <c r="AJ20" i="160"/>
  <c r="AB24" i="160" s="1"/>
  <c r="AG20" i="160"/>
  <c r="AD24" i="160" s="1"/>
  <c r="T20" i="160"/>
  <c r="N20" i="160"/>
  <c r="H20" i="160"/>
  <c r="B20" i="160"/>
  <c r="A20" i="160"/>
  <c r="BI19" i="160"/>
  <c r="U43" i="160" s="1"/>
  <c r="BE19" i="160"/>
  <c r="Y43" i="160" s="1"/>
  <c r="BC19" i="160"/>
  <c r="U39" i="160" s="1"/>
  <c r="AY19" i="160"/>
  <c r="Y39" i="160" s="1"/>
  <c r="AW19" i="160"/>
  <c r="U35" i="160" s="1"/>
  <c r="AS19" i="160"/>
  <c r="Y35" i="160" s="1"/>
  <c r="AQ19" i="160"/>
  <c r="U31" i="160" s="1"/>
  <c r="AM19" i="160"/>
  <c r="Y31" i="160" s="1"/>
  <c r="AK19" i="160"/>
  <c r="U27" i="160" s="1"/>
  <c r="AG19" i="160"/>
  <c r="Y27" i="160" s="1"/>
  <c r="AE19" i="160"/>
  <c r="U23" i="160" s="1"/>
  <c r="AA19" i="160"/>
  <c r="Y23" i="160" s="1"/>
  <c r="R19" i="160"/>
  <c r="P19" i="160"/>
  <c r="L19" i="160"/>
  <c r="J19" i="160"/>
  <c r="F19" i="160"/>
  <c r="D19" i="160"/>
  <c r="BI18" i="160"/>
  <c r="U42" i="160" s="1"/>
  <c r="BE18" i="160"/>
  <c r="Y42" i="160" s="1"/>
  <c r="BC18" i="160"/>
  <c r="U38" i="160" s="1"/>
  <c r="AY18" i="160"/>
  <c r="Y38" i="160" s="1"/>
  <c r="AW18" i="160"/>
  <c r="U34" i="160" s="1"/>
  <c r="AS18" i="160"/>
  <c r="Y34" i="160" s="1"/>
  <c r="AQ18" i="160"/>
  <c r="U30" i="160" s="1"/>
  <c r="AM18" i="160"/>
  <c r="Y30" i="160" s="1"/>
  <c r="AK18" i="160"/>
  <c r="U26" i="160" s="1"/>
  <c r="AG18" i="160"/>
  <c r="Y26" i="160" s="1"/>
  <c r="AE18" i="160"/>
  <c r="U22" i="160" s="1"/>
  <c r="AA18" i="160"/>
  <c r="Y22" i="160" s="1"/>
  <c r="R18" i="160"/>
  <c r="P18" i="160"/>
  <c r="L18" i="160"/>
  <c r="J18" i="160"/>
  <c r="F18" i="160"/>
  <c r="D18" i="160"/>
  <c r="BI17" i="160"/>
  <c r="U41" i="160" s="1"/>
  <c r="BE17" i="160"/>
  <c r="Y41" i="160" s="1"/>
  <c r="BC17" i="160"/>
  <c r="U37" i="160" s="1"/>
  <c r="AY17" i="160"/>
  <c r="Y37" i="160" s="1"/>
  <c r="AW17" i="160"/>
  <c r="U33" i="160" s="1"/>
  <c r="AS17" i="160"/>
  <c r="Y33" i="160" s="1"/>
  <c r="AQ17" i="160"/>
  <c r="U29" i="160" s="1"/>
  <c r="AM17" i="160"/>
  <c r="Y29" i="160" s="1"/>
  <c r="AK17" i="160"/>
  <c r="U25" i="160" s="1"/>
  <c r="AG17" i="160"/>
  <c r="Y25" i="160" s="1"/>
  <c r="AE17" i="160"/>
  <c r="U21" i="160" s="1"/>
  <c r="AA17" i="160"/>
  <c r="Y21" i="160" s="1"/>
  <c r="R17" i="160"/>
  <c r="P17" i="160"/>
  <c r="L17" i="160"/>
  <c r="J17" i="160"/>
  <c r="F17" i="160"/>
  <c r="D17" i="160"/>
  <c r="A17" i="160"/>
  <c r="BS16" i="160"/>
  <c r="BR16" i="160"/>
  <c r="BH16" i="160"/>
  <c r="V40" i="160" s="1"/>
  <c r="BE16" i="160"/>
  <c r="X40" i="160" s="1"/>
  <c r="BB16" i="160"/>
  <c r="V36" i="160" s="1"/>
  <c r="AY16" i="160"/>
  <c r="X36" i="160" s="1"/>
  <c r="AV16" i="160"/>
  <c r="V32" i="160" s="1"/>
  <c r="AS16" i="160"/>
  <c r="X32" i="160" s="1"/>
  <c r="AP16" i="160"/>
  <c r="V28" i="160" s="1"/>
  <c r="AM16" i="160"/>
  <c r="X28" i="160" s="1"/>
  <c r="AJ16" i="160"/>
  <c r="V24" i="160" s="1"/>
  <c r="AG16" i="160"/>
  <c r="X24" i="160" s="1"/>
  <c r="AD16" i="160"/>
  <c r="V20" i="160" s="1"/>
  <c r="AA16" i="160"/>
  <c r="X20" i="160" s="1"/>
  <c r="N16" i="160"/>
  <c r="H16" i="160"/>
  <c r="B16" i="160"/>
  <c r="A16" i="160"/>
  <c r="BI15" i="160"/>
  <c r="O43" i="160" s="1"/>
  <c r="BE15" i="160"/>
  <c r="S43" i="160" s="1"/>
  <c r="BC15" i="160"/>
  <c r="O39" i="160" s="1"/>
  <c r="AY15" i="160"/>
  <c r="S39" i="160" s="1"/>
  <c r="AW15" i="160"/>
  <c r="O35" i="160" s="1"/>
  <c r="AS15" i="160"/>
  <c r="S35" i="160" s="1"/>
  <c r="AQ15" i="160"/>
  <c r="O31" i="160" s="1"/>
  <c r="AM15" i="160"/>
  <c r="S31" i="160" s="1"/>
  <c r="AK15" i="160"/>
  <c r="O27" i="160" s="1"/>
  <c r="AG15" i="160"/>
  <c r="S27" i="160" s="1"/>
  <c r="AE15" i="160"/>
  <c r="O23" i="160" s="1"/>
  <c r="AA15" i="160"/>
  <c r="S23" i="160" s="1"/>
  <c r="Y15" i="160"/>
  <c r="O19" i="160" s="1"/>
  <c r="U15" i="160"/>
  <c r="S19" i="160" s="1"/>
  <c r="L15" i="160"/>
  <c r="J15" i="160"/>
  <c r="F15" i="160"/>
  <c r="D15" i="160"/>
  <c r="BI14" i="160"/>
  <c r="O42" i="160" s="1"/>
  <c r="BE14" i="160"/>
  <c r="S42" i="160" s="1"/>
  <c r="BC14" i="160"/>
  <c r="O38" i="160" s="1"/>
  <c r="AY14" i="160"/>
  <c r="S38" i="160" s="1"/>
  <c r="AW14" i="160"/>
  <c r="O34" i="160" s="1"/>
  <c r="AS14" i="160"/>
  <c r="S34" i="160" s="1"/>
  <c r="AQ14" i="160"/>
  <c r="O30" i="160" s="1"/>
  <c r="AM14" i="160"/>
  <c r="S30" i="160" s="1"/>
  <c r="AK14" i="160"/>
  <c r="O26" i="160" s="1"/>
  <c r="AE14" i="160"/>
  <c r="O22" i="160" s="1"/>
  <c r="AA14" i="160"/>
  <c r="S22" i="160" s="1"/>
  <c r="Y14" i="160"/>
  <c r="O18" i="160" s="1"/>
  <c r="U14" i="160"/>
  <c r="S18" i="160" s="1"/>
  <c r="L14" i="160"/>
  <c r="J14" i="160"/>
  <c r="F14" i="160"/>
  <c r="D14" i="160"/>
  <c r="BI13" i="160"/>
  <c r="O41" i="160" s="1"/>
  <c r="BE13" i="160"/>
  <c r="S41" i="160" s="1"/>
  <c r="BC13" i="160"/>
  <c r="O37" i="160" s="1"/>
  <c r="AY13" i="160"/>
  <c r="S37" i="160" s="1"/>
  <c r="AW13" i="160"/>
  <c r="O33" i="160" s="1"/>
  <c r="AS13" i="160"/>
  <c r="S33" i="160" s="1"/>
  <c r="AQ13" i="160"/>
  <c r="O29" i="160" s="1"/>
  <c r="AM13" i="160"/>
  <c r="S29" i="160" s="1"/>
  <c r="AK13" i="160"/>
  <c r="O25" i="160" s="1"/>
  <c r="AE13" i="160"/>
  <c r="O21" i="160" s="1"/>
  <c r="AA13" i="160"/>
  <c r="S21" i="160" s="1"/>
  <c r="Y13" i="160"/>
  <c r="O17" i="160" s="1"/>
  <c r="U13" i="160"/>
  <c r="S17" i="160" s="1"/>
  <c r="L13" i="160"/>
  <c r="J13" i="160"/>
  <c r="F13" i="160"/>
  <c r="E13" i="160"/>
  <c r="D13" i="160"/>
  <c r="A13" i="160"/>
  <c r="BS12" i="160"/>
  <c r="BR12" i="160"/>
  <c r="BH12" i="160"/>
  <c r="P40" i="160" s="1"/>
  <c r="BE12" i="160"/>
  <c r="R40" i="160" s="1"/>
  <c r="BB12" i="160"/>
  <c r="AY12" i="160"/>
  <c r="R36" i="160" s="1"/>
  <c r="AV12" i="160"/>
  <c r="P32" i="160" s="1"/>
  <c r="AS12" i="160"/>
  <c r="R32" i="160" s="1"/>
  <c r="AP12" i="160"/>
  <c r="P28" i="160" s="1"/>
  <c r="AM12" i="160"/>
  <c r="R28" i="160" s="1"/>
  <c r="AJ12" i="160"/>
  <c r="P24" i="160" s="1"/>
  <c r="AG12" i="160"/>
  <c r="R24" i="160" s="1"/>
  <c r="AD12" i="160"/>
  <c r="P20" i="160" s="1"/>
  <c r="AA12" i="160"/>
  <c r="R20" i="160" s="1"/>
  <c r="X12" i="160"/>
  <c r="P16" i="160" s="1"/>
  <c r="U12" i="160"/>
  <c r="R16" i="160" s="1"/>
  <c r="H12" i="160"/>
  <c r="B12" i="160"/>
  <c r="A12" i="160"/>
  <c r="BI11" i="160"/>
  <c r="I43" i="160" s="1"/>
  <c r="BE11" i="160"/>
  <c r="M43" i="160" s="1"/>
  <c r="BC11" i="160"/>
  <c r="I39" i="160" s="1"/>
  <c r="AY11" i="160"/>
  <c r="M39" i="160" s="1"/>
  <c r="AW11" i="160"/>
  <c r="I35" i="160" s="1"/>
  <c r="AS11" i="160"/>
  <c r="M35" i="160" s="1"/>
  <c r="AQ11" i="160"/>
  <c r="AM11" i="160"/>
  <c r="AK11" i="160"/>
  <c r="I27" i="160" s="1"/>
  <c r="AG11" i="160"/>
  <c r="M27" i="160" s="1"/>
  <c r="AE11" i="160"/>
  <c r="I23" i="160" s="1"/>
  <c r="AA11" i="160"/>
  <c r="M23" i="160" s="1"/>
  <c r="Y11" i="160"/>
  <c r="I19" i="160" s="1"/>
  <c r="U11" i="160"/>
  <c r="M19" i="160" s="1"/>
  <c r="S11" i="160"/>
  <c r="I15" i="160" s="1"/>
  <c r="O11" i="160"/>
  <c r="M15" i="160" s="1"/>
  <c r="F11" i="160"/>
  <c r="D11" i="160"/>
  <c r="BI10" i="160"/>
  <c r="I42" i="160" s="1"/>
  <c r="BE10" i="160"/>
  <c r="M42" i="160" s="1"/>
  <c r="BC10" i="160"/>
  <c r="I38" i="160" s="1"/>
  <c r="AY10" i="160"/>
  <c r="M38" i="160" s="1"/>
  <c r="AW10" i="160"/>
  <c r="I34" i="160" s="1"/>
  <c r="AS10" i="160"/>
  <c r="M34" i="160" s="1"/>
  <c r="AQ10" i="160"/>
  <c r="AM10" i="160"/>
  <c r="AK10" i="160"/>
  <c r="I26" i="160" s="1"/>
  <c r="AG10" i="160"/>
  <c r="M26" i="160" s="1"/>
  <c r="AE10" i="160"/>
  <c r="I22" i="160" s="1"/>
  <c r="AA10" i="160"/>
  <c r="M22" i="160" s="1"/>
  <c r="Y10" i="160"/>
  <c r="I18" i="160" s="1"/>
  <c r="U10" i="160"/>
  <c r="M18" i="160" s="1"/>
  <c r="S10" i="160"/>
  <c r="I14" i="160" s="1"/>
  <c r="O10" i="160"/>
  <c r="M14" i="160" s="1"/>
  <c r="F10" i="160"/>
  <c r="D10" i="160"/>
  <c r="BR8" i="160" s="1"/>
  <c r="BI9" i="160"/>
  <c r="I41" i="160" s="1"/>
  <c r="BE9" i="160"/>
  <c r="M41" i="160" s="1"/>
  <c r="BC9" i="160"/>
  <c r="I37" i="160" s="1"/>
  <c r="AY9" i="160"/>
  <c r="M37" i="160" s="1"/>
  <c r="AW9" i="160"/>
  <c r="I33" i="160" s="1"/>
  <c r="AS9" i="160"/>
  <c r="M33" i="160" s="1"/>
  <c r="AQ9" i="160"/>
  <c r="AM9" i="160"/>
  <c r="AK9" i="160"/>
  <c r="I25" i="160" s="1"/>
  <c r="AG9" i="160"/>
  <c r="M25" i="160" s="1"/>
  <c r="AE9" i="160"/>
  <c r="I21" i="160" s="1"/>
  <c r="AA9" i="160"/>
  <c r="M21" i="160" s="1"/>
  <c r="Y9" i="160"/>
  <c r="I17" i="160" s="1"/>
  <c r="U9" i="160"/>
  <c r="M17" i="160" s="1"/>
  <c r="S9" i="160"/>
  <c r="I13" i="160" s="1"/>
  <c r="O9" i="160"/>
  <c r="M13" i="160" s="1"/>
  <c r="F9" i="160"/>
  <c r="D9" i="160"/>
  <c r="A9" i="160"/>
  <c r="BH8" i="160"/>
  <c r="J40" i="160" s="1"/>
  <c r="BE8" i="160"/>
  <c r="BB8" i="160"/>
  <c r="AY8" i="160"/>
  <c r="L36" i="160" s="1"/>
  <c r="BL36" i="160" s="1"/>
  <c r="AV8" i="160"/>
  <c r="J32" i="160" s="1"/>
  <c r="AS8" i="160"/>
  <c r="L32" i="160" s="1"/>
  <c r="AP8" i="160"/>
  <c r="J28" i="160" s="1"/>
  <c r="AM8" i="160"/>
  <c r="L28" i="160" s="1"/>
  <c r="BL28" i="160" s="1"/>
  <c r="AJ8" i="160"/>
  <c r="J24" i="160" s="1"/>
  <c r="AG8" i="160"/>
  <c r="L24" i="160" s="1"/>
  <c r="AD8" i="160"/>
  <c r="J20" i="160" s="1"/>
  <c r="AA8" i="160"/>
  <c r="L20" i="160" s="1"/>
  <c r="X8" i="160"/>
  <c r="J16" i="160" s="1"/>
  <c r="U8" i="160"/>
  <c r="L16" i="160" s="1"/>
  <c r="R8" i="160"/>
  <c r="J12" i="160" s="1"/>
  <c r="O8" i="160"/>
  <c r="L12" i="160" s="1"/>
  <c r="B8" i="160"/>
  <c r="A8" i="160"/>
  <c r="BI7" i="160"/>
  <c r="C43" i="160" s="1"/>
  <c r="BE7" i="160"/>
  <c r="G43" i="160" s="1"/>
  <c r="BC7" i="160"/>
  <c r="C39" i="160" s="1"/>
  <c r="AY7" i="160"/>
  <c r="G39" i="160" s="1"/>
  <c r="AW7" i="160"/>
  <c r="C35" i="160" s="1"/>
  <c r="AS7" i="160"/>
  <c r="G35" i="160" s="1"/>
  <c r="AQ7" i="160"/>
  <c r="AM7" i="160"/>
  <c r="AK7" i="160"/>
  <c r="C27" i="160" s="1"/>
  <c r="AG7" i="160"/>
  <c r="G27" i="160" s="1"/>
  <c r="AE7" i="160"/>
  <c r="C23" i="160" s="1"/>
  <c r="AA7" i="160"/>
  <c r="G23" i="160" s="1"/>
  <c r="Y7" i="160"/>
  <c r="C19" i="160" s="1"/>
  <c r="U7" i="160"/>
  <c r="G19" i="160" s="1"/>
  <c r="S7" i="160"/>
  <c r="C15" i="160" s="1"/>
  <c r="O7" i="160"/>
  <c r="G15" i="160" s="1"/>
  <c r="M7" i="160"/>
  <c r="C11" i="160" s="1"/>
  <c r="I7" i="160"/>
  <c r="G11" i="160" s="1"/>
  <c r="BI6" i="160"/>
  <c r="C42" i="160" s="1"/>
  <c r="BE6" i="160"/>
  <c r="G42" i="160" s="1"/>
  <c r="BC6" i="160"/>
  <c r="C38" i="160" s="1"/>
  <c r="AY6" i="160"/>
  <c r="G38" i="160" s="1"/>
  <c r="AW6" i="160"/>
  <c r="C34" i="160" s="1"/>
  <c r="AS6" i="160"/>
  <c r="G34" i="160" s="1"/>
  <c r="AQ6" i="160"/>
  <c r="AM6" i="160"/>
  <c r="AK6" i="160"/>
  <c r="C26" i="160" s="1"/>
  <c r="AG6" i="160"/>
  <c r="G26" i="160" s="1"/>
  <c r="AE6" i="160"/>
  <c r="C22" i="160" s="1"/>
  <c r="AA6" i="160"/>
  <c r="G22" i="160" s="1"/>
  <c r="Y6" i="160"/>
  <c r="C18" i="160" s="1"/>
  <c r="U6" i="160"/>
  <c r="G18" i="160" s="1"/>
  <c r="S6" i="160"/>
  <c r="C14" i="160" s="1"/>
  <c r="O6" i="160"/>
  <c r="G14" i="160" s="1"/>
  <c r="M6" i="160"/>
  <c r="C10" i="160" s="1"/>
  <c r="I6" i="160"/>
  <c r="G10" i="160" s="1"/>
  <c r="BI5" i="160"/>
  <c r="C41" i="160" s="1"/>
  <c r="BE5" i="160"/>
  <c r="G41" i="160" s="1"/>
  <c r="BC5" i="160"/>
  <c r="C37" i="160" s="1"/>
  <c r="AY5" i="160"/>
  <c r="G37" i="160" s="1"/>
  <c r="AW5" i="160"/>
  <c r="C33" i="160" s="1"/>
  <c r="AU5" i="160"/>
  <c r="AS5" i="160"/>
  <c r="G33" i="160" s="1"/>
  <c r="AQ5" i="160"/>
  <c r="AM5" i="160"/>
  <c r="AK5" i="160"/>
  <c r="C25" i="160" s="1"/>
  <c r="AG5" i="160"/>
  <c r="G25" i="160" s="1"/>
  <c r="AE5" i="160"/>
  <c r="C21" i="160" s="1"/>
  <c r="AA5" i="160"/>
  <c r="G21" i="160" s="1"/>
  <c r="Y5" i="160"/>
  <c r="C17" i="160" s="1"/>
  <c r="U5" i="160"/>
  <c r="G17" i="160" s="1"/>
  <c r="S5" i="160"/>
  <c r="C13" i="160" s="1"/>
  <c r="O5" i="160"/>
  <c r="G13" i="160" s="1"/>
  <c r="M5" i="160"/>
  <c r="C9" i="160" s="1"/>
  <c r="I5" i="160"/>
  <c r="G9" i="160" s="1"/>
  <c r="A5" i="160"/>
  <c r="BS4" i="160"/>
  <c r="BR4" i="160"/>
  <c r="BH4" i="160"/>
  <c r="D40" i="160" s="1"/>
  <c r="BN40" i="160" s="1"/>
  <c r="BE4" i="160"/>
  <c r="F40" i="160" s="1"/>
  <c r="BP40" i="160" s="1"/>
  <c r="BB4" i="160"/>
  <c r="D36" i="160" s="1"/>
  <c r="AY4" i="160"/>
  <c r="AV4" i="160"/>
  <c r="D32" i="160" s="1"/>
  <c r="BN32" i="160" s="1"/>
  <c r="AS4" i="160"/>
  <c r="F32" i="160" s="1"/>
  <c r="BP32" i="160" s="1"/>
  <c r="AP4" i="160"/>
  <c r="D28" i="160" s="1"/>
  <c r="BN28" i="160" s="1"/>
  <c r="AM4" i="160"/>
  <c r="F28" i="160" s="1"/>
  <c r="BP28" i="160" s="1"/>
  <c r="AJ4" i="160"/>
  <c r="D24" i="160" s="1"/>
  <c r="BN24" i="160" s="1"/>
  <c r="AG4" i="160"/>
  <c r="F24" i="160" s="1"/>
  <c r="BP24" i="160" s="1"/>
  <c r="AD4" i="160"/>
  <c r="D20" i="160" s="1"/>
  <c r="AA4" i="160"/>
  <c r="F20" i="160" s="1"/>
  <c r="BP20" i="160" s="1"/>
  <c r="X4" i="160"/>
  <c r="D16" i="160" s="1"/>
  <c r="BN16" i="160" s="1"/>
  <c r="U4" i="160"/>
  <c r="F16" i="160" s="1"/>
  <c r="BP16" i="160" s="1"/>
  <c r="R4" i="160"/>
  <c r="D12" i="160" s="1"/>
  <c r="BN12" i="160" s="1"/>
  <c r="O4" i="160"/>
  <c r="F12" i="160" s="1"/>
  <c r="BP12" i="160" s="1"/>
  <c r="A4" i="160"/>
  <c r="BD49" i="153"/>
  <c r="AX49" i="153"/>
  <c r="AR49" i="153"/>
  <c r="AL49" i="153"/>
  <c r="AF49" i="153"/>
  <c r="Z49" i="153"/>
  <c r="T49" i="153"/>
  <c r="N49" i="153"/>
  <c r="H49" i="153"/>
  <c r="B49" i="153"/>
  <c r="A49" i="153"/>
  <c r="BC43" i="153"/>
  <c r="BB43" i="153"/>
  <c r="AZ43" i="153"/>
  <c r="AY43" i="153"/>
  <c r="AW43" i="153"/>
  <c r="AV43" i="153"/>
  <c r="AT43" i="153"/>
  <c r="AS43" i="153"/>
  <c r="AQ43" i="153"/>
  <c r="AP43" i="153"/>
  <c r="AN43" i="153"/>
  <c r="AM43" i="153"/>
  <c r="AK43" i="153"/>
  <c r="AJ43" i="153"/>
  <c r="AH43" i="153"/>
  <c r="AG43" i="153"/>
  <c r="AE43" i="153"/>
  <c r="AD43" i="153"/>
  <c r="AB43" i="153"/>
  <c r="AA43" i="153"/>
  <c r="Y43" i="153"/>
  <c r="X43" i="153"/>
  <c r="V43" i="153"/>
  <c r="U43" i="153"/>
  <c r="S43" i="153"/>
  <c r="R43" i="153"/>
  <c r="P43" i="153"/>
  <c r="O43" i="153"/>
  <c r="M43" i="153"/>
  <c r="L43" i="153"/>
  <c r="J43" i="153"/>
  <c r="I43" i="153"/>
  <c r="G43" i="153"/>
  <c r="F43" i="153"/>
  <c r="D43" i="153"/>
  <c r="C43" i="153"/>
  <c r="BC42" i="153"/>
  <c r="BB42" i="153"/>
  <c r="AZ42" i="153"/>
  <c r="AY42" i="153"/>
  <c r="AW42" i="153"/>
  <c r="AV42" i="153"/>
  <c r="AT42" i="153"/>
  <c r="AS42" i="153"/>
  <c r="AQ42" i="153"/>
  <c r="AP42" i="153"/>
  <c r="AN42" i="153"/>
  <c r="AM42" i="153"/>
  <c r="AK42" i="153"/>
  <c r="AJ42" i="153"/>
  <c r="AH42" i="153"/>
  <c r="AG42" i="153"/>
  <c r="AE42" i="153"/>
  <c r="AD42" i="153"/>
  <c r="AB42" i="153"/>
  <c r="AA42" i="153"/>
  <c r="Y42" i="153"/>
  <c r="X42" i="153"/>
  <c r="V42" i="153"/>
  <c r="U42" i="153"/>
  <c r="S42" i="153"/>
  <c r="R42" i="153"/>
  <c r="P42" i="153"/>
  <c r="O42" i="153"/>
  <c r="M42" i="153"/>
  <c r="L42" i="153"/>
  <c r="J42" i="153"/>
  <c r="I42" i="153"/>
  <c r="G42" i="153"/>
  <c r="F42" i="153"/>
  <c r="D42" i="153"/>
  <c r="C42" i="153"/>
  <c r="BC41" i="153"/>
  <c r="BB41" i="153"/>
  <c r="AZ41" i="153"/>
  <c r="AY41" i="153"/>
  <c r="AW41" i="153"/>
  <c r="AV41" i="153"/>
  <c r="AT41" i="153"/>
  <c r="AS41" i="153"/>
  <c r="AQ41" i="153"/>
  <c r="AP41" i="153"/>
  <c r="AN41" i="153"/>
  <c r="AM41" i="153"/>
  <c r="AK41" i="153"/>
  <c r="AJ41" i="153"/>
  <c r="AH41" i="153"/>
  <c r="AG41" i="153"/>
  <c r="AE41" i="153"/>
  <c r="AD41" i="153"/>
  <c r="AB41" i="153"/>
  <c r="AA41" i="153"/>
  <c r="Y41" i="153"/>
  <c r="X41" i="153"/>
  <c r="V41" i="153"/>
  <c r="U41" i="153"/>
  <c r="S41" i="153"/>
  <c r="R41" i="153"/>
  <c r="P41" i="153"/>
  <c r="O41" i="153"/>
  <c r="M41" i="153"/>
  <c r="L41" i="153"/>
  <c r="J41" i="153"/>
  <c r="I41" i="153"/>
  <c r="G41" i="153"/>
  <c r="F41" i="153"/>
  <c r="D41" i="153"/>
  <c r="C41" i="153"/>
  <c r="A41" i="153"/>
  <c r="BY40" i="153"/>
  <c r="BX40" i="153"/>
  <c r="BW40" i="153"/>
  <c r="BT40" i="153"/>
  <c r="BS40" i="153"/>
  <c r="BR40" i="153"/>
  <c r="BQ40" i="153"/>
  <c r="BP40" i="153"/>
  <c r="BN40" i="153"/>
  <c r="BM40" i="153"/>
  <c r="BL40" i="153"/>
  <c r="BJ40" i="153"/>
  <c r="BB40" i="153"/>
  <c r="AZ40" i="153"/>
  <c r="AX40" i="153"/>
  <c r="AV40" i="153"/>
  <c r="AT40" i="153"/>
  <c r="AR40" i="153"/>
  <c r="AP40" i="153"/>
  <c r="AN40" i="153"/>
  <c r="AL40" i="153"/>
  <c r="AJ40" i="153"/>
  <c r="AH40" i="153"/>
  <c r="AF40" i="153"/>
  <c r="AD40" i="153"/>
  <c r="AB40" i="153"/>
  <c r="Z40" i="153"/>
  <c r="X40" i="153"/>
  <c r="V40" i="153"/>
  <c r="T40" i="153"/>
  <c r="R40" i="153"/>
  <c r="P40" i="153"/>
  <c r="N40" i="153"/>
  <c r="L40" i="153"/>
  <c r="J40" i="153"/>
  <c r="H40" i="153"/>
  <c r="F40" i="153"/>
  <c r="D40" i="153"/>
  <c r="B40" i="153"/>
  <c r="A40" i="153"/>
  <c r="BI39" i="153"/>
  <c r="BE39" i="153"/>
  <c r="AW39" i="153"/>
  <c r="AV39" i="153"/>
  <c r="AT39" i="153"/>
  <c r="AS39" i="153"/>
  <c r="AQ39" i="153"/>
  <c r="AP39" i="153"/>
  <c r="AN39" i="153"/>
  <c r="AM39" i="153"/>
  <c r="AK39" i="153"/>
  <c r="AJ39" i="153"/>
  <c r="AH39" i="153"/>
  <c r="AG39" i="153"/>
  <c r="AE39" i="153"/>
  <c r="AD39" i="153"/>
  <c r="AB39" i="153"/>
  <c r="AA39" i="153"/>
  <c r="Y39" i="153"/>
  <c r="X39" i="153"/>
  <c r="V39" i="153"/>
  <c r="U39" i="153"/>
  <c r="S39" i="153"/>
  <c r="R39" i="153"/>
  <c r="P39" i="153"/>
  <c r="O39" i="153"/>
  <c r="M39" i="153"/>
  <c r="L39" i="153"/>
  <c r="J39" i="153"/>
  <c r="I39" i="153"/>
  <c r="G39" i="153"/>
  <c r="F39" i="153"/>
  <c r="D39" i="153"/>
  <c r="C39" i="153"/>
  <c r="BI38" i="153"/>
  <c r="BE38" i="153"/>
  <c r="AW38" i="153"/>
  <c r="AV38" i="153"/>
  <c r="AT38" i="153"/>
  <c r="AS38" i="153"/>
  <c r="AQ38" i="153"/>
  <c r="AP38" i="153"/>
  <c r="AN38" i="153"/>
  <c r="AM38" i="153"/>
  <c r="AK38" i="153"/>
  <c r="AJ38" i="153"/>
  <c r="AH38" i="153"/>
  <c r="AG38" i="153"/>
  <c r="AE38" i="153"/>
  <c r="AD38" i="153"/>
  <c r="AB38" i="153"/>
  <c r="AA38" i="153"/>
  <c r="Y38" i="153"/>
  <c r="X38" i="153"/>
  <c r="V38" i="153"/>
  <c r="U38" i="153"/>
  <c r="S38" i="153"/>
  <c r="R38" i="153"/>
  <c r="P38" i="153"/>
  <c r="O38" i="153"/>
  <c r="M38" i="153"/>
  <c r="L38" i="153"/>
  <c r="J38" i="153"/>
  <c r="I38" i="153"/>
  <c r="G38" i="153"/>
  <c r="F38" i="153"/>
  <c r="D38" i="153"/>
  <c r="C38" i="153"/>
  <c r="BI37" i="153"/>
  <c r="BE37" i="153"/>
  <c r="AW37" i="153"/>
  <c r="AV37" i="153"/>
  <c r="AT37" i="153"/>
  <c r="AS37" i="153"/>
  <c r="AQ37" i="153"/>
  <c r="AP37" i="153"/>
  <c r="AN37" i="153"/>
  <c r="AM37" i="153"/>
  <c r="AK37" i="153"/>
  <c r="AJ37" i="153"/>
  <c r="AH37" i="153"/>
  <c r="AG37" i="153"/>
  <c r="AE37" i="153"/>
  <c r="AD37" i="153"/>
  <c r="AB37" i="153"/>
  <c r="AA37" i="153"/>
  <c r="Y37" i="153"/>
  <c r="X37" i="153"/>
  <c r="V37" i="153"/>
  <c r="U37" i="153"/>
  <c r="S37" i="153"/>
  <c r="R37" i="153"/>
  <c r="P37" i="153"/>
  <c r="O37" i="153"/>
  <c r="M37" i="153"/>
  <c r="L37" i="153"/>
  <c r="J37" i="153"/>
  <c r="I37" i="153"/>
  <c r="G37" i="153"/>
  <c r="F37" i="153"/>
  <c r="D37" i="153"/>
  <c r="C37" i="153"/>
  <c r="A37" i="153"/>
  <c r="BY36" i="153"/>
  <c r="BX36" i="153"/>
  <c r="BW36" i="153"/>
  <c r="BT36" i="153"/>
  <c r="BS36" i="153"/>
  <c r="BR36" i="153"/>
  <c r="BQ36" i="153"/>
  <c r="BP36" i="153"/>
  <c r="BN36" i="153"/>
  <c r="BM36" i="153"/>
  <c r="BL36" i="153"/>
  <c r="BJ36" i="153"/>
  <c r="BH36" i="153"/>
  <c r="BE36" i="153"/>
  <c r="AV36" i="153"/>
  <c r="AT36" i="153"/>
  <c r="AR36" i="153"/>
  <c r="AP36" i="153"/>
  <c r="AN36" i="153"/>
  <c r="AL36" i="153"/>
  <c r="AJ36" i="153"/>
  <c r="AH36" i="153"/>
  <c r="AF36" i="153"/>
  <c r="AD36" i="153"/>
  <c r="AB36" i="153"/>
  <c r="Z36" i="153"/>
  <c r="X36" i="153"/>
  <c r="V36" i="153"/>
  <c r="T36" i="153"/>
  <c r="R36" i="153"/>
  <c r="P36" i="153"/>
  <c r="N36" i="153"/>
  <c r="L36" i="153"/>
  <c r="J36" i="153"/>
  <c r="H36" i="153"/>
  <c r="F36" i="153"/>
  <c r="D36" i="153"/>
  <c r="B36" i="153"/>
  <c r="A36" i="153"/>
  <c r="BI35" i="153"/>
  <c r="BE35" i="153"/>
  <c r="BC35" i="153"/>
  <c r="AY35" i="153"/>
  <c r="AQ35" i="153"/>
  <c r="AP35" i="153"/>
  <c r="AN35" i="153"/>
  <c r="AM35" i="153"/>
  <c r="AK35" i="153"/>
  <c r="AJ35" i="153"/>
  <c r="AH35" i="153"/>
  <c r="AG35" i="153"/>
  <c r="AE35" i="153"/>
  <c r="AD35" i="153"/>
  <c r="AB35" i="153"/>
  <c r="AA35" i="153"/>
  <c r="Y35" i="153"/>
  <c r="X35" i="153"/>
  <c r="V35" i="153"/>
  <c r="U35" i="153"/>
  <c r="S35" i="153"/>
  <c r="R35" i="153"/>
  <c r="P35" i="153"/>
  <c r="O35" i="153"/>
  <c r="M35" i="153"/>
  <c r="L35" i="153"/>
  <c r="J35" i="153"/>
  <c r="I35" i="153"/>
  <c r="G35" i="153"/>
  <c r="F35" i="153"/>
  <c r="D35" i="153"/>
  <c r="C35" i="153"/>
  <c r="BI34" i="153"/>
  <c r="BE34" i="153"/>
  <c r="BC34" i="153"/>
  <c r="AY34" i="153"/>
  <c r="AQ34" i="153"/>
  <c r="AP34" i="153"/>
  <c r="AN34" i="153"/>
  <c r="AM34" i="153"/>
  <c r="AK34" i="153"/>
  <c r="AJ34" i="153"/>
  <c r="AH34" i="153"/>
  <c r="AG34" i="153"/>
  <c r="AE34" i="153"/>
  <c r="AD34" i="153"/>
  <c r="AB34" i="153"/>
  <c r="AA34" i="153"/>
  <c r="Y34" i="153"/>
  <c r="X34" i="153"/>
  <c r="V34" i="153"/>
  <c r="U34" i="153"/>
  <c r="S34" i="153"/>
  <c r="R34" i="153"/>
  <c r="P34" i="153"/>
  <c r="O34" i="153"/>
  <c r="M34" i="153"/>
  <c r="L34" i="153"/>
  <c r="J34" i="153"/>
  <c r="I34" i="153"/>
  <c r="G34" i="153"/>
  <c r="F34" i="153"/>
  <c r="D34" i="153"/>
  <c r="C34" i="153"/>
  <c r="BI33" i="153"/>
  <c r="BE33" i="153"/>
  <c r="BC33" i="153"/>
  <c r="AY33" i="153"/>
  <c r="AQ33" i="153"/>
  <c r="AP33" i="153"/>
  <c r="AN33" i="153"/>
  <c r="AM33" i="153"/>
  <c r="AK33" i="153"/>
  <c r="AJ33" i="153"/>
  <c r="AH33" i="153"/>
  <c r="AG33" i="153"/>
  <c r="AE33" i="153"/>
  <c r="AD33" i="153"/>
  <c r="AB33" i="153"/>
  <c r="AA33" i="153"/>
  <c r="Y33" i="153"/>
  <c r="X33" i="153"/>
  <c r="V33" i="153"/>
  <c r="U33" i="153"/>
  <c r="S33" i="153"/>
  <c r="R33" i="153"/>
  <c r="P33" i="153"/>
  <c r="O33" i="153"/>
  <c r="M33" i="153"/>
  <c r="L33" i="153"/>
  <c r="J33" i="153"/>
  <c r="I33" i="153"/>
  <c r="G33" i="153"/>
  <c r="F33" i="153"/>
  <c r="D33" i="153"/>
  <c r="C33" i="153"/>
  <c r="A33" i="153"/>
  <c r="BY32" i="153"/>
  <c r="BX32" i="153"/>
  <c r="BW32" i="153"/>
  <c r="BT32" i="153"/>
  <c r="BS32" i="153"/>
  <c r="BR32" i="153"/>
  <c r="BQ32" i="153"/>
  <c r="BP32" i="153"/>
  <c r="BN32" i="153"/>
  <c r="BM32" i="153"/>
  <c r="BL32" i="153"/>
  <c r="BJ32" i="153"/>
  <c r="BH32" i="153"/>
  <c r="BE32" i="153"/>
  <c r="BB32" i="153"/>
  <c r="AY32" i="153"/>
  <c r="AP32" i="153"/>
  <c r="AN32" i="153"/>
  <c r="AL32" i="153"/>
  <c r="AJ32" i="153"/>
  <c r="AH32" i="153"/>
  <c r="AF32" i="153"/>
  <c r="AD32" i="153"/>
  <c r="AB32" i="153"/>
  <c r="Z32" i="153"/>
  <c r="X32" i="153"/>
  <c r="V32" i="153"/>
  <c r="T32" i="153"/>
  <c r="R32" i="153"/>
  <c r="P32" i="153"/>
  <c r="N32" i="153"/>
  <c r="L32" i="153"/>
  <c r="J32" i="153"/>
  <c r="H32" i="153"/>
  <c r="F32" i="153"/>
  <c r="D32" i="153"/>
  <c r="B32" i="153"/>
  <c r="A32" i="153"/>
  <c r="BI31" i="153"/>
  <c r="BE31" i="153"/>
  <c r="BC31" i="153"/>
  <c r="AY31" i="153"/>
  <c r="AW31" i="153"/>
  <c r="AS31" i="153"/>
  <c r="AK31" i="153"/>
  <c r="AJ31" i="153"/>
  <c r="AH31" i="153"/>
  <c r="AG31" i="153"/>
  <c r="AE31" i="153"/>
  <c r="AD31" i="153"/>
  <c r="AB31" i="153"/>
  <c r="AA31" i="153"/>
  <c r="Y31" i="153"/>
  <c r="X31" i="153"/>
  <c r="V31" i="153"/>
  <c r="U31" i="153"/>
  <c r="S31" i="153"/>
  <c r="R31" i="153"/>
  <c r="P31" i="153"/>
  <c r="O31" i="153"/>
  <c r="M31" i="153"/>
  <c r="L31" i="153"/>
  <c r="J31" i="153"/>
  <c r="I31" i="153"/>
  <c r="G31" i="153"/>
  <c r="F31" i="153"/>
  <c r="D31" i="153"/>
  <c r="C31" i="153"/>
  <c r="BI30" i="153"/>
  <c r="BE30" i="153"/>
  <c r="BC30" i="153"/>
  <c r="AY30" i="153"/>
  <c r="AW30" i="153"/>
  <c r="AS30" i="153"/>
  <c r="AK30" i="153"/>
  <c r="AJ30" i="153"/>
  <c r="AH30" i="153"/>
  <c r="AG30" i="153"/>
  <c r="AE30" i="153"/>
  <c r="AD30" i="153"/>
  <c r="AB30" i="153"/>
  <c r="AA30" i="153"/>
  <c r="Y30" i="153"/>
  <c r="X30" i="153"/>
  <c r="V30" i="153"/>
  <c r="U30" i="153"/>
  <c r="S30" i="153"/>
  <c r="R30" i="153"/>
  <c r="P30" i="153"/>
  <c r="O30" i="153"/>
  <c r="M30" i="153"/>
  <c r="L30" i="153"/>
  <c r="J30" i="153"/>
  <c r="I30" i="153"/>
  <c r="G30" i="153"/>
  <c r="F30" i="153"/>
  <c r="D30" i="153"/>
  <c r="C30" i="153"/>
  <c r="BI29" i="153"/>
  <c r="BE29" i="153"/>
  <c r="BC29" i="153"/>
  <c r="AY29" i="153"/>
  <c r="AW29" i="153"/>
  <c r="AS29" i="153"/>
  <c r="AK29" i="153"/>
  <c r="AJ29" i="153"/>
  <c r="AH29" i="153"/>
  <c r="AG29" i="153"/>
  <c r="AE29" i="153"/>
  <c r="AD29" i="153"/>
  <c r="AB29" i="153"/>
  <c r="AA29" i="153"/>
  <c r="Y29" i="153"/>
  <c r="X29" i="153"/>
  <c r="V29" i="153"/>
  <c r="U29" i="153"/>
  <c r="S29" i="153"/>
  <c r="R29" i="153"/>
  <c r="P29" i="153"/>
  <c r="O29" i="153"/>
  <c r="M29" i="153"/>
  <c r="L29" i="153"/>
  <c r="J29" i="153"/>
  <c r="I29" i="153"/>
  <c r="G29" i="153"/>
  <c r="F29" i="153"/>
  <c r="D29" i="153"/>
  <c r="C29" i="153"/>
  <c r="A29" i="153"/>
  <c r="BY28" i="153"/>
  <c r="BX28" i="153"/>
  <c r="BW28" i="153"/>
  <c r="BT28" i="153"/>
  <c r="BS28" i="153"/>
  <c r="BR28" i="153"/>
  <c r="BQ28" i="153"/>
  <c r="BP28" i="153"/>
  <c r="BN28" i="153"/>
  <c r="BM28" i="153"/>
  <c r="BL28" i="153"/>
  <c r="BJ28" i="153"/>
  <c r="BH28" i="153"/>
  <c r="BE28" i="153"/>
  <c r="BB28" i="153"/>
  <c r="AY28" i="153"/>
  <c r="AV28" i="153"/>
  <c r="AS28" i="153"/>
  <c r="AJ28" i="153"/>
  <c r="AH28" i="153"/>
  <c r="AF28" i="153"/>
  <c r="AD28" i="153"/>
  <c r="AB28" i="153"/>
  <c r="X28" i="153"/>
  <c r="V28" i="153"/>
  <c r="T28" i="153"/>
  <c r="R28" i="153"/>
  <c r="P28" i="153"/>
  <c r="N28" i="153"/>
  <c r="L28" i="153"/>
  <c r="J28" i="153"/>
  <c r="H28" i="153"/>
  <c r="F28" i="153"/>
  <c r="D28" i="153"/>
  <c r="B28" i="153"/>
  <c r="A28" i="153"/>
  <c r="BI27" i="153"/>
  <c r="BE27" i="153"/>
  <c r="BC27" i="153"/>
  <c r="AY27" i="153"/>
  <c r="AW27" i="153"/>
  <c r="AS27" i="153"/>
  <c r="AQ27" i="153"/>
  <c r="AM27" i="153"/>
  <c r="AE27" i="153"/>
  <c r="AD27" i="153"/>
  <c r="AB27" i="153"/>
  <c r="AA27" i="153"/>
  <c r="Y27" i="153"/>
  <c r="X27" i="153"/>
  <c r="V27" i="153"/>
  <c r="U27" i="153"/>
  <c r="S27" i="153"/>
  <c r="R27" i="153"/>
  <c r="P27" i="153"/>
  <c r="O27" i="153"/>
  <c r="M27" i="153"/>
  <c r="L27" i="153"/>
  <c r="J27" i="153"/>
  <c r="I27" i="153"/>
  <c r="G27" i="153"/>
  <c r="F27" i="153"/>
  <c r="D27" i="153"/>
  <c r="C27" i="153"/>
  <c r="BI26" i="153"/>
  <c r="BE26" i="153"/>
  <c r="BC26" i="153"/>
  <c r="AY26" i="153"/>
  <c r="AW26" i="153"/>
  <c r="AS26" i="153"/>
  <c r="AQ26" i="153"/>
  <c r="AM26" i="153"/>
  <c r="AE26" i="153"/>
  <c r="AD26" i="153"/>
  <c r="AB26" i="153"/>
  <c r="AA26" i="153"/>
  <c r="Y26" i="153"/>
  <c r="X26" i="153"/>
  <c r="V26" i="153"/>
  <c r="U26" i="153"/>
  <c r="S26" i="153"/>
  <c r="R26" i="153"/>
  <c r="P26" i="153"/>
  <c r="O26" i="153"/>
  <c r="M26" i="153"/>
  <c r="L26" i="153"/>
  <c r="J26" i="153"/>
  <c r="I26" i="153"/>
  <c r="G26" i="153"/>
  <c r="F26" i="153"/>
  <c r="D26" i="153"/>
  <c r="C26" i="153"/>
  <c r="BI25" i="153"/>
  <c r="BE25" i="153"/>
  <c r="BC25" i="153"/>
  <c r="AY25" i="153"/>
  <c r="AW25" i="153"/>
  <c r="AS25" i="153"/>
  <c r="AQ25" i="153"/>
  <c r="AM25" i="153"/>
  <c r="AE25" i="153"/>
  <c r="AD25" i="153"/>
  <c r="AB25" i="153"/>
  <c r="AA25" i="153"/>
  <c r="Y25" i="153"/>
  <c r="X25" i="153"/>
  <c r="V25" i="153"/>
  <c r="U25" i="153"/>
  <c r="S25" i="153"/>
  <c r="R25" i="153"/>
  <c r="P25" i="153"/>
  <c r="O25" i="153"/>
  <c r="M25" i="153"/>
  <c r="L25" i="153"/>
  <c r="J25" i="153"/>
  <c r="I25" i="153"/>
  <c r="G25" i="153"/>
  <c r="F25" i="153"/>
  <c r="D25" i="153"/>
  <c r="C25" i="153"/>
  <c r="A25" i="153"/>
  <c r="BY24" i="153"/>
  <c r="BX24" i="153"/>
  <c r="BW24" i="153"/>
  <c r="BT24" i="153"/>
  <c r="BS24" i="153"/>
  <c r="BR24" i="153"/>
  <c r="BQ24" i="153"/>
  <c r="BP24" i="153"/>
  <c r="BN24" i="153"/>
  <c r="BM24" i="153"/>
  <c r="BL24" i="153"/>
  <c r="BJ24" i="153"/>
  <c r="BH24" i="153"/>
  <c r="BE24" i="153"/>
  <c r="BB24" i="153"/>
  <c r="AY24" i="153"/>
  <c r="AV24" i="153"/>
  <c r="AS24" i="153"/>
  <c r="AP24" i="153"/>
  <c r="AM24" i="153"/>
  <c r="AD24" i="153"/>
  <c r="AB24" i="153"/>
  <c r="Z24" i="153"/>
  <c r="X24" i="153"/>
  <c r="V24" i="153"/>
  <c r="T24" i="153"/>
  <c r="R24" i="153"/>
  <c r="P24" i="153"/>
  <c r="N24" i="153"/>
  <c r="L24" i="153"/>
  <c r="J24" i="153"/>
  <c r="H24" i="153"/>
  <c r="F24" i="153"/>
  <c r="D24" i="153"/>
  <c r="B24" i="153"/>
  <c r="A24" i="153"/>
  <c r="BI23" i="153"/>
  <c r="BE23" i="153"/>
  <c r="BC23" i="153"/>
  <c r="AY23" i="153"/>
  <c r="AW23" i="153"/>
  <c r="AS23" i="153"/>
  <c r="AQ23" i="153"/>
  <c r="AM23" i="153"/>
  <c r="AK23" i="153"/>
  <c r="AG23" i="153"/>
  <c r="X23" i="153"/>
  <c r="V23" i="153"/>
  <c r="S23" i="153"/>
  <c r="R23" i="153"/>
  <c r="P23" i="153"/>
  <c r="O23" i="153"/>
  <c r="L23" i="153"/>
  <c r="J23" i="153"/>
  <c r="F23" i="153"/>
  <c r="D23" i="153"/>
  <c r="BI22" i="153"/>
  <c r="BE22" i="153"/>
  <c r="BC22" i="153"/>
  <c r="AY22" i="153"/>
  <c r="AW22" i="153"/>
  <c r="AS22" i="153"/>
  <c r="AQ22" i="153"/>
  <c r="AM22" i="153"/>
  <c r="AK22" i="153"/>
  <c r="AG22" i="153"/>
  <c r="X22" i="153"/>
  <c r="V22" i="153"/>
  <c r="R22" i="153"/>
  <c r="P22" i="153"/>
  <c r="L22" i="153"/>
  <c r="J22" i="153"/>
  <c r="F22" i="153"/>
  <c r="D22" i="153"/>
  <c r="BI21" i="153"/>
  <c r="BE21" i="153"/>
  <c r="BC21" i="153"/>
  <c r="AY21" i="153"/>
  <c r="AW21" i="153"/>
  <c r="AS21" i="153"/>
  <c r="AQ21" i="153"/>
  <c r="AM21" i="153"/>
  <c r="AK21" i="153"/>
  <c r="AG21" i="153"/>
  <c r="X21" i="153"/>
  <c r="V21" i="153"/>
  <c r="R21" i="153"/>
  <c r="P21" i="153"/>
  <c r="L21" i="153"/>
  <c r="J21" i="153"/>
  <c r="F21" i="153"/>
  <c r="D21" i="153"/>
  <c r="A21" i="153"/>
  <c r="BS20" i="153"/>
  <c r="BR20" i="153"/>
  <c r="BH20" i="153"/>
  <c r="BE20" i="153"/>
  <c r="BB20" i="153"/>
  <c r="AY20" i="153"/>
  <c r="AV20" i="153"/>
  <c r="AS20" i="153"/>
  <c r="AP20" i="153"/>
  <c r="AM20" i="153"/>
  <c r="AJ20" i="153"/>
  <c r="AG20" i="153"/>
  <c r="T20" i="153"/>
  <c r="N20" i="153"/>
  <c r="H20" i="153"/>
  <c r="B20" i="153"/>
  <c r="A20" i="153"/>
  <c r="BI19" i="153"/>
  <c r="BE19" i="153"/>
  <c r="BC19" i="153"/>
  <c r="AY19" i="153"/>
  <c r="AW19" i="153"/>
  <c r="AS19" i="153"/>
  <c r="AQ19" i="153"/>
  <c r="AM19" i="153"/>
  <c r="AK19" i="153"/>
  <c r="AG19" i="153"/>
  <c r="AE19" i="153"/>
  <c r="U23" i="153" s="1"/>
  <c r="AA19" i="153"/>
  <c r="Y23" i="153" s="1"/>
  <c r="S19" i="153"/>
  <c r="R19" i="153"/>
  <c r="P19" i="153"/>
  <c r="O19" i="153"/>
  <c r="M19" i="153"/>
  <c r="L19" i="153"/>
  <c r="J19" i="153"/>
  <c r="I19" i="153"/>
  <c r="G19" i="153"/>
  <c r="F19" i="153"/>
  <c r="D19" i="153"/>
  <c r="C19" i="153"/>
  <c r="BI18" i="153"/>
  <c r="BE18" i="153"/>
  <c r="BC18" i="153"/>
  <c r="AY18" i="153"/>
  <c r="AW18" i="153"/>
  <c r="AS18" i="153"/>
  <c r="AQ18" i="153"/>
  <c r="AM18" i="153"/>
  <c r="AK18" i="153"/>
  <c r="AG18" i="153"/>
  <c r="AE18" i="153"/>
  <c r="U22" i="153" s="1"/>
  <c r="AA18" i="153"/>
  <c r="Y22" i="153" s="1"/>
  <c r="R18" i="153"/>
  <c r="P18" i="153"/>
  <c r="L18" i="153"/>
  <c r="J18" i="153"/>
  <c r="F18" i="153"/>
  <c r="D18" i="153"/>
  <c r="BI17" i="153"/>
  <c r="BE17" i="153"/>
  <c r="BC17" i="153"/>
  <c r="AY17" i="153"/>
  <c r="AW17" i="153"/>
  <c r="AS17" i="153"/>
  <c r="AQ17" i="153"/>
  <c r="AM17" i="153"/>
  <c r="AK17" i="153"/>
  <c r="AG17" i="153"/>
  <c r="AE17" i="153"/>
  <c r="U21" i="153" s="1"/>
  <c r="AA17" i="153"/>
  <c r="Y21" i="153" s="1"/>
  <c r="R17" i="153"/>
  <c r="P17" i="153"/>
  <c r="L17" i="153"/>
  <c r="J17" i="153"/>
  <c r="F17" i="153"/>
  <c r="D17" i="153"/>
  <c r="A17" i="153"/>
  <c r="BS16" i="153"/>
  <c r="BR16" i="153"/>
  <c r="BH16" i="153"/>
  <c r="BE16" i="153"/>
  <c r="BB16" i="153"/>
  <c r="AY16" i="153"/>
  <c r="AV16" i="153"/>
  <c r="AS16" i="153"/>
  <c r="AP16" i="153"/>
  <c r="AM16" i="153"/>
  <c r="AJ16" i="153"/>
  <c r="AG16" i="153"/>
  <c r="AD16" i="153"/>
  <c r="V20" i="153" s="1"/>
  <c r="AA16" i="153"/>
  <c r="X20" i="153" s="1"/>
  <c r="N16" i="153"/>
  <c r="H16" i="153"/>
  <c r="B16" i="153"/>
  <c r="A16" i="153"/>
  <c r="BI15" i="153"/>
  <c r="BE15" i="153"/>
  <c r="BC15" i="153"/>
  <c r="AY15" i="153"/>
  <c r="AW15" i="153"/>
  <c r="AS15" i="153"/>
  <c r="AQ15" i="153"/>
  <c r="AM15" i="153"/>
  <c r="AK15" i="153"/>
  <c r="AG15" i="153"/>
  <c r="AE15" i="153"/>
  <c r="AA15" i="153"/>
  <c r="Y15" i="153"/>
  <c r="U15" i="153"/>
  <c r="M15" i="153"/>
  <c r="L15" i="153"/>
  <c r="J15" i="153"/>
  <c r="I15" i="153"/>
  <c r="G15" i="153"/>
  <c r="F15" i="153"/>
  <c r="D15" i="153"/>
  <c r="C15" i="153"/>
  <c r="BI14" i="153"/>
  <c r="BE14" i="153"/>
  <c r="BC14" i="153"/>
  <c r="AY14" i="153"/>
  <c r="AW14" i="153"/>
  <c r="AS14" i="153"/>
  <c r="AQ14" i="153"/>
  <c r="AM14" i="153"/>
  <c r="AK14" i="153"/>
  <c r="AE14" i="153"/>
  <c r="O22" i="153" s="1"/>
  <c r="AA14" i="153"/>
  <c r="S22" i="153" s="1"/>
  <c r="Y14" i="153"/>
  <c r="O18" i="153" s="1"/>
  <c r="U14" i="153"/>
  <c r="S18" i="153" s="1"/>
  <c r="L14" i="153"/>
  <c r="J14" i="153"/>
  <c r="F14" i="153"/>
  <c r="D14" i="153"/>
  <c r="BI13" i="153"/>
  <c r="BE13" i="153"/>
  <c r="BC13" i="153"/>
  <c r="AY13" i="153"/>
  <c r="AW13" i="153"/>
  <c r="AS13" i="153"/>
  <c r="AQ13" i="153"/>
  <c r="AM13" i="153"/>
  <c r="AK13" i="153"/>
  <c r="AE13" i="153"/>
  <c r="O21" i="153" s="1"/>
  <c r="AA13" i="153"/>
  <c r="S21" i="153" s="1"/>
  <c r="Y13" i="153"/>
  <c r="O17" i="153" s="1"/>
  <c r="U13" i="153"/>
  <c r="S17" i="153" s="1"/>
  <c r="L13" i="153"/>
  <c r="J13" i="153"/>
  <c r="F13" i="153"/>
  <c r="E13" i="153"/>
  <c r="D13" i="153"/>
  <c r="A13" i="153"/>
  <c r="BS12" i="153"/>
  <c r="BR12" i="153"/>
  <c r="BH12" i="153"/>
  <c r="BE12" i="153"/>
  <c r="BB12" i="153"/>
  <c r="AY12" i="153"/>
  <c r="AV12" i="153"/>
  <c r="AS12" i="153"/>
  <c r="AP12" i="153"/>
  <c r="AM12" i="153"/>
  <c r="AJ12" i="153"/>
  <c r="AG12" i="153"/>
  <c r="AD12" i="153"/>
  <c r="P20" i="153" s="1"/>
  <c r="AA12" i="153"/>
  <c r="R20" i="153" s="1"/>
  <c r="X12" i="153"/>
  <c r="U12" i="153"/>
  <c r="H12" i="153"/>
  <c r="B12" i="153"/>
  <c r="A12" i="153"/>
  <c r="BI11" i="153"/>
  <c r="BE11" i="153"/>
  <c r="BC11" i="153"/>
  <c r="AY11" i="153"/>
  <c r="AW11" i="153"/>
  <c r="AS11" i="153"/>
  <c r="AQ11" i="153"/>
  <c r="AM11" i="153"/>
  <c r="AK11" i="153"/>
  <c r="AG11" i="153"/>
  <c r="AE11" i="153"/>
  <c r="I23" i="153" s="1"/>
  <c r="AA11" i="153"/>
  <c r="M23" i="153" s="1"/>
  <c r="Y11" i="153"/>
  <c r="U11" i="153"/>
  <c r="S11" i="153"/>
  <c r="O11" i="153"/>
  <c r="F11" i="153"/>
  <c r="D11" i="153"/>
  <c r="BI10" i="153"/>
  <c r="BE10" i="153"/>
  <c r="BC10" i="153"/>
  <c r="AY10" i="153"/>
  <c r="AW10" i="153"/>
  <c r="AS10" i="153"/>
  <c r="AQ10" i="153"/>
  <c r="AM10" i="153"/>
  <c r="AK10" i="153"/>
  <c r="AG10" i="153"/>
  <c r="AE10" i="153"/>
  <c r="I22" i="153" s="1"/>
  <c r="AA10" i="153"/>
  <c r="M22" i="153" s="1"/>
  <c r="Y10" i="153"/>
  <c r="I18" i="153" s="1"/>
  <c r="U10" i="153"/>
  <c r="M18" i="153" s="1"/>
  <c r="S10" i="153"/>
  <c r="I14" i="153" s="1"/>
  <c r="O10" i="153"/>
  <c r="M14" i="153" s="1"/>
  <c r="F10" i="153"/>
  <c r="D10" i="153"/>
  <c r="BI9" i="153"/>
  <c r="BE9" i="153"/>
  <c r="BC9" i="153"/>
  <c r="AY9" i="153"/>
  <c r="AW9" i="153"/>
  <c r="AS9" i="153"/>
  <c r="AQ9" i="153"/>
  <c r="AM9" i="153"/>
  <c r="AK9" i="153"/>
  <c r="AG9" i="153"/>
  <c r="AE9" i="153"/>
  <c r="I21" i="153" s="1"/>
  <c r="AA9" i="153"/>
  <c r="M21" i="153" s="1"/>
  <c r="Y9" i="153"/>
  <c r="I17" i="153" s="1"/>
  <c r="U9" i="153"/>
  <c r="M17" i="153" s="1"/>
  <c r="S9" i="153"/>
  <c r="I13" i="153" s="1"/>
  <c r="O9" i="153"/>
  <c r="M13" i="153" s="1"/>
  <c r="F9" i="153"/>
  <c r="D9" i="153"/>
  <c r="A9" i="153"/>
  <c r="BS8" i="153"/>
  <c r="BR8" i="153"/>
  <c r="BH8" i="153"/>
  <c r="BE8" i="153"/>
  <c r="BB8" i="153"/>
  <c r="AY8" i="153"/>
  <c r="AV8" i="153"/>
  <c r="AS8" i="153"/>
  <c r="AP8" i="153"/>
  <c r="AM8" i="153"/>
  <c r="AJ8" i="153"/>
  <c r="AG8" i="153"/>
  <c r="AD8" i="153"/>
  <c r="AA8" i="153"/>
  <c r="X8" i="153"/>
  <c r="J16" i="153" s="1"/>
  <c r="U8" i="153"/>
  <c r="L16" i="153" s="1"/>
  <c r="R8" i="153"/>
  <c r="J12" i="153" s="1"/>
  <c r="O8" i="153"/>
  <c r="L12" i="153" s="1"/>
  <c r="B8" i="153"/>
  <c r="A8" i="153"/>
  <c r="BI7" i="153"/>
  <c r="BE7" i="153"/>
  <c r="BC7" i="153"/>
  <c r="AY7" i="153"/>
  <c r="AW7" i="153"/>
  <c r="AS7" i="153"/>
  <c r="AQ7" i="153"/>
  <c r="AM7" i="153"/>
  <c r="AK7" i="153"/>
  <c r="AG7" i="153"/>
  <c r="AE7" i="153"/>
  <c r="C23" i="153" s="1"/>
  <c r="AA7" i="153"/>
  <c r="G23" i="153" s="1"/>
  <c r="Y7" i="153"/>
  <c r="U7" i="153"/>
  <c r="S7" i="153"/>
  <c r="O7" i="153"/>
  <c r="M7" i="153"/>
  <c r="C11" i="153" s="1"/>
  <c r="I7" i="153"/>
  <c r="G11" i="153" s="1"/>
  <c r="BI6" i="153"/>
  <c r="BE6" i="153"/>
  <c r="BC6" i="153"/>
  <c r="AY6" i="153"/>
  <c r="AW6" i="153"/>
  <c r="AS6" i="153"/>
  <c r="AQ6" i="153"/>
  <c r="AM6" i="153"/>
  <c r="AK6" i="153"/>
  <c r="AG6" i="153"/>
  <c r="AE6" i="153"/>
  <c r="C22" i="153" s="1"/>
  <c r="AA6" i="153"/>
  <c r="G22" i="153" s="1"/>
  <c r="Y6" i="153"/>
  <c r="C18" i="153" s="1"/>
  <c r="U6" i="153"/>
  <c r="G18" i="153" s="1"/>
  <c r="S6" i="153"/>
  <c r="C14" i="153" s="1"/>
  <c r="O6" i="153"/>
  <c r="G14" i="153" s="1"/>
  <c r="M6" i="153"/>
  <c r="C10" i="153" s="1"/>
  <c r="I6" i="153"/>
  <c r="G10" i="153" s="1"/>
  <c r="BI5" i="153"/>
  <c r="BE5" i="153"/>
  <c r="BC5" i="153"/>
  <c r="AY5" i="153"/>
  <c r="AW5" i="153"/>
  <c r="AU5" i="153"/>
  <c r="AS5" i="153"/>
  <c r="AQ5" i="153"/>
  <c r="AM5" i="153"/>
  <c r="AK5" i="153"/>
  <c r="AG5" i="153"/>
  <c r="AE5" i="153"/>
  <c r="C21" i="153" s="1"/>
  <c r="AA5" i="153"/>
  <c r="G21" i="153" s="1"/>
  <c r="Y5" i="153"/>
  <c r="C17" i="153" s="1"/>
  <c r="U5" i="153"/>
  <c r="G17" i="153" s="1"/>
  <c r="S5" i="153"/>
  <c r="C13" i="153" s="1"/>
  <c r="O5" i="153"/>
  <c r="G13" i="153" s="1"/>
  <c r="M5" i="153"/>
  <c r="C9" i="153" s="1"/>
  <c r="I5" i="153"/>
  <c r="G9" i="153" s="1"/>
  <c r="A5" i="153"/>
  <c r="BS4" i="153"/>
  <c r="BR4" i="153"/>
  <c r="BH4" i="153"/>
  <c r="BE4" i="153"/>
  <c r="BB4" i="153"/>
  <c r="AY4" i="153"/>
  <c r="AV4" i="153"/>
  <c r="AS4" i="153"/>
  <c r="AP4" i="153"/>
  <c r="AM4" i="153"/>
  <c r="AJ4" i="153"/>
  <c r="AG4" i="153"/>
  <c r="AD4" i="153"/>
  <c r="AA4" i="153"/>
  <c r="X4" i="153"/>
  <c r="D16" i="153" s="1"/>
  <c r="U4" i="153"/>
  <c r="F16" i="153" s="1"/>
  <c r="R4" i="153"/>
  <c r="D12" i="153" s="1"/>
  <c r="O4" i="153"/>
  <c r="F12" i="153" s="1"/>
  <c r="L4" i="153"/>
  <c r="D8" i="153" s="1"/>
  <c r="I4" i="153"/>
  <c r="F8" i="153" s="1"/>
  <c r="A4" i="153"/>
  <c r="BD49" i="152"/>
  <c r="AX49" i="152"/>
  <c r="AR49" i="152"/>
  <c r="AL49" i="152"/>
  <c r="AF49" i="152"/>
  <c r="Z49" i="152"/>
  <c r="T49" i="152"/>
  <c r="N49" i="152"/>
  <c r="H49" i="152"/>
  <c r="B49" i="152"/>
  <c r="A49" i="152"/>
  <c r="BC43" i="152"/>
  <c r="BB43" i="152"/>
  <c r="AZ43" i="152"/>
  <c r="AY43" i="152"/>
  <c r="AW43" i="152"/>
  <c r="AV43" i="152"/>
  <c r="AT43" i="152"/>
  <c r="AS43" i="152"/>
  <c r="AQ43" i="152"/>
  <c r="AP43" i="152"/>
  <c r="AN43" i="152"/>
  <c r="AM43" i="152"/>
  <c r="AK43" i="152"/>
  <c r="AJ43" i="152"/>
  <c r="AH43" i="152"/>
  <c r="AG43" i="152"/>
  <c r="AE43" i="152"/>
  <c r="AD43" i="152"/>
  <c r="AB43" i="152"/>
  <c r="AA43" i="152"/>
  <c r="Y43" i="152"/>
  <c r="X43" i="152"/>
  <c r="V43" i="152"/>
  <c r="U43" i="152"/>
  <c r="S43" i="152"/>
  <c r="R43" i="152"/>
  <c r="P43" i="152"/>
  <c r="O43" i="152"/>
  <c r="M43" i="152"/>
  <c r="L43" i="152"/>
  <c r="J43" i="152"/>
  <c r="I43" i="152"/>
  <c r="G43" i="152"/>
  <c r="F43" i="152"/>
  <c r="D43" i="152"/>
  <c r="C43" i="152"/>
  <c r="BC42" i="152"/>
  <c r="BB42" i="152"/>
  <c r="AZ42" i="152"/>
  <c r="AY42" i="152"/>
  <c r="AW42" i="152"/>
  <c r="AV42" i="152"/>
  <c r="AT42" i="152"/>
  <c r="AS42" i="152"/>
  <c r="AQ42" i="152"/>
  <c r="AP42" i="152"/>
  <c r="AN42" i="152"/>
  <c r="AM42" i="152"/>
  <c r="AK42" i="152"/>
  <c r="AJ42" i="152"/>
  <c r="AH42" i="152"/>
  <c r="AG42" i="152"/>
  <c r="AE42" i="152"/>
  <c r="AD42" i="152"/>
  <c r="AB42" i="152"/>
  <c r="AA42" i="152"/>
  <c r="Y42" i="152"/>
  <c r="X42" i="152"/>
  <c r="V42" i="152"/>
  <c r="U42" i="152"/>
  <c r="S42" i="152"/>
  <c r="R42" i="152"/>
  <c r="P42" i="152"/>
  <c r="O42" i="152"/>
  <c r="M42" i="152"/>
  <c r="L42" i="152"/>
  <c r="J42" i="152"/>
  <c r="I42" i="152"/>
  <c r="G42" i="152"/>
  <c r="F42" i="152"/>
  <c r="D42" i="152"/>
  <c r="C42" i="152"/>
  <c r="BC41" i="152"/>
  <c r="BB41" i="152"/>
  <c r="AZ41" i="152"/>
  <c r="AY41" i="152"/>
  <c r="AW41" i="152"/>
  <c r="AV41" i="152"/>
  <c r="AT41" i="152"/>
  <c r="AS41" i="152"/>
  <c r="AQ41" i="152"/>
  <c r="AP41" i="152"/>
  <c r="AN41" i="152"/>
  <c r="AM41" i="152"/>
  <c r="AK41" i="152"/>
  <c r="AJ41" i="152"/>
  <c r="AH41" i="152"/>
  <c r="AG41" i="152"/>
  <c r="AE41" i="152"/>
  <c r="AD41" i="152"/>
  <c r="AB41" i="152"/>
  <c r="AA41" i="152"/>
  <c r="Y41" i="152"/>
  <c r="X41" i="152"/>
  <c r="V41" i="152"/>
  <c r="U41" i="152"/>
  <c r="S41" i="152"/>
  <c r="R41" i="152"/>
  <c r="P41" i="152"/>
  <c r="O41" i="152"/>
  <c r="M41" i="152"/>
  <c r="L41" i="152"/>
  <c r="J41" i="152"/>
  <c r="I41" i="152"/>
  <c r="G41" i="152"/>
  <c r="F41" i="152"/>
  <c r="D41" i="152"/>
  <c r="C41" i="152"/>
  <c r="A41" i="152"/>
  <c r="BY40" i="152"/>
  <c r="BX40" i="152"/>
  <c r="BW40" i="152"/>
  <c r="BT40" i="152"/>
  <c r="BS40" i="152"/>
  <c r="BR40" i="152"/>
  <c r="BQ40" i="152"/>
  <c r="BP40" i="152"/>
  <c r="BN40" i="152"/>
  <c r="BM40" i="152"/>
  <c r="BL40" i="152"/>
  <c r="BJ40" i="152"/>
  <c r="BB40" i="152"/>
  <c r="AZ40" i="152"/>
  <c r="AX40" i="152"/>
  <c r="AV40" i="152"/>
  <c r="AT40" i="152"/>
  <c r="AR40" i="152"/>
  <c r="AP40" i="152"/>
  <c r="AN40" i="152"/>
  <c r="AL40" i="152"/>
  <c r="AJ40" i="152"/>
  <c r="AH40" i="152"/>
  <c r="AF40" i="152"/>
  <c r="AD40" i="152"/>
  <c r="AB40" i="152"/>
  <c r="Z40" i="152"/>
  <c r="X40" i="152"/>
  <c r="V40" i="152"/>
  <c r="T40" i="152"/>
  <c r="R40" i="152"/>
  <c r="P40" i="152"/>
  <c r="N40" i="152"/>
  <c r="L40" i="152"/>
  <c r="J40" i="152"/>
  <c r="H40" i="152"/>
  <c r="F40" i="152"/>
  <c r="D40" i="152"/>
  <c r="B40" i="152"/>
  <c r="A40" i="152"/>
  <c r="BI39" i="152"/>
  <c r="BE39" i="152"/>
  <c r="AW39" i="152"/>
  <c r="AV39" i="152"/>
  <c r="AT39" i="152"/>
  <c r="AS39" i="152"/>
  <c r="AQ39" i="152"/>
  <c r="AP39" i="152"/>
  <c r="AN39" i="152"/>
  <c r="AM39" i="152"/>
  <c r="AK39" i="152"/>
  <c r="AJ39" i="152"/>
  <c r="AH39" i="152"/>
  <c r="AG39" i="152"/>
  <c r="AE39" i="152"/>
  <c r="AD39" i="152"/>
  <c r="AB39" i="152"/>
  <c r="AA39" i="152"/>
  <c r="Y39" i="152"/>
  <c r="X39" i="152"/>
  <c r="V39" i="152"/>
  <c r="U39" i="152"/>
  <c r="S39" i="152"/>
  <c r="R39" i="152"/>
  <c r="P39" i="152"/>
  <c r="O39" i="152"/>
  <c r="M39" i="152"/>
  <c r="L39" i="152"/>
  <c r="J39" i="152"/>
  <c r="I39" i="152"/>
  <c r="G39" i="152"/>
  <c r="F39" i="152"/>
  <c r="D39" i="152"/>
  <c r="C39" i="152"/>
  <c r="BI38" i="152"/>
  <c r="BE38" i="152"/>
  <c r="AW38" i="152"/>
  <c r="AV38" i="152"/>
  <c r="AT38" i="152"/>
  <c r="AS38" i="152"/>
  <c r="AQ38" i="152"/>
  <c r="AP38" i="152"/>
  <c r="AN38" i="152"/>
  <c r="AM38" i="152"/>
  <c r="AK38" i="152"/>
  <c r="AJ38" i="152"/>
  <c r="AH38" i="152"/>
  <c r="AG38" i="152"/>
  <c r="AE38" i="152"/>
  <c r="AD38" i="152"/>
  <c r="AB38" i="152"/>
  <c r="AA38" i="152"/>
  <c r="Y38" i="152"/>
  <c r="X38" i="152"/>
  <c r="V38" i="152"/>
  <c r="U38" i="152"/>
  <c r="S38" i="152"/>
  <c r="R38" i="152"/>
  <c r="P38" i="152"/>
  <c r="O38" i="152"/>
  <c r="M38" i="152"/>
  <c r="L38" i="152"/>
  <c r="J38" i="152"/>
  <c r="I38" i="152"/>
  <c r="G38" i="152"/>
  <c r="F38" i="152"/>
  <c r="D38" i="152"/>
  <c r="C38" i="152"/>
  <c r="BI37" i="152"/>
  <c r="BE37" i="152"/>
  <c r="AW37" i="152"/>
  <c r="AV37" i="152"/>
  <c r="AT37" i="152"/>
  <c r="AS37" i="152"/>
  <c r="AQ37" i="152"/>
  <c r="AP37" i="152"/>
  <c r="AN37" i="152"/>
  <c r="AM37" i="152"/>
  <c r="AK37" i="152"/>
  <c r="AJ37" i="152"/>
  <c r="AH37" i="152"/>
  <c r="AG37" i="152"/>
  <c r="AE37" i="152"/>
  <c r="AD37" i="152"/>
  <c r="AB37" i="152"/>
  <c r="AA37" i="152"/>
  <c r="Y37" i="152"/>
  <c r="X37" i="152"/>
  <c r="V37" i="152"/>
  <c r="U37" i="152"/>
  <c r="S37" i="152"/>
  <c r="R37" i="152"/>
  <c r="P37" i="152"/>
  <c r="O37" i="152"/>
  <c r="M37" i="152"/>
  <c r="L37" i="152"/>
  <c r="J37" i="152"/>
  <c r="I37" i="152"/>
  <c r="G37" i="152"/>
  <c r="F37" i="152"/>
  <c r="D37" i="152"/>
  <c r="C37" i="152"/>
  <c r="A37" i="152"/>
  <c r="BY36" i="152"/>
  <c r="BX36" i="152"/>
  <c r="BW36" i="152"/>
  <c r="BT36" i="152"/>
  <c r="BS36" i="152"/>
  <c r="BR36" i="152"/>
  <c r="BQ36" i="152"/>
  <c r="BP36" i="152"/>
  <c r="BN36" i="152"/>
  <c r="BM36" i="152"/>
  <c r="BL36" i="152"/>
  <c r="BJ36" i="152"/>
  <c r="BH36" i="152"/>
  <c r="BE36" i="152"/>
  <c r="AV36" i="152"/>
  <c r="AT36" i="152"/>
  <c r="AR36" i="152"/>
  <c r="AP36" i="152"/>
  <c r="AN36" i="152"/>
  <c r="AL36" i="152"/>
  <c r="AJ36" i="152"/>
  <c r="AH36" i="152"/>
  <c r="AF36" i="152"/>
  <c r="AD36" i="152"/>
  <c r="AB36" i="152"/>
  <c r="Z36" i="152"/>
  <c r="X36" i="152"/>
  <c r="V36" i="152"/>
  <c r="T36" i="152"/>
  <c r="R36" i="152"/>
  <c r="P36" i="152"/>
  <c r="N36" i="152"/>
  <c r="L36" i="152"/>
  <c r="J36" i="152"/>
  <c r="H36" i="152"/>
  <c r="F36" i="152"/>
  <c r="D36" i="152"/>
  <c r="B36" i="152"/>
  <c r="A36" i="152"/>
  <c r="BI35" i="152"/>
  <c r="BE35" i="152"/>
  <c r="BC35" i="152"/>
  <c r="AY35" i="152"/>
  <c r="AQ35" i="152"/>
  <c r="AP35" i="152"/>
  <c r="AN35" i="152"/>
  <c r="AM35" i="152"/>
  <c r="AK35" i="152"/>
  <c r="AJ35" i="152"/>
  <c r="AH35" i="152"/>
  <c r="AG35" i="152"/>
  <c r="AE35" i="152"/>
  <c r="AD35" i="152"/>
  <c r="AB35" i="152"/>
  <c r="AA35" i="152"/>
  <c r="Y35" i="152"/>
  <c r="X35" i="152"/>
  <c r="V35" i="152"/>
  <c r="U35" i="152"/>
  <c r="S35" i="152"/>
  <c r="R35" i="152"/>
  <c r="P35" i="152"/>
  <c r="O35" i="152"/>
  <c r="M35" i="152"/>
  <c r="L35" i="152"/>
  <c r="J35" i="152"/>
  <c r="I35" i="152"/>
  <c r="G35" i="152"/>
  <c r="F35" i="152"/>
  <c r="D35" i="152"/>
  <c r="C35" i="152"/>
  <c r="BI34" i="152"/>
  <c r="BE34" i="152"/>
  <c r="BC34" i="152"/>
  <c r="AY34" i="152"/>
  <c r="AQ34" i="152"/>
  <c r="AP34" i="152"/>
  <c r="AN34" i="152"/>
  <c r="AM34" i="152"/>
  <c r="AK34" i="152"/>
  <c r="AJ34" i="152"/>
  <c r="AH34" i="152"/>
  <c r="AG34" i="152"/>
  <c r="AE34" i="152"/>
  <c r="AD34" i="152"/>
  <c r="AB34" i="152"/>
  <c r="AA34" i="152"/>
  <c r="Y34" i="152"/>
  <c r="X34" i="152"/>
  <c r="V34" i="152"/>
  <c r="U34" i="152"/>
  <c r="S34" i="152"/>
  <c r="R34" i="152"/>
  <c r="P34" i="152"/>
  <c r="O34" i="152"/>
  <c r="M34" i="152"/>
  <c r="L34" i="152"/>
  <c r="J34" i="152"/>
  <c r="I34" i="152"/>
  <c r="G34" i="152"/>
  <c r="F34" i="152"/>
  <c r="D34" i="152"/>
  <c r="C34" i="152"/>
  <c r="BI33" i="152"/>
  <c r="BE33" i="152"/>
  <c r="BC33" i="152"/>
  <c r="AY33" i="152"/>
  <c r="AQ33" i="152"/>
  <c r="AP33" i="152"/>
  <c r="AN33" i="152"/>
  <c r="AM33" i="152"/>
  <c r="AK33" i="152"/>
  <c r="AJ33" i="152"/>
  <c r="AH33" i="152"/>
  <c r="AG33" i="152"/>
  <c r="AE33" i="152"/>
  <c r="AD33" i="152"/>
  <c r="AB33" i="152"/>
  <c r="AA33" i="152"/>
  <c r="Y33" i="152"/>
  <c r="X33" i="152"/>
  <c r="V33" i="152"/>
  <c r="U33" i="152"/>
  <c r="S33" i="152"/>
  <c r="R33" i="152"/>
  <c r="P33" i="152"/>
  <c r="O33" i="152"/>
  <c r="M33" i="152"/>
  <c r="L33" i="152"/>
  <c r="J33" i="152"/>
  <c r="I33" i="152"/>
  <c r="G33" i="152"/>
  <c r="F33" i="152"/>
  <c r="D33" i="152"/>
  <c r="C33" i="152"/>
  <c r="A33" i="152"/>
  <c r="BY32" i="152"/>
  <c r="BX32" i="152"/>
  <c r="BW32" i="152"/>
  <c r="BT32" i="152"/>
  <c r="BS32" i="152"/>
  <c r="BR32" i="152"/>
  <c r="BQ32" i="152"/>
  <c r="BP32" i="152"/>
  <c r="BN32" i="152"/>
  <c r="BM32" i="152"/>
  <c r="BL32" i="152"/>
  <c r="BJ32" i="152"/>
  <c r="BH32" i="152"/>
  <c r="BE32" i="152"/>
  <c r="BB32" i="152"/>
  <c r="AY32" i="152"/>
  <c r="AP32" i="152"/>
  <c r="AN32" i="152"/>
  <c r="AL32" i="152"/>
  <c r="AJ32" i="152"/>
  <c r="AH32" i="152"/>
  <c r="AF32" i="152"/>
  <c r="AD32" i="152"/>
  <c r="AB32" i="152"/>
  <c r="Z32" i="152"/>
  <c r="X32" i="152"/>
  <c r="V32" i="152"/>
  <c r="T32" i="152"/>
  <c r="R32" i="152"/>
  <c r="P32" i="152"/>
  <c r="N32" i="152"/>
  <c r="L32" i="152"/>
  <c r="J32" i="152"/>
  <c r="H32" i="152"/>
  <c r="F32" i="152"/>
  <c r="D32" i="152"/>
  <c r="B32" i="152"/>
  <c r="A32" i="152"/>
  <c r="BI31" i="152"/>
  <c r="BE31" i="152"/>
  <c r="BC31" i="152"/>
  <c r="AY31" i="152"/>
  <c r="AW31" i="152"/>
  <c r="AS31" i="152"/>
  <c r="AK31" i="152"/>
  <c r="AJ31" i="152"/>
  <c r="AH31" i="152"/>
  <c r="AG31" i="152"/>
  <c r="AE31" i="152"/>
  <c r="AD31" i="152"/>
  <c r="AB31" i="152"/>
  <c r="AA31" i="152"/>
  <c r="Y31" i="152"/>
  <c r="X31" i="152"/>
  <c r="V31" i="152"/>
  <c r="U31" i="152"/>
  <c r="S31" i="152"/>
  <c r="R31" i="152"/>
  <c r="P31" i="152"/>
  <c r="O31" i="152"/>
  <c r="M31" i="152"/>
  <c r="L31" i="152"/>
  <c r="J31" i="152"/>
  <c r="I31" i="152"/>
  <c r="G31" i="152"/>
  <c r="F31" i="152"/>
  <c r="D31" i="152"/>
  <c r="C31" i="152"/>
  <c r="BI30" i="152"/>
  <c r="BE30" i="152"/>
  <c r="BC30" i="152"/>
  <c r="AY30" i="152"/>
  <c r="AW30" i="152"/>
  <c r="AS30" i="152"/>
  <c r="AK30" i="152"/>
  <c r="AJ30" i="152"/>
  <c r="AH30" i="152"/>
  <c r="AG30" i="152"/>
  <c r="AE30" i="152"/>
  <c r="AD30" i="152"/>
  <c r="AB30" i="152"/>
  <c r="AA30" i="152"/>
  <c r="Y30" i="152"/>
  <c r="X30" i="152"/>
  <c r="V30" i="152"/>
  <c r="U30" i="152"/>
  <c r="S30" i="152"/>
  <c r="R30" i="152"/>
  <c r="P30" i="152"/>
  <c r="O30" i="152"/>
  <c r="M30" i="152"/>
  <c r="L30" i="152"/>
  <c r="J30" i="152"/>
  <c r="I30" i="152"/>
  <c r="G30" i="152"/>
  <c r="F30" i="152"/>
  <c r="D30" i="152"/>
  <c r="C30" i="152"/>
  <c r="BI29" i="152"/>
  <c r="BE29" i="152"/>
  <c r="BC29" i="152"/>
  <c r="AY29" i="152"/>
  <c r="AW29" i="152"/>
  <c r="AS29" i="152"/>
  <c r="AK29" i="152"/>
  <c r="AJ29" i="152"/>
  <c r="AH29" i="152"/>
  <c r="AG29" i="152"/>
  <c r="AE29" i="152"/>
  <c r="AD29" i="152"/>
  <c r="AB29" i="152"/>
  <c r="AA29" i="152"/>
  <c r="Y29" i="152"/>
  <c r="X29" i="152"/>
  <c r="V29" i="152"/>
  <c r="U29" i="152"/>
  <c r="S29" i="152"/>
  <c r="R29" i="152"/>
  <c r="P29" i="152"/>
  <c r="O29" i="152"/>
  <c r="M29" i="152"/>
  <c r="L29" i="152"/>
  <c r="J29" i="152"/>
  <c r="I29" i="152"/>
  <c r="G29" i="152"/>
  <c r="F29" i="152"/>
  <c r="D29" i="152"/>
  <c r="C29" i="152"/>
  <c r="A29" i="152"/>
  <c r="BY28" i="152"/>
  <c r="BX28" i="152"/>
  <c r="BW28" i="152"/>
  <c r="BT28" i="152"/>
  <c r="BS28" i="152"/>
  <c r="BR28" i="152"/>
  <c r="BQ28" i="152"/>
  <c r="BP28" i="152"/>
  <c r="BN28" i="152"/>
  <c r="BM28" i="152"/>
  <c r="BL28" i="152"/>
  <c r="BJ28" i="152"/>
  <c r="BH28" i="152"/>
  <c r="BE28" i="152"/>
  <c r="BB28" i="152"/>
  <c r="AY28" i="152"/>
  <c r="AV28" i="152"/>
  <c r="AS28" i="152"/>
  <c r="AJ28" i="152"/>
  <c r="AH28" i="152"/>
  <c r="AF28" i="152"/>
  <c r="AD28" i="152"/>
  <c r="AB28" i="152"/>
  <c r="X28" i="152"/>
  <c r="V28" i="152"/>
  <c r="T28" i="152"/>
  <c r="R28" i="152"/>
  <c r="P28" i="152"/>
  <c r="N28" i="152"/>
  <c r="L28" i="152"/>
  <c r="J28" i="152"/>
  <c r="H28" i="152"/>
  <c r="F28" i="152"/>
  <c r="D28" i="152"/>
  <c r="B28" i="152"/>
  <c r="A28" i="152"/>
  <c r="BI27" i="152"/>
  <c r="BE27" i="152"/>
  <c r="BC27" i="152"/>
  <c r="AY27" i="152"/>
  <c r="AW27" i="152"/>
  <c r="AS27" i="152"/>
  <c r="AQ27" i="152"/>
  <c r="AM27" i="152"/>
  <c r="AE27" i="152"/>
  <c r="AD27" i="152"/>
  <c r="AB27" i="152"/>
  <c r="AA27" i="152"/>
  <c r="Y27" i="152"/>
  <c r="X27" i="152"/>
  <c r="V27" i="152"/>
  <c r="U27" i="152"/>
  <c r="S27" i="152"/>
  <c r="R27" i="152"/>
  <c r="P27" i="152"/>
  <c r="O27" i="152"/>
  <c r="M27" i="152"/>
  <c r="L27" i="152"/>
  <c r="J27" i="152"/>
  <c r="I27" i="152"/>
  <c r="G27" i="152"/>
  <c r="F27" i="152"/>
  <c r="D27" i="152"/>
  <c r="C27" i="152"/>
  <c r="BI26" i="152"/>
  <c r="BE26" i="152"/>
  <c r="BC26" i="152"/>
  <c r="AY26" i="152"/>
  <c r="AW26" i="152"/>
  <c r="AS26" i="152"/>
  <c r="AQ26" i="152"/>
  <c r="AM26" i="152"/>
  <c r="AE26" i="152"/>
  <c r="AD26" i="152"/>
  <c r="AB26" i="152"/>
  <c r="AA26" i="152"/>
  <c r="Y26" i="152"/>
  <c r="X26" i="152"/>
  <c r="V26" i="152"/>
  <c r="U26" i="152"/>
  <c r="S26" i="152"/>
  <c r="R26" i="152"/>
  <c r="P26" i="152"/>
  <c r="O26" i="152"/>
  <c r="M26" i="152"/>
  <c r="L26" i="152"/>
  <c r="J26" i="152"/>
  <c r="I26" i="152"/>
  <c r="G26" i="152"/>
  <c r="F26" i="152"/>
  <c r="D26" i="152"/>
  <c r="C26" i="152"/>
  <c r="BI25" i="152"/>
  <c r="BE25" i="152"/>
  <c r="BC25" i="152"/>
  <c r="AY25" i="152"/>
  <c r="AW25" i="152"/>
  <c r="AS25" i="152"/>
  <c r="AQ25" i="152"/>
  <c r="AM25" i="152"/>
  <c r="AE25" i="152"/>
  <c r="AD25" i="152"/>
  <c r="AB25" i="152"/>
  <c r="AA25" i="152"/>
  <c r="Y25" i="152"/>
  <c r="X25" i="152"/>
  <c r="V25" i="152"/>
  <c r="U25" i="152"/>
  <c r="S25" i="152"/>
  <c r="R25" i="152"/>
  <c r="P25" i="152"/>
  <c r="O25" i="152"/>
  <c r="M25" i="152"/>
  <c r="L25" i="152"/>
  <c r="J25" i="152"/>
  <c r="I25" i="152"/>
  <c r="G25" i="152"/>
  <c r="F25" i="152"/>
  <c r="D25" i="152"/>
  <c r="C25" i="152"/>
  <c r="A25" i="152"/>
  <c r="BY24" i="152"/>
  <c r="BX24" i="152"/>
  <c r="BW24" i="152"/>
  <c r="BT24" i="152"/>
  <c r="BS24" i="152"/>
  <c r="BR24" i="152"/>
  <c r="BQ24" i="152"/>
  <c r="BP24" i="152"/>
  <c r="BN24" i="152"/>
  <c r="BM24" i="152"/>
  <c r="BL24" i="152"/>
  <c r="BJ24" i="152"/>
  <c r="BH24" i="152"/>
  <c r="BE24" i="152"/>
  <c r="BB24" i="152"/>
  <c r="AY24" i="152"/>
  <c r="AV24" i="152"/>
  <c r="AS24" i="152"/>
  <c r="AP24" i="152"/>
  <c r="AM24" i="152"/>
  <c r="AD24" i="152"/>
  <c r="AB24" i="152"/>
  <c r="Z24" i="152"/>
  <c r="X24" i="152"/>
  <c r="V24" i="152"/>
  <c r="T24" i="152"/>
  <c r="R24" i="152"/>
  <c r="P24" i="152"/>
  <c r="N24" i="152"/>
  <c r="L24" i="152"/>
  <c r="J24" i="152"/>
  <c r="H24" i="152"/>
  <c r="F24" i="152"/>
  <c r="D24" i="152"/>
  <c r="B24" i="152"/>
  <c r="A24" i="152"/>
  <c r="BI23" i="152"/>
  <c r="BE23" i="152"/>
  <c r="BC23" i="152"/>
  <c r="AY23" i="152"/>
  <c r="AW23" i="152"/>
  <c r="AS23" i="152"/>
  <c r="AQ23" i="152"/>
  <c r="AM23" i="152"/>
  <c r="AK23" i="152"/>
  <c r="AG23" i="152"/>
  <c r="X23" i="152"/>
  <c r="V23" i="152"/>
  <c r="R23" i="152"/>
  <c r="P23" i="152"/>
  <c r="M23" i="152"/>
  <c r="L23" i="152"/>
  <c r="J23" i="152"/>
  <c r="I23" i="152"/>
  <c r="F23" i="152"/>
  <c r="D23" i="152"/>
  <c r="BI22" i="152"/>
  <c r="BE22" i="152"/>
  <c r="BC22" i="152"/>
  <c r="AY22" i="152"/>
  <c r="AW22" i="152"/>
  <c r="AS22" i="152"/>
  <c r="AQ22" i="152"/>
  <c r="AM22" i="152"/>
  <c r="AK22" i="152"/>
  <c r="AG22" i="152"/>
  <c r="X22" i="152"/>
  <c r="V22" i="152"/>
  <c r="R22" i="152"/>
  <c r="P22" i="152"/>
  <c r="L22" i="152"/>
  <c r="J22" i="152"/>
  <c r="F22" i="152"/>
  <c r="D22" i="152"/>
  <c r="BI21" i="152"/>
  <c r="BE21" i="152"/>
  <c r="BC21" i="152"/>
  <c r="AY21" i="152"/>
  <c r="AW21" i="152"/>
  <c r="AS21" i="152"/>
  <c r="AQ21" i="152"/>
  <c r="AM21" i="152"/>
  <c r="AK21" i="152"/>
  <c r="AG21" i="152"/>
  <c r="X21" i="152"/>
  <c r="V21" i="152"/>
  <c r="R21" i="152"/>
  <c r="P21" i="152"/>
  <c r="L21" i="152"/>
  <c r="J21" i="152"/>
  <c r="F21" i="152"/>
  <c r="D21" i="152"/>
  <c r="A21" i="152"/>
  <c r="BS20" i="152"/>
  <c r="BR20" i="152"/>
  <c r="BH20" i="152"/>
  <c r="BE20" i="152"/>
  <c r="BB20" i="152"/>
  <c r="AY20" i="152"/>
  <c r="AV20" i="152"/>
  <c r="AS20" i="152"/>
  <c r="AP20" i="152"/>
  <c r="AM20" i="152"/>
  <c r="AJ20" i="152"/>
  <c r="AG20" i="152"/>
  <c r="T20" i="152"/>
  <c r="N20" i="152"/>
  <c r="H20" i="152"/>
  <c r="B20" i="152"/>
  <c r="A20" i="152"/>
  <c r="BI19" i="152"/>
  <c r="BE19" i="152"/>
  <c r="BC19" i="152"/>
  <c r="AY19" i="152"/>
  <c r="AW19" i="152"/>
  <c r="AS19" i="152"/>
  <c r="AQ19" i="152"/>
  <c r="AM19" i="152"/>
  <c r="AK19" i="152"/>
  <c r="AG19" i="152"/>
  <c r="AE19" i="152"/>
  <c r="U23" i="152" s="1"/>
  <c r="AA19" i="152"/>
  <c r="Y23" i="152" s="1"/>
  <c r="S19" i="152"/>
  <c r="R19" i="152"/>
  <c r="P19" i="152"/>
  <c r="O19" i="152"/>
  <c r="L19" i="152"/>
  <c r="J19" i="152"/>
  <c r="F19" i="152"/>
  <c r="D19" i="152"/>
  <c r="BI18" i="152"/>
  <c r="BE18" i="152"/>
  <c r="BC18" i="152"/>
  <c r="AY18" i="152"/>
  <c r="AW18" i="152"/>
  <c r="AS18" i="152"/>
  <c r="AQ18" i="152"/>
  <c r="AM18" i="152"/>
  <c r="AK18" i="152"/>
  <c r="AG18" i="152"/>
  <c r="AE18" i="152"/>
  <c r="U22" i="152" s="1"/>
  <c r="AA18" i="152"/>
  <c r="Y22" i="152" s="1"/>
  <c r="R18" i="152"/>
  <c r="P18" i="152"/>
  <c r="L18" i="152"/>
  <c r="J18" i="152"/>
  <c r="F18" i="152"/>
  <c r="D18" i="152"/>
  <c r="BI17" i="152"/>
  <c r="BE17" i="152"/>
  <c r="BC17" i="152"/>
  <c r="AY17" i="152"/>
  <c r="AW17" i="152"/>
  <c r="AS17" i="152"/>
  <c r="AQ17" i="152"/>
  <c r="AM17" i="152"/>
  <c r="AK17" i="152"/>
  <c r="AG17" i="152"/>
  <c r="AE17" i="152"/>
  <c r="U21" i="152" s="1"/>
  <c r="AA17" i="152"/>
  <c r="Y21" i="152" s="1"/>
  <c r="R17" i="152"/>
  <c r="P17" i="152"/>
  <c r="L17" i="152"/>
  <c r="J17" i="152"/>
  <c r="F17" i="152"/>
  <c r="D17" i="152"/>
  <c r="A17" i="152"/>
  <c r="BS16" i="152"/>
  <c r="BR16" i="152"/>
  <c r="BH16" i="152"/>
  <c r="BE16" i="152"/>
  <c r="BB16" i="152"/>
  <c r="AY16" i="152"/>
  <c r="AV16" i="152"/>
  <c r="AS16" i="152"/>
  <c r="AP16" i="152"/>
  <c r="AM16" i="152"/>
  <c r="AJ16" i="152"/>
  <c r="AG16" i="152"/>
  <c r="AD16" i="152"/>
  <c r="V20" i="152" s="1"/>
  <c r="AA16" i="152"/>
  <c r="X20" i="152" s="1"/>
  <c r="N16" i="152"/>
  <c r="H16" i="152"/>
  <c r="B16" i="152"/>
  <c r="A16" i="152"/>
  <c r="BI15" i="152"/>
  <c r="BE15" i="152"/>
  <c r="BC15" i="152"/>
  <c r="AY15" i="152"/>
  <c r="AW15" i="152"/>
  <c r="AS15" i="152"/>
  <c r="AQ15" i="152"/>
  <c r="AM15" i="152"/>
  <c r="AK15" i="152"/>
  <c r="AG15" i="152"/>
  <c r="AE15" i="152"/>
  <c r="O23" i="152" s="1"/>
  <c r="AA15" i="152"/>
  <c r="S23" i="152" s="1"/>
  <c r="Y15" i="152"/>
  <c r="U15" i="152"/>
  <c r="M15" i="152"/>
  <c r="L15" i="152"/>
  <c r="J15" i="152"/>
  <c r="I15" i="152"/>
  <c r="G15" i="152"/>
  <c r="F15" i="152"/>
  <c r="D15" i="152"/>
  <c r="C15" i="152"/>
  <c r="BI14" i="152"/>
  <c r="BE14" i="152"/>
  <c r="BC14" i="152"/>
  <c r="AY14" i="152"/>
  <c r="AW14" i="152"/>
  <c r="AS14" i="152"/>
  <c r="AQ14" i="152"/>
  <c r="AM14" i="152"/>
  <c r="AK14" i="152"/>
  <c r="AE14" i="152"/>
  <c r="O22" i="152" s="1"/>
  <c r="AA14" i="152"/>
  <c r="S22" i="152" s="1"/>
  <c r="Y14" i="152"/>
  <c r="O18" i="152" s="1"/>
  <c r="U14" i="152"/>
  <c r="S18" i="152" s="1"/>
  <c r="L14" i="152"/>
  <c r="J14" i="152"/>
  <c r="F14" i="152"/>
  <c r="D14" i="152"/>
  <c r="BI13" i="152"/>
  <c r="BE13" i="152"/>
  <c r="BC13" i="152"/>
  <c r="AY13" i="152"/>
  <c r="AW13" i="152"/>
  <c r="AS13" i="152"/>
  <c r="AQ13" i="152"/>
  <c r="AM13" i="152"/>
  <c r="AK13" i="152"/>
  <c r="AE13" i="152"/>
  <c r="O21" i="152" s="1"/>
  <c r="AA13" i="152"/>
  <c r="S21" i="152" s="1"/>
  <c r="Y13" i="152"/>
  <c r="O17" i="152" s="1"/>
  <c r="U13" i="152"/>
  <c r="S17" i="152" s="1"/>
  <c r="L13" i="152"/>
  <c r="J13" i="152"/>
  <c r="F13" i="152"/>
  <c r="E13" i="152"/>
  <c r="D13" i="152"/>
  <c r="A13" i="152"/>
  <c r="BS12" i="152"/>
  <c r="BR12" i="152"/>
  <c r="BH12" i="152"/>
  <c r="BE12" i="152"/>
  <c r="BB12" i="152"/>
  <c r="AY12" i="152"/>
  <c r="AV12" i="152"/>
  <c r="AS12" i="152"/>
  <c r="AP12" i="152"/>
  <c r="AM12" i="152"/>
  <c r="AJ12" i="152"/>
  <c r="AG12" i="152"/>
  <c r="AD12" i="152"/>
  <c r="P20" i="152" s="1"/>
  <c r="AA12" i="152"/>
  <c r="R20" i="152" s="1"/>
  <c r="X12" i="152"/>
  <c r="U12" i="152"/>
  <c r="H12" i="152"/>
  <c r="B12" i="152"/>
  <c r="A12" i="152"/>
  <c r="BI11" i="152"/>
  <c r="BE11" i="152"/>
  <c r="BC11" i="152"/>
  <c r="AY11" i="152"/>
  <c r="AW11" i="152"/>
  <c r="AS11" i="152"/>
  <c r="AQ11" i="152"/>
  <c r="AM11" i="152"/>
  <c r="AK11" i="152"/>
  <c r="AG11" i="152"/>
  <c r="AE11" i="152"/>
  <c r="AA11" i="152"/>
  <c r="Y11" i="152"/>
  <c r="I19" i="152" s="1"/>
  <c r="U11" i="152"/>
  <c r="M19" i="152" s="1"/>
  <c r="S11" i="152"/>
  <c r="O11" i="152"/>
  <c r="F11" i="152"/>
  <c r="D11" i="152"/>
  <c r="BI10" i="152"/>
  <c r="BE10" i="152"/>
  <c r="BC10" i="152"/>
  <c r="AY10" i="152"/>
  <c r="AW10" i="152"/>
  <c r="AS10" i="152"/>
  <c r="AQ10" i="152"/>
  <c r="AM10" i="152"/>
  <c r="AK10" i="152"/>
  <c r="AG10" i="152"/>
  <c r="AE10" i="152"/>
  <c r="I22" i="152" s="1"/>
  <c r="AA10" i="152"/>
  <c r="M22" i="152" s="1"/>
  <c r="Y10" i="152"/>
  <c r="I18" i="152" s="1"/>
  <c r="U10" i="152"/>
  <c r="M18" i="152" s="1"/>
  <c r="S10" i="152"/>
  <c r="I14" i="152" s="1"/>
  <c r="O10" i="152"/>
  <c r="M14" i="152" s="1"/>
  <c r="F10" i="152"/>
  <c r="D10" i="152"/>
  <c r="BI9" i="152"/>
  <c r="BE9" i="152"/>
  <c r="BC9" i="152"/>
  <c r="AY9" i="152"/>
  <c r="AW9" i="152"/>
  <c r="AS9" i="152"/>
  <c r="AQ9" i="152"/>
  <c r="AM9" i="152"/>
  <c r="AK9" i="152"/>
  <c r="AG9" i="152"/>
  <c r="AE9" i="152"/>
  <c r="I21" i="152" s="1"/>
  <c r="AA9" i="152"/>
  <c r="M21" i="152" s="1"/>
  <c r="Y9" i="152"/>
  <c r="I17" i="152" s="1"/>
  <c r="U9" i="152"/>
  <c r="M17" i="152" s="1"/>
  <c r="S9" i="152"/>
  <c r="I13" i="152" s="1"/>
  <c r="O9" i="152"/>
  <c r="M13" i="152" s="1"/>
  <c r="F9" i="152"/>
  <c r="D9" i="152"/>
  <c r="A9" i="152"/>
  <c r="BS8" i="152"/>
  <c r="BR8" i="152"/>
  <c r="BH8" i="152"/>
  <c r="BE8" i="152"/>
  <c r="BB8" i="152"/>
  <c r="AY8" i="152"/>
  <c r="AV8" i="152"/>
  <c r="AS8" i="152"/>
  <c r="AP8" i="152"/>
  <c r="AM8" i="152"/>
  <c r="AJ8" i="152"/>
  <c r="AG8" i="152"/>
  <c r="AD8" i="152"/>
  <c r="AA8" i="152"/>
  <c r="X8" i="152"/>
  <c r="J16" i="152" s="1"/>
  <c r="U8" i="152"/>
  <c r="L16" i="152" s="1"/>
  <c r="R8" i="152"/>
  <c r="J12" i="152" s="1"/>
  <c r="O8" i="152"/>
  <c r="L12" i="152" s="1"/>
  <c r="B8" i="152"/>
  <c r="A8" i="152"/>
  <c r="BI7" i="152"/>
  <c r="BE7" i="152"/>
  <c r="BC7" i="152"/>
  <c r="AY7" i="152"/>
  <c r="AW7" i="152"/>
  <c r="AS7" i="152"/>
  <c r="AQ7" i="152"/>
  <c r="AM7" i="152"/>
  <c r="AK7" i="152"/>
  <c r="AG7" i="152"/>
  <c r="AE7" i="152"/>
  <c r="C23" i="152" s="1"/>
  <c r="AA7" i="152"/>
  <c r="G23" i="152" s="1"/>
  <c r="Y7" i="152"/>
  <c r="C19" i="152" s="1"/>
  <c r="U7" i="152"/>
  <c r="G19" i="152" s="1"/>
  <c r="S7" i="152"/>
  <c r="O7" i="152"/>
  <c r="M7" i="152"/>
  <c r="C11" i="152" s="1"/>
  <c r="I7" i="152"/>
  <c r="G11" i="152" s="1"/>
  <c r="BI6" i="152"/>
  <c r="BE6" i="152"/>
  <c r="BC6" i="152"/>
  <c r="AY6" i="152"/>
  <c r="AW6" i="152"/>
  <c r="AS6" i="152"/>
  <c r="AQ6" i="152"/>
  <c r="AM6" i="152"/>
  <c r="AK6" i="152"/>
  <c r="AG6" i="152"/>
  <c r="AE6" i="152"/>
  <c r="C22" i="152" s="1"/>
  <c r="AA6" i="152"/>
  <c r="G22" i="152" s="1"/>
  <c r="Y6" i="152"/>
  <c r="C18" i="152" s="1"/>
  <c r="U6" i="152"/>
  <c r="G18" i="152" s="1"/>
  <c r="S6" i="152"/>
  <c r="C14" i="152" s="1"/>
  <c r="O6" i="152"/>
  <c r="G14" i="152" s="1"/>
  <c r="M6" i="152"/>
  <c r="C10" i="152" s="1"/>
  <c r="I6" i="152"/>
  <c r="G10" i="152" s="1"/>
  <c r="BI5" i="152"/>
  <c r="BE5" i="152"/>
  <c r="BC5" i="152"/>
  <c r="AY5" i="152"/>
  <c r="AW5" i="152"/>
  <c r="AU5" i="152"/>
  <c r="AS5" i="152"/>
  <c r="AQ5" i="152"/>
  <c r="AM5" i="152"/>
  <c r="AK5" i="152"/>
  <c r="AG5" i="152"/>
  <c r="AE5" i="152"/>
  <c r="C21" i="152" s="1"/>
  <c r="AA5" i="152"/>
  <c r="G21" i="152" s="1"/>
  <c r="Y5" i="152"/>
  <c r="C17" i="152" s="1"/>
  <c r="U5" i="152"/>
  <c r="G17" i="152" s="1"/>
  <c r="S5" i="152"/>
  <c r="C13" i="152" s="1"/>
  <c r="O5" i="152"/>
  <c r="G13" i="152" s="1"/>
  <c r="M5" i="152"/>
  <c r="C9" i="152" s="1"/>
  <c r="I5" i="152"/>
  <c r="G9" i="152" s="1"/>
  <c r="A5" i="152"/>
  <c r="BS4" i="152"/>
  <c r="BR4" i="152"/>
  <c r="BH4" i="152"/>
  <c r="BE4" i="152"/>
  <c r="BB4" i="152"/>
  <c r="AY4" i="152"/>
  <c r="AV4" i="152"/>
  <c r="AS4" i="152"/>
  <c r="AP4" i="152"/>
  <c r="AM4" i="152"/>
  <c r="AJ4" i="152"/>
  <c r="AG4" i="152"/>
  <c r="AD4" i="152"/>
  <c r="AA4" i="152"/>
  <c r="X4" i="152"/>
  <c r="D16" i="152" s="1"/>
  <c r="U4" i="152"/>
  <c r="F16" i="152" s="1"/>
  <c r="R4" i="152"/>
  <c r="D12" i="152" s="1"/>
  <c r="O4" i="152"/>
  <c r="F12" i="152" s="1"/>
  <c r="L4" i="152"/>
  <c r="D8" i="152" s="1"/>
  <c r="I4" i="152"/>
  <c r="F8" i="152" s="1"/>
  <c r="A4" i="152"/>
  <c r="BD49" i="159"/>
  <c r="AX49" i="159"/>
  <c r="AR49" i="159"/>
  <c r="AL49" i="159"/>
  <c r="AF49" i="159"/>
  <c r="Z49" i="159"/>
  <c r="T49" i="159"/>
  <c r="N49" i="159"/>
  <c r="H49" i="159"/>
  <c r="B49" i="159"/>
  <c r="A49" i="159"/>
  <c r="BC43" i="159"/>
  <c r="BB43" i="159"/>
  <c r="AZ43" i="159"/>
  <c r="AY43" i="159"/>
  <c r="AW43" i="159"/>
  <c r="AV43" i="159"/>
  <c r="AT43" i="159"/>
  <c r="AS43" i="159"/>
  <c r="AQ43" i="159"/>
  <c r="AP43" i="159"/>
  <c r="AN43" i="159"/>
  <c r="AM43" i="159"/>
  <c r="AK43" i="159"/>
  <c r="AJ43" i="159"/>
  <c r="AH43" i="159"/>
  <c r="AG43" i="159"/>
  <c r="AE43" i="159"/>
  <c r="AD43" i="159"/>
  <c r="AB43" i="159"/>
  <c r="AA43" i="159"/>
  <c r="Y43" i="159"/>
  <c r="X43" i="159"/>
  <c r="V43" i="159"/>
  <c r="U43" i="159"/>
  <c r="S43" i="159"/>
  <c r="R43" i="159"/>
  <c r="P43" i="159"/>
  <c r="O43" i="159"/>
  <c r="M43" i="159"/>
  <c r="L43" i="159"/>
  <c r="J43" i="159"/>
  <c r="I43" i="159"/>
  <c r="G43" i="159"/>
  <c r="F43" i="159"/>
  <c r="D43" i="159"/>
  <c r="C43" i="159"/>
  <c r="BC42" i="159"/>
  <c r="BB42" i="159"/>
  <c r="AZ42" i="159"/>
  <c r="AY42" i="159"/>
  <c r="AW42" i="159"/>
  <c r="AV42" i="159"/>
  <c r="AT42" i="159"/>
  <c r="AS42" i="159"/>
  <c r="AQ42" i="159"/>
  <c r="AP42" i="159"/>
  <c r="AN42" i="159"/>
  <c r="AM42" i="159"/>
  <c r="AK42" i="159"/>
  <c r="AJ42" i="159"/>
  <c r="AH42" i="159"/>
  <c r="AG42" i="159"/>
  <c r="AE42" i="159"/>
  <c r="AD42" i="159"/>
  <c r="AB42" i="159"/>
  <c r="AA42" i="159"/>
  <c r="Y42" i="159"/>
  <c r="X42" i="159"/>
  <c r="V42" i="159"/>
  <c r="U42" i="159"/>
  <c r="S42" i="159"/>
  <c r="R42" i="159"/>
  <c r="P42" i="159"/>
  <c r="O42" i="159"/>
  <c r="M42" i="159"/>
  <c r="L42" i="159"/>
  <c r="J42" i="159"/>
  <c r="I42" i="159"/>
  <c r="G42" i="159"/>
  <c r="F42" i="159"/>
  <c r="D42" i="159"/>
  <c r="C42" i="159"/>
  <c r="BC41" i="159"/>
  <c r="BB41" i="159"/>
  <c r="AZ41" i="159"/>
  <c r="AY41" i="159"/>
  <c r="AW41" i="159"/>
  <c r="AV41" i="159"/>
  <c r="AT41" i="159"/>
  <c r="AS41" i="159"/>
  <c r="AQ41" i="159"/>
  <c r="AP41" i="159"/>
  <c r="AN41" i="159"/>
  <c r="AM41" i="159"/>
  <c r="AK41" i="159"/>
  <c r="AJ41" i="159"/>
  <c r="AH41" i="159"/>
  <c r="AG41" i="159"/>
  <c r="AE41" i="159"/>
  <c r="AD41" i="159"/>
  <c r="AB41" i="159"/>
  <c r="AA41" i="159"/>
  <c r="Y41" i="159"/>
  <c r="X41" i="159"/>
  <c r="V41" i="159"/>
  <c r="U41" i="159"/>
  <c r="S41" i="159"/>
  <c r="R41" i="159"/>
  <c r="P41" i="159"/>
  <c r="O41" i="159"/>
  <c r="M41" i="159"/>
  <c r="L41" i="159"/>
  <c r="J41" i="159"/>
  <c r="I41" i="159"/>
  <c r="G41" i="159"/>
  <c r="F41" i="159"/>
  <c r="D41" i="159"/>
  <c r="C41" i="159"/>
  <c r="A41" i="159"/>
  <c r="BY40" i="159"/>
  <c r="BX40" i="159"/>
  <c r="BW40" i="159"/>
  <c r="BT40" i="159"/>
  <c r="BS40" i="159"/>
  <c r="BR40" i="159"/>
  <c r="BQ40" i="159"/>
  <c r="BP40" i="159"/>
  <c r="BN40" i="159"/>
  <c r="BM40" i="159"/>
  <c r="BL40" i="159"/>
  <c r="BJ40" i="159"/>
  <c r="BB40" i="159"/>
  <c r="AZ40" i="159"/>
  <c r="AX40" i="159"/>
  <c r="AV40" i="159"/>
  <c r="AT40" i="159"/>
  <c r="AR40" i="159"/>
  <c r="AP40" i="159"/>
  <c r="AN40" i="159"/>
  <c r="AL40" i="159"/>
  <c r="AJ40" i="159"/>
  <c r="AH40" i="159"/>
  <c r="AF40" i="159"/>
  <c r="AD40" i="159"/>
  <c r="AB40" i="159"/>
  <c r="Z40" i="159"/>
  <c r="X40" i="159"/>
  <c r="V40" i="159"/>
  <c r="T40" i="159"/>
  <c r="R40" i="159"/>
  <c r="P40" i="159"/>
  <c r="N40" i="159"/>
  <c r="L40" i="159"/>
  <c r="J40" i="159"/>
  <c r="H40" i="159"/>
  <c r="F40" i="159"/>
  <c r="D40" i="159"/>
  <c r="B40" i="159"/>
  <c r="A40" i="159"/>
  <c r="BI39" i="159"/>
  <c r="BE39" i="159"/>
  <c r="AW39" i="159"/>
  <c r="AV39" i="159"/>
  <c r="AT39" i="159"/>
  <c r="AS39" i="159"/>
  <c r="AQ39" i="159"/>
  <c r="AP39" i="159"/>
  <c r="AN39" i="159"/>
  <c r="AM39" i="159"/>
  <c r="AK39" i="159"/>
  <c r="AJ39" i="159"/>
  <c r="AH39" i="159"/>
  <c r="AG39" i="159"/>
  <c r="AE39" i="159"/>
  <c r="AD39" i="159"/>
  <c r="AB39" i="159"/>
  <c r="AA39" i="159"/>
  <c r="Y39" i="159"/>
  <c r="X39" i="159"/>
  <c r="V39" i="159"/>
  <c r="U39" i="159"/>
  <c r="S39" i="159"/>
  <c r="R39" i="159"/>
  <c r="P39" i="159"/>
  <c r="O39" i="159"/>
  <c r="M39" i="159"/>
  <c r="L39" i="159"/>
  <c r="J39" i="159"/>
  <c r="I39" i="159"/>
  <c r="G39" i="159"/>
  <c r="F39" i="159"/>
  <c r="D39" i="159"/>
  <c r="C39" i="159"/>
  <c r="BI38" i="159"/>
  <c r="BE38" i="159"/>
  <c r="AW38" i="159"/>
  <c r="AV38" i="159"/>
  <c r="AT38" i="159"/>
  <c r="AS38" i="159"/>
  <c r="AQ38" i="159"/>
  <c r="AP38" i="159"/>
  <c r="AN38" i="159"/>
  <c r="AM38" i="159"/>
  <c r="AK38" i="159"/>
  <c r="AJ38" i="159"/>
  <c r="AH38" i="159"/>
  <c r="AG38" i="159"/>
  <c r="AE38" i="159"/>
  <c r="AD38" i="159"/>
  <c r="AB38" i="159"/>
  <c r="AA38" i="159"/>
  <c r="Y38" i="159"/>
  <c r="X38" i="159"/>
  <c r="V38" i="159"/>
  <c r="U38" i="159"/>
  <c r="S38" i="159"/>
  <c r="R38" i="159"/>
  <c r="P38" i="159"/>
  <c r="O38" i="159"/>
  <c r="M38" i="159"/>
  <c r="L38" i="159"/>
  <c r="J38" i="159"/>
  <c r="I38" i="159"/>
  <c r="G38" i="159"/>
  <c r="F38" i="159"/>
  <c r="D38" i="159"/>
  <c r="C38" i="159"/>
  <c r="BI37" i="159"/>
  <c r="BE37" i="159"/>
  <c r="AW37" i="159"/>
  <c r="AV37" i="159"/>
  <c r="AT37" i="159"/>
  <c r="AS37" i="159"/>
  <c r="AQ37" i="159"/>
  <c r="AP37" i="159"/>
  <c r="AN37" i="159"/>
  <c r="AM37" i="159"/>
  <c r="AK37" i="159"/>
  <c r="AJ37" i="159"/>
  <c r="AH37" i="159"/>
  <c r="AG37" i="159"/>
  <c r="AE37" i="159"/>
  <c r="AD37" i="159"/>
  <c r="AB37" i="159"/>
  <c r="AA37" i="159"/>
  <c r="Y37" i="159"/>
  <c r="X37" i="159"/>
  <c r="V37" i="159"/>
  <c r="U37" i="159"/>
  <c r="S37" i="159"/>
  <c r="R37" i="159"/>
  <c r="P37" i="159"/>
  <c r="O37" i="159"/>
  <c r="M37" i="159"/>
  <c r="L37" i="159"/>
  <c r="J37" i="159"/>
  <c r="I37" i="159"/>
  <c r="G37" i="159"/>
  <c r="F37" i="159"/>
  <c r="D37" i="159"/>
  <c r="C37" i="159"/>
  <c r="A37" i="159"/>
  <c r="BY36" i="159"/>
  <c r="BX36" i="159"/>
  <c r="BW36" i="159"/>
  <c r="BT36" i="159"/>
  <c r="BS36" i="159"/>
  <c r="BR36" i="159"/>
  <c r="BQ36" i="159"/>
  <c r="BP36" i="159"/>
  <c r="BN36" i="159"/>
  <c r="BM36" i="159"/>
  <c r="BL36" i="159"/>
  <c r="BJ36" i="159"/>
  <c r="BH36" i="159"/>
  <c r="BE36" i="159"/>
  <c r="AV36" i="159"/>
  <c r="AT36" i="159"/>
  <c r="AR36" i="159"/>
  <c r="AP36" i="159"/>
  <c r="AN36" i="159"/>
  <c r="AL36" i="159"/>
  <c r="AJ36" i="159"/>
  <c r="AH36" i="159"/>
  <c r="AF36" i="159"/>
  <c r="AD36" i="159"/>
  <c r="AB36" i="159"/>
  <c r="Z36" i="159"/>
  <c r="X36" i="159"/>
  <c r="V36" i="159"/>
  <c r="T36" i="159"/>
  <c r="R36" i="159"/>
  <c r="P36" i="159"/>
  <c r="N36" i="159"/>
  <c r="L36" i="159"/>
  <c r="J36" i="159"/>
  <c r="H36" i="159"/>
  <c r="F36" i="159"/>
  <c r="D36" i="159"/>
  <c r="B36" i="159"/>
  <c r="A36" i="159"/>
  <c r="BI35" i="159"/>
  <c r="BE35" i="159"/>
  <c r="BC35" i="159"/>
  <c r="AY35" i="159"/>
  <c r="AQ35" i="159"/>
  <c r="AP35" i="159"/>
  <c r="AN35" i="159"/>
  <c r="AM35" i="159"/>
  <c r="AK35" i="159"/>
  <c r="AJ35" i="159"/>
  <c r="AH35" i="159"/>
  <c r="AG35" i="159"/>
  <c r="AE35" i="159"/>
  <c r="AD35" i="159"/>
  <c r="AB35" i="159"/>
  <c r="AA35" i="159"/>
  <c r="Y35" i="159"/>
  <c r="X35" i="159"/>
  <c r="V35" i="159"/>
  <c r="U35" i="159"/>
  <c r="S35" i="159"/>
  <c r="R35" i="159"/>
  <c r="P35" i="159"/>
  <c r="O35" i="159"/>
  <c r="M35" i="159"/>
  <c r="L35" i="159"/>
  <c r="J35" i="159"/>
  <c r="I35" i="159"/>
  <c r="G35" i="159"/>
  <c r="F35" i="159"/>
  <c r="D35" i="159"/>
  <c r="C35" i="159"/>
  <c r="BI34" i="159"/>
  <c r="BE34" i="159"/>
  <c r="BC34" i="159"/>
  <c r="AY34" i="159"/>
  <c r="AQ34" i="159"/>
  <c r="AP34" i="159"/>
  <c r="AN34" i="159"/>
  <c r="AM34" i="159"/>
  <c r="AK34" i="159"/>
  <c r="AJ34" i="159"/>
  <c r="AH34" i="159"/>
  <c r="AG34" i="159"/>
  <c r="AE34" i="159"/>
  <c r="AD34" i="159"/>
  <c r="AB34" i="159"/>
  <c r="AA34" i="159"/>
  <c r="Y34" i="159"/>
  <c r="X34" i="159"/>
  <c r="V34" i="159"/>
  <c r="U34" i="159"/>
  <c r="S34" i="159"/>
  <c r="R34" i="159"/>
  <c r="P34" i="159"/>
  <c r="O34" i="159"/>
  <c r="M34" i="159"/>
  <c r="L34" i="159"/>
  <c r="J34" i="159"/>
  <c r="I34" i="159"/>
  <c r="G34" i="159"/>
  <c r="F34" i="159"/>
  <c r="D34" i="159"/>
  <c r="C34" i="159"/>
  <c r="BI33" i="159"/>
  <c r="BE33" i="159"/>
  <c r="BC33" i="159"/>
  <c r="AY33" i="159"/>
  <c r="AQ33" i="159"/>
  <c r="AP33" i="159"/>
  <c r="AN33" i="159"/>
  <c r="AM33" i="159"/>
  <c r="AK33" i="159"/>
  <c r="AJ33" i="159"/>
  <c r="AH33" i="159"/>
  <c r="AG33" i="159"/>
  <c r="AE33" i="159"/>
  <c r="AD33" i="159"/>
  <c r="AB33" i="159"/>
  <c r="AA33" i="159"/>
  <c r="Y33" i="159"/>
  <c r="X33" i="159"/>
  <c r="V33" i="159"/>
  <c r="U33" i="159"/>
  <c r="S33" i="159"/>
  <c r="R33" i="159"/>
  <c r="P33" i="159"/>
  <c r="O33" i="159"/>
  <c r="M33" i="159"/>
  <c r="L33" i="159"/>
  <c r="J33" i="159"/>
  <c r="I33" i="159"/>
  <c r="G33" i="159"/>
  <c r="F33" i="159"/>
  <c r="D33" i="159"/>
  <c r="C33" i="159"/>
  <c r="A33" i="159"/>
  <c r="BY32" i="159"/>
  <c r="BX32" i="159"/>
  <c r="BW32" i="159"/>
  <c r="BT32" i="159"/>
  <c r="BS32" i="159"/>
  <c r="BR32" i="159"/>
  <c r="BQ32" i="159"/>
  <c r="BP32" i="159"/>
  <c r="BN32" i="159"/>
  <c r="BM32" i="159"/>
  <c r="BL32" i="159"/>
  <c r="BJ32" i="159"/>
  <c r="BH32" i="159"/>
  <c r="BE32" i="159"/>
  <c r="BB32" i="159"/>
  <c r="AY32" i="159"/>
  <c r="AP32" i="159"/>
  <c r="AN32" i="159"/>
  <c r="AL32" i="159"/>
  <c r="AJ32" i="159"/>
  <c r="AH32" i="159"/>
  <c r="AF32" i="159"/>
  <c r="AD32" i="159"/>
  <c r="AB32" i="159"/>
  <c r="Z32" i="159"/>
  <c r="X32" i="159"/>
  <c r="V32" i="159"/>
  <c r="T32" i="159"/>
  <c r="R32" i="159"/>
  <c r="P32" i="159"/>
  <c r="N32" i="159"/>
  <c r="L32" i="159"/>
  <c r="J32" i="159"/>
  <c r="H32" i="159"/>
  <c r="F32" i="159"/>
  <c r="D32" i="159"/>
  <c r="B32" i="159"/>
  <c r="A32" i="159"/>
  <c r="BI31" i="159"/>
  <c r="BE31" i="159"/>
  <c r="BC31" i="159"/>
  <c r="AY31" i="159"/>
  <c r="AW31" i="159"/>
  <c r="AS31" i="159"/>
  <c r="AK31" i="159"/>
  <c r="AJ31" i="159"/>
  <c r="AH31" i="159"/>
  <c r="AG31" i="159"/>
  <c r="AE31" i="159"/>
  <c r="AD31" i="159"/>
  <c r="AB31" i="159"/>
  <c r="AA31" i="159"/>
  <c r="Y31" i="159"/>
  <c r="X31" i="159"/>
  <c r="V31" i="159"/>
  <c r="U31" i="159"/>
  <c r="S31" i="159"/>
  <c r="R31" i="159"/>
  <c r="P31" i="159"/>
  <c r="O31" i="159"/>
  <c r="M31" i="159"/>
  <c r="L31" i="159"/>
  <c r="J31" i="159"/>
  <c r="I31" i="159"/>
  <c r="G31" i="159"/>
  <c r="F31" i="159"/>
  <c r="D31" i="159"/>
  <c r="C31" i="159"/>
  <c r="BI30" i="159"/>
  <c r="BE30" i="159"/>
  <c r="BC30" i="159"/>
  <c r="AY30" i="159"/>
  <c r="AW30" i="159"/>
  <c r="AS30" i="159"/>
  <c r="AK30" i="159"/>
  <c r="AJ30" i="159"/>
  <c r="AH30" i="159"/>
  <c r="AG30" i="159"/>
  <c r="AE30" i="159"/>
  <c r="AD30" i="159"/>
  <c r="AB30" i="159"/>
  <c r="AA30" i="159"/>
  <c r="Y30" i="159"/>
  <c r="X30" i="159"/>
  <c r="V30" i="159"/>
  <c r="U30" i="159"/>
  <c r="S30" i="159"/>
  <c r="R30" i="159"/>
  <c r="P30" i="159"/>
  <c r="O30" i="159"/>
  <c r="M30" i="159"/>
  <c r="L30" i="159"/>
  <c r="J30" i="159"/>
  <c r="I30" i="159"/>
  <c r="G30" i="159"/>
  <c r="F30" i="159"/>
  <c r="D30" i="159"/>
  <c r="C30" i="159"/>
  <c r="BI29" i="159"/>
  <c r="BE29" i="159"/>
  <c r="BC29" i="159"/>
  <c r="AY29" i="159"/>
  <c r="AW29" i="159"/>
  <c r="AS29" i="159"/>
  <c r="AK29" i="159"/>
  <c r="AJ29" i="159"/>
  <c r="AH29" i="159"/>
  <c r="AG29" i="159"/>
  <c r="AE29" i="159"/>
  <c r="AD29" i="159"/>
  <c r="AB29" i="159"/>
  <c r="AA29" i="159"/>
  <c r="Y29" i="159"/>
  <c r="X29" i="159"/>
  <c r="V29" i="159"/>
  <c r="U29" i="159"/>
  <c r="S29" i="159"/>
  <c r="R29" i="159"/>
  <c r="P29" i="159"/>
  <c r="O29" i="159"/>
  <c r="M29" i="159"/>
  <c r="L29" i="159"/>
  <c r="J29" i="159"/>
  <c r="I29" i="159"/>
  <c r="G29" i="159"/>
  <c r="F29" i="159"/>
  <c r="D29" i="159"/>
  <c r="C29" i="159"/>
  <c r="A29" i="159"/>
  <c r="BY28" i="159"/>
  <c r="BX28" i="159"/>
  <c r="BW28" i="159"/>
  <c r="BT28" i="159"/>
  <c r="BS28" i="159"/>
  <c r="BR28" i="159"/>
  <c r="BQ28" i="159"/>
  <c r="BP28" i="159"/>
  <c r="BN28" i="159"/>
  <c r="BM28" i="159"/>
  <c r="BL28" i="159"/>
  <c r="BJ28" i="159"/>
  <c r="BH28" i="159"/>
  <c r="BE28" i="159"/>
  <c r="BB28" i="159"/>
  <c r="AY28" i="159"/>
  <c r="AV28" i="159"/>
  <c r="AS28" i="159"/>
  <c r="AJ28" i="159"/>
  <c r="AH28" i="159"/>
  <c r="AF28" i="159"/>
  <c r="AD28" i="159"/>
  <c r="AB28" i="159"/>
  <c r="X28" i="159"/>
  <c r="V28" i="159"/>
  <c r="T28" i="159"/>
  <c r="R28" i="159"/>
  <c r="P28" i="159"/>
  <c r="N28" i="159"/>
  <c r="L28" i="159"/>
  <c r="J28" i="159"/>
  <c r="H28" i="159"/>
  <c r="F28" i="159"/>
  <c r="D28" i="159"/>
  <c r="B28" i="159"/>
  <c r="A28" i="159"/>
  <c r="BI27" i="159"/>
  <c r="BE27" i="159"/>
  <c r="BC27" i="159"/>
  <c r="AY27" i="159"/>
  <c r="AW27" i="159"/>
  <c r="AS27" i="159"/>
  <c r="AQ27" i="159"/>
  <c r="AM27" i="159"/>
  <c r="AE27" i="159"/>
  <c r="AD27" i="159"/>
  <c r="AB27" i="159"/>
  <c r="AA27" i="159"/>
  <c r="Y27" i="159"/>
  <c r="X27" i="159"/>
  <c r="V27" i="159"/>
  <c r="U27" i="159"/>
  <c r="S27" i="159"/>
  <c r="R27" i="159"/>
  <c r="P27" i="159"/>
  <c r="O27" i="159"/>
  <c r="M27" i="159"/>
  <c r="L27" i="159"/>
  <c r="J27" i="159"/>
  <c r="I27" i="159"/>
  <c r="G27" i="159"/>
  <c r="F27" i="159"/>
  <c r="D27" i="159"/>
  <c r="C27" i="159"/>
  <c r="BI26" i="159"/>
  <c r="BE26" i="159"/>
  <c r="BC26" i="159"/>
  <c r="AY26" i="159"/>
  <c r="AW26" i="159"/>
  <c r="AS26" i="159"/>
  <c r="AQ26" i="159"/>
  <c r="AM26" i="159"/>
  <c r="AE26" i="159"/>
  <c r="AD26" i="159"/>
  <c r="AB26" i="159"/>
  <c r="AA26" i="159"/>
  <c r="Y26" i="159"/>
  <c r="X26" i="159"/>
  <c r="V26" i="159"/>
  <c r="U26" i="159"/>
  <c r="S26" i="159"/>
  <c r="R26" i="159"/>
  <c r="P26" i="159"/>
  <c r="O26" i="159"/>
  <c r="M26" i="159"/>
  <c r="L26" i="159"/>
  <c r="J26" i="159"/>
  <c r="I26" i="159"/>
  <c r="G26" i="159"/>
  <c r="F26" i="159"/>
  <c r="D26" i="159"/>
  <c r="C26" i="159"/>
  <c r="BI25" i="159"/>
  <c r="BE25" i="159"/>
  <c r="BC25" i="159"/>
  <c r="AY25" i="159"/>
  <c r="AW25" i="159"/>
  <c r="AS25" i="159"/>
  <c r="AQ25" i="159"/>
  <c r="AM25" i="159"/>
  <c r="AE25" i="159"/>
  <c r="AD25" i="159"/>
  <c r="AB25" i="159"/>
  <c r="AA25" i="159"/>
  <c r="Y25" i="159"/>
  <c r="X25" i="159"/>
  <c r="V25" i="159"/>
  <c r="U25" i="159"/>
  <c r="S25" i="159"/>
  <c r="R25" i="159"/>
  <c r="P25" i="159"/>
  <c r="O25" i="159"/>
  <c r="M25" i="159"/>
  <c r="L25" i="159"/>
  <c r="J25" i="159"/>
  <c r="I25" i="159"/>
  <c r="G25" i="159"/>
  <c r="F25" i="159"/>
  <c r="D25" i="159"/>
  <c r="C25" i="159"/>
  <c r="A25" i="159"/>
  <c r="BY24" i="159"/>
  <c r="BX24" i="159"/>
  <c r="BW24" i="159"/>
  <c r="BT24" i="159"/>
  <c r="BS24" i="159"/>
  <c r="BR24" i="159"/>
  <c r="BQ24" i="159"/>
  <c r="BP24" i="159"/>
  <c r="BN24" i="159"/>
  <c r="BM24" i="159"/>
  <c r="BL24" i="159"/>
  <c r="BJ24" i="159"/>
  <c r="BH24" i="159"/>
  <c r="BE24" i="159"/>
  <c r="BB24" i="159"/>
  <c r="AY24" i="159"/>
  <c r="AV24" i="159"/>
  <c r="AS24" i="159"/>
  <c r="AP24" i="159"/>
  <c r="AM24" i="159"/>
  <c r="AD24" i="159"/>
  <c r="AB24" i="159"/>
  <c r="Z24" i="159"/>
  <c r="X24" i="159"/>
  <c r="V24" i="159"/>
  <c r="T24" i="159"/>
  <c r="R24" i="159"/>
  <c r="P24" i="159"/>
  <c r="N24" i="159"/>
  <c r="L24" i="159"/>
  <c r="J24" i="159"/>
  <c r="H24" i="159"/>
  <c r="F24" i="159"/>
  <c r="D24" i="159"/>
  <c r="B24" i="159"/>
  <c r="A24" i="159"/>
  <c r="BI23" i="159"/>
  <c r="BE23" i="159"/>
  <c r="BC23" i="159"/>
  <c r="AY23" i="159"/>
  <c r="AW23" i="159"/>
  <c r="AS23" i="159"/>
  <c r="AQ23" i="159"/>
  <c r="AM23" i="159"/>
  <c r="AK23" i="159"/>
  <c r="AG23" i="159"/>
  <c r="Y23" i="159"/>
  <c r="X23" i="159"/>
  <c r="V23" i="159"/>
  <c r="U23" i="159"/>
  <c r="S23" i="159"/>
  <c r="R23" i="159"/>
  <c r="P23" i="159"/>
  <c r="O23" i="159"/>
  <c r="M23" i="159"/>
  <c r="L23" i="159"/>
  <c r="J23" i="159"/>
  <c r="I23" i="159"/>
  <c r="G23" i="159"/>
  <c r="F23" i="159"/>
  <c r="D23" i="159"/>
  <c r="C23" i="159"/>
  <c r="BI22" i="159"/>
  <c r="BE22" i="159"/>
  <c r="BC22" i="159"/>
  <c r="AY22" i="159"/>
  <c r="AW22" i="159"/>
  <c r="AS22" i="159"/>
  <c r="AQ22" i="159"/>
  <c r="AM22" i="159"/>
  <c r="AK22" i="159"/>
  <c r="AG22" i="159"/>
  <c r="Y22" i="159"/>
  <c r="X22" i="159"/>
  <c r="V22" i="159"/>
  <c r="U22" i="159"/>
  <c r="S22" i="159"/>
  <c r="R22" i="159"/>
  <c r="P22" i="159"/>
  <c r="O22" i="159"/>
  <c r="M22" i="159"/>
  <c r="L22" i="159"/>
  <c r="J22" i="159"/>
  <c r="I22" i="159"/>
  <c r="G22" i="159"/>
  <c r="F22" i="159"/>
  <c r="D22" i="159"/>
  <c r="C22" i="159"/>
  <c r="BI21" i="159"/>
  <c r="BE21" i="159"/>
  <c r="BC21" i="159"/>
  <c r="AY21" i="159"/>
  <c r="AW21" i="159"/>
  <c r="AS21" i="159"/>
  <c r="AQ21" i="159"/>
  <c r="AM21" i="159"/>
  <c r="AK21" i="159"/>
  <c r="AG21" i="159"/>
  <c r="Y21" i="159"/>
  <c r="X21" i="159"/>
  <c r="V21" i="159"/>
  <c r="U21" i="159"/>
  <c r="S21" i="159"/>
  <c r="R21" i="159"/>
  <c r="P21" i="159"/>
  <c r="O21" i="159"/>
  <c r="M21" i="159"/>
  <c r="L21" i="159"/>
  <c r="J21" i="159"/>
  <c r="I21" i="159"/>
  <c r="G21" i="159"/>
  <c r="F21" i="159"/>
  <c r="D21" i="159"/>
  <c r="C21" i="159"/>
  <c r="A21" i="159"/>
  <c r="BY20" i="159"/>
  <c r="BX20" i="159"/>
  <c r="BW20" i="159"/>
  <c r="BT20" i="159"/>
  <c r="BS20" i="159"/>
  <c r="BR20" i="159"/>
  <c r="BQ20" i="159"/>
  <c r="BP20" i="159"/>
  <c r="BN20" i="159"/>
  <c r="BM20" i="159"/>
  <c r="BL20" i="159"/>
  <c r="BJ20" i="159"/>
  <c r="BH20" i="159"/>
  <c r="BE20" i="159"/>
  <c r="BB20" i="159"/>
  <c r="AY20" i="159"/>
  <c r="AV20" i="159"/>
  <c r="AS20" i="159"/>
  <c r="AP20" i="159"/>
  <c r="AM20" i="159"/>
  <c r="AJ20" i="159"/>
  <c r="AG20" i="159"/>
  <c r="X20" i="159"/>
  <c r="V20" i="159"/>
  <c r="T20" i="159"/>
  <c r="R20" i="159"/>
  <c r="P20" i="159"/>
  <c r="N20" i="159"/>
  <c r="L20" i="159"/>
  <c r="J20" i="159"/>
  <c r="H20" i="159"/>
  <c r="F20" i="159"/>
  <c r="D20" i="159"/>
  <c r="B20" i="159"/>
  <c r="A20" i="159"/>
  <c r="BI19" i="159"/>
  <c r="BE19" i="159"/>
  <c r="BC19" i="159"/>
  <c r="AY19" i="159"/>
  <c r="AW19" i="159"/>
  <c r="AS19" i="159"/>
  <c r="AQ19" i="159"/>
  <c r="AM19" i="159"/>
  <c r="AK19" i="159"/>
  <c r="AG19" i="159"/>
  <c r="AE19" i="159"/>
  <c r="AA19" i="159"/>
  <c r="S19" i="159"/>
  <c r="R19" i="159"/>
  <c r="P19" i="159"/>
  <c r="O19" i="159"/>
  <c r="M19" i="159"/>
  <c r="L19" i="159"/>
  <c r="J19" i="159"/>
  <c r="I19" i="159"/>
  <c r="F19" i="159"/>
  <c r="D19" i="159"/>
  <c r="BI18" i="159"/>
  <c r="BE18" i="159"/>
  <c r="BC18" i="159"/>
  <c r="AY18" i="159"/>
  <c r="AW18" i="159"/>
  <c r="AS18" i="159"/>
  <c r="AQ18" i="159"/>
  <c r="AM18" i="159"/>
  <c r="AK18" i="159"/>
  <c r="AG18" i="159"/>
  <c r="AE18" i="159"/>
  <c r="AA18" i="159"/>
  <c r="R18" i="159"/>
  <c r="P18" i="159"/>
  <c r="L18" i="159"/>
  <c r="J18" i="159"/>
  <c r="F18" i="159"/>
  <c r="D18" i="159"/>
  <c r="BI17" i="159"/>
  <c r="BE17" i="159"/>
  <c r="BC17" i="159"/>
  <c r="AY17" i="159"/>
  <c r="AW17" i="159"/>
  <c r="AS17" i="159"/>
  <c r="AQ17" i="159"/>
  <c r="AM17" i="159"/>
  <c r="AK17" i="159"/>
  <c r="AG17" i="159"/>
  <c r="AE17" i="159"/>
  <c r="AA17" i="159"/>
  <c r="R17" i="159"/>
  <c r="P17" i="159"/>
  <c r="L17" i="159"/>
  <c r="J17" i="159"/>
  <c r="F17" i="159"/>
  <c r="D17" i="159"/>
  <c r="A17" i="159"/>
  <c r="BS16" i="159"/>
  <c r="BR16" i="159"/>
  <c r="BH16" i="159"/>
  <c r="BE16" i="159"/>
  <c r="BB16" i="159"/>
  <c r="AY16" i="159"/>
  <c r="AV16" i="159"/>
  <c r="AS16" i="159"/>
  <c r="AP16" i="159"/>
  <c r="AM16" i="159"/>
  <c r="AJ16" i="159"/>
  <c r="AG16" i="159"/>
  <c r="AD16" i="159"/>
  <c r="AA16" i="159"/>
  <c r="N16" i="159"/>
  <c r="H16" i="159"/>
  <c r="B16" i="159"/>
  <c r="A16" i="159"/>
  <c r="BI15" i="159"/>
  <c r="BE15" i="159"/>
  <c r="BC15" i="159"/>
  <c r="AY15" i="159"/>
  <c r="AW15" i="159"/>
  <c r="AS15" i="159"/>
  <c r="AQ15" i="159"/>
  <c r="AM15" i="159"/>
  <c r="AK15" i="159"/>
  <c r="AG15" i="159"/>
  <c r="AE15" i="159"/>
  <c r="AA15" i="159"/>
  <c r="Y15" i="159"/>
  <c r="U15" i="159"/>
  <c r="L15" i="159"/>
  <c r="J15" i="159"/>
  <c r="F15" i="159"/>
  <c r="D15" i="159"/>
  <c r="BI14" i="159"/>
  <c r="BE14" i="159"/>
  <c r="BC14" i="159"/>
  <c r="AY14" i="159"/>
  <c r="AW14" i="159"/>
  <c r="AS14" i="159"/>
  <c r="AQ14" i="159"/>
  <c r="AM14" i="159"/>
  <c r="AK14" i="159"/>
  <c r="AE14" i="159"/>
  <c r="AA14" i="159"/>
  <c r="Y14" i="159"/>
  <c r="O18" i="159" s="1"/>
  <c r="U14" i="159"/>
  <c r="S18" i="159" s="1"/>
  <c r="L14" i="159"/>
  <c r="J14" i="159"/>
  <c r="F14" i="159"/>
  <c r="D14" i="159"/>
  <c r="BI13" i="159"/>
  <c r="BE13" i="159"/>
  <c r="BC13" i="159"/>
  <c r="AY13" i="159"/>
  <c r="AW13" i="159"/>
  <c r="AS13" i="159"/>
  <c r="AQ13" i="159"/>
  <c r="AM13" i="159"/>
  <c r="AK13" i="159"/>
  <c r="AE13" i="159"/>
  <c r="AA13" i="159"/>
  <c r="Y13" i="159"/>
  <c r="O17" i="159" s="1"/>
  <c r="U13" i="159"/>
  <c r="S17" i="159" s="1"/>
  <c r="L13" i="159"/>
  <c r="J13" i="159"/>
  <c r="F13" i="159"/>
  <c r="E13" i="159"/>
  <c r="D13" i="159"/>
  <c r="A13" i="159"/>
  <c r="BS12" i="159"/>
  <c r="BR12" i="159"/>
  <c r="BH12" i="159"/>
  <c r="BE12" i="159"/>
  <c r="BB12" i="159"/>
  <c r="AY12" i="159"/>
  <c r="AV12" i="159"/>
  <c r="AS12" i="159"/>
  <c r="AP12" i="159"/>
  <c r="AM12" i="159"/>
  <c r="AJ12" i="159"/>
  <c r="AG12" i="159"/>
  <c r="AD12" i="159"/>
  <c r="AA12" i="159"/>
  <c r="X12" i="159"/>
  <c r="P16" i="159" s="1"/>
  <c r="U12" i="159"/>
  <c r="R16" i="159" s="1"/>
  <c r="H12" i="159"/>
  <c r="B12" i="159"/>
  <c r="A12" i="159"/>
  <c r="BI11" i="159"/>
  <c r="BE11" i="159"/>
  <c r="BC11" i="159"/>
  <c r="AY11" i="159"/>
  <c r="AW11" i="159"/>
  <c r="AS11" i="159"/>
  <c r="AQ11" i="159"/>
  <c r="AM11" i="159"/>
  <c r="AK11" i="159"/>
  <c r="AG11" i="159"/>
  <c r="AE11" i="159"/>
  <c r="AA11" i="159"/>
  <c r="Y11" i="159"/>
  <c r="U11" i="159"/>
  <c r="S11" i="159"/>
  <c r="I15" i="159" s="1"/>
  <c r="O11" i="159"/>
  <c r="M15" i="159" s="1"/>
  <c r="G11" i="159"/>
  <c r="F11" i="159"/>
  <c r="D11" i="159"/>
  <c r="C11" i="159"/>
  <c r="BI10" i="159"/>
  <c r="BE10" i="159"/>
  <c r="BC10" i="159"/>
  <c r="AY10" i="159"/>
  <c r="AW10" i="159"/>
  <c r="AS10" i="159"/>
  <c r="AQ10" i="159"/>
  <c r="AM10" i="159"/>
  <c r="AK10" i="159"/>
  <c r="AG10" i="159"/>
  <c r="AE10" i="159"/>
  <c r="AA10" i="159"/>
  <c r="Y10" i="159"/>
  <c r="I18" i="159" s="1"/>
  <c r="U10" i="159"/>
  <c r="M18" i="159" s="1"/>
  <c r="S10" i="159"/>
  <c r="I14" i="159" s="1"/>
  <c r="O10" i="159"/>
  <c r="M14" i="159" s="1"/>
  <c r="F10" i="159"/>
  <c r="D10" i="159"/>
  <c r="BI9" i="159"/>
  <c r="BE9" i="159"/>
  <c r="BC9" i="159"/>
  <c r="AY9" i="159"/>
  <c r="AW9" i="159"/>
  <c r="AS9" i="159"/>
  <c r="AQ9" i="159"/>
  <c r="AM9" i="159"/>
  <c r="AK9" i="159"/>
  <c r="AG9" i="159"/>
  <c r="AE9" i="159"/>
  <c r="AA9" i="159"/>
  <c r="Y9" i="159"/>
  <c r="I17" i="159" s="1"/>
  <c r="U9" i="159"/>
  <c r="M17" i="159" s="1"/>
  <c r="S9" i="159"/>
  <c r="I13" i="159" s="1"/>
  <c r="O9" i="159"/>
  <c r="M13" i="159" s="1"/>
  <c r="F9" i="159"/>
  <c r="D9" i="159"/>
  <c r="A9" i="159"/>
  <c r="BS8" i="159"/>
  <c r="BR8" i="159"/>
  <c r="BH8" i="159"/>
  <c r="BE8" i="159"/>
  <c r="BB8" i="159"/>
  <c r="AY8" i="159"/>
  <c r="AV8" i="159"/>
  <c r="AS8" i="159"/>
  <c r="AP8" i="159"/>
  <c r="AM8" i="159"/>
  <c r="AJ8" i="159"/>
  <c r="AG8" i="159"/>
  <c r="AD8" i="159"/>
  <c r="AA8" i="159"/>
  <c r="X8" i="159"/>
  <c r="J16" i="159" s="1"/>
  <c r="U8" i="159"/>
  <c r="L16" i="159" s="1"/>
  <c r="R8" i="159"/>
  <c r="O8" i="159"/>
  <c r="B8" i="159"/>
  <c r="A8" i="159"/>
  <c r="BI7" i="159"/>
  <c r="BE7" i="159"/>
  <c r="BC7" i="159"/>
  <c r="AY7" i="159"/>
  <c r="AW7" i="159"/>
  <c r="AS7" i="159"/>
  <c r="AQ7" i="159"/>
  <c r="AM7" i="159"/>
  <c r="AK7" i="159"/>
  <c r="AG7" i="159"/>
  <c r="AE7" i="159"/>
  <c r="AA7" i="159"/>
  <c r="Y7" i="159"/>
  <c r="C19" i="159" s="1"/>
  <c r="U7" i="159"/>
  <c r="G19" i="159" s="1"/>
  <c r="S7" i="159"/>
  <c r="C15" i="159" s="1"/>
  <c r="O7" i="159"/>
  <c r="G15" i="159" s="1"/>
  <c r="M7" i="159"/>
  <c r="I7" i="159"/>
  <c r="BI6" i="159"/>
  <c r="BE6" i="159"/>
  <c r="BC6" i="159"/>
  <c r="AY6" i="159"/>
  <c r="AW6" i="159"/>
  <c r="AS6" i="159"/>
  <c r="AQ6" i="159"/>
  <c r="AM6" i="159"/>
  <c r="AK6" i="159"/>
  <c r="AG6" i="159"/>
  <c r="AE6" i="159"/>
  <c r="AA6" i="159"/>
  <c r="Y6" i="159"/>
  <c r="C18" i="159" s="1"/>
  <c r="U6" i="159"/>
  <c r="G18" i="159" s="1"/>
  <c r="S6" i="159"/>
  <c r="C14" i="159" s="1"/>
  <c r="O6" i="159"/>
  <c r="G14" i="159" s="1"/>
  <c r="M6" i="159"/>
  <c r="C10" i="159" s="1"/>
  <c r="I6" i="159"/>
  <c r="G10" i="159" s="1"/>
  <c r="BI5" i="159"/>
  <c r="BE5" i="159"/>
  <c r="BC5" i="159"/>
  <c r="AY5" i="159"/>
  <c r="AW5" i="159"/>
  <c r="AU5" i="159"/>
  <c r="AS5" i="159"/>
  <c r="AQ5" i="159"/>
  <c r="AM5" i="159"/>
  <c r="AK5" i="159"/>
  <c r="AG5" i="159"/>
  <c r="AE5" i="159"/>
  <c r="AA5" i="159"/>
  <c r="Y5" i="159"/>
  <c r="C17" i="159" s="1"/>
  <c r="U5" i="159"/>
  <c r="G17" i="159" s="1"/>
  <c r="S5" i="159"/>
  <c r="C13" i="159" s="1"/>
  <c r="O5" i="159"/>
  <c r="G13" i="159" s="1"/>
  <c r="M5" i="159"/>
  <c r="C9" i="159" s="1"/>
  <c r="I5" i="159"/>
  <c r="G9" i="159" s="1"/>
  <c r="A5" i="159"/>
  <c r="BS4" i="159"/>
  <c r="BR4" i="159"/>
  <c r="BH4" i="159"/>
  <c r="BE4" i="159"/>
  <c r="BB4" i="159"/>
  <c r="AY4" i="159"/>
  <c r="AV4" i="159"/>
  <c r="AS4" i="159"/>
  <c r="AP4" i="159"/>
  <c r="AM4" i="159"/>
  <c r="AJ4" i="159"/>
  <c r="AG4" i="159"/>
  <c r="AD4" i="159"/>
  <c r="AA4" i="159"/>
  <c r="X4" i="159"/>
  <c r="U4" i="159"/>
  <c r="R4" i="159"/>
  <c r="D12" i="159" s="1"/>
  <c r="O4" i="159"/>
  <c r="F12" i="159" s="1"/>
  <c r="L4" i="159"/>
  <c r="D8" i="159" s="1"/>
  <c r="I4" i="159"/>
  <c r="F8" i="159" s="1"/>
  <c r="A4" i="159"/>
  <c r="BD49" i="158"/>
  <c r="AX49" i="158"/>
  <c r="AR49" i="158"/>
  <c r="AL49" i="158"/>
  <c r="AF49" i="158"/>
  <c r="Z49" i="158"/>
  <c r="T49" i="158"/>
  <c r="N49" i="158"/>
  <c r="H49" i="158"/>
  <c r="B49" i="158"/>
  <c r="A49" i="158"/>
  <c r="BC43" i="158"/>
  <c r="BB43" i="158"/>
  <c r="AZ43" i="158"/>
  <c r="AY43" i="158"/>
  <c r="AW43" i="158"/>
  <c r="AV43" i="158"/>
  <c r="AT43" i="158"/>
  <c r="AS43" i="158"/>
  <c r="AQ43" i="158"/>
  <c r="AP43" i="158"/>
  <c r="AN43" i="158"/>
  <c r="AM43" i="158"/>
  <c r="AK43" i="158"/>
  <c r="AJ43" i="158"/>
  <c r="AH43" i="158"/>
  <c r="AG43" i="158"/>
  <c r="AE43" i="158"/>
  <c r="AD43" i="158"/>
  <c r="AB43" i="158"/>
  <c r="AA43" i="158"/>
  <c r="Y43" i="158"/>
  <c r="X43" i="158"/>
  <c r="V43" i="158"/>
  <c r="U43" i="158"/>
  <c r="S43" i="158"/>
  <c r="R43" i="158"/>
  <c r="P43" i="158"/>
  <c r="O43" i="158"/>
  <c r="M43" i="158"/>
  <c r="L43" i="158"/>
  <c r="J43" i="158"/>
  <c r="I43" i="158"/>
  <c r="G43" i="158"/>
  <c r="F43" i="158"/>
  <c r="D43" i="158"/>
  <c r="C43" i="158"/>
  <c r="BC42" i="158"/>
  <c r="BB42" i="158"/>
  <c r="AZ42" i="158"/>
  <c r="AY42" i="158"/>
  <c r="AW42" i="158"/>
  <c r="AV42" i="158"/>
  <c r="AT42" i="158"/>
  <c r="AS42" i="158"/>
  <c r="AQ42" i="158"/>
  <c r="AP42" i="158"/>
  <c r="AN42" i="158"/>
  <c r="AM42" i="158"/>
  <c r="AK42" i="158"/>
  <c r="AJ42" i="158"/>
  <c r="AH42" i="158"/>
  <c r="AG42" i="158"/>
  <c r="AE42" i="158"/>
  <c r="AD42" i="158"/>
  <c r="AB42" i="158"/>
  <c r="AA42" i="158"/>
  <c r="Y42" i="158"/>
  <c r="X42" i="158"/>
  <c r="V42" i="158"/>
  <c r="U42" i="158"/>
  <c r="S42" i="158"/>
  <c r="R42" i="158"/>
  <c r="P42" i="158"/>
  <c r="O42" i="158"/>
  <c r="M42" i="158"/>
  <c r="L42" i="158"/>
  <c r="J42" i="158"/>
  <c r="I42" i="158"/>
  <c r="G42" i="158"/>
  <c r="F42" i="158"/>
  <c r="D42" i="158"/>
  <c r="C42" i="158"/>
  <c r="BC41" i="158"/>
  <c r="BB41" i="158"/>
  <c r="AZ41" i="158"/>
  <c r="AY41" i="158"/>
  <c r="AW41" i="158"/>
  <c r="AV41" i="158"/>
  <c r="AT41" i="158"/>
  <c r="AS41" i="158"/>
  <c r="AQ41" i="158"/>
  <c r="AP41" i="158"/>
  <c r="AN41" i="158"/>
  <c r="AM41" i="158"/>
  <c r="AK41" i="158"/>
  <c r="AJ41" i="158"/>
  <c r="AH41" i="158"/>
  <c r="AG41" i="158"/>
  <c r="AE41" i="158"/>
  <c r="AD41" i="158"/>
  <c r="AB41" i="158"/>
  <c r="AA41" i="158"/>
  <c r="Y41" i="158"/>
  <c r="X41" i="158"/>
  <c r="V41" i="158"/>
  <c r="U41" i="158"/>
  <c r="S41" i="158"/>
  <c r="R41" i="158"/>
  <c r="P41" i="158"/>
  <c r="O41" i="158"/>
  <c r="M41" i="158"/>
  <c r="L41" i="158"/>
  <c r="J41" i="158"/>
  <c r="I41" i="158"/>
  <c r="G41" i="158"/>
  <c r="F41" i="158"/>
  <c r="D41" i="158"/>
  <c r="C41" i="158"/>
  <c r="A41" i="158"/>
  <c r="BY40" i="158"/>
  <c r="BX40" i="158"/>
  <c r="BW40" i="158"/>
  <c r="BT40" i="158"/>
  <c r="BS40" i="158"/>
  <c r="BR40" i="158"/>
  <c r="BQ40" i="158"/>
  <c r="BP40" i="158"/>
  <c r="BN40" i="158"/>
  <c r="BM40" i="158"/>
  <c r="BL40" i="158"/>
  <c r="BJ40" i="158"/>
  <c r="BB40" i="158"/>
  <c r="AZ40" i="158"/>
  <c r="AX40" i="158"/>
  <c r="AV40" i="158"/>
  <c r="AT40" i="158"/>
  <c r="AR40" i="158"/>
  <c r="AP40" i="158"/>
  <c r="AN40" i="158"/>
  <c r="AL40" i="158"/>
  <c r="AJ40" i="158"/>
  <c r="AH40" i="158"/>
  <c r="AF40" i="158"/>
  <c r="AD40" i="158"/>
  <c r="AB40" i="158"/>
  <c r="Z40" i="158"/>
  <c r="X40" i="158"/>
  <c r="V40" i="158"/>
  <c r="T40" i="158"/>
  <c r="R40" i="158"/>
  <c r="P40" i="158"/>
  <c r="N40" i="158"/>
  <c r="L40" i="158"/>
  <c r="J40" i="158"/>
  <c r="H40" i="158"/>
  <c r="F40" i="158"/>
  <c r="D40" i="158"/>
  <c r="B40" i="158"/>
  <c r="A40" i="158"/>
  <c r="BI39" i="158"/>
  <c r="BE39" i="158"/>
  <c r="AW39" i="158"/>
  <c r="AV39" i="158"/>
  <c r="AT39" i="158"/>
  <c r="AS39" i="158"/>
  <c r="AQ39" i="158"/>
  <c r="AP39" i="158"/>
  <c r="AN39" i="158"/>
  <c r="AM39" i="158"/>
  <c r="AK39" i="158"/>
  <c r="AJ39" i="158"/>
  <c r="AH39" i="158"/>
  <c r="AG39" i="158"/>
  <c r="AE39" i="158"/>
  <c r="AD39" i="158"/>
  <c r="AB39" i="158"/>
  <c r="AA39" i="158"/>
  <c r="Y39" i="158"/>
  <c r="X39" i="158"/>
  <c r="V39" i="158"/>
  <c r="U39" i="158"/>
  <c r="S39" i="158"/>
  <c r="R39" i="158"/>
  <c r="P39" i="158"/>
  <c r="O39" i="158"/>
  <c r="M39" i="158"/>
  <c r="L39" i="158"/>
  <c r="J39" i="158"/>
  <c r="I39" i="158"/>
  <c r="G39" i="158"/>
  <c r="F39" i="158"/>
  <c r="D39" i="158"/>
  <c r="C39" i="158"/>
  <c r="BI38" i="158"/>
  <c r="BE38" i="158"/>
  <c r="AW38" i="158"/>
  <c r="AV38" i="158"/>
  <c r="AT38" i="158"/>
  <c r="AS38" i="158"/>
  <c r="AQ38" i="158"/>
  <c r="AP38" i="158"/>
  <c r="AN38" i="158"/>
  <c r="AM38" i="158"/>
  <c r="AK38" i="158"/>
  <c r="AJ38" i="158"/>
  <c r="AH38" i="158"/>
  <c r="AG38" i="158"/>
  <c r="AE38" i="158"/>
  <c r="AD38" i="158"/>
  <c r="AB38" i="158"/>
  <c r="AA38" i="158"/>
  <c r="Y38" i="158"/>
  <c r="X38" i="158"/>
  <c r="V38" i="158"/>
  <c r="U38" i="158"/>
  <c r="S38" i="158"/>
  <c r="R38" i="158"/>
  <c r="P38" i="158"/>
  <c r="O38" i="158"/>
  <c r="M38" i="158"/>
  <c r="L38" i="158"/>
  <c r="J38" i="158"/>
  <c r="I38" i="158"/>
  <c r="G38" i="158"/>
  <c r="F38" i="158"/>
  <c r="D38" i="158"/>
  <c r="C38" i="158"/>
  <c r="BI37" i="158"/>
  <c r="BE37" i="158"/>
  <c r="AW37" i="158"/>
  <c r="AV37" i="158"/>
  <c r="AT37" i="158"/>
  <c r="AS37" i="158"/>
  <c r="AQ37" i="158"/>
  <c r="AP37" i="158"/>
  <c r="AN37" i="158"/>
  <c r="AM37" i="158"/>
  <c r="AK37" i="158"/>
  <c r="AJ37" i="158"/>
  <c r="AH37" i="158"/>
  <c r="AG37" i="158"/>
  <c r="AE37" i="158"/>
  <c r="AD37" i="158"/>
  <c r="AB37" i="158"/>
  <c r="AA37" i="158"/>
  <c r="Y37" i="158"/>
  <c r="X37" i="158"/>
  <c r="V37" i="158"/>
  <c r="U37" i="158"/>
  <c r="S37" i="158"/>
  <c r="R37" i="158"/>
  <c r="P37" i="158"/>
  <c r="O37" i="158"/>
  <c r="M37" i="158"/>
  <c r="L37" i="158"/>
  <c r="J37" i="158"/>
  <c r="I37" i="158"/>
  <c r="G37" i="158"/>
  <c r="F37" i="158"/>
  <c r="D37" i="158"/>
  <c r="C37" i="158"/>
  <c r="A37" i="158"/>
  <c r="BY36" i="158"/>
  <c r="BX36" i="158"/>
  <c r="BW36" i="158"/>
  <c r="BT36" i="158"/>
  <c r="BS36" i="158"/>
  <c r="BR36" i="158"/>
  <c r="BQ36" i="158"/>
  <c r="BP36" i="158"/>
  <c r="BN36" i="158"/>
  <c r="BM36" i="158"/>
  <c r="BL36" i="158"/>
  <c r="BJ36" i="158"/>
  <c r="BH36" i="158"/>
  <c r="BE36" i="158"/>
  <c r="AV36" i="158"/>
  <c r="AT36" i="158"/>
  <c r="AR36" i="158"/>
  <c r="AP36" i="158"/>
  <c r="AN36" i="158"/>
  <c r="AL36" i="158"/>
  <c r="AJ36" i="158"/>
  <c r="AH36" i="158"/>
  <c r="AF36" i="158"/>
  <c r="AD36" i="158"/>
  <c r="AB36" i="158"/>
  <c r="Z36" i="158"/>
  <c r="X36" i="158"/>
  <c r="V36" i="158"/>
  <c r="T36" i="158"/>
  <c r="R36" i="158"/>
  <c r="P36" i="158"/>
  <c r="N36" i="158"/>
  <c r="L36" i="158"/>
  <c r="J36" i="158"/>
  <c r="H36" i="158"/>
  <c r="F36" i="158"/>
  <c r="D36" i="158"/>
  <c r="B36" i="158"/>
  <c r="A36" i="158"/>
  <c r="BI35" i="158"/>
  <c r="BE35" i="158"/>
  <c r="BC35" i="158"/>
  <c r="AY35" i="158"/>
  <c r="AQ35" i="158"/>
  <c r="AP35" i="158"/>
  <c r="AN35" i="158"/>
  <c r="AM35" i="158"/>
  <c r="AK35" i="158"/>
  <c r="AJ35" i="158"/>
  <c r="AH35" i="158"/>
  <c r="AG35" i="158"/>
  <c r="AE35" i="158"/>
  <c r="AD35" i="158"/>
  <c r="AB35" i="158"/>
  <c r="AA35" i="158"/>
  <c r="Y35" i="158"/>
  <c r="X35" i="158"/>
  <c r="V35" i="158"/>
  <c r="U35" i="158"/>
  <c r="S35" i="158"/>
  <c r="R35" i="158"/>
  <c r="P35" i="158"/>
  <c r="O35" i="158"/>
  <c r="M35" i="158"/>
  <c r="L35" i="158"/>
  <c r="J35" i="158"/>
  <c r="I35" i="158"/>
  <c r="G35" i="158"/>
  <c r="F35" i="158"/>
  <c r="D35" i="158"/>
  <c r="C35" i="158"/>
  <c r="BI34" i="158"/>
  <c r="BE34" i="158"/>
  <c r="BC34" i="158"/>
  <c r="AY34" i="158"/>
  <c r="AQ34" i="158"/>
  <c r="AP34" i="158"/>
  <c r="AN34" i="158"/>
  <c r="AM34" i="158"/>
  <c r="AK34" i="158"/>
  <c r="AJ34" i="158"/>
  <c r="AH34" i="158"/>
  <c r="AG34" i="158"/>
  <c r="AE34" i="158"/>
  <c r="AD34" i="158"/>
  <c r="AB34" i="158"/>
  <c r="AA34" i="158"/>
  <c r="Y34" i="158"/>
  <c r="X34" i="158"/>
  <c r="V34" i="158"/>
  <c r="U34" i="158"/>
  <c r="S34" i="158"/>
  <c r="R34" i="158"/>
  <c r="P34" i="158"/>
  <c r="O34" i="158"/>
  <c r="M34" i="158"/>
  <c r="L34" i="158"/>
  <c r="J34" i="158"/>
  <c r="I34" i="158"/>
  <c r="G34" i="158"/>
  <c r="F34" i="158"/>
  <c r="D34" i="158"/>
  <c r="C34" i="158"/>
  <c r="BI33" i="158"/>
  <c r="BE33" i="158"/>
  <c r="BC33" i="158"/>
  <c r="AY33" i="158"/>
  <c r="AQ33" i="158"/>
  <c r="AP33" i="158"/>
  <c r="AN33" i="158"/>
  <c r="AM33" i="158"/>
  <c r="AK33" i="158"/>
  <c r="AJ33" i="158"/>
  <c r="AH33" i="158"/>
  <c r="AG33" i="158"/>
  <c r="AE33" i="158"/>
  <c r="AD33" i="158"/>
  <c r="AB33" i="158"/>
  <c r="AA33" i="158"/>
  <c r="Y33" i="158"/>
  <c r="X33" i="158"/>
  <c r="V33" i="158"/>
  <c r="U33" i="158"/>
  <c r="S33" i="158"/>
  <c r="R33" i="158"/>
  <c r="P33" i="158"/>
  <c r="O33" i="158"/>
  <c r="M33" i="158"/>
  <c r="L33" i="158"/>
  <c r="J33" i="158"/>
  <c r="I33" i="158"/>
  <c r="G33" i="158"/>
  <c r="F33" i="158"/>
  <c r="D33" i="158"/>
  <c r="C33" i="158"/>
  <c r="A33" i="158"/>
  <c r="BY32" i="158"/>
  <c r="BX32" i="158"/>
  <c r="BW32" i="158"/>
  <c r="BT32" i="158"/>
  <c r="BS32" i="158"/>
  <c r="BR32" i="158"/>
  <c r="BQ32" i="158"/>
  <c r="BP32" i="158"/>
  <c r="BN32" i="158"/>
  <c r="BM32" i="158"/>
  <c r="BL32" i="158"/>
  <c r="BJ32" i="158"/>
  <c r="BH32" i="158"/>
  <c r="BE32" i="158"/>
  <c r="BB32" i="158"/>
  <c r="AY32" i="158"/>
  <c r="AP32" i="158"/>
  <c r="AN32" i="158"/>
  <c r="AL32" i="158"/>
  <c r="AJ32" i="158"/>
  <c r="AH32" i="158"/>
  <c r="AF32" i="158"/>
  <c r="AD32" i="158"/>
  <c r="AB32" i="158"/>
  <c r="Z32" i="158"/>
  <c r="X32" i="158"/>
  <c r="V32" i="158"/>
  <c r="T32" i="158"/>
  <c r="R32" i="158"/>
  <c r="P32" i="158"/>
  <c r="N32" i="158"/>
  <c r="L32" i="158"/>
  <c r="J32" i="158"/>
  <c r="H32" i="158"/>
  <c r="F32" i="158"/>
  <c r="D32" i="158"/>
  <c r="B32" i="158"/>
  <c r="A32" i="158"/>
  <c r="BI31" i="158"/>
  <c r="BE31" i="158"/>
  <c r="BC31" i="158"/>
  <c r="AY31" i="158"/>
  <c r="AW31" i="158"/>
  <c r="AS31" i="158"/>
  <c r="AK31" i="158"/>
  <c r="AJ31" i="158"/>
  <c r="AH31" i="158"/>
  <c r="AG31" i="158"/>
  <c r="AE31" i="158"/>
  <c r="AD31" i="158"/>
  <c r="AB31" i="158"/>
  <c r="AA31" i="158"/>
  <c r="Y31" i="158"/>
  <c r="X31" i="158"/>
  <c r="V31" i="158"/>
  <c r="U31" i="158"/>
  <c r="S31" i="158"/>
  <c r="R31" i="158"/>
  <c r="P31" i="158"/>
  <c r="O31" i="158"/>
  <c r="M31" i="158"/>
  <c r="L31" i="158"/>
  <c r="J31" i="158"/>
  <c r="I31" i="158"/>
  <c r="G31" i="158"/>
  <c r="F31" i="158"/>
  <c r="D31" i="158"/>
  <c r="C31" i="158"/>
  <c r="BI30" i="158"/>
  <c r="BE30" i="158"/>
  <c r="BC30" i="158"/>
  <c r="AY30" i="158"/>
  <c r="AW30" i="158"/>
  <c r="AS30" i="158"/>
  <c r="AK30" i="158"/>
  <c r="AJ30" i="158"/>
  <c r="AH30" i="158"/>
  <c r="AG30" i="158"/>
  <c r="AE30" i="158"/>
  <c r="AD30" i="158"/>
  <c r="AB30" i="158"/>
  <c r="AA30" i="158"/>
  <c r="Y30" i="158"/>
  <c r="X30" i="158"/>
  <c r="V30" i="158"/>
  <c r="U30" i="158"/>
  <c r="S30" i="158"/>
  <c r="R30" i="158"/>
  <c r="P30" i="158"/>
  <c r="O30" i="158"/>
  <c r="M30" i="158"/>
  <c r="L30" i="158"/>
  <c r="J30" i="158"/>
  <c r="I30" i="158"/>
  <c r="G30" i="158"/>
  <c r="F30" i="158"/>
  <c r="D30" i="158"/>
  <c r="C30" i="158"/>
  <c r="BI29" i="158"/>
  <c r="BE29" i="158"/>
  <c r="BC29" i="158"/>
  <c r="AY29" i="158"/>
  <c r="AW29" i="158"/>
  <c r="AS29" i="158"/>
  <c r="AK29" i="158"/>
  <c r="AJ29" i="158"/>
  <c r="AH29" i="158"/>
  <c r="AG29" i="158"/>
  <c r="AE29" i="158"/>
  <c r="AD29" i="158"/>
  <c r="AB29" i="158"/>
  <c r="AA29" i="158"/>
  <c r="Y29" i="158"/>
  <c r="X29" i="158"/>
  <c r="V29" i="158"/>
  <c r="U29" i="158"/>
  <c r="S29" i="158"/>
  <c r="R29" i="158"/>
  <c r="P29" i="158"/>
  <c r="O29" i="158"/>
  <c r="M29" i="158"/>
  <c r="L29" i="158"/>
  <c r="J29" i="158"/>
  <c r="I29" i="158"/>
  <c r="G29" i="158"/>
  <c r="F29" i="158"/>
  <c r="D29" i="158"/>
  <c r="C29" i="158"/>
  <c r="A29" i="158"/>
  <c r="BY28" i="158"/>
  <c r="BX28" i="158"/>
  <c r="BW28" i="158"/>
  <c r="BT28" i="158"/>
  <c r="BS28" i="158"/>
  <c r="BR28" i="158"/>
  <c r="BQ28" i="158"/>
  <c r="BP28" i="158"/>
  <c r="BN28" i="158"/>
  <c r="BM28" i="158"/>
  <c r="BL28" i="158"/>
  <c r="BJ28" i="158"/>
  <c r="BH28" i="158"/>
  <c r="BE28" i="158"/>
  <c r="BB28" i="158"/>
  <c r="AY28" i="158"/>
  <c r="AV28" i="158"/>
  <c r="AS28" i="158"/>
  <c r="AJ28" i="158"/>
  <c r="AH28" i="158"/>
  <c r="AF28" i="158"/>
  <c r="AD28" i="158"/>
  <c r="AB28" i="158"/>
  <c r="X28" i="158"/>
  <c r="V28" i="158"/>
  <c r="T28" i="158"/>
  <c r="R28" i="158"/>
  <c r="P28" i="158"/>
  <c r="N28" i="158"/>
  <c r="L28" i="158"/>
  <c r="J28" i="158"/>
  <c r="H28" i="158"/>
  <c r="F28" i="158"/>
  <c r="D28" i="158"/>
  <c r="B28" i="158"/>
  <c r="A28" i="158"/>
  <c r="BI27" i="158"/>
  <c r="BE27" i="158"/>
  <c r="BC27" i="158"/>
  <c r="AY27" i="158"/>
  <c r="AW27" i="158"/>
  <c r="AS27" i="158"/>
  <c r="AQ27" i="158"/>
  <c r="AM27" i="158"/>
  <c r="AE27" i="158"/>
  <c r="AD27" i="158"/>
  <c r="AB27" i="158"/>
  <c r="AA27" i="158"/>
  <c r="Y27" i="158"/>
  <c r="X27" i="158"/>
  <c r="V27" i="158"/>
  <c r="U27" i="158"/>
  <c r="S27" i="158"/>
  <c r="R27" i="158"/>
  <c r="P27" i="158"/>
  <c r="O27" i="158"/>
  <c r="M27" i="158"/>
  <c r="L27" i="158"/>
  <c r="J27" i="158"/>
  <c r="I27" i="158"/>
  <c r="G27" i="158"/>
  <c r="F27" i="158"/>
  <c r="D27" i="158"/>
  <c r="C27" i="158"/>
  <c r="BI26" i="158"/>
  <c r="BE26" i="158"/>
  <c r="BC26" i="158"/>
  <c r="AY26" i="158"/>
  <c r="AW26" i="158"/>
  <c r="AS26" i="158"/>
  <c r="AQ26" i="158"/>
  <c r="AM26" i="158"/>
  <c r="AE26" i="158"/>
  <c r="AD26" i="158"/>
  <c r="AB26" i="158"/>
  <c r="AA26" i="158"/>
  <c r="Y26" i="158"/>
  <c r="X26" i="158"/>
  <c r="V26" i="158"/>
  <c r="U26" i="158"/>
  <c r="S26" i="158"/>
  <c r="R26" i="158"/>
  <c r="P26" i="158"/>
  <c r="O26" i="158"/>
  <c r="M26" i="158"/>
  <c r="L26" i="158"/>
  <c r="J26" i="158"/>
  <c r="I26" i="158"/>
  <c r="G26" i="158"/>
  <c r="F26" i="158"/>
  <c r="D26" i="158"/>
  <c r="C26" i="158"/>
  <c r="BI25" i="158"/>
  <c r="BE25" i="158"/>
  <c r="BC25" i="158"/>
  <c r="AY25" i="158"/>
  <c r="AW25" i="158"/>
  <c r="AS25" i="158"/>
  <c r="AQ25" i="158"/>
  <c r="AM25" i="158"/>
  <c r="AE25" i="158"/>
  <c r="AD25" i="158"/>
  <c r="AB25" i="158"/>
  <c r="AA25" i="158"/>
  <c r="Y25" i="158"/>
  <c r="X25" i="158"/>
  <c r="V25" i="158"/>
  <c r="U25" i="158"/>
  <c r="S25" i="158"/>
  <c r="R25" i="158"/>
  <c r="P25" i="158"/>
  <c r="O25" i="158"/>
  <c r="M25" i="158"/>
  <c r="L25" i="158"/>
  <c r="J25" i="158"/>
  <c r="I25" i="158"/>
  <c r="G25" i="158"/>
  <c r="F25" i="158"/>
  <c r="D25" i="158"/>
  <c r="C25" i="158"/>
  <c r="A25" i="158"/>
  <c r="BY24" i="158"/>
  <c r="BX24" i="158"/>
  <c r="BW24" i="158"/>
  <c r="BT24" i="158"/>
  <c r="BS24" i="158"/>
  <c r="BR24" i="158"/>
  <c r="BQ24" i="158"/>
  <c r="BP24" i="158"/>
  <c r="BN24" i="158"/>
  <c r="BM24" i="158"/>
  <c r="BL24" i="158"/>
  <c r="BJ24" i="158"/>
  <c r="BH24" i="158"/>
  <c r="BE24" i="158"/>
  <c r="BB24" i="158"/>
  <c r="AY24" i="158"/>
  <c r="AV24" i="158"/>
  <c r="AS24" i="158"/>
  <c r="AP24" i="158"/>
  <c r="AM24" i="158"/>
  <c r="AD24" i="158"/>
  <c r="AB24" i="158"/>
  <c r="Z24" i="158"/>
  <c r="X24" i="158"/>
  <c r="V24" i="158"/>
  <c r="T24" i="158"/>
  <c r="R24" i="158"/>
  <c r="P24" i="158"/>
  <c r="N24" i="158"/>
  <c r="L24" i="158"/>
  <c r="J24" i="158"/>
  <c r="H24" i="158"/>
  <c r="F24" i="158"/>
  <c r="D24" i="158"/>
  <c r="B24" i="158"/>
  <c r="A24" i="158"/>
  <c r="BI23" i="158"/>
  <c r="BE23" i="158"/>
  <c r="BC23" i="158"/>
  <c r="AY23" i="158"/>
  <c r="AW23" i="158"/>
  <c r="AS23" i="158"/>
  <c r="AQ23" i="158"/>
  <c r="AM23" i="158"/>
  <c r="AK23" i="158"/>
  <c r="AG23" i="158"/>
  <c r="Y23" i="158"/>
  <c r="X23" i="158"/>
  <c r="V23" i="158"/>
  <c r="U23" i="158"/>
  <c r="S23" i="158"/>
  <c r="R23" i="158"/>
  <c r="P23" i="158"/>
  <c r="O23" i="158"/>
  <c r="M23" i="158"/>
  <c r="L23" i="158"/>
  <c r="J23" i="158"/>
  <c r="I23" i="158"/>
  <c r="G23" i="158"/>
  <c r="F23" i="158"/>
  <c r="D23" i="158"/>
  <c r="C23" i="158"/>
  <c r="BI22" i="158"/>
  <c r="BE22" i="158"/>
  <c r="BC22" i="158"/>
  <c r="AY22" i="158"/>
  <c r="AW22" i="158"/>
  <c r="AS22" i="158"/>
  <c r="AQ22" i="158"/>
  <c r="AM22" i="158"/>
  <c r="AK22" i="158"/>
  <c r="AG22" i="158"/>
  <c r="Y22" i="158"/>
  <c r="X22" i="158"/>
  <c r="V22" i="158"/>
  <c r="U22" i="158"/>
  <c r="S22" i="158"/>
  <c r="R22" i="158"/>
  <c r="P22" i="158"/>
  <c r="O22" i="158"/>
  <c r="M22" i="158"/>
  <c r="L22" i="158"/>
  <c r="J22" i="158"/>
  <c r="I22" i="158"/>
  <c r="G22" i="158"/>
  <c r="F22" i="158"/>
  <c r="D22" i="158"/>
  <c r="C22" i="158"/>
  <c r="BI21" i="158"/>
  <c r="BE21" i="158"/>
  <c r="BC21" i="158"/>
  <c r="AY21" i="158"/>
  <c r="AW21" i="158"/>
  <c r="AS21" i="158"/>
  <c r="AQ21" i="158"/>
  <c r="AM21" i="158"/>
  <c r="AK21" i="158"/>
  <c r="AG21" i="158"/>
  <c r="Y21" i="158"/>
  <c r="X21" i="158"/>
  <c r="V21" i="158"/>
  <c r="U21" i="158"/>
  <c r="S21" i="158"/>
  <c r="R21" i="158"/>
  <c r="P21" i="158"/>
  <c r="O21" i="158"/>
  <c r="M21" i="158"/>
  <c r="L21" i="158"/>
  <c r="J21" i="158"/>
  <c r="I21" i="158"/>
  <c r="G21" i="158"/>
  <c r="F21" i="158"/>
  <c r="D21" i="158"/>
  <c r="C21" i="158"/>
  <c r="A21" i="158"/>
  <c r="BY20" i="158"/>
  <c r="BX20" i="158"/>
  <c r="BW20" i="158"/>
  <c r="BT20" i="158"/>
  <c r="BS20" i="158"/>
  <c r="BR20" i="158"/>
  <c r="BQ20" i="158"/>
  <c r="BP20" i="158"/>
  <c r="BN20" i="158"/>
  <c r="BM20" i="158"/>
  <c r="BL20" i="158"/>
  <c r="BJ20" i="158"/>
  <c r="BH20" i="158"/>
  <c r="BE20" i="158"/>
  <c r="BB20" i="158"/>
  <c r="AY20" i="158"/>
  <c r="AV20" i="158"/>
  <c r="AS20" i="158"/>
  <c r="AP20" i="158"/>
  <c r="AM20" i="158"/>
  <c r="AJ20" i="158"/>
  <c r="AG20" i="158"/>
  <c r="X20" i="158"/>
  <c r="V20" i="158"/>
  <c r="T20" i="158"/>
  <c r="R20" i="158"/>
  <c r="P20" i="158"/>
  <c r="N20" i="158"/>
  <c r="L20" i="158"/>
  <c r="J20" i="158"/>
  <c r="H20" i="158"/>
  <c r="F20" i="158"/>
  <c r="D20" i="158"/>
  <c r="B20" i="158"/>
  <c r="A20" i="158"/>
  <c r="BI19" i="158"/>
  <c r="BE19" i="158"/>
  <c r="BC19" i="158"/>
  <c r="AY19" i="158"/>
  <c r="AW19" i="158"/>
  <c r="AS19" i="158"/>
  <c r="AQ19" i="158"/>
  <c r="AM19" i="158"/>
  <c r="AK19" i="158"/>
  <c r="AG19" i="158"/>
  <c r="AE19" i="158"/>
  <c r="AA19" i="158"/>
  <c r="R19" i="158"/>
  <c r="P19" i="158"/>
  <c r="M19" i="158"/>
  <c r="L19" i="158"/>
  <c r="J19" i="158"/>
  <c r="I19" i="158"/>
  <c r="F19" i="158"/>
  <c r="D19" i="158"/>
  <c r="BI18" i="158"/>
  <c r="BE18" i="158"/>
  <c r="BC18" i="158"/>
  <c r="AY18" i="158"/>
  <c r="AW18" i="158"/>
  <c r="AS18" i="158"/>
  <c r="AQ18" i="158"/>
  <c r="AM18" i="158"/>
  <c r="AK18" i="158"/>
  <c r="AG18" i="158"/>
  <c r="AE18" i="158"/>
  <c r="AA18" i="158"/>
  <c r="R18" i="158"/>
  <c r="P18" i="158"/>
  <c r="L18" i="158"/>
  <c r="J18" i="158"/>
  <c r="F18" i="158"/>
  <c r="D18" i="158"/>
  <c r="BI17" i="158"/>
  <c r="BE17" i="158"/>
  <c r="BC17" i="158"/>
  <c r="AY17" i="158"/>
  <c r="AW17" i="158"/>
  <c r="AS17" i="158"/>
  <c r="AQ17" i="158"/>
  <c r="AM17" i="158"/>
  <c r="AK17" i="158"/>
  <c r="AG17" i="158"/>
  <c r="AE17" i="158"/>
  <c r="AA17" i="158"/>
  <c r="R17" i="158"/>
  <c r="P17" i="158"/>
  <c r="L17" i="158"/>
  <c r="J17" i="158"/>
  <c r="F17" i="158"/>
  <c r="D17" i="158"/>
  <c r="A17" i="158"/>
  <c r="BS16" i="158"/>
  <c r="BR16" i="158"/>
  <c r="BH16" i="158"/>
  <c r="BE16" i="158"/>
  <c r="BB16" i="158"/>
  <c r="AY16" i="158"/>
  <c r="AV16" i="158"/>
  <c r="AS16" i="158"/>
  <c r="AP16" i="158"/>
  <c r="AM16" i="158"/>
  <c r="AJ16" i="158"/>
  <c r="AG16" i="158"/>
  <c r="AD16" i="158"/>
  <c r="AA16" i="158"/>
  <c r="N16" i="158"/>
  <c r="H16" i="158"/>
  <c r="B16" i="158"/>
  <c r="A16" i="158"/>
  <c r="BI15" i="158"/>
  <c r="BE15" i="158"/>
  <c r="BC15" i="158"/>
  <c r="AY15" i="158"/>
  <c r="AW15" i="158"/>
  <c r="AS15" i="158"/>
  <c r="AQ15" i="158"/>
  <c r="AM15" i="158"/>
  <c r="AK15" i="158"/>
  <c r="AG15" i="158"/>
  <c r="AE15" i="158"/>
  <c r="AA15" i="158"/>
  <c r="Y15" i="158"/>
  <c r="O19" i="158" s="1"/>
  <c r="U15" i="158"/>
  <c r="S19" i="158" s="1"/>
  <c r="M15" i="158"/>
  <c r="L15" i="158"/>
  <c r="J15" i="158"/>
  <c r="I15" i="158"/>
  <c r="G15" i="158"/>
  <c r="F15" i="158"/>
  <c r="D15" i="158"/>
  <c r="C15" i="158"/>
  <c r="BI14" i="158"/>
  <c r="BE14" i="158"/>
  <c r="BC14" i="158"/>
  <c r="AY14" i="158"/>
  <c r="AW14" i="158"/>
  <c r="AS14" i="158"/>
  <c r="AQ14" i="158"/>
  <c r="AM14" i="158"/>
  <c r="AK14" i="158"/>
  <c r="AE14" i="158"/>
  <c r="AA14" i="158"/>
  <c r="Y14" i="158"/>
  <c r="O18" i="158" s="1"/>
  <c r="U14" i="158"/>
  <c r="S18" i="158" s="1"/>
  <c r="L14" i="158"/>
  <c r="J14" i="158"/>
  <c r="F14" i="158"/>
  <c r="D14" i="158"/>
  <c r="BI13" i="158"/>
  <c r="BE13" i="158"/>
  <c r="BC13" i="158"/>
  <c r="AY13" i="158"/>
  <c r="AW13" i="158"/>
  <c r="AS13" i="158"/>
  <c r="AQ13" i="158"/>
  <c r="AM13" i="158"/>
  <c r="AK13" i="158"/>
  <c r="AE13" i="158"/>
  <c r="AA13" i="158"/>
  <c r="Y13" i="158"/>
  <c r="O17" i="158" s="1"/>
  <c r="U13" i="158"/>
  <c r="S17" i="158" s="1"/>
  <c r="L13" i="158"/>
  <c r="J13" i="158"/>
  <c r="F13" i="158"/>
  <c r="E13" i="158"/>
  <c r="D13" i="158"/>
  <c r="A13" i="158"/>
  <c r="BS12" i="158"/>
  <c r="BR12" i="158"/>
  <c r="BH12" i="158"/>
  <c r="BE12" i="158"/>
  <c r="BB12" i="158"/>
  <c r="AY12" i="158"/>
  <c r="AV12" i="158"/>
  <c r="AS12" i="158"/>
  <c r="AP12" i="158"/>
  <c r="AM12" i="158"/>
  <c r="AJ12" i="158"/>
  <c r="AG12" i="158"/>
  <c r="AD12" i="158"/>
  <c r="AA12" i="158"/>
  <c r="X12" i="158"/>
  <c r="P16" i="158" s="1"/>
  <c r="U12" i="158"/>
  <c r="R16" i="158" s="1"/>
  <c r="H12" i="158"/>
  <c r="B12" i="158"/>
  <c r="A12" i="158"/>
  <c r="BI11" i="158"/>
  <c r="BE11" i="158"/>
  <c r="BC11" i="158"/>
  <c r="AY11" i="158"/>
  <c r="AW11" i="158"/>
  <c r="AS11" i="158"/>
  <c r="AQ11" i="158"/>
  <c r="AM11" i="158"/>
  <c r="AK11" i="158"/>
  <c r="AG11" i="158"/>
  <c r="AE11" i="158"/>
  <c r="AA11" i="158"/>
  <c r="Y11" i="158"/>
  <c r="U11" i="158"/>
  <c r="S11" i="158"/>
  <c r="O11" i="158"/>
  <c r="F11" i="158"/>
  <c r="D11" i="158"/>
  <c r="BI10" i="158"/>
  <c r="BE10" i="158"/>
  <c r="BC10" i="158"/>
  <c r="AY10" i="158"/>
  <c r="AW10" i="158"/>
  <c r="AS10" i="158"/>
  <c r="AQ10" i="158"/>
  <c r="AM10" i="158"/>
  <c r="AK10" i="158"/>
  <c r="AG10" i="158"/>
  <c r="AE10" i="158"/>
  <c r="AA10" i="158"/>
  <c r="Y10" i="158"/>
  <c r="I18" i="158" s="1"/>
  <c r="U10" i="158"/>
  <c r="M18" i="158" s="1"/>
  <c r="S10" i="158"/>
  <c r="I14" i="158" s="1"/>
  <c r="O10" i="158"/>
  <c r="M14" i="158" s="1"/>
  <c r="F10" i="158"/>
  <c r="D10" i="158"/>
  <c r="BI9" i="158"/>
  <c r="BE9" i="158"/>
  <c r="BC9" i="158"/>
  <c r="AY9" i="158"/>
  <c r="AW9" i="158"/>
  <c r="AS9" i="158"/>
  <c r="AQ9" i="158"/>
  <c r="AM9" i="158"/>
  <c r="AK9" i="158"/>
  <c r="AG9" i="158"/>
  <c r="AE9" i="158"/>
  <c r="AA9" i="158"/>
  <c r="Y9" i="158"/>
  <c r="I17" i="158" s="1"/>
  <c r="U9" i="158"/>
  <c r="M17" i="158" s="1"/>
  <c r="S9" i="158"/>
  <c r="I13" i="158" s="1"/>
  <c r="O9" i="158"/>
  <c r="M13" i="158" s="1"/>
  <c r="F9" i="158"/>
  <c r="D9" i="158"/>
  <c r="A9" i="158"/>
  <c r="BS8" i="158"/>
  <c r="BR8" i="158"/>
  <c r="BH8" i="158"/>
  <c r="BE8" i="158"/>
  <c r="BB8" i="158"/>
  <c r="AY8" i="158"/>
  <c r="AV8" i="158"/>
  <c r="AS8" i="158"/>
  <c r="AP8" i="158"/>
  <c r="AM8" i="158"/>
  <c r="AJ8" i="158"/>
  <c r="AG8" i="158"/>
  <c r="AD8" i="158"/>
  <c r="AA8" i="158"/>
  <c r="X8" i="158"/>
  <c r="J16" i="158" s="1"/>
  <c r="U8" i="158"/>
  <c r="L16" i="158" s="1"/>
  <c r="R8" i="158"/>
  <c r="O8" i="158"/>
  <c r="B8" i="158"/>
  <c r="A8" i="158"/>
  <c r="BI7" i="158"/>
  <c r="BE7" i="158"/>
  <c r="BC7" i="158"/>
  <c r="AY7" i="158"/>
  <c r="AW7" i="158"/>
  <c r="AS7" i="158"/>
  <c r="AQ7" i="158"/>
  <c r="AM7" i="158"/>
  <c r="AK7" i="158"/>
  <c r="AG7" i="158"/>
  <c r="AE7" i="158"/>
  <c r="AA7" i="158"/>
  <c r="Y7" i="158"/>
  <c r="C19" i="158" s="1"/>
  <c r="U7" i="158"/>
  <c r="G19" i="158" s="1"/>
  <c r="S7" i="158"/>
  <c r="O7" i="158"/>
  <c r="M7" i="158"/>
  <c r="C11" i="158" s="1"/>
  <c r="I7" i="158"/>
  <c r="G11" i="158" s="1"/>
  <c r="BI6" i="158"/>
  <c r="BE6" i="158"/>
  <c r="BC6" i="158"/>
  <c r="AY6" i="158"/>
  <c r="AW6" i="158"/>
  <c r="AS6" i="158"/>
  <c r="AQ6" i="158"/>
  <c r="AM6" i="158"/>
  <c r="AK6" i="158"/>
  <c r="AG6" i="158"/>
  <c r="AE6" i="158"/>
  <c r="AA6" i="158"/>
  <c r="Y6" i="158"/>
  <c r="C18" i="158" s="1"/>
  <c r="U6" i="158"/>
  <c r="G18" i="158" s="1"/>
  <c r="S6" i="158"/>
  <c r="C14" i="158" s="1"/>
  <c r="O6" i="158"/>
  <c r="G14" i="158" s="1"/>
  <c r="M6" i="158"/>
  <c r="C10" i="158" s="1"/>
  <c r="I6" i="158"/>
  <c r="G10" i="158" s="1"/>
  <c r="BI5" i="158"/>
  <c r="BE5" i="158"/>
  <c r="BC5" i="158"/>
  <c r="AY5" i="158"/>
  <c r="AW5" i="158"/>
  <c r="AU5" i="158"/>
  <c r="AS5" i="158"/>
  <c r="AQ5" i="158"/>
  <c r="AM5" i="158"/>
  <c r="AK5" i="158"/>
  <c r="AG5" i="158"/>
  <c r="AE5" i="158"/>
  <c r="AA5" i="158"/>
  <c r="Y5" i="158"/>
  <c r="C17" i="158" s="1"/>
  <c r="U5" i="158"/>
  <c r="G17" i="158" s="1"/>
  <c r="S5" i="158"/>
  <c r="C13" i="158" s="1"/>
  <c r="O5" i="158"/>
  <c r="G13" i="158" s="1"/>
  <c r="M5" i="158"/>
  <c r="C9" i="158" s="1"/>
  <c r="I5" i="158"/>
  <c r="G9" i="158" s="1"/>
  <c r="A5" i="158"/>
  <c r="BS4" i="158"/>
  <c r="BR4" i="158"/>
  <c r="BH4" i="158"/>
  <c r="BE4" i="158"/>
  <c r="BB4" i="158"/>
  <c r="AY4" i="158"/>
  <c r="AV4" i="158"/>
  <c r="AS4" i="158"/>
  <c r="AP4" i="158"/>
  <c r="AM4" i="158"/>
  <c r="AJ4" i="158"/>
  <c r="AG4" i="158"/>
  <c r="AD4" i="158"/>
  <c r="AA4" i="158"/>
  <c r="X4" i="158"/>
  <c r="U4" i="158"/>
  <c r="R4" i="158"/>
  <c r="D12" i="158" s="1"/>
  <c r="O4" i="158"/>
  <c r="F12" i="158" s="1"/>
  <c r="L4" i="158"/>
  <c r="D8" i="158" s="1"/>
  <c r="I4" i="158"/>
  <c r="F8" i="158" s="1"/>
  <c r="A4" i="158"/>
  <c r="BS8" i="160" l="1"/>
  <c r="BT8" i="160" s="1"/>
  <c r="BX8" i="160" s="1"/>
  <c r="I4" i="160"/>
  <c r="F8" i="160" s="1"/>
  <c r="L4" i="160"/>
  <c r="BL4" i="160" s="1"/>
  <c r="F8" i="161"/>
  <c r="BN4" i="161"/>
  <c r="BJ4" i="161"/>
  <c r="D8" i="161"/>
  <c r="BP4" i="161"/>
  <c r="BL4" i="161"/>
  <c r="BQ12" i="161"/>
  <c r="BW12" i="161" s="1"/>
  <c r="BQ16" i="161"/>
  <c r="BW16" i="161" s="1"/>
  <c r="BN20" i="161"/>
  <c r="BJ20" i="161"/>
  <c r="BW24" i="161"/>
  <c r="BQ24" i="161"/>
  <c r="BW28" i="161"/>
  <c r="BQ28" i="161"/>
  <c r="BW32" i="161"/>
  <c r="BQ32" i="161"/>
  <c r="BN36" i="161"/>
  <c r="BJ36" i="161"/>
  <c r="BW40" i="161"/>
  <c r="BQ40" i="161"/>
  <c r="BT4" i="161"/>
  <c r="BX4" i="161" s="1"/>
  <c r="M29" i="161"/>
  <c r="G29" i="161"/>
  <c r="I29" i="161"/>
  <c r="C29" i="161"/>
  <c r="M30" i="161"/>
  <c r="G30" i="161"/>
  <c r="I30" i="161"/>
  <c r="C30" i="161"/>
  <c r="M31" i="161"/>
  <c r="G31" i="161"/>
  <c r="I31" i="161"/>
  <c r="C31" i="161"/>
  <c r="BL12" i="161"/>
  <c r="BJ12" i="161"/>
  <c r="BL16" i="161"/>
  <c r="BJ16" i="161"/>
  <c r="BL20" i="161"/>
  <c r="BL24" i="161"/>
  <c r="BJ24" i="161"/>
  <c r="BJ28" i="161"/>
  <c r="BL32" i="161"/>
  <c r="BJ32" i="161"/>
  <c r="BJ40" i="161"/>
  <c r="BT8" i="161"/>
  <c r="BX8" i="161" s="1"/>
  <c r="BT12" i="161"/>
  <c r="BX12" i="161" s="1"/>
  <c r="BT16" i="161"/>
  <c r="BX16" i="161" s="1"/>
  <c r="BT20" i="161"/>
  <c r="BX20" i="161" s="1"/>
  <c r="BX24" i="161"/>
  <c r="BT24" i="161"/>
  <c r="BX28" i="161"/>
  <c r="BT28" i="161"/>
  <c r="BX32" i="161"/>
  <c r="BT32" i="161"/>
  <c r="BP36" i="161"/>
  <c r="BX36" i="161"/>
  <c r="BT36" i="161"/>
  <c r="BL40" i="161"/>
  <c r="BX40" i="161"/>
  <c r="BT40" i="161"/>
  <c r="BQ12" i="160"/>
  <c r="BW12" i="160" s="1"/>
  <c r="BQ16" i="160"/>
  <c r="BW16" i="160" s="1"/>
  <c r="BN20" i="160"/>
  <c r="BJ20" i="160"/>
  <c r="BW24" i="160"/>
  <c r="BQ24" i="160"/>
  <c r="BW28" i="160"/>
  <c r="BQ28" i="160"/>
  <c r="BW32" i="160"/>
  <c r="BQ32" i="160"/>
  <c r="BN36" i="160"/>
  <c r="BJ36" i="160"/>
  <c r="BW40" i="160"/>
  <c r="BQ40" i="160"/>
  <c r="BT4" i="160"/>
  <c r="BX4" i="160" s="1"/>
  <c r="M29" i="160"/>
  <c r="G29" i="160"/>
  <c r="I29" i="160"/>
  <c r="C29" i="160"/>
  <c r="M30" i="160"/>
  <c r="G30" i="160"/>
  <c r="I30" i="160"/>
  <c r="C30" i="160"/>
  <c r="M31" i="160"/>
  <c r="G31" i="160"/>
  <c r="I31" i="160"/>
  <c r="C31" i="160"/>
  <c r="BL12" i="160"/>
  <c r="BJ12" i="160"/>
  <c r="BL16" i="160"/>
  <c r="BJ16" i="160"/>
  <c r="BL20" i="160"/>
  <c r="BL24" i="160"/>
  <c r="BJ24" i="160"/>
  <c r="BJ28" i="160"/>
  <c r="BL32" i="160"/>
  <c r="BJ32" i="160"/>
  <c r="BJ40" i="160"/>
  <c r="BT12" i="160"/>
  <c r="BX12" i="160" s="1"/>
  <c r="BT16" i="160"/>
  <c r="BX16" i="160" s="1"/>
  <c r="BT20" i="160"/>
  <c r="BX20" i="160" s="1"/>
  <c r="BX24" i="160"/>
  <c r="BT24" i="160"/>
  <c r="BX28" i="160"/>
  <c r="BT28" i="160"/>
  <c r="BX32" i="160"/>
  <c r="BT32" i="160"/>
  <c r="BP36" i="160"/>
  <c r="BX36" i="160"/>
  <c r="BT36" i="160"/>
  <c r="BL40" i="160"/>
  <c r="BX40" i="160"/>
  <c r="BT40" i="160"/>
  <c r="F20" i="153"/>
  <c r="BN4" i="153"/>
  <c r="BJ4" i="153"/>
  <c r="D20" i="153"/>
  <c r="BP4" i="153"/>
  <c r="BL4" i="153"/>
  <c r="BT4" i="153"/>
  <c r="BX4" i="153" s="1"/>
  <c r="F20" i="152"/>
  <c r="BN4" i="152"/>
  <c r="BJ4" i="152"/>
  <c r="D20" i="152"/>
  <c r="BP4" i="152"/>
  <c r="BL4" i="152"/>
  <c r="BT4" i="152"/>
  <c r="BX4" i="152" s="1"/>
  <c r="BT16" i="153"/>
  <c r="BX16" i="153" s="1"/>
  <c r="R16" i="153"/>
  <c r="BN12" i="153"/>
  <c r="BJ12" i="153"/>
  <c r="P16" i="153"/>
  <c r="BP12" i="153"/>
  <c r="BL12" i="153"/>
  <c r="BT12" i="153"/>
  <c r="BX12" i="153" s="1"/>
  <c r="BT12" i="159"/>
  <c r="BX12" i="159" s="1"/>
  <c r="L12" i="159"/>
  <c r="BN8" i="159"/>
  <c r="BJ8" i="159"/>
  <c r="J12" i="159"/>
  <c r="BP8" i="159"/>
  <c r="BL8" i="159"/>
  <c r="BT8" i="159"/>
  <c r="BX8" i="159" s="1"/>
  <c r="BT16" i="152"/>
  <c r="BX16" i="152" s="1"/>
  <c r="R16" i="152"/>
  <c r="BN12" i="152"/>
  <c r="BJ12" i="152"/>
  <c r="P16" i="152"/>
  <c r="BP12" i="152"/>
  <c r="BL12" i="152"/>
  <c r="BT12" i="152"/>
  <c r="BX12" i="152" s="1"/>
  <c r="BT12" i="158"/>
  <c r="BX12" i="158" s="1"/>
  <c r="L12" i="158"/>
  <c r="BN8" i="158"/>
  <c r="BJ8" i="158"/>
  <c r="J12" i="158"/>
  <c r="BP8" i="158"/>
  <c r="BL8" i="158"/>
  <c r="BT8" i="158"/>
  <c r="BX8" i="158" s="1"/>
  <c r="BT16" i="159"/>
  <c r="BX16" i="159" s="1"/>
  <c r="F16" i="159"/>
  <c r="BN4" i="159"/>
  <c r="BJ4" i="159"/>
  <c r="D16" i="159"/>
  <c r="BP4" i="159"/>
  <c r="BL4" i="159"/>
  <c r="BT4" i="159"/>
  <c r="BX4" i="159" s="1"/>
  <c r="BT20" i="153"/>
  <c r="BX20" i="153" s="1"/>
  <c r="L20" i="153"/>
  <c r="BN8" i="153"/>
  <c r="BJ8" i="153"/>
  <c r="J20" i="153"/>
  <c r="BP8" i="153"/>
  <c r="BL8" i="153"/>
  <c r="BT8" i="153"/>
  <c r="BX8" i="153" s="1"/>
  <c r="BT20" i="152"/>
  <c r="BX20" i="152" s="1"/>
  <c r="L20" i="152"/>
  <c r="BN8" i="152"/>
  <c r="BJ8" i="152"/>
  <c r="J20" i="152"/>
  <c r="BP8" i="152"/>
  <c r="BL8" i="152"/>
  <c r="BT8" i="152"/>
  <c r="BX8" i="152" s="1"/>
  <c r="BT16" i="158"/>
  <c r="BX16" i="158" s="1"/>
  <c r="F16" i="158"/>
  <c r="BN4" i="158"/>
  <c r="BJ4" i="158"/>
  <c r="D16" i="158"/>
  <c r="BP4" i="158"/>
  <c r="BL4" i="158"/>
  <c r="BT4" i="158"/>
  <c r="BX4" i="158" s="1"/>
  <c r="BP4" i="160" l="1"/>
  <c r="D8" i="160"/>
  <c r="BJ8" i="160" s="1"/>
  <c r="BN4" i="160"/>
  <c r="BJ4" i="160"/>
  <c r="BM4" i="160" s="1"/>
  <c r="BY40" i="161"/>
  <c r="BM40" i="161"/>
  <c r="BY32" i="161"/>
  <c r="BM32" i="161"/>
  <c r="BY28" i="161"/>
  <c r="BM28" i="161"/>
  <c r="BY24" i="161"/>
  <c r="BM24" i="161"/>
  <c r="BY16" i="161"/>
  <c r="BM16" i="161"/>
  <c r="BY12" i="161"/>
  <c r="BM12" i="161"/>
  <c r="BM36" i="161"/>
  <c r="BW36" i="161"/>
  <c r="BY36" i="161" s="1"/>
  <c r="BQ36" i="161"/>
  <c r="BM20" i="161"/>
  <c r="BQ20" i="161"/>
  <c r="BW20" i="161" s="1"/>
  <c r="BY20" i="161" s="1"/>
  <c r="BN8" i="161"/>
  <c r="BJ8" i="161"/>
  <c r="BM4" i="161"/>
  <c r="BW4" i="161"/>
  <c r="BY4" i="161" s="1"/>
  <c r="BQ4" i="161"/>
  <c r="BP8" i="161"/>
  <c r="BL8" i="161"/>
  <c r="BY40" i="160"/>
  <c r="BM40" i="160"/>
  <c r="BY32" i="160"/>
  <c r="BM32" i="160"/>
  <c r="BY28" i="160"/>
  <c r="BM28" i="160"/>
  <c r="BY24" i="160"/>
  <c r="BM24" i="160"/>
  <c r="BY16" i="160"/>
  <c r="BM16" i="160"/>
  <c r="BY12" i="160"/>
  <c r="BM12" i="160"/>
  <c r="BM36" i="160"/>
  <c r="BW36" i="160"/>
  <c r="BY36" i="160" s="1"/>
  <c r="BQ36" i="160"/>
  <c r="BM20" i="160"/>
  <c r="BQ20" i="160"/>
  <c r="BW20" i="160" s="1"/>
  <c r="BY20" i="160" s="1"/>
  <c r="BP8" i="160"/>
  <c r="BL8" i="160"/>
  <c r="BM4" i="153"/>
  <c r="BQ4" i="153"/>
  <c r="BW4" i="153" s="1"/>
  <c r="BY4" i="153" s="1"/>
  <c r="BM4" i="152"/>
  <c r="BQ4" i="152"/>
  <c r="BW4" i="152" s="1"/>
  <c r="BY4" i="152" s="1"/>
  <c r="BN16" i="153"/>
  <c r="BJ16" i="153"/>
  <c r="BM12" i="153"/>
  <c r="BQ12" i="153"/>
  <c r="BW12" i="153" s="1"/>
  <c r="BY12" i="153" s="1"/>
  <c r="BP16" i="153"/>
  <c r="BL16" i="153"/>
  <c r="BN12" i="159"/>
  <c r="BJ12" i="159"/>
  <c r="BM8" i="159"/>
  <c r="BQ8" i="159"/>
  <c r="BW8" i="159" s="1"/>
  <c r="BY8" i="159" s="1"/>
  <c r="BP12" i="159"/>
  <c r="BL12" i="159"/>
  <c r="BN16" i="152"/>
  <c r="BJ16" i="152"/>
  <c r="BM12" i="152"/>
  <c r="BQ12" i="152"/>
  <c r="BW12" i="152" s="1"/>
  <c r="BY12" i="152" s="1"/>
  <c r="BP16" i="152"/>
  <c r="BL16" i="152"/>
  <c r="BN12" i="158"/>
  <c r="BJ12" i="158"/>
  <c r="BM8" i="158"/>
  <c r="BQ8" i="158"/>
  <c r="BW8" i="158" s="1"/>
  <c r="BY8" i="158" s="1"/>
  <c r="BP12" i="158"/>
  <c r="BL12" i="158"/>
  <c r="BN16" i="159"/>
  <c r="BJ16" i="159"/>
  <c r="BM4" i="159"/>
  <c r="BQ4" i="159"/>
  <c r="BW4" i="159" s="1"/>
  <c r="BY4" i="159" s="1"/>
  <c r="BP16" i="159"/>
  <c r="BL16" i="159"/>
  <c r="BN20" i="153"/>
  <c r="BJ20" i="153"/>
  <c r="BM8" i="153"/>
  <c r="BQ8" i="153"/>
  <c r="BW8" i="153" s="1"/>
  <c r="BY8" i="153" s="1"/>
  <c r="BP20" i="153"/>
  <c r="BL20" i="153"/>
  <c r="BN20" i="152"/>
  <c r="BJ20" i="152"/>
  <c r="BM8" i="152"/>
  <c r="BQ8" i="152"/>
  <c r="BW8" i="152" s="1"/>
  <c r="BY8" i="152" s="1"/>
  <c r="BP20" i="152"/>
  <c r="BL20" i="152"/>
  <c r="BN16" i="158"/>
  <c r="BJ16" i="158"/>
  <c r="BM4" i="158"/>
  <c r="BQ4" i="158"/>
  <c r="BW4" i="158" s="1"/>
  <c r="BY4" i="158" s="1"/>
  <c r="BP16" i="158"/>
  <c r="BL16" i="158"/>
  <c r="BQ4" i="160" l="1"/>
  <c r="BW4" i="160" s="1"/>
  <c r="BY4" i="160" s="1"/>
  <c r="BN8" i="160"/>
  <c r="BQ8" i="160" s="1"/>
  <c r="BW8" i="160" s="1"/>
  <c r="BY8" i="160" s="1"/>
  <c r="BM8" i="161"/>
  <c r="BQ8" i="161"/>
  <c r="BW8" i="161" s="1"/>
  <c r="BY8" i="161" s="1"/>
  <c r="BV20" i="161"/>
  <c r="BU20" i="161" s="1"/>
  <c r="Z50" i="161" s="1"/>
  <c r="BV36" i="161"/>
  <c r="BU36" i="161" s="1"/>
  <c r="AX50" i="161" s="1"/>
  <c r="BV12" i="161"/>
  <c r="BU12" i="161" s="1"/>
  <c r="N50" i="161" s="1"/>
  <c r="BV16" i="161"/>
  <c r="BU16" i="161" s="1"/>
  <c r="T50" i="161" s="1"/>
  <c r="BV24" i="161"/>
  <c r="BU24" i="161" s="1"/>
  <c r="AF50" i="161" s="1"/>
  <c r="BV28" i="161"/>
  <c r="BU28" i="161" s="1"/>
  <c r="AL50" i="161" s="1"/>
  <c r="BV32" i="161"/>
  <c r="BU32" i="161" s="1"/>
  <c r="AR50" i="161" s="1"/>
  <c r="BV40" i="161"/>
  <c r="BU40" i="161" s="1"/>
  <c r="BD50" i="161" s="1"/>
  <c r="BM8" i="160"/>
  <c r="BM16" i="153"/>
  <c r="BQ16" i="153"/>
  <c r="BW16" i="153" s="1"/>
  <c r="BY16" i="153" s="1"/>
  <c r="BM12" i="159"/>
  <c r="BQ12" i="159"/>
  <c r="BW12" i="159" s="1"/>
  <c r="BY12" i="159" s="1"/>
  <c r="BM16" i="152"/>
  <c r="BQ16" i="152"/>
  <c r="BW16" i="152" s="1"/>
  <c r="BY16" i="152" s="1"/>
  <c r="BM12" i="158"/>
  <c r="BQ12" i="158"/>
  <c r="BW12" i="158" s="1"/>
  <c r="BY12" i="158" s="1"/>
  <c r="BM16" i="159"/>
  <c r="BQ16" i="159"/>
  <c r="BW16" i="159" s="1"/>
  <c r="BY16" i="159" s="1"/>
  <c r="BM20" i="153"/>
  <c r="BQ20" i="153"/>
  <c r="BW20" i="153" s="1"/>
  <c r="BY20" i="153" s="1"/>
  <c r="BM20" i="152"/>
  <c r="BQ20" i="152"/>
  <c r="BW20" i="152" s="1"/>
  <c r="BY20" i="152" s="1"/>
  <c r="BM16" i="158"/>
  <c r="BQ16" i="158"/>
  <c r="BW16" i="158" s="1"/>
  <c r="BY16" i="158" s="1"/>
  <c r="BV24" i="160" l="1"/>
  <c r="BU24" i="160" s="1"/>
  <c r="AF50" i="160" s="1"/>
  <c r="BV36" i="160"/>
  <c r="BU36" i="160" s="1"/>
  <c r="AX50" i="160" s="1"/>
  <c r="BV40" i="160"/>
  <c r="BU40" i="160" s="1"/>
  <c r="BD50" i="160" s="1"/>
  <c r="BV32" i="160"/>
  <c r="BU32" i="160" s="1"/>
  <c r="AR50" i="160" s="1"/>
  <c r="BV16" i="160"/>
  <c r="BU16" i="160" s="1"/>
  <c r="T50" i="160" s="1"/>
  <c r="BV28" i="160"/>
  <c r="BU28" i="160" s="1"/>
  <c r="AL50" i="160" s="1"/>
  <c r="BV12" i="160"/>
  <c r="BU12" i="160" s="1"/>
  <c r="N50" i="160" s="1"/>
  <c r="BV20" i="160"/>
  <c r="BU20" i="160" s="1"/>
  <c r="Z50" i="160" s="1"/>
  <c r="BV8" i="161"/>
  <c r="BU8" i="161" s="1"/>
  <c r="H50" i="161" s="1"/>
  <c r="BV4" i="161"/>
  <c r="BU4" i="161" s="1"/>
  <c r="B50" i="161" s="1"/>
  <c r="BV8" i="160"/>
  <c r="BU8" i="160" s="1"/>
  <c r="H50" i="160" s="1"/>
  <c r="BV4" i="160"/>
  <c r="BU4" i="160" s="1"/>
  <c r="B50" i="160" s="1"/>
  <c r="BV16" i="159"/>
  <c r="BU16" i="159" s="1"/>
  <c r="T50" i="159" s="1"/>
  <c r="BV40" i="159"/>
  <c r="BU40" i="159" s="1"/>
  <c r="BD50" i="159" s="1"/>
  <c r="BV36" i="159"/>
  <c r="BU36" i="159" s="1"/>
  <c r="AX50" i="159" s="1"/>
  <c r="BV32" i="159"/>
  <c r="BU32" i="159" s="1"/>
  <c r="AR50" i="159" s="1"/>
  <c r="BV28" i="159"/>
  <c r="BU28" i="159" s="1"/>
  <c r="AL50" i="159" s="1"/>
  <c r="BV24" i="159"/>
  <c r="BU24" i="159" s="1"/>
  <c r="AF50" i="159" s="1"/>
  <c r="BV20" i="159"/>
  <c r="BU20" i="159" s="1"/>
  <c r="Z50" i="159" s="1"/>
  <c r="BV12" i="159"/>
  <c r="BU12" i="159" s="1"/>
  <c r="N50" i="159" s="1"/>
  <c r="BV8" i="159"/>
  <c r="BU8" i="159" s="1"/>
  <c r="H50" i="159" s="1"/>
  <c r="BV4" i="159"/>
  <c r="BU4" i="159" s="1"/>
  <c r="B50" i="159" s="1"/>
  <c r="BV20" i="153"/>
  <c r="BU20" i="153" s="1"/>
  <c r="Z50" i="153" s="1"/>
  <c r="BV40" i="153"/>
  <c r="BU40" i="153" s="1"/>
  <c r="BD50" i="153" s="1"/>
  <c r="BV36" i="153"/>
  <c r="BU36" i="153" s="1"/>
  <c r="AX50" i="153" s="1"/>
  <c r="BV32" i="153"/>
  <c r="BU32" i="153" s="1"/>
  <c r="AR50" i="153" s="1"/>
  <c r="BV28" i="153"/>
  <c r="BU28" i="153" s="1"/>
  <c r="AL50" i="153" s="1"/>
  <c r="BV24" i="153"/>
  <c r="BU24" i="153" s="1"/>
  <c r="AF50" i="153" s="1"/>
  <c r="BV16" i="153"/>
  <c r="BU16" i="153" s="1"/>
  <c r="T50" i="153" s="1"/>
  <c r="BV12" i="153"/>
  <c r="BU12" i="153" s="1"/>
  <c r="N50" i="153" s="1"/>
  <c r="BV8" i="153"/>
  <c r="BU8" i="153" s="1"/>
  <c r="H50" i="153" s="1"/>
  <c r="BV4" i="153"/>
  <c r="BU4" i="153" s="1"/>
  <c r="B50" i="153" s="1"/>
  <c r="BV20" i="152"/>
  <c r="BU20" i="152" s="1"/>
  <c r="Z50" i="152" s="1"/>
  <c r="BV40" i="152"/>
  <c r="BU40" i="152" s="1"/>
  <c r="BD50" i="152" s="1"/>
  <c r="BV36" i="152"/>
  <c r="BU36" i="152" s="1"/>
  <c r="AX50" i="152" s="1"/>
  <c r="BV32" i="152"/>
  <c r="BU32" i="152" s="1"/>
  <c r="AR50" i="152" s="1"/>
  <c r="BV28" i="152"/>
  <c r="BU28" i="152" s="1"/>
  <c r="AL50" i="152" s="1"/>
  <c r="BV24" i="152"/>
  <c r="BU24" i="152" s="1"/>
  <c r="AF50" i="152" s="1"/>
  <c r="BV16" i="152"/>
  <c r="BU16" i="152" s="1"/>
  <c r="T50" i="152" s="1"/>
  <c r="BV12" i="152"/>
  <c r="BU12" i="152" s="1"/>
  <c r="N50" i="152" s="1"/>
  <c r="BV8" i="152"/>
  <c r="BU8" i="152" s="1"/>
  <c r="H50" i="152" s="1"/>
  <c r="BV4" i="152"/>
  <c r="BU4" i="152" s="1"/>
  <c r="B50" i="152" s="1"/>
  <c r="BV16" i="158"/>
  <c r="BU16" i="158" s="1"/>
  <c r="T50" i="158" s="1"/>
  <c r="BV40" i="158"/>
  <c r="BU40" i="158" s="1"/>
  <c r="BD50" i="158" s="1"/>
  <c r="BV36" i="158"/>
  <c r="BU36" i="158" s="1"/>
  <c r="AX50" i="158" s="1"/>
  <c r="BV32" i="158"/>
  <c r="BU32" i="158" s="1"/>
  <c r="AR50" i="158" s="1"/>
  <c r="BV28" i="158"/>
  <c r="BU28" i="158" s="1"/>
  <c r="AL50" i="158" s="1"/>
  <c r="BV24" i="158"/>
  <c r="BU24" i="158" s="1"/>
  <c r="AF50" i="158" s="1"/>
  <c r="BV20" i="158"/>
  <c r="BU20" i="158" s="1"/>
  <c r="Z50" i="158" s="1"/>
  <c r="BV12" i="158"/>
  <c r="BU12" i="158" s="1"/>
  <c r="N50" i="158" s="1"/>
  <c r="BV8" i="158"/>
  <c r="BU8" i="158" s="1"/>
  <c r="H50" i="158" s="1"/>
  <c r="BV4" i="158"/>
  <c r="BU4" i="158" s="1"/>
  <c r="B50" i="158" s="1"/>
</calcChain>
</file>

<file path=xl/sharedStrings.xml><?xml version="1.0" encoding="utf-8"?>
<sst xmlns="http://schemas.openxmlformats.org/spreadsheetml/2006/main" count="2570" uniqueCount="111">
  <si>
    <t>集計表</t>
    <rPh sb="0" eb="2">
      <t>シュウケイ</t>
    </rPh>
    <rPh sb="2" eb="3">
      <t>ヒョウ</t>
    </rPh>
    <phoneticPr fontId="4"/>
  </si>
  <si>
    <t>第1コート</t>
    <rPh sb="0" eb="1">
      <t>ダイ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</si>
  <si>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</si>
  <si>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</si>
  <si>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</si>
  <si>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</si>
  <si>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</si>
  <si>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</si>
  <si>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</si>
  <si>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</si>
  <si>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</si>
  <si>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</si>
  <si>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</si>
  <si>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</si>
  <si>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</si>
  <si>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</si>
  <si>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</si>
  <si>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</si>
  <si>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</si>
  <si>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</si>
  <si>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</si>
  <si>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</si>
  <si>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</si>
  <si>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</si>
  <si>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</si>
  <si>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①</t>
    <phoneticPr fontId="1"/>
  </si>
  <si>
    <t>勝ち点</t>
    <rPh sb="0" eb="1">
      <t>カ</t>
    </rPh>
    <rPh sb="2" eb="3">
      <t>テン</t>
    </rPh>
    <phoneticPr fontId="1"/>
  </si>
  <si>
    <t>⑨</t>
    <phoneticPr fontId="1"/>
  </si>
  <si>
    <t>⑯</t>
    <phoneticPr fontId="1"/>
  </si>
  <si>
    <t>⑭</t>
    <phoneticPr fontId="1"/>
  </si>
  <si>
    <t>ＫＩＳＯＧＡＷＡ</t>
  </si>
  <si>
    <t>第５コート</t>
    <rPh sb="0" eb="1">
      <t>ダイ</t>
    </rPh>
    <phoneticPr fontId="4"/>
  </si>
  <si>
    <t>第６コート</t>
    <rPh sb="0" eb="1">
      <t>ダイ</t>
    </rPh>
    <phoneticPr fontId="4"/>
  </si>
  <si>
    <t>わかば</t>
    <phoneticPr fontId="1"/>
  </si>
  <si>
    <t>第２コート</t>
    <rPh sb="0" eb="1">
      <t>ダイ</t>
    </rPh>
    <phoneticPr fontId="4"/>
  </si>
  <si>
    <t>種目：メンズの部</t>
    <phoneticPr fontId="1"/>
  </si>
  <si>
    <t>種目：レディースフリーの部</t>
    <phoneticPr fontId="1"/>
  </si>
  <si>
    <t>レッドビッキーズ</t>
    <phoneticPr fontId="1"/>
  </si>
  <si>
    <t>ひまわり Ⅰ</t>
    <phoneticPr fontId="1"/>
  </si>
  <si>
    <t>ワルキューレ</t>
    <phoneticPr fontId="1"/>
  </si>
  <si>
    <t>ひまわり Ⅱ</t>
    <phoneticPr fontId="1"/>
  </si>
  <si>
    <t>ウェーブ</t>
    <phoneticPr fontId="1"/>
  </si>
  <si>
    <t>エンドレス</t>
    <phoneticPr fontId="1"/>
  </si>
  <si>
    <t>フライデー</t>
    <phoneticPr fontId="1"/>
  </si>
  <si>
    <t>ハッピー</t>
    <phoneticPr fontId="1"/>
  </si>
  <si>
    <t>-</t>
    <phoneticPr fontId="4"/>
  </si>
  <si>
    <t>③</t>
    <phoneticPr fontId="1"/>
  </si>
  <si>
    <t>-</t>
    <phoneticPr fontId="4"/>
  </si>
  <si>
    <t>-</t>
    <phoneticPr fontId="4"/>
  </si>
  <si>
    <t>⑥</t>
    <phoneticPr fontId="1"/>
  </si>
  <si>
    <t>⑪</t>
    <phoneticPr fontId="1"/>
  </si>
  <si>
    <t>-</t>
    <phoneticPr fontId="4"/>
  </si>
  <si>
    <t>-</t>
    <phoneticPr fontId="4"/>
  </si>
  <si>
    <t>⑩</t>
    <phoneticPr fontId="1"/>
  </si>
  <si>
    <t>⑦</t>
    <phoneticPr fontId="1"/>
  </si>
  <si>
    <t>メンズの部</t>
    <rPh sb="4" eb="5">
      <t>ブ</t>
    </rPh>
    <phoneticPr fontId="1"/>
  </si>
  <si>
    <t>第４コート</t>
    <rPh sb="0" eb="1">
      <t>ダイ</t>
    </rPh>
    <phoneticPr fontId="4"/>
  </si>
  <si>
    <t>大治スポーツセンター</t>
    <rPh sb="0" eb="2">
      <t>オオハル</t>
    </rPh>
    <phoneticPr fontId="1"/>
  </si>
  <si>
    <t xml:space="preserve">ハッピー </t>
    <phoneticPr fontId="1"/>
  </si>
  <si>
    <t>Ｇｏｏｆｉｅｓ　</t>
  </si>
  <si>
    <t>レッドビッキーズ弐</t>
    <rPh sb="8" eb="9">
      <t>2</t>
    </rPh>
    <phoneticPr fontId="1"/>
  </si>
  <si>
    <t>Ｇｏｏｆｉｅｓ　Ａ</t>
  </si>
  <si>
    <t>レッドビッキーズ壱</t>
    <rPh sb="8" eb="9">
      <t>1</t>
    </rPh>
    <phoneticPr fontId="1"/>
  </si>
  <si>
    <t>光ケ丘P&amp;M</t>
  </si>
  <si>
    <t>ＵＮ　ＦＡＩＲ</t>
  </si>
  <si>
    <t>甚目寺☆月</t>
  </si>
  <si>
    <t>第3コート</t>
    <rPh sb="0" eb="1">
      <t>ダイ</t>
    </rPh>
    <phoneticPr fontId="4"/>
  </si>
  <si>
    <t xml:space="preserve">大塚SVC </t>
    <rPh sb="0" eb="2">
      <t>オオツカ</t>
    </rPh>
    <phoneticPr fontId="1"/>
  </si>
  <si>
    <t>ＢＡＣＫ　ＵＰ　ＡＺＡＩ</t>
  </si>
  <si>
    <t>レディース50歳以上の部</t>
    <rPh sb="7" eb="10">
      <t>サイイジョウ</t>
    </rPh>
    <rPh sb="11" eb="12">
      <t>ブ</t>
    </rPh>
    <phoneticPr fontId="1"/>
  </si>
  <si>
    <t>ＴＥＡＭ 　ＭＯＭ</t>
  </si>
  <si>
    <t>Ｇｏｏｆｉｅｓ　2</t>
  </si>
  <si>
    <t>Ｑｕｅｅｎ　Ｂｅｅ</t>
  </si>
  <si>
    <t>ＲＩＳＥ</t>
  </si>
  <si>
    <t>Ｑビック</t>
  </si>
  <si>
    <t>1位・２位グループ</t>
    <rPh sb="1" eb="2">
      <t>イ</t>
    </rPh>
    <rPh sb="4" eb="5">
      <t>イ</t>
    </rPh>
    <phoneticPr fontId="1"/>
  </si>
  <si>
    <t>3位・4位</t>
    <rPh sb="1" eb="2">
      <t>イ</t>
    </rPh>
    <rPh sb="4" eb="5">
      <t>イ</t>
    </rPh>
    <phoneticPr fontId="1"/>
  </si>
  <si>
    <t>3位・4位グループ</t>
    <rPh sb="1" eb="2">
      <t>イ</t>
    </rPh>
    <rPh sb="4" eb="5">
      <t>イ</t>
    </rPh>
    <phoneticPr fontId="1"/>
  </si>
  <si>
    <t>ｃｈｏｃｏ</t>
    <phoneticPr fontId="1"/>
  </si>
  <si>
    <t>-</t>
    <phoneticPr fontId="1"/>
  </si>
  <si>
    <t>ＳＶミックス</t>
    <phoneticPr fontId="1"/>
  </si>
  <si>
    <t>レッドビッキーズ弐</t>
    <phoneticPr fontId="1"/>
  </si>
  <si>
    <t>ＫＩＳＯＧＡＷＡ</t>
    <phoneticPr fontId="1"/>
  </si>
  <si>
    <t>ＲＩＳＥ</t>
    <phoneticPr fontId="1"/>
  </si>
  <si>
    <t>Ｑビック</t>
    <phoneticPr fontId="1"/>
  </si>
  <si>
    <t>Ｇｏｏｆｉｅｓ　</t>
    <phoneticPr fontId="1"/>
  </si>
  <si>
    <t xml:space="preserve">ハッピー </t>
  </si>
  <si>
    <t>愛知県ソフトバレーボール連盟尾張支部夏季大会成績表</t>
    <rPh sb="0" eb="3">
      <t>アイチケン</t>
    </rPh>
    <rPh sb="12" eb="14">
      <t>レンメイ</t>
    </rPh>
    <rPh sb="14" eb="16">
      <t>オワリ</t>
    </rPh>
    <rPh sb="16" eb="18">
      <t>シブ</t>
    </rPh>
    <rPh sb="18" eb="20">
      <t>カキ</t>
    </rPh>
    <rPh sb="20" eb="22">
      <t>タイカイ</t>
    </rPh>
    <rPh sb="22" eb="24">
      <t>セイセキ</t>
    </rPh>
    <rPh sb="24" eb="25">
      <t>ヒョウ</t>
    </rPh>
    <phoneticPr fontId="1"/>
  </si>
  <si>
    <t>令和６年度</t>
    <rPh sb="0" eb="2">
      <t>レイワ</t>
    </rPh>
    <rPh sb="3" eb="5">
      <t>ネンド</t>
    </rPh>
    <phoneticPr fontId="1"/>
  </si>
  <si>
    <t>メンズの部</t>
    <rPh sb="4" eb="5">
      <t>ブ</t>
    </rPh>
    <phoneticPr fontId="1"/>
  </si>
  <si>
    <t>1位</t>
    <rPh sb="1" eb="2">
      <t>イ</t>
    </rPh>
    <phoneticPr fontId="1"/>
  </si>
  <si>
    <t>２位</t>
    <rPh sb="1" eb="2">
      <t>イ</t>
    </rPh>
    <phoneticPr fontId="1"/>
  </si>
  <si>
    <t>光ケ丘P&amp;M</t>
    <phoneticPr fontId="1"/>
  </si>
  <si>
    <t>レッドビッキーズ壱</t>
  </si>
  <si>
    <t>１コート(５チーム）</t>
    <phoneticPr fontId="1"/>
  </si>
  <si>
    <t>2コート(4チーム）</t>
    <phoneticPr fontId="1"/>
  </si>
  <si>
    <t>3コート(5チーム）</t>
    <phoneticPr fontId="1"/>
  </si>
  <si>
    <t>4コート(5チーム）</t>
    <phoneticPr fontId="1"/>
  </si>
  <si>
    <t>5コート(5チーム）</t>
    <phoneticPr fontId="1"/>
  </si>
  <si>
    <t>レディースフリーの部</t>
    <rPh sb="9" eb="10">
      <t>ブ</t>
    </rPh>
    <phoneticPr fontId="1"/>
  </si>
  <si>
    <t>レディース50歳以上の部</t>
    <rPh sb="7" eb="10">
      <t>サイイジョウ</t>
    </rPh>
    <rPh sb="11" eb="12">
      <t>ブ</t>
    </rPh>
    <phoneticPr fontId="1"/>
  </si>
  <si>
    <t>６コート（4チーム）</t>
    <phoneticPr fontId="1"/>
  </si>
  <si>
    <t>レッドビッキーズ弐</t>
  </si>
  <si>
    <t>コート</t>
    <phoneticPr fontId="1"/>
  </si>
  <si>
    <t>レッドビッキーズ</t>
  </si>
  <si>
    <t>ひまわり Ⅰ</t>
  </si>
  <si>
    <t>ＫＩＳＯＧＡＷＡ</t>
    <phoneticPr fontId="1"/>
  </si>
  <si>
    <t>エンドレス</t>
  </si>
  <si>
    <t>わかば</t>
    <phoneticPr fontId="1"/>
  </si>
  <si>
    <t>フライデー</t>
    <phoneticPr fontId="1"/>
  </si>
  <si>
    <t>ｃｈｏｃｏ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</si>
</sst>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</fills>
  <borders count="13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Border="1"/>
    <xf numFmtId="0" fontId="7" fillId="0" borderId="64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9" xfId="0" applyBorder="1"/>
    <xf numFmtId="0" fontId="0" fillId="0" borderId="53" xfId="0" applyBorder="1"/>
    <xf numFmtId="0" fontId="0" fillId="0" borderId="49" xfId="0" applyBorder="1"/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71" xfId="0" applyBorder="1"/>
    <xf numFmtId="176" fontId="0" fillId="0" borderId="0" xfId="0" applyNumberFormat="1"/>
    <xf numFmtId="0" fontId="5" fillId="0" borderId="76" xfId="0" applyFont="1" applyBorder="1" applyAlignment="1">
      <alignment vertical="center" wrapText="1"/>
    </xf>
    <xf numFmtId="0" fontId="5" fillId="0" borderId="78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/>
    <xf numFmtId="0" fontId="0" fillId="0" borderId="52" xfId="0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/>
    <xf numFmtId="0" fontId="13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107" xfId="0" applyFont="1" applyBorder="1"/>
    <xf numFmtId="0" fontId="17" fillId="0" borderId="108" xfId="0" applyFont="1" applyBorder="1"/>
    <xf numFmtId="0" fontId="15" fillId="0" borderId="110" xfId="0" applyFont="1" applyBorder="1"/>
    <xf numFmtId="0" fontId="17" fillId="0" borderId="120" xfId="0" applyFont="1" applyBorder="1"/>
    <xf numFmtId="0" fontId="17" fillId="0" borderId="64" xfId="0" applyFont="1" applyBorder="1"/>
    <xf numFmtId="0" fontId="15" fillId="0" borderId="109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1" fillId="0" borderId="124" xfId="0" applyFont="1" applyBorder="1"/>
    <xf numFmtId="0" fontId="11" fillId="0" borderId="54" xfId="0" applyFont="1" applyBorder="1"/>
    <xf numFmtId="0" fontId="11" fillId="0" borderId="125" xfId="0" applyFont="1" applyBorder="1"/>
    <xf numFmtId="0" fontId="11" fillId="0" borderId="126" xfId="0" applyFont="1" applyBorder="1"/>
    <xf numFmtId="0" fontId="11" fillId="0" borderId="127" xfId="0" applyFont="1" applyBorder="1"/>
    <xf numFmtId="0" fontId="11" fillId="0" borderId="128" xfId="0" applyFont="1" applyBorder="1"/>
    <xf numFmtId="0" fontId="11" fillId="0" borderId="57" xfId="0" applyFont="1" applyBorder="1"/>
    <xf numFmtId="0" fontId="11" fillId="0" borderId="129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4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6" borderId="89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77" xfId="0" applyFont="1" applyBorder="1" applyAlignment="1">
      <alignment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7" fillId="0" borderId="119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6" fillId="0" borderId="122" xfId="0" applyFont="1" applyBorder="1" applyAlignment="1">
      <alignment vertical="center"/>
    </xf>
    <xf numFmtId="0" fontId="16" fillId="0" borderId="123" xfId="0" applyFont="1" applyBorder="1" applyAlignment="1">
      <alignment vertical="center"/>
    </xf>
    <xf numFmtId="0" fontId="17" fillId="0" borderId="121" xfId="0" applyFont="1" applyBorder="1" applyAlignment="1">
      <alignment vertical="center"/>
    </xf>
    <xf numFmtId="0" fontId="17" fillId="0" borderId="122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105" xfId="0" applyFont="1" applyBorder="1" applyAlignment="1">
      <alignment vertical="center"/>
    </xf>
    <xf numFmtId="0" fontId="17" fillId="0" borderId="106" xfId="0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0" fontId="16" fillId="0" borderId="99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6" fillId="0" borderId="99" xfId="0" applyFont="1" applyBorder="1"/>
    <xf numFmtId="0" fontId="11" fillId="0" borderId="99" xfId="0" applyFont="1" applyBorder="1"/>
    <xf numFmtId="0" fontId="11" fillId="0" borderId="100" xfId="0" applyFont="1" applyBorder="1"/>
    <xf numFmtId="0" fontId="16" fillId="0" borderId="102" xfId="0" applyFont="1" applyBorder="1" applyAlignment="1">
      <alignment vertical="center"/>
    </xf>
    <xf numFmtId="0" fontId="11" fillId="0" borderId="103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4" xfId="0" applyFont="1" applyBorder="1" applyAlignment="1">
      <alignment vertical="center"/>
    </xf>
    <xf numFmtId="0" fontId="16" fillId="0" borderId="111" xfId="0" applyFont="1" applyBorder="1" applyAlignment="1">
      <alignment vertical="center"/>
    </xf>
    <xf numFmtId="0" fontId="11" fillId="0" borderId="112" xfId="0" applyFont="1" applyBorder="1" applyAlignment="1">
      <alignment vertical="center"/>
    </xf>
    <xf numFmtId="0" fontId="11" fillId="0" borderId="113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0" fontId="16" fillId="0" borderId="114" xfId="0" applyFont="1" applyBorder="1" applyAlignment="1">
      <alignment vertical="center"/>
    </xf>
    <xf numFmtId="0" fontId="11" fillId="0" borderId="115" xfId="0" applyFont="1" applyBorder="1" applyAlignment="1">
      <alignment vertical="center"/>
    </xf>
    <xf numFmtId="0" fontId="11" fillId="0" borderId="116" xfId="0" applyFont="1" applyBorder="1" applyAlignment="1">
      <alignment vertical="center"/>
    </xf>
    <xf numFmtId="0" fontId="11" fillId="0" borderId="118" xfId="0" applyFont="1" applyBorder="1" applyAlignment="1">
      <alignment vertical="center"/>
    </xf>
    <xf numFmtId="0" fontId="16" fillId="0" borderId="119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120" xfId="0" applyFont="1" applyBorder="1" applyAlignment="1">
      <alignment vertical="center"/>
    </xf>
    <xf numFmtId="0" fontId="15" fillId="0" borderId="119" xfId="0" applyFont="1" applyBorder="1"/>
    <xf numFmtId="0" fontId="0" fillId="0" borderId="61" xfId="0" applyBorder="1"/>
    <xf numFmtId="0" fontId="0" fillId="0" borderId="64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33"/>
      <color rgb="FFCCFFFF"/>
      <color rgb="FFFFFF99"/>
      <color rgb="FFFDE9D9"/>
      <color rgb="FFFF33CC"/>
      <color rgb="FFE8F945"/>
      <color rgb="FFFF66CC"/>
      <color rgb="FFC62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BY111"/>
  <sheetViews>
    <sheetView workbookViewId="0">
      <selection activeCell="BN1" sqref="BN1:BT1048576"/>
    </sheetView>
    <sheetView workbookViewId="1"/>
  </sheetViews>
  <sheetFormatPr defaultRowHeight="13" x14ac:dyDescent="0.2"/>
  <cols>
    <col min="1" max="1" width="16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hidden="1" customWidth="1"/>
    <col min="67" max="67" width="0.7265625" hidden="1" customWidth="1"/>
    <col min="68" max="68" width="2.7265625" hidden="1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1</v>
      </c>
      <c r="H1" s="76" t="s">
        <v>35</v>
      </c>
      <c r="T1" t="s">
        <v>57</v>
      </c>
      <c r="AF1" t="s">
        <v>2</v>
      </c>
    </row>
    <row r="2" spans="1:77" ht="15" customHeight="1" thickTop="1" x14ac:dyDescent="0.2">
      <c r="A2" s="3" t="s">
        <v>3</v>
      </c>
      <c r="B2" s="132"/>
      <c r="C2" s="133"/>
      <c r="D2" s="133"/>
      <c r="E2" s="133"/>
      <c r="F2" s="133"/>
      <c r="G2" s="134"/>
      <c r="H2" s="132"/>
      <c r="I2" s="133"/>
      <c r="J2" s="133"/>
      <c r="K2" s="133"/>
      <c r="L2" s="133"/>
      <c r="M2" s="134"/>
      <c r="N2" s="132"/>
      <c r="O2" s="133"/>
      <c r="P2" s="133"/>
      <c r="Q2" s="133"/>
      <c r="R2" s="133"/>
      <c r="S2" s="134"/>
      <c r="T2" s="132"/>
      <c r="U2" s="133"/>
      <c r="V2" s="133"/>
      <c r="W2" s="133"/>
      <c r="X2" s="133"/>
      <c r="Y2" s="134"/>
      <c r="Z2" s="132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4"/>
      <c r="AR2" s="132"/>
      <c r="AS2" s="133"/>
      <c r="AT2" s="133"/>
      <c r="AU2" s="133"/>
      <c r="AV2" s="133"/>
      <c r="AW2" s="134"/>
      <c r="AX2" s="132"/>
      <c r="AY2" s="133"/>
      <c r="AZ2" s="133"/>
      <c r="BA2" s="133"/>
      <c r="BB2" s="133"/>
      <c r="BC2" s="134"/>
      <c r="BD2" s="132"/>
      <c r="BE2" s="133"/>
      <c r="BF2" s="133"/>
      <c r="BG2" s="133"/>
      <c r="BH2" s="133"/>
      <c r="BI2" s="134"/>
      <c r="BJ2" s="123" t="s">
        <v>4</v>
      </c>
      <c r="BK2" s="124"/>
      <c r="BL2" s="124"/>
      <c r="BM2" s="127" t="s">
        <v>26</v>
      </c>
      <c r="BN2" s="148" t="s">
        <v>5</v>
      </c>
      <c r="BO2" s="77"/>
      <c r="BP2" s="150" t="s">
        <v>6</v>
      </c>
      <c r="BQ2" s="152" t="s">
        <v>7</v>
      </c>
      <c r="BR2" s="154" t="s">
        <v>8</v>
      </c>
      <c r="BS2" s="156" t="s">
        <v>9</v>
      </c>
      <c r="BT2" s="152" t="s">
        <v>10</v>
      </c>
      <c r="BU2" s="144" t="s">
        <v>11</v>
      </c>
    </row>
    <row r="3" spans="1:77" s="72" customFormat="1" ht="30.75" customHeight="1" thickBot="1" x14ac:dyDescent="0.25">
      <c r="A3" s="4" t="s">
        <v>12</v>
      </c>
      <c r="B3" s="129" t="s">
        <v>61</v>
      </c>
      <c r="C3" s="146"/>
      <c r="D3" s="146"/>
      <c r="E3" s="146"/>
      <c r="F3" s="146"/>
      <c r="G3" s="147"/>
      <c r="H3" s="129" t="s">
        <v>62</v>
      </c>
      <c r="I3" s="146"/>
      <c r="J3" s="146"/>
      <c r="K3" s="146"/>
      <c r="L3" s="146"/>
      <c r="M3" s="147"/>
      <c r="N3" s="129" t="s">
        <v>92</v>
      </c>
      <c r="O3" s="146"/>
      <c r="P3" s="146"/>
      <c r="Q3" s="146"/>
      <c r="R3" s="146"/>
      <c r="S3" s="147"/>
      <c r="T3" s="129" t="s">
        <v>64</v>
      </c>
      <c r="U3" s="146"/>
      <c r="V3" s="146"/>
      <c r="W3" s="146"/>
      <c r="X3" s="146"/>
      <c r="Y3" s="147"/>
      <c r="Z3" s="129" t="s">
        <v>65</v>
      </c>
      <c r="AA3" s="146"/>
      <c r="AB3" s="146"/>
      <c r="AC3" s="146"/>
      <c r="AD3" s="146"/>
      <c r="AE3" s="147"/>
      <c r="AF3" s="129"/>
      <c r="AG3" s="130"/>
      <c r="AH3" s="130"/>
      <c r="AI3" s="130"/>
      <c r="AJ3" s="130"/>
      <c r="AK3" s="131"/>
      <c r="AL3" s="129"/>
      <c r="AM3" s="130"/>
      <c r="AN3" s="130"/>
      <c r="AO3" s="130"/>
      <c r="AP3" s="130"/>
      <c r="AQ3" s="131"/>
      <c r="AR3" s="129"/>
      <c r="AS3" s="130"/>
      <c r="AT3" s="130"/>
      <c r="AU3" s="130"/>
      <c r="AV3" s="130"/>
      <c r="AW3" s="131"/>
      <c r="AX3" s="129"/>
      <c r="AY3" s="130"/>
      <c r="AZ3" s="130"/>
      <c r="BA3" s="130"/>
      <c r="BB3" s="130"/>
      <c r="BC3" s="131"/>
      <c r="BD3" s="129"/>
      <c r="BE3" s="130"/>
      <c r="BF3" s="130"/>
      <c r="BG3" s="130"/>
      <c r="BH3" s="130"/>
      <c r="BI3" s="131"/>
      <c r="BJ3" s="125"/>
      <c r="BK3" s="126"/>
      <c r="BL3" s="126"/>
      <c r="BM3" s="128"/>
      <c r="BN3" s="149"/>
      <c r="BO3" s="78"/>
      <c r="BP3" s="151"/>
      <c r="BQ3" s="153"/>
      <c r="BR3" s="155"/>
      <c r="BS3" s="157"/>
      <c r="BT3" s="153"/>
      <c r="BU3" s="145"/>
    </row>
    <row r="4" spans="1:77" ht="14.25" customHeight="1" x14ac:dyDescent="0.2">
      <c r="A4" s="5">
        <f>$B$2</f>
        <v>0</v>
      </c>
      <c r="B4" s="170"/>
      <c r="C4" s="171"/>
      <c r="D4" s="171"/>
      <c r="E4" s="171"/>
      <c r="F4" s="171"/>
      <c r="G4" s="172"/>
      <c r="H4" s="191" t="s">
        <v>21</v>
      </c>
      <c r="I4" s="83">
        <f>IF(J5="","",SUM(I5:I7))</f>
        <v>1</v>
      </c>
      <c r="J4" s="84"/>
      <c r="K4" s="85" t="s">
        <v>13</v>
      </c>
      <c r="L4" s="83">
        <f>IF(L5="","",SUM(M5:M7))</f>
        <v>2</v>
      </c>
      <c r="M4" s="84"/>
      <c r="N4" s="135" t="s">
        <v>17</v>
      </c>
      <c r="O4" s="83">
        <f>IF(P5="","",SUM(O5:O7))</f>
        <v>0</v>
      </c>
      <c r="P4" s="96"/>
      <c r="Q4" s="86" t="s">
        <v>13</v>
      </c>
      <c r="R4" s="83">
        <f>IF(R5="","",SUM(S5:S7))</f>
        <v>2</v>
      </c>
      <c r="S4" s="84"/>
      <c r="T4" s="138" t="s">
        <v>15</v>
      </c>
      <c r="U4" s="83">
        <f>IF(V5="","",SUM(U5:U7))</f>
        <v>2</v>
      </c>
      <c r="V4" s="84"/>
      <c r="W4" s="11" t="s">
        <v>13</v>
      </c>
      <c r="X4" s="9">
        <f>IF(X5="","",SUM(Y5:Y7))</f>
        <v>0</v>
      </c>
      <c r="Y4" s="10"/>
      <c r="Z4" s="135" t="s">
        <v>24</v>
      </c>
      <c r="AA4" s="83">
        <f>IF(AB5="","",SUM(AA5:AA7))</f>
        <v>1</v>
      </c>
      <c r="AB4" s="84"/>
      <c r="AC4" s="85" t="s">
        <v>13</v>
      </c>
      <c r="AD4" s="83">
        <f>IF(AD5="","",SUM(AE5:AE7))</f>
        <v>2</v>
      </c>
      <c r="AE4" s="84"/>
      <c r="AF4" s="141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88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38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38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38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79">
        <f>SUMPRODUCT((I4=2)+(O4=2)+(U4=2)+(AA4=2)+(AG4=2)+(AM4=2)+(AS4=2)+(AY4=2)+(BE4=2))</f>
        <v>1</v>
      </c>
      <c r="BK4" s="179" t="s">
        <v>14</v>
      </c>
      <c r="BL4" s="179">
        <f>SUMPRODUCT((L4=2)+(R4=2)+(X4=2)+(AD4=2)+(AJ4=2)+(AP4=2)+(AV4=2)+(BB4=2)+(BH4=2))</f>
        <v>3</v>
      </c>
      <c r="BM4" s="182">
        <f>SUM(BJ4*2)+BL4</f>
        <v>5</v>
      </c>
      <c r="BN4" s="158">
        <f>SUM(I4,O4,U4,AA4,AG4,AM4,AS4,AY4,BE4)</f>
        <v>4</v>
      </c>
      <c r="BO4" s="158" t="s">
        <v>14</v>
      </c>
      <c r="BP4" s="158">
        <f>SUM(F4,L4,R4,X4,AD4,AJ4,AP4,AV4,BB4,BH4)</f>
        <v>6</v>
      </c>
      <c r="BQ4" s="185">
        <f>SUM(BN4/BP4)</f>
        <v>0.66666666666666663</v>
      </c>
      <c r="BR4" s="158">
        <f>SUM(J5,J6,J7,P5,P6,P7,V5,V6,V7,AB5,AB6,AB7,AH5,AH6,AH7,AN5,AN6,AN7,AT5,AT6,AT7,AZ5,AZ6,AZ7,BF5,BF6,BF7,D5,D6,D7)</f>
        <v>131</v>
      </c>
      <c r="BS4" s="158">
        <f>SUM(F5,F6,F7,L5,L6,L7,R5,R6,R7,X5,X6,X7,AD5,AD6,AD7,AJ5,AJ6,AJ7,AP5,AP6,AP7,AV5,AV6,AV7,BB5,BB6,BB7,BH5,BH6,BH7)</f>
        <v>139</v>
      </c>
      <c r="BT4" s="161">
        <f>SUM(BR4/BS4)</f>
        <v>0.94244604316546765</v>
      </c>
      <c r="BU4" s="163">
        <f>$BV4</f>
        <v>4</v>
      </c>
      <c r="BV4">
        <f>RANK(BY4,BY$4:BY$43)</f>
        <v>4</v>
      </c>
      <c r="BW4">
        <f>IF(BN4=0,0,IF(BP4=0,9,BQ4))</f>
        <v>0.66666666666666663</v>
      </c>
      <c r="BX4">
        <f>IF(BR4=0,0,BT4)</f>
        <v>0.94244604316546765</v>
      </c>
      <c r="BY4">
        <f>BJ4+0.01*BW4+0.00001*BX4</f>
        <v>1.0066760911270982</v>
      </c>
    </row>
    <row r="5" spans="1:77" ht="14.25" customHeight="1" x14ac:dyDescent="0.2">
      <c r="A5" s="165" t="str">
        <f>$B$3</f>
        <v>Ｇｏｏｆｉｅｓ　Ａ</v>
      </c>
      <c r="B5" s="173"/>
      <c r="C5" s="174"/>
      <c r="D5" s="174"/>
      <c r="E5" s="174"/>
      <c r="F5" s="174"/>
      <c r="G5" s="175"/>
      <c r="H5" s="192"/>
      <c r="I5" s="82">
        <f>IF(J5="","",IF(J5&gt;L5,1,0))</f>
        <v>1</v>
      </c>
      <c r="J5" s="90">
        <v>15</v>
      </c>
      <c r="K5" s="82" t="s">
        <v>13</v>
      </c>
      <c r="L5" s="87">
        <v>10</v>
      </c>
      <c r="M5" s="82">
        <f>IF(L5="","",IF(L5&gt;J5,1,0))</f>
        <v>0</v>
      </c>
      <c r="N5" s="136"/>
      <c r="O5" s="82">
        <f>IF(P5="","",IF(P5&gt;R5,1,0))</f>
        <v>0</v>
      </c>
      <c r="P5" s="90">
        <v>12</v>
      </c>
      <c r="Q5" s="82" t="s">
        <v>13</v>
      </c>
      <c r="R5" s="87">
        <v>15</v>
      </c>
      <c r="S5" s="82">
        <f>IF(R5="","",IF(R5&gt;P5,1,0))</f>
        <v>1</v>
      </c>
      <c r="T5" s="139"/>
      <c r="U5" s="14">
        <f>IF(V5="","",IF(V5&gt;X5,1,0))</f>
        <v>1</v>
      </c>
      <c r="V5" s="15">
        <v>16</v>
      </c>
      <c r="W5" s="14" t="s">
        <v>13</v>
      </c>
      <c r="X5" s="16">
        <v>14</v>
      </c>
      <c r="Y5" s="14">
        <f>IF(X5="","",IF(X5&gt;V5,1,0))</f>
        <v>0</v>
      </c>
      <c r="Z5" s="136"/>
      <c r="AA5" s="82">
        <f>IF(AB5="","",IF(AB5&gt;AD5,1,0))</f>
        <v>1</v>
      </c>
      <c r="AB5" s="90">
        <v>16</v>
      </c>
      <c r="AC5" s="82" t="s">
        <v>13</v>
      </c>
      <c r="AD5" s="87">
        <v>14</v>
      </c>
      <c r="AE5" s="82">
        <f>IF(AD5="","",IF(AD5&gt;AB5,1,0))</f>
        <v>0</v>
      </c>
      <c r="AF5" s="142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89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39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39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39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0"/>
      <c r="BK5" s="180"/>
      <c r="BL5" s="180"/>
      <c r="BM5" s="183"/>
      <c r="BN5" s="159"/>
      <c r="BO5" s="159"/>
      <c r="BP5" s="159"/>
      <c r="BQ5" s="186"/>
      <c r="BR5" s="159"/>
      <c r="BS5" s="159"/>
      <c r="BT5" s="161"/>
      <c r="BU5" s="163"/>
    </row>
    <row r="6" spans="1:77" ht="14.25" customHeight="1" x14ac:dyDescent="0.2">
      <c r="A6" s="165"/>
      <c r="B6" s="173"/>
      <c r="C6" s="174"/>
      <c r="D6" s="174"/>
      <c r="E6" s="174"/>
      <c r="F6" s="174"/>
      <c r="G6" s="175"/>
      <c r="H6" s="192"/>
      <c r="I6" s="82">
        <f>IF(J6="","",IF(J6&gt;L6,1,0))</f>
        <v>0</v>
      </c>
      <c r="J6" s="91">
        <v>10</v>
      </c>
      <c r="K6" s="82" t="s">
        <v>13</v>
      </c>
      <c r="L6" s="88">
        <v>15</v>
      </c>
      <c r="M6" s="82">
        <f>IF(L6="","",IF(L6&gt;J6,1,0))</f>
        <v>1</v>
      </c>
      <c r="N6" s="136"/>
      <c r="O6" s="82">
        <f>IF(P6="","",IF(P6&gt;R6,1,0))</f>
        <v>0</v>
      </c>
      <c r="P6" s="91">
        <v>14</v>
      </c>
      <c r="Q6" s="82" t="s">
        <v>13</v>
      </c>
      <c r="R6" s="88">
        <v>16</v>
      </c>
      <c r="S6" s="82">
        <f>IF(R6="","",IF(R6&gt;P6,1,0))</f>
        <v>1</v>
      </c>
      <c r="T6" s="139"/>
      <c r="U6" s="14">
        <f>IF(V6="","",IF(V6&gt;X6,1,0))</f>
        <v>1</v>
      </c>
      <c r="V6" s="17">
        <v>15</v>
      </c>
      <c r="W6" s="14" t="s">
        <v>13</v>
      </c>
      <c r="X6" s="18">
        <v>10</v>
      </c>
      <c r="Y6" s="14">
        <f>IF(X6="","",IF(X6&gt;V6,1,0))</f>
        <v>0</v>
      </c>
      <c r="Z6" s="136"/>
      <c r="AA6" s="82">
        <f>IF(AB6="","",IF(AB6&gt;AD6,1,0))</f>
        <v>0</v>
      </c>
      <c r="AB6" s="91">
        <v>10</v>
      </c>
      <c r="AC6" s="82" t="s">
        <v>13</v>
      </c>
      <c r="AD6" s="88">
        <v>15</v>
      </c>
      <c r="AE6" s="82">
        <f>IF(AD6="","",IF(AD6&gt;AB6,1,0))</f>
        <v>1</v>
      </c>
      <c r="AF6" s="142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89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39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39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39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0"/>
      <c r="BK6" s="180"/>
      <c r="BL6" s="180"/>
      <c r="BM6" s="183"/>
      <c r="BN6" s="159"/>
      <c r="BO6" s="159"/>
      <c r="BP6" s="159"/>
      <c r="BQ6" s="186"/>
      <c r="BR6" s="159"/>
      <c r="BS6" s="159"/>
      <c r="BT6" s="161"/>
      <c r="BU6" s="163"/>
      <c r="BW6" s="19"/>
    </row>
    <row r="7" spans="1:77" ht="14.25" customHeight="1" thickBot="1" x14ac:dyDescent="0.25">
      <c r="A7" s="166"/>
      <c r="B7" s="176"/>
      <c r="C7" s="177"/>
      <c r="D7" s="177"/>
      <c r="E7" s="177"/>
      <c r="F7" s="177"/>
      <c r="G7" s="178"/>
      <c r="H7" s="193"/>
      <c r="I7" s="82">
        <f>IF(J7="","",IF(J7&gt;L7,1,0))</f>
        <v>0</v>
      </c>
      <c r="J7" s="92">
        <v>13</v>
      </c>
      <c r="K7" s="93" t="s">
        <v>13</v>
      </c>
      <c r="L7" s="89">
        <v>15</v>
      </c>
      <c r="M7" s="82">
        <f>IF(L7="","",IF(L7&gt;J7,1,0))</f>
        <v>1</v>
      </c>
      <c r="N7" s="137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40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37"/>
      <c r="AA7" s="82">
        <f>IF(AB7="","",IF(AB7&gt;AD7,1,0))</f>
        <v>0</v>
      </c>
      <c r="AB7" s="92">
        <v>10</v>
      </c>
      <c r="AC7" s="93" t="s">
        <v>13</v>
      </c>
      <c r="AD7" s="89">
        <v>15</v>
      </c>
      <c r="AE7" s="82">
        <f>IF(AD7="","",IF(AD7&gt;AB7,1,0))</f>
        <v>1</v>
      </c>
      <c r="AF7" s="143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90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40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40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40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1"/>
      <c r="BK7" s="181"/>
      <c r="BL7" s="181"/>
      <c r="BM7" s="184"/>
      <c r="BN7" s="160"/>
      <c r="BO7" s="160"/>
      <c r="BP7" s="160"/>
      <c r="BQ7" s="187"/>
      <c r="BR7" s="160"/>
      <c r="BS7" s="160"/>
      <c r="BT7" s="162"/>
      <c r="BU7" s="164"/>
      <c r="BW7" s="19"/>
    </row>
    <row r="8" spans="1:77" ht="14.25" customHeight="1" x14ac:dyDescent="0.2">
      <c r="A8" s="26">
        <f>B2</f>
        <v>0</v>
      </c>
      <c r="B8" s="167" t="str">
        <f>H4</f>
        <v>⑩</v>
      </c>
      <c r="C8" s="27"/>
      <c r="D8" s="6">
        <f>L4</f>
        <v>2</v>
      </c>
      <c r="E8" s="6" t="s">
        <v>13</v>
      </c>
      <c r="F8" s="6">
        <f>I4</f>
        <v>1</v>
      </c>
      <c r="G8" s="8"/>
      <c r="H8" s="170"/>
      <c r="I8" s="171"/>
      <c r="J8" s="171"/>
      <c r="K8" s="171"/>
      <c r="L8" s="171"/>
      <c r="M8" s="172"/>
      <c r="N8" s="135" t="s">
        <v>18</v>
      </c>
      <c r="O8" s="83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135" t="s">
        <v>23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135" t="s">
        <v>25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135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38" t="s">
        <v>29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88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8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38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79">
        <f>SUMPRODUCT((D8=2)+(O8=2)+(U8=2)+(AA8=2)+(AG8=2)+(AM8=2)+(AS8=2)+(AY8=2)+(BE8=2))</f>
        <v>2</v>
      </c>
      <c r="BK8" s="194" t="s">
        <v>13</v>
      </c>
      <c r="BL8" s="179">
        <f>SUMPRODUCT((F8=2)+(R8=2)+(X8=2)+(AD8=2)+(AJ8=2)+(AP8=2)+(AV8=2)+(BB8=2)+(BH8=2))</f>
        <v>2</v>
      </c>
      <c r="BM8" s="195">
        <f>SUM(BJ8*2)+BL8</f>
        <v>6</v>
      </c>
      <c r="BN8" s="158">
        <f>SUM(D8,,O8,U8,AA8,AG8,AM8,AS8,AY8,BE8)</f>
        <v>5</v>
      </c>
      <c r="BO8" s="158" t="s">
        <v>14</v>
      </c>
      <c r="BP8" s="158">
        <f>SUM(F8,R8,X8,AD8,AJ8,AP8,AV8,BB8,BH8)</f>
        <v>5</v>
      </c>
      <c r="BQ8" s="198">
        <f>SUM(BN8/BP8)</f>
        <v>1</v>
      </c>
      <c r="BR8" s="158">
        <f>SUM(J9,J10,J11,P9,P10,P11,V9,V10,V11,AB9,AB10,AB11,AH9,AH10,AH11,AN9,AN10,AN11,AT9,AT10,AT11,AZ9,AZ10,AZ11,BF9,BF10,BF11,D9,D10,D11)</f>
        <v>134</v>
      </c>
      <c r="BS8" s="158">
        <f>SUM(F9,F10,F11,L9,L10,L11,R9,R10,R11,X9,X10,X11,AD9,AD10,AD11,AJ9,AJ10,AJ11,AP9,AP10,AP11,AV9,AV10,AV11,BB9,BB10,BB11,BH9,BH10,BH11)</f>
        <v>131</v>
      </c>
      <c r="BT8" s="201">
        <f>SUM(BR8/BS8)</f>
        <v>1.0229007633587786</v>
      </c>
      <c r="BU8" s="163">
        <f>$BV8</f>
        <v>2</v>
      </c>
      <c r="BV8">
        <f>RANK(BY8,BY$4:BY$43)</f>
        <v>2</v>
      </c>
      <c r="BW8" s="73">
        <f>IF(BN8=0,0,IF(BP8=0,9,BQ8))</f>
        <v>1</v>
      </c>
      <c r="BX8" s="74">
        <f>IF(BR8=0,0,BT8)</f>
        <v>1.0229007633587786</v>
      </c>
      <c r="BY8">
        <f>BJ8+0.01*BW8+0.00001*BX8</f>
        <v>2.0100102290076332</v>
      </c>
    </row>
    <row r="9" spans="1:77" ht="14.25" customHeight="1" x14ac:dyDescent="0.2">
      <c r="A9" s="165" t="str">
        <f>H3</f>
        <v>レッドビッキーズ壱</v>
      </c>
      <c r="B9" s="168"/>
      <c r="C9" s="29">
        <f>M5</f>
        <v>0</v>
      </c>
      <c r="D9" s="30">
        <f>SUM(L5)</f>
        <v>10</v>
      </c>
      <c r="E9" s="30" t="s">
        <v>13</v>
      </c>
      <c r="F9" s="30">
        <f>SUM(J5)</f>
        <v>15</v>
      </c>
      <c r="G9" s="13">
        <f>$I$5</f>
        <v>1</v>
      </c>
      <c r="H9" s="173"/>
      <c r="I9" s="174"/>
      <c r="J9" s="174"/>
      <c r="K9" s="174"/>
      <c r="L9" s="174"/>
      <c r="M9" s="175"/>
      <c r="N9" s="136"/>
      <c r="O9" s="14">
        <f>IF(P9="","",IF(P9&gt;R9,1,0))</f>
        <v>0</v>
      </c>
      <c r="P9" s="15">
        <v>11</v>
      </c>
      <c r="Q9" s="14" t="s">
        <v>13</v>
      </c>
      <c r="R9" s="16">
        <v>15</v>
      </c>
      <c r="S9" s="14">
        <f>IF(R9="","",IF(R9&gt;P9,1,0))</f>
        <v>1</v>
      </c>
      <c r="T9" s="136"/>
      <c r="U9" s="82">
        <f>IF(V9="","",IF(V9&gt;X9,1,0))</f>
        <v>0</v>
      </c>
      <c r="V9" s="90">
        <v>16</v>
      </c>
      <c r="W9" s="86" t="s">
        <v>13</v>
      </c>
      <c r="X9" s="87">
        <v>17</v>
      </c>
      <c r="Y9" s="82">
        <f>IF(X9="","",IF(X9&gt;V9,1,0))</f>
        <v>1</v>
      </c>
      <c r="Z9" s="136"/>
      <c r="AA9" s="82">
        <f>IF(AB9="","",IF(AB9&gt;AD9,1,0))</f>
        <v>1</v>
      </c>
      <c r="AB9" s="90">
        <v>15</v>
      </c>
      <c r="AC9" s="82" t="s">
        <v>13</v>
      </c>
      <c r="AD9" s="87">
        <v>9</v>
      </c>
      <c r="AE9" s="82">
        <f>IF(AD9="","",IF(AD9&gt;AB9,1,0))</f>
        <v>0</v>
      </c>
      <c r="AF9" s="136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39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89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9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39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0"/>
      <c r="BK9" s="180"/>
      <c r="BL9" s="180"/>
      <c r="BM9" s="196"/>
      <c r="BN9" s="159"/>
      <c r="BO9" s="159"/>
      <c r="BP9" s="159"/>
      <c r="BQ9" s="199"/>
      <c r="BR9" s="159"/>
      <c r="BS9" s="159"/>
      <c r="BT9" s="161"/>
      <c r="BU9" s="163"/>
      <c r="BW9" s="19"/>
    </row>
    <row r="10" spans="1:77" ht="14.25" customHeight="1" x14ac:dyDescent="0.2">
      <c r="A10" s="165"/>
      <c r="B10" s="168"/>
      <c r="C10" s="29">
        <f>M6</f>
        <v>1</v>
      </c>
      <c r="D10" s="30">
        <f>SUM(L6)</f>
        <v>15</v>
      </c>
      <c r="E10" s="30" t="s">
        <v>13</v>
      </c>
      <c r="F10" s="30">
        <f>SUM(J6)</f>
        <v>10</v>
      </c>
      <c r="G10" s="13">
        <f>I6</f>
        <v>0</v>
      </c>
      <c r="H10" s="173"/>
      <c r="I10" s="174"/>
      <c r="J10" s="174"/>
      <c r="K10" s="174"/>
      <c r="L10" s="174"/>
      <c r="M10" s="175"/>
      <c r="N10" s="136"/>
      <c r="O10" s="14">
        <f>IF(P10="","",IF(P10&gt;R10,1,0))</f>
        <v>0</v>
      </c>
      <c r="P10" s="17">
        <v>13</v>
      </c>
      <c r="Q10" s="14" t="s">
        <v>13</v>
      </c>
      <c r="R10" s="18">
        <v>15</v>
      </c>
      <c r="S10" s="14">
        <f>IF(R10="","",IF(R10&gt;P10,1,0))</f>
        <v>1</v>
      </c>
      <c r="T10" s="136"/>
      <c r="U10" s="82">
        <f>IF(V10="","",IF(V10&gt;X10,1,0))</f>
        <v>1</v>
      </c>
      <c r="V10" s="91">
        <v>15</v>
      </c>
      <c r="W10" s="86" t="s">
        <v>13</v>
      </c>
      <c r="X10" s="88">
        <v>9</v>
      </c>
      <c r="Y10" s="82">
        <f>IF(X10="","",IF(X10&gt;V10,1,0))</f>
        <v>0</v>
      </c>
      <c r="Z10" s="136"/>
      <c r="AA10" s="82">
        <f>IF(AB10="","",IF(AB10&gt;AD10,1,0))</f>
        <v>1</v>
      </c>
      <c r="AB10" s="91">
        <v>15</v>
      </c>
      <c r="AC10" s="82" t="s">
        <v>13</v>
      </c>
      <c r="AD10" s="88">
        <v>13</v>
      </c>
      <c r="AE10" s="82">
        <f>IF(AD10="","",IF(AD10&gt;AB10,1,0))</f>
        <v>0</v>
      </c>
      <c r="AF10" s="136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39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89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39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39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0"/>
      <c r="BK10" s="180"/>
      <c r="BL10" s="180"/>
      <c r="BM10" s="196"/>
      <c r="BN10" s="159"/>
      <c r="BO10" s="159"/>
      <c r="BP10" s="159"/>
      <c r="BQ10" s="199"/>
      <c r="BR10" s="159"/>
      <c r="BS10" s="159"/>
      <c r="BT10" s="161"/>
      <c r="BU10" s="163"/>
      <c r="BW10" s="19"/>
    </row>
    <row r="11" spans="1:77" ht="14.25" customHeight="1" thickBot="1" x14ac:dyDescent="0.25">
      <c r="A11" s="166"/>
      <c r="B11" s="169"/>
      <c r="C11" s="32">
        <f>M7</f>
        <v>1</v>
      </c>
      <c r="D11" s="20">
        <f>SUM(L7)</f>
        <v>15</v>
      </c>
      <c r="E11" s="20" t="s">
        <v>13</v>
      </c>
      <c r="F11" s="20">
        <f>SUM(J7)</f>
        <v>13</v>
      </c>
      <c r="G11" s="22">
        <f>I7</f>
        <v>0</v>
      </c>
      <c r="H11" s="176"/>
      <c r="I11" s="177"/>
      <c r="J11" s="177"/>
      <c r="K11" s="177"/>
      <c r="L11" s="177"/>
      <c r="M11" s="178"/>
      <c r="N11" s="137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7"/>
      <c r="U11" s="82">
        <f>IF(V11="","",IF(V11&gt;X11,1,0))</f>
        <v>0</v>
      </c>
      <c r="V11" s="92">
        <v>9</v>
      </c>
      <c r="W11" s="93" t="s">
        <v>13</v>
      </c>
      <c r="X11" s="89">
        <v>15</v>
      </c>
      <c r="Y11" s="82">
        <f>IF(X11="","",IF(X11&gt;V11,1,0))</f>
        <v>1</v>
      </c>
      <c r="Z11" s="137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37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40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90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40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40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1"/>
      <c r="BK11" s="181"/>
      <c r="BL11" s="181"/>
      <c r="BM11" s="197"/>
      <c r="BN11" s="160"/>
      <c r="BO11" s="160"/>
      <c r="BP11" s="160"/>
      <c r="BQ11" s="200"/>
      <c r="BR11" s="160"/>
      <c r="BS11" s="160"/>
      <c r="BT11" s="162"/>
      <c r="BU11" s="164"/>
      <c r="BW11" s="19"/>
    </row>
    <row r="12" spans="1:77" ht="14.25" customHeight="1" x14ac:dyDescent="0.2">
      <c r="A12" s="26">
        <f>H2</f>
        <v>0</v>
      </c>
      <c r="B12" s="205" t="str">
        <f>N4</f>
        <v>⑧</v>
      </c>
      <c r="C12" s="34"/>
      <c r="D12" s="35">
        <f>$R$4</f>
        <v>2</v>
      </c>
      <c r="E12" s="35" t="s">
        <v>13</v>
      </c>
      <c r="F12" s="35">
        <f>O4</f>
        <v>0</v>
      </c>
      <c r="G12" s="36"/>
      <c r="H12" s="207" t="str">
        <f>N8</f>
        <v>④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70"/>
      <c r="O12" s="171"/>
      <c r="P12" s="171"/>
      <c r="Q12" s="171"/>
      <c r="R12" s="171"/>
      <c r="S12" s="172"/>
      <c r="T12" s="135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35" t="s">
        <v>19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0</v>
      </c>
      <c r="AE12" s="84"/>
      <c r="AF12" s="188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35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38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38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38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79">
        <f>SUMPRODUCT((J12=2)+(D12=2)+(U12=2)+(AA12=2)+(AG12=2)+(AM12=2)+(AS12=2)+(AY12=2)+(BE12=2))</f>
        <v>4</v>
      </c>
      <c r="BK12" s="194" t="s">
        <v>14</v>
      </c>
      <c r="BL12" s="179">
        <f>SUMPRODUCT((L12=2)+(F12=2)+(X12=2)+(AD12=2)+(AJ12=2)+(AP12=2)+(AV12=2)+(BB12=2)+(BH12=2))</f>
        <v>0</v>
      </c>
      <c r="BM12" s="182">
        <f>SUM(BJ12*2)+BL12</f>
        <v>8</v>
      </c>
      <c r="BN12" s="158">
        <f>SUM(D12,J12,O12,U12,AA12,AG12,AM12,AS12,AY12,BE12)</f>
        <v>8</v>
      </c>
      <c r="BO12" s="158" t="s">
        <v>14</v>
      </c>
      <c r="BP12" s="158">
        <f>SUM(F12,L12,X12,AD12,AJ12,AP12,AV12,BB12,BH12)</f>
        <v>0</v>
      </c>
      <c r="BQ12" s="198" t="e">
        <f>SUM(BN12/BP12)</f>
        <v>#DIV/0!</v>
      </c>
      <c r="BR12" s="158">
        <f>SUM(J13,J14,J15,P13,P14,P15,V13,V14,V15,AB13,AB14,AB15,AH13,AH14,AH15,AN13,AN14,AN15,AT13,AT14,AT15,AZ13,AZ14,AZ15,BF13,BF14,BF15,D13,D14,D15)</f>
        <v>122</v>
      </c>
      <c r="BS12" s="158">
        <f>SUM(F13,F14,F15,L13,L14,L15,R13,R14,R15,X13,X14,X15,AD13,AD14,AD15,AJ13,AJ14,AJ15,AP13,AP14,AP15,AV13,AV14,AV15,BB13,BB14,BB15,BH13,BH14,BH15)</f>
        <v>92</v>
      </c>
      <c r="BT12" s="201">
        <f>SUM(BR12/BS12)</f>
        <v>1.326086956521739</v>
      </c>
      <c r="BU12" s="163">
        <f>$BV12</f>
        <v>1</v>
      </c>
      <c r="BV12">
        <f>RANK(BY12,BY$4:BY$43)</f>
        <v>1</v>
      </c>
      <c r="BW12" s="19">
        <f>IF(BN12=0,0,IF(BP12=0,9,BQ12))</f>
        <v>9</v>
      </c>
      <c r="BX12">
        <f>IF(BR12=0,0,BT12)</f>
        <v>1.326086956521739</v>
      </c>
      <c r="BY12">
        <f>BJ12+0.01*BW12+0.00001*BX12</f>
        <v>4.090013260869565</v>
      </c>
    </row>
    <row r="13" spans="1:77" ht="14.25" customHeight="1" x14ac:dyDescent="0.2">
      <c r="A13" s="165" t="str">
        <f>N3</f>
        <v>光ケ丘P&amp;M</v>
      </c>
      <c r="B13" s="168"/>
      <c r="C13" s="29">
        <f>S5</f>
        <v>1</v>
      </c>
      <c r="D13" s="30">
        <f>R5</f>
        <v>15</v>
      </c>
      <c r="E13" s="30">
        <f>R3</f>
        <v>0</v>
      </c>
      <c r="F13" s="30">
        <f>SUM(P5)</f>
        <v>12</v>
      </c>
      <c r="G13" s="13">
        <f>O5</f>
        <v>0</v>
      </c>
      <c r="H13" s="208"/>
      <c r="I13" s="30">
        <f>S9</f>
        <v>1</v>
      </c>
      <c r="J13" s="30">
        <f>R9</f>
        <v>15</v>
      </c>
      <c r="K13" s="30" t="s">
        <v>13</v>
      </c>
      <c r="L13" s="12">
        <f>P9</f>
        <v>11</v>
      </c>
      <c r="M13" s="31">
        <f>O9</f>
        <v>0</v>
      </c>
      <c r="N13" s="173"/>
      <c r="O13" s="174"/>
      <c r="P13" s="174"/>
      <c r="Q13" s="174"/>
      <c r="R13" s="174"/>
      <c r="S13" s="175"/>
      <c r="T13" s="136"/>
      <c r="U13" s="14">
        <f>IF(V13="","",IF(V13&gt;X13,1,0))</f>
        <v>1</v>
      </c>
      <c r="V13" s="15">
        <v>15</v>
      </c>
      <c r="W13" s="14" t="s">
        <v>13</v>
      </c>
      <c r="X13" s="16">
        <v>7</v>
      </c>
      <c r="Y13" s="14">
        <f>IF(X13="","",IF(X13&gt;V13,1,0))</f>
        <v>0</v>
      </c>
      <c r="Z13" s="136"/>
      <c r="AA13" s="82">
        <f>IF(AB13="","",IF(AB13&gt;AD13,1,0))</f>
        <v>1</v>
      </c>
      <c r="AB13" s="90">
        <v>16</v>
      </c>
      <c r="AC13" s="82" t="s">
        <v>13</v>
      </c>
      <c r="AD13" s="87">
        <v>14</v>
      </c>
      <c r="AE13" s="82">
        <f>IF(AD13="","",IF(AD13&gt;AB13,1,0))</f>
        <v>0</v>
      </c>
      <c r="AF13" s="189"/>
      <c r="AG13" s="30"/>
      <c r="AH13" s="35"/>
      <c r="AI13" s="30" t="s">
        <v>13</v>
      </c>
      <c r="AJ13" s="56"/>
      <c r="AK13" s="30" t="str">
        <f>IF(AJ13="","",IF(AJ13&gt;AH13,1,0))</f>
        <v/>
      </c>
      <c r="AL13" s="136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39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39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39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0"/>
      <c r="BK13" s="180"/>
      <c r="BL13" s="180"/>
      <c r="BM13" s="183"/>
      <c r="BN13" s="159"/>
      <c r="BO13" s="159"/>
      <c r="BP13" s="159"/>
      <c r="BQ13" s="199"/>
      <c r="BR13" s="159"/>
      <c r="BS13" s="159"/>
      <c r="BT13" s="161"/>
      <c r="BU13" s="163"/>
      <c r="BW13" s="19"/>
    </row>
    <row r="14" spans="1:77" ht="14.25" customHeight="1" x14ac:dyDescent="0.2">
      <c r="A14" s="165"/>
      <c r="B14" s="168"/>
      <c r="C14" s="29">
        <f>S6</f>
        <v>1</v>
      </c>
      <c r="D14" s="30">
        <f>R6</f>
        <v>16</v>
      </c>
      <c r="E14" s="30" t="s">
        <v>13</v>
      </c>
      <c r="F14" s="30">
        <f>SUM(P6)</f>
        <v>14</v>
      </c>
      <c r="G14" s="13">
        <f>O6</f>
        <v>0</v>
      </c>
      <c r="H14" s="208"/>
      <c r="I14" s="30">
        <f>S10</f>
        <v>1</v>
      </c>
      <c r="J14" s="30">
        <f>R10</f>
        <v>15</v>
      </c>
      <c r="K14" s="30" t="s">
        <v>13</v>
      </c>
      <c r="L14" s="12">
        <f>P10</f>
        <v>13</v>
      </c>
      <c r="M14" s="36">
        <f>O10</f>
        <v>0</v>
      </c>
      <c r="N14" s="173"/>
      <c r="O14" s="174"/>
      <c r="P14" s="174"/>
      <c r="Q14" s="174"/>
      <c r="R14" s="174"/>
      <c r="S14" s="175"/>
      <c r="T14" s="136"/>
      <c r="U14" s="14">
        <f>IF(V14="","",IF(V14&gt;X14,1,0))</f>
        <v>1</v>
      </c>
      <c r="V14" s="17">
        <v>15</v>
      </c>
      <c r="W14" s="14" t="s">
        <v>13</v>
      </c>
      <c r="X14" s="18">
        <v>8</v>
      </c>
      <c r="Y14" s="14">
        <f>IF(X14="","",IF(X14&gt;V14,1,0))</f>
        <v>0</v>
      </c>
      <c r="Z14" s="136"/>
      <c r="AA14" s="82">
        <f>IF(AB14="","",IF(AB14&gt;AD14,1,0))</f>
        <v>1</v>
      </c>
      <c r="AB14" s="91">
        <v>15</v>
      </c>
      <c r="AC14" s="82" t="s">
        <v>13</v>
      </c>
      <c r="AD14" s="88">
        <v>13</v>
      </c>
      <c r="AE14" s="82">
        <f>IF(AD14="","",IF(AD14&gt;AB14,1,0))</f>
        <v>0</v>
      </c>
      <c r="AF14" s="189"/>
      <c r="AG14" s="30"/>
      <c r="AH14" s="30"/>
      <c r="AI14" s="30" t="s">
        <v>13</v>
      </c>
      <c r="AJ14" s="12"/>
      <c r="AK14" s="30" t="str">
        <f>IF(AJ14="","",IF(AJ14&gt;AH14,1,0))</f>
        <v/>
      </c>
      <c r="AL14" s="136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39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39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39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0"/>
      <c r="BK14" s="180"/>
      <c r="BL14" s="180"/>
      <c r="BM14" s="183"/>
      <c r="BN14" s="159"/>
      <c r="BO14" s="159"/>
      <c r="BP14" s="159"/>
      <c r="BQ14" s="199"/>
      <c r="BR14" s="159"/>
      <c r="BS14" s="159"/>
      <c r="BT14" s="161"/>
      <c r="BU14" s="163"/>
      <c r="BW14" s="19"/>
    </row>
    <row r="15" spans="1:77" ht="14.25" customHeight="1" thickBot="1" x14ac:dyDescent="0.25">
      <c r="A15" s="166"/>
      <c r="B15" s="206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09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6"/>
      <c r="O15" s="177"/>
      <c r="P15" s="177"/>
      <c r="Q15" s="177"/>
      <c r="R15" s="177"/>
      <c r="S15" s="178"/>
      <c r="T15" s="137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7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90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37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40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40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40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1"/>
      <c r="BK15" s="181"/>
      <c r="BL15" s="181"/>
      <c r="BM15" s="184"/>
      <c r="BN15" s="160"/>
      <c r="BO15" s="160"/>
      <c r="BP15" s="160"/>
      <c r="BQ15" s="200"/>
      <c r="BR15" s="160"/>
      <c r="BS15" s="160"/>
      <c r="BT15" s="162"/>
      <c r="BU15" s="164"/>
      <c r="BW15" s="19"/>
    </row>
    <row r="16" spans="1:77" ht="14.25" customHeight="1" x14ac:dyDescent="0.2">
      <c r="A16" s="26">
        <f>N2</f>
        <v>0</v>
      </c>
      <c r="B16" s="167" t="str">
        <f>T4</f>
        <v>⑤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02" t="str">
        <f>$T$8</f>
        <v>⑦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141" t="str">
        <f>T12</f>
        <v>②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0"/>
      <c r="U16" s="171"/>
      <c r="V16" s="171"/>
      <c r="W16" s="171"/>
      <c r="X16" s="171"/>
      <c r="Y16" s="172"/>
      <c r="Z16" s="135" t="s">
        <v>27</v>
      </c>
      <c r="AA16" s="83">
        <f>IF(AB17="","",SUM(AA17:AA19))</f>
        <v>0</v>
      </c>
      <c r="AB16" s="84"/>
      <c r="AC16" s="86" t="s">
        <v>13</v>
      </c>
      <c r="AD16" s="83">
        <f>IF(AD17="","",SUM(AE17:AE19))</f>
        <v>2</v>
      </c>
      <c r="AE16" s="84"/>
      <c r="AF16" s="135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41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88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38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38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79">
        <f>SUMPRODUCT((J16=2)+(P16=2)+(D16=2)+(AA16=2)+(AG16=2)+(AM16=2)+(AS16=2)+(AY16=2)+(BE16=2))</f>
        <v>1</v>
      </c>
      <c r="BK16" s="194" t="s">
        <v>14</v>
      </c>
      <c r="BL16" s="179">
        <f>SUMPRODUCT((L16=2)+(R16=2)+(F16=2)+(AD16=2)+(AJ16=2)+(AP16=2)+(AV16=2)+(BB16=2)+(BH16=2))</f>
        <v>3</v>
      </c>
      <c r="BM16" s="182">
        <f>SUM(BJ16*2)+BL16</f>
        <v>5</v>
      </c>
      <c r="BN16" s="158">
        <f>SUM(D16,J16,P16,U16,AA16,AG16,AM16,AS16,AY16,BE16)</f>
        <v>2</v>
      </c>
      <c r="BO16" s="158" t="s">
        <v>14</v>
      </c>
      <c r="BP16" s="158">
        <f>SUM(F16,L16,R16,AD16,AJ16,AP16,AV16,BB16,BH16)</f>
        <v>7</v>
      </c>
      <c r="BQ16" s="198">
        <f>SUM(BN16/BP16)</f>
        <v>0.2857142857142857</v>
      </c>
      <c r="BR16" s="158">
        <f>SUM(J17,J18,J19,P17,P18,P19,V17,V18,V19,AB17,AB18,AB19,AH17,AH18,AH19,AN17,AN18,AN19,AT17,AT18,AT19,AZ17,AZ18,AZ19,BF17,BF18,BF19,D17,D18,D19)</f>
        <v>91</v>
      </c>
      <c r="BS16" s="158">
        <f>SUM(F17,F18,F19,L17,L18,L19,R17,R18,R19,X17,X18,X19,AD17,AD18,AD19,AJ17,AJ18,AJ19,AP17,AP18,AP19,AV17,AV18,AV19,BB17,BB18,BB19,BH17,BH18,BH19)</f>
        <v>131</v>
      </c>
      <c r="BT16" s="201">
        <f>SUM(BR16/BS16)</f>
        <v>0.69465648854961837</v>
      </c>
      <c r="BU16" s="163">
        <f>$BV16</f>
        <v>5</v>
      </c>
      <c r="BV16">
        <f>RANK(BY16,BY$4:BY$43)</f>
        <v>5</v>
      </c>
      <c r="BW16" s="19">
        <f>IF(BN16=0,0,IF(BP16=0,9,BQ16))</f>
        <v>0.2857142857142857</v>
      </c>
      <c r="BX16">
        <f>IF(BR16=0,0,BT16)</f>
        <v>0.69465648854961837</v>
      </c>
      <c r="BY16">
        <f>BJ16+0.01*BW16+0.00001*BX16</f>
        <v>1.0028640894220284</v>
      </c>
    </row>
    <row r="17" spans="1:77" ht="14.25" customHeight="1" thickBot="1" x14ac:dyDescent="0.25">
      <c r="A17" s="165" t="str">
        <f>T3</f>
        <v>ＵＮ　ＦＡＩＲ</v>
      </c>
      <c r="B17" s="168"/>
      <c r="C17" s="29">
        <f>Y5</f>
        <v>0</v>
      </c>
      <c r="D17" s="30">
        <f>X5</f>
        <v>14</v>
      </c>
      <c r="E17" s="30" t="s">
        <v>14</v>
      </c>
      <c r="F17" s="30">
        <f>V5</f>
        <v>16</v>
      </c>
      <c r="G17" s="13">
        <f>U5</f>
        <v>1</v>
      </c>
      <c r="H17" s="203"/>
      <c r="I17" s="30">
        <f>Y9</f>
        <v>1</v>
      </c>
      <c r="J17" s="30">
        <f>X9</f>
        <v>17</v>
      </c>
      <c r="K17" s="30" t="s">
        <v>13</v>
      </c>
      <c r="L17" s="30">
        <f>V9</f>
        <v>16</v>
      </c>
      <c r="M17" s="13">
        <f>U9</f>
        <v>0</v>
      </c>
      <c r="N17" s="142"/>
      <c r="O17" s="12">
        <f>Y13</f>
        <v>0</v>
      </c>
      <c r="P17" s="13">
        <f>X13</f>
        <v>7</v>
      </c>
      <c r="Q17" s="30" t="s">
        <v>13</v>
      </c>
      <c r="R17" s="12">
        <f>V13</f>
        <v>15</v>
      </c>
      <c r="S17" s="13">
        <f>U13</f>
        <v>1</v>
      </c>
      <c r="T17" s="173"/>
      <c r="U17" s="174"/>
      <c r="V17" s="174"/>
      <c r="W17" s="174"/>
      <c r="X17" s="174"/>
      <c r="Y17" s="175"/>
      <c r="Z17" s="136"/>
      <c r="AA17" s="82">
        <f>IF(AB17="","",IF(AB17&gt;AD17,1,0))</f>
        <v>0</v>
      </c>
      <c r="AB17" s="90">
        <v>4</v>
      </c>
      <c r="AC17" s="82" t="s">
        <v>13</v>
      </c>
      <c r="AD17" s="87">
        <v>15</v>
      </c>
      <c r="AE17" s="82">
        <f>IF(AD17="","",IF(AD17&gt;AB17,1,0))</f>
        <v>1</v>
      </c>
      <c r="AF17" s="136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42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89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39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39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0"/>
      <c r="BK17" s="180"/>
      <c r="BL17" s="180"/>
      <c r="BM17" s="183"/>
      <c r="BN17" s="159"/>
      <c r="BO17" s="159"/>
      <c r="BP17" s="159"/>
      <c r="BQ17" s="199"/>
      <c r="BR17" s="159"/>
      <c r="BS17" s="159"/>
      <c r="BT17" s="161"/>
      <c r="BU17" s="163"/>
      <c r="BW17" s="19"/>
    </row>
    <row r="18" spans="1:77" ht="14.25" customHeight="1" x14ac:dyDescent="0.2">
      <c r="A18" s="165"/>
      <c r="B18" s="168"/>
      <c r="C18" s="29">
        <f>Y6</f>
        <v>0</v>
      </c>
      <c r="D18" s="30">
        <f>X6</f>
        <v>10</v>
      </c>
      <c r="E18" s="39" t="s">
        <v>13</v>
      </c>
      <c r="F18" s="30">
        <f>V6</f>
        <v>15</v>
      </c>
      <c r="G18" s="13">
        <f>U6</f>
        <v>1</v>
      </c>
      <c r="H18" s="203"/>
      <c r="I18" s="30">
        <f>Y10</f>
        <v>0</v>
      </c>
      <c r="J18" s="30">
        <f>X10</f>
        <v>9</v>
      </c>
      <c r="K18" s="30" t="s">
        <v>13</v>
      </c>
      <c r="L18" s="30">
        <f>V10</f>
        <v>15</v>
      </c>
      <c r="M18" s="13">
        <f>U10</f>
        <v>1</v>
      </c>
      <c r="N18" s="142"/>
      <c r="O18" s="12">
        <f>Y14</f>
        <v>0</v>
      </c>
      <c r="P18" s="13">
        <f>X14</f>
        <v>8</v>
      </c>
      <c r="Q18" s="30" t="s">
        <v>13</v>
      </c>
      <c r="R18" s="12">
        <f>V14</f>
        <v>15</v>
      </c>
      <c r="S18" s="13">
        <f>U14</f>
        <v>1</v>
      </c>
      <c r="T18" s="173"/>
      <c r="U18" s="174"/>
      <c r="V18" s="174"/>
      <c r="W18" s="174"/>
      <c r="X18" s="174"/>
      <c r="Y18" s="175"/>
      <c r="Z18" s="136"/>
      <c r="AA18" s="82">
        <f>IF(AB18="","",IF(AB18&gt;AD18,1,0))</f>
        <v>0</v>
      </c>
      <c r="AB18" s="91">
        <v>7</v>
      </c>
      <c r="AC18" s="82" t="s">
        <v>13</v>
      </c>
      <c r="AD18" s="88">
        <v>15</v>
      </c>
      <c r="AE18" s="82">
        <f>IF(AD18="","",IF(AD18&gt;AB18,1,0))</f>
        <v>1</v>
      </c>
      <c r="AF18" s="136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42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89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39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39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0"/>
      <c r="BK18" s="180"/>
      <c r="BL18" s="180"/>
      <c r="BM18" s="183"/>
      <c r="BN18" s="159"/>
      <c r="BO18" s="159"/>
      <c r="BP18" s="159"/>
      <c r="BQ18" s="199"/>
      <c r="BR18" s="159"/>
      <c r="BS18" s="159"/>
      <c r="BT18" s="161"/>
      <c r="BU18" s="163"/>
      <c r="BW18" s="19"/>
    </row>
    <row r="19" spans="1:77" ht="14.25" customHeight="1" thickBot="1" x14ac:dyDescent="0.25">
      <c r="A19" s="166"/>
      <c r="B19" s="169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04"/>
      <c r="I19" s="20">
        <f>Y11</f>
        <v>1</v>
      </c>
      <c r="J19" s="20">
        <f>X11</f>
        <v>15</v>
      </c>
      <c r="K19" s="20" t="s">
        <v>13</v>
      </c>
      <c r="L19" s="20">
        <f>V11</f>
        <v>9</v>
      </c>
      <c r="M19" s="22">
        <f>U11</f>
        <v>0</v>
      </c>
      <c r="N19" s="143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6"/>
      <c r="U19" s="177"/>
      <c r="V19" s="177"/>
      <c r="W19" s="177"/>
      <c r="X19" s="177"/>
      <c r="Y19" s="178"/>
      <c r="Z19" s="137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37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43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90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40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40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1"/>
      <c r="BK19" s="181"/>
      <c r="BL19" s="181"/>
      <c r="BM19" s="184"/>
      <c r="BN19" s="160"/>
      <c r="BO19" s="160"/>
      <c r="BP19" s="160"/>
      <c r="BQ19" s="200"/>
      <c r="BR19" s="160"/>
      <c r="BS19" s="160"/>
      <c r="BT19" s="162"/>
      <c r="BU19" s="164"/>
      <c r="BW19" s="19"/>
    </row>
    <row r="20" spans="1:77" ht="14.25" customHeight="1" x14ac:dyDescent="0.2">
      <c r="A20" s="26">
        <f>T2</f>
        <v>0</v>
      </c>
      <c r="B20" s="167" t="str">
        <f>Z4</f>
        <v>③</v>
      </c>
      <c r="C20" s="34"/>
      <c r="D20" s="35">
        <f>AD4</f>
        <v>2</v>
      </c>
      <c r="E20" s="35" t="s">
        <v>13</v>
      </c>
      <c r="F20" s="35">
        <f>AA4</f>
        <v>1</v>
      </c>
      <c r="G20" s="36"/>
      <c r="H20" s="202" t="str">
        <f>$Z$8</f>
        <v>①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141" t="str">
        <f>$Z$12</f>
        <v>⑥</v>
      </c>
      <c r="O20" s="6"/>
      <c r="P20" s="6">
        <f>AD12</f>
        <v>0</v>
      </c>
      <c r="Q20" s="6" t="s">
        <v>13</v>
      </c>
      <c r="R20" s="7">
        <f>AA12</f>
        <v>2</v>
      </c>
      <c r="S20" s="8"/>
      <c r="T20" s="141" t="str">
        <f>Z16</f>
        <v>⑨</v>
      </c>
      <c r="U20" s="40"/>
      <c r="V20" s="6">
        <f>AD16</f>
        <v>2</v>
      </c>
      <c r="W20" s="6" t="s">
        <v>13</v>
      </c>
      <c r="X20" s="7">
        <f>AA16</f>
        <v>0</v>
      </c>
      <c r="Y20" s="8"/>
      <c r="Z20" s="170"/>
      <c r="AA20" s="171"/>
      <c r="AB20" s="171"/>
      <c r="AC20" s="171"/>
      <c r="AD20" s="171"/>
      <c r="AE20" s="172"/>
      <c r="AF20" s="135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35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38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38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38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79">
        <f>SUMPRODUCT((D20=2)+(J20=2)+(P20=2)+(V20=2)+(AG20=2)+(AM20=2)+(AS20=2)+(AY20=2)+(BE20=2))</f>
        <v>2</v>
      </c>
      <c r="BK20" s="194" t="s">
        <v>14</v>
      </c>
      <c r="BL20" s="179">
        <f>SUMPRODUCT((L20=2)+(R20=2)+(F20=2)+(X20=2)+(AJ20=2)+(AP20=2)+(AV20=2)+(BB20=2)+(BH20=2))</f>
        <v>2</v>
      </c>
      <c r="BM20" s="182">
        <f>SUM(BJ20*2)+BL20</f>
        <v>6</v>
      </c>
      <c r="BN20" s="158">
        <f>SUM(D20,J20,P20,V20,,AG20,AM20,AS20,AY20,BE20)</f>
        <v>4</v>
      </c>
      <c r="BO20" s="158" t="s">
        <v>14</v>
      </c>
      <c r="BP20" s="158">
        <f>SUM(F20,L20,R20,X20,AJ20,AP20,AV20,BB20,BH20)</f>
        <v>5</v>
      </c>
      <c r="BQ20" s="198">
        <f>SUM(BN20/BP20)</f>
        <v>0.8</v>
      </c>
      <c r="BR20" s="158">
        <f>SUM(J21,J22,J23,P21,P22,P23,V21,V22,V23,AB21,AB22,AB23,AH21,AH22,AH23,AN21,AN22,AN23,AT21,AT22,AT23,AZ21,AZ22,AZ23,BF21,BF22,BF23,D21,D22,D23)</f>
        <v>123</v>
      </c>
      <c r="BS20" s="158">
        <f>SUM(F21,F22,F23,L21,L22,L23,R21,R22,R23,X21,X22,X23,AD21,AD22,AD23,AJ21,AJ22,AJ23,AP21,AP22,AP23,AV21,AV22,AV23,BB21,BB22,BB23,BH21,BH22,BH23)</f>
        <v>108</v>
      </c>
      <c r="BT20" s="201">
        <f>SUM(BR20/BS20)</f>
        <v>1.1388888888888888</v>
      </c>
      <c r="BU20" s="163">
        <f>$BV20</f>
        <v>3</v>
      </c>
      <c r="BV20">
        <f>RANK(BY20,BY$4:BY$43)</f>
        <v>3</v>
      </c>
      <c r="BW20" s="19">
        <f>IF(BN20=0,0,IF(BP20=0,9,BQ20))</f>
        <v>0.8</v>
      </c>
      <c r="BX20">
        <f>IF(BR20=0,0,BT20)</f>
        <v>1.1388888888888888</v>
      </c>
      <c r="BY20">
        <f>BJ20+0.01*BW20+0.00001*BX20</f>
        <v>2.0080113888888889</v>
      </c>
    </row>
    <row r="21" spans="1:77" ht="14.25" customHeight="1" x14ac:dyDescent="0.2">
      <c r="A21" s="210" t="str">
        <f>Z3</f>
        <v>甚目寺☆月</v>
      </c>
      <c r="B21" s="168"/>
      <c r="C21" s="29">
        <f>AE5</f>
        <v>0</v>
      </c>
      <c r="D21" s="30">
        <f>AD5</f>
        <v>14</v>
      </c>
      <c r="E21" s="30" t="s">
        <v>14</v>
      </c>
      <c r="F21" s="30">
        <f>AB5</f>
        <v>16</v>
      </c>
      <c r="G21" s="13">
        <f>AA5</f>
        <v>1</v>
      </c>
      <c r="H21" s="203"/>
      <c r="I21" s="30">
        <f>AE9</f>
        <v>0</v>
      </c>
      <c r="J21" s="30">
        <f>AD9</f>
        <v>9</v>
      </c>
      <c r="K21" s="30" t="s">
        <v>13</v>
      </c>
      <c r="L21" s="12">
        <f>AB9</f>
        <v>15</v>
      </c>
      <c r="M21" s="13">
        <f>AA9</f>
        <v>1</v>
      </c>
      <c r="N21" s="142"/>
      <c r="O21" s="30">
        <f>AE13</f>
        <v>0</v>
      </c>
      <c r="P21" s="30">
        <f>AD13</f>
        <v>14</v>
      </c>
      <c r="Q21" s="30" t="s">
        <v>13</v>
      </c>
      <c r="R21" s="12">
        <f>AB13</f>
        <v>16</v>
      </c>
      <c r="S21" s="13">
        <f>AA13</f>
        <v>1</v>
      </c>
      <c r="T21" s="142"/>
      <c r="U21" s="41">
        <f>AE17</f>
        <v>1</v>
      </c>
      <c r="V21" s="30">
        <f>AD17</f>
        <v>15</v>
      </c>
      <c r="W21" s="30" t="s">
        <v>13</v>
      </c>
      <c r="X21" s="12">
        <f>AB17</f>
        <v>4</v>
      </c>
      <c r="Y21" s="13">
        <f>AA17</f>
        <v>0</v>
      </c>
      <c r="Z21" s="173"/>
      <c r="AA21" s="174"/>
      <c r="AB21" s="174"/>
      <c r="AC21" s="174"/>
      <c r="AD21" s="174"/>
      <c r="AE21" s="175"/>
      <c r="AF21" s="136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36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39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9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39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0"/>
      <c r="BK21" s="180"/>
      <c r="BL21" s="180"/>
      <c r="BM21" s="183"/>
      <c r="BN21" s="159"/>
      <c r="BO21" s="159"/>
      <c r="BP21" s="159"/>
      <c r="BQ21" s="199"/>
      <c r="BR21" s="159"/>
      <c r="BS21" s="159"/>
      <c r="BT21" s="161"/>
      <c r="BU21" s="163"/>
      <c r="BW21" s="19"/>
    </row>
    <row r="22" spans="1:77" ht="14.25" customHeight="1" x14ac:dyDescent="0.2">
      <c r="A22" s="210"/>
      <c r="B22" s="168"/>
      <c r="C22" s="29">
        <f>AE6</f>
        <v>1</v>
      </c>
      <c r="D22" s="30">
        <f>AD6</f>
        <v>15</v>
      </c>
      <c r="E22" s="30" t="s">
        <v>14</v>
      </c>
      <c r="F22" s="30">
        <f>AB6</f>
        <v>10</v>
      </c>
      <c r="G22" s="13">
        <f>AA6</f>
        <v>0</v>
      </c>
      <c r="H22" s="203"/>
      <c r="I22" s="30">
        <f>AE10</f>
        <v>0</v>
      </c>
      <c r="J22" s="30">
        <f>AD10</f>
        <v>13</v>
      </c>
      <c r="K22" s="30" t="s">
        <v>13</v>
      </c>
      <c r="L22" s="12">
        <f>AB10</f>
        <v>15</v>
      </c>
      <c r="M22" s="13">
        <f>AA10</f>
        <v>1</v>
      </c>
      <c r="N22" s="142"/>
      <c r="O22" s="30">
        <f>AE14</f>
        <v>0</v>
      </c>
      <c r="P22" s="30">
        <f>AD14</f>
        <v>13</v>
      </c>
      <c r="Q22" s="30" t="s">
        <v>13</v>
      </c>
      <c r="R22" s="12">
        <f>AB14</f>
        <v>15</v>
      </c>
      <c r="S22" s="13">
        <f>AA14</f>
        <v>1</v>
      </c>
      <c r="T22" s="142"/>
      <c r="U22" s="41">
        <f>AE18</f>
        <v>1</v>
      </c>
      <c r="V22" s="30">
        <f>AD18</f>
        <v>15</v>
      </c>
      <c r="W22" s="30" t="s">
        <v>13</v>
      </c>
      <c r="X22" s="12">
        <f>AB18</f>
        <v>7</v>
      </c>
      <c r="Y22" s="13">
        <f>AA18</f>
        <v>0</v>
      </c>
      <c r="Z22" s="173"/>
      <c r="AA22" s="174"/>
      <c r="AB22" s="174"/>
      <c r="AC22" s="174"/>
      <c r="AD22" s="174"/>
      <c r="AE22" s="175"/>
      <c r="AF22" s="136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36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39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9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39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0"/>
      <c r="BK22" s="180"/>
      <c r="BL22" s="180"/>
      <c r="BM22" s="183"/>
      <c r="BN22" s="159"/>
      <c r="BO22" s="159"/>
      <c r="BP22" s="159"/>
      <c r="BQ22" s="199"/>
      <c r="BR22" s="159"/>
      <c r="BS22" s="159"/>
      <c r="BT22" s="161"/>
      <c r="BU22" s="163"/>
      <c r="BW22" s="19"/>
    </row>
    <row r="23" spans="1:77" ht="14.25" customHeight="1" thickBot="1" x14ac:dyDescent="0.25">
      <c r="A23" s="211"/>
      <c r="B23" s="169"/>
      <c r="C23" s="32">
        <f>AE7</f>
        <v>1</v>
      </c>
      <c r="D23" s="20">
        <f>AD7</f>
        <v>15</v>
      </c>
      <c r="E23" s="20" t="s">
        <v>14</v>
      </c>
      <c r="F23" s="20">
        <f>AB7</f>
        <v>10</v>
      </c>
      <c r="G23" s="22">
        <f>AA7</f>
        <v>0</v>
      </c>
      <c r="H23" s="204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43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43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6"/>
      <c r="AA23" s="177"/>
      <c r="AB23" s="177"/>
      <c r="AC23" s="177"/>
      <c r="AD23" s="177"/>
      <c r="AE23" s="178"/>
      <c r="AF23" s="137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7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40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40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40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1"/>
      <c r="BK23" s="181"/>
      <c r="BL23" s="181"/>
      <c r="BM23" s="184"/>
      <c r="BN23" s="160"/>
      <c r="BO23" s="160"/>
      <c r="BP23" s="160"/>
      <c r="BQ23" s="200"/>
      <c r="BR23" s="160"/>
      <c r="BS23" s="160"/>
      <c r="BT23" s="162"/>
      <c r="BU23" s="164"/>
      <c r="BW23" s="19"/>
    </row>
    <row r="24" spans="1:77" ht="12" hidden="1" customHeight="1" x14ac:dyDescent="0.2">
      <c r="A24" s="81">
        <f>Z2</f>
        <v>0</v>
      </c>
      <c r="B24" s="167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02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41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41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41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0"/>
      <c r="AG24" s="171"/>
      <c r="AH24" s="171"/>
      <c r="AI24" s="171"/>
      <c r="AJ24" s="171"/>
      <c r="AK24" s="172"/>
      <c r="AL24" s="138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88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8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38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79">
        <f>SUMPRODUCT((J24=2)+(P24=2)+(V24=2)+(AB24=2)+(D24=2)+(AM24=2)+(AS24=2)+(AY24=2)+(BE24=2))</f>
        <v>0</v>
      </c>
      <c r="BK24" s="194" t="s">
        <v>14</v>
      </c>
      <c r="BL24" s="179">
        <f>SUMPRODUCT((L24=2)+(R24=2)+(X24=2)+(F24=2)+(AD24=2)+(AP24=2)+(AV24=2)+(BB24=2)+(BH24=2))</f>
        <v>0</v>
      </c>
      <c r="BM24" s="182">
        <f>SUM(BJ24*2)+BL24</f>
        <v>0</v>
      </c>
      <c r="BN24" s="158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198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01" t="e">
        <f>SUM(BR24/BS24)</f>
        <v>#DIV/0!</v>
      </c>
      <c r="BU24" s="163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10">
        <f>AF3</f>
        <v>0</v>
      </c>
      <c r="B25" s="168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03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42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42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42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3"/>
      <c r="AG25" s="174"/>
      <c r="AH25" s="174"/>
      <c r="AI25" s="174"/>
      <c r="AJ25" s="174"/>
      <c r="AK25" s="175"/>
      <c r="AL25" s="139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89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9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39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0"/>
      <c r="BK25" s="180"/>
      <c r="BL25" s="180"/>
      <c r="BM25" s="183"/>
      <c r="BN25" s="159"/>
      <c r="BO25" s="159"/>
      <c r="BP25" s="159"/>
      <c r="BQ25" s="199"/>
      <c r="BR25" s="159"/>
      <c r="BS25" s="159"/>
      <c r="BT25" s="161"/>
      <c r="BU25" s="163"/>
      <c r="BW25" s="19"/>
    </row>
    <row r="26" spans="1:77" ht="12" hidden="1" customHeight="1" x14ac:dyDescent="0.2">
      <c r="A26" s="210"/>
      <c r="B26" s="168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03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42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42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42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3"/>
      <c r="AG26" s="174"/>
      <c r="AH26" s="174"/>
      <c r="AI26" s="174"/>
      <c r="AJ26" s="174"/>
      <c r="AK26" s="175"/>
      <c r="AL26" s="139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89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9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39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0"/>
      <c r="BK26" s="180"/>
      <c r="BL26" s="180"/>
      <c r="BM26" s="183"/>
      <c r="BN26" s="159"/>
      <c r="BO26" s="159"/>
      <c r="BP26" s="159"/>
      <c r="BQ26" s="199"/>
      <c r="BR26" s="159"/>
      <c r="BS26" s="159"/>
      <c r="BT26" s="161"/>
      <c r="BU26" s="163"/>
      <c r="BW26" s="19"/>
    </row>
    <row r="27" spans="1:77" ht="12" hidden="1" customHeight="1" x14ac:dyDescent="0.2">
      <c r="A27" s="211"/>
      <c r="B27" s="16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04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43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43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43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6"/>
      <c r="AG27" s="177"/>
      <c r="AH27" s="177"/>
      <c r="AI27" s="177"/>
      <c r="AJ27" s="177"/>
      <c r="AK27" s="178"/>
      <c r="AL27" s="140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90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40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40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1"/>
      <c r="BK27" s="181"/>
      <c r="BL27" s="181"/>
      <c r="BM27" s="184"/>
      <c r="BN27" s="160"/>
      <c r="BO27" s="160"/>
      <c r="BP27" s="160"/>
      <c r="BQ27" s="200"/>
      <c r="BR27" s="160"/>
      <c r="BS27" s="160"/>
      <c r="BT27" s="162"/>
      <c r="BU27" s="164"/>
      <c r="BW27" s="19"/>
    </row>
    <row r="28" spans="1:77" ht="12" hidden="1" customHeight="1" x14ac:dyDescent="0.2">
      <c r="A28" s="26">
        <f>AF2</f>
        <v>0</v>
      </c>
      <c r="B28" s="167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41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41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41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41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0"/>
      <c r="AM28" s="171"/>
      <c r="AN28" s="171"/>
      <c r="AO28" s="171"/>
      <c r="AP28" s="171"/>
      <c r="AQ28" s="172"/>
      <c r="AR28" s="138" t="s">
        <v>28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8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38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79">
        <f>SUMPRODUCT((J28=2)+(D28=2)+(P28=2)+(V28=2)+(AB28=2)+(AH28=2)+(AS28=2)+(AY28=2)+(BE28=2))</f>
        <v>0</v>
      </c>
      <c r="BK28" s="194" t="s">
        <v>14</v>
      </c>
      <c r="BL28" s="179">
        <f>SUMPRODUCT((L28=2)+(R28=2)+(X28=2)+(AD28=2)+(AJ28=2)+(AP28=2)+(AV28=2)+(BB28=2)+(BH28=2))</f>
        <v>0</v>
      </c>
      <c r="BM28" s="182">
        <f>SUM(BJ28*2)+BL28</f>
        <v>0</v>
      </c>
      <c r="BN28" s="158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198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01" t="e">
        <f>SUM(BR28/BS28)</f>
        <v>#DIV/0!</v>
      </c>
      <c r="BU28" s="163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42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42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42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42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3"/>
      <c r="AM29" s="174"/>
      <c r="AN29" s="174"/>
      <c r="AO29" s="174"/>
      <c r="AP29" s="174"/>
      <c r="AQ29" s="175"/>
      <c r="AR29" s="139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9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39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0"/>
      <c r="BK29" s="180"/>
      <c r="BL29" s="180"/>
      <c r="BM29" s="183"/>
      <c r="BN29" s="159"/>
      <c r="BO29" s="159"/>
      <c r="BP29" s="159"/>
      <c r="BQ29" s="199"/>
      <c r="BR29" s="159"/>
      <c r="BS29" s="159"/>
      <c r="BT29" s="161"/>
      <c r="BU29" s="163"/>
      <c r="BW29" s="19"/>
    </row>
    <row r="30" spans="1:77" ht="12" hidden="1" customHeight="1" x14ac:dyDescent="0.2">
      <c r="A30" s="165"/>
      <c r="B30" s="168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42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42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42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42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3"/>
      <c r="AM30" s="174"/>
      <c r="AN30" s="174"/>
      <c r="AO30" s="174"/>
      <c r="AP30" s="174"/>
      <c r="AQ30" s="175"/>
      <c r="AR30" s="139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9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39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0"/>
      <c r="BK30" s="180"/>
      <c r="BL30" s="180"/>
      <c r="BM30" s="183"/>
      <c r="BN30" s="159"/>
      <c r="BO30" s="159"/>
      <c r="BP30" s="159"/>
      <c r="BQ30" s="199"/>
      <c r="BR30" s="159"/>
      <c r="BS30" s="159"/>
      <c r="BT30" s="161"/>
      <c r="BU30" s="163"/>
      <c r="BW30" s="19"/>
    </row>
    <row r="31" spans="1:77" ht="12" hidden="1" customHeight="1" x14ac:dyDescent="0.2">
      <c r="A31" s="166"/>
      <c r="B31" s="169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43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43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43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43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6"/>
      <c r="AM31" s="177"/>
      <c r="AN31" s="177"/>
      <c r="AO31" s="177"/>
      <c r="AP31" s="177"/>
      <c r="AQ31" s="178"/>
      <c r="AR31" s="140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40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40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1"/>
      <c r="BK31" s="181"/>
      <c r="BL31" s="181"/>
      <c r="BM31" s="184"/>
      <c r="BN31" s="160"/>
      <c r="BO31" s="160"/>
      <c r="BP31" s="160"/>
      <c r="BQ31" s="200"/>
      <c r="BR31" s="160"/>
      <c r="BS31" s="160"/>
      <c r="BT31" s="162"/>
      <c r="BU31" s="164"/>
      <c r="BW31" s="19"/>
    </row>
    <row r="32" spans="1:77" ht="12" hidden="1" customHeight="1" x14ac:dyDescent="0.2">
      <c r="A32" s="26">
        <f>$AR$2</f>
        <v>0</v>
      </c>
      <c r="B32" s="212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02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41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41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41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41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41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88"/>
      <c r="AS32" s="101"/>
      <c r="AT32" s="6"/>
      <c r="AU32" s="6" t="s">
        <v>13</v>
      </c>
      <c r="AV32" s="7"/>
      <c r="AW32" s="28"/>
      <c r="AX32" s="138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38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79">
        <f>SUMPRODUCT((J32=2)+(P32=2)+(V32=2)+(AB32=2)+(D32=2)+(AH32=2)+(AN32=2)+(AY32=2)+(BE32=2))</f>
        <v>0</v>
      </c>
      <c r="BK32" s="194" t="s">
        <v>14</v>
      </c>
      <c r="BL32" s="179">
        <f>SUMPRODUCT((L32=2)+(R32=2)+(X32=2)+(AD32=2)+(AJ32=2)+(AP32=2)+(F32=2)+(BB32=2)+(BH32=2))</f>
        <v>0</v>
      </c>
      <c r="BM32" s="182">
        <f>SUM(BJ32*2)+BL32</f>
        <v>0</v>
      </c>
      <c r="BN32" s="158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198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01" t="e">
        <f>SUM(BR32/BS32)</f>
        <v>#DIV/0!</v>
      </c>
      <c r="BU32" s="163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3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03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42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42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42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42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42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89"/>
      <c r="AS33" s="102"/>
      <c r="AT33" s="30"/>
      <c r="AU33" s="30" t="s">
        <v>13</v>
      </c>
      <c r="AV33" s="12"/>
      <c r="AW33" s="31"/>
      <c r="AX33" s="139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39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0"/>
      <c r="BK33" s="180"/>
      <c r="BL33" s="180"/>
      <c r="BM33" s="183"/>
      <c r="BN33" s="159"/>
      <c r="BO33" s="159"/>
      <c r="BP33" s="159"/>
      <c r="BQ33" s="199"/>
      <c r="BR33" s="159"/>
      <c r="BS33" s="159"/>
      <c r="BT33" s="161"/>
      <c r="BU33" s="163"/>
      <c r="BW33" s="19"/>
    </row>
    <row r="34" spans="1:77" ht="12" hidden="1" customHeight="1" x14ac:dyDescent="0.2">
      <c r="A34" s="215"/>
      <c r="B34" s="213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03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42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42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42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42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42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89"/>
      <c r="AS34" s="102"/>
      <c r="AT34" s="30"/>
      <c r="AU34" s="30" t="s">
        <v>13</v>
      </c>
      <c r="AV34" s="12"/>
      <c r="AW34" s="31"/>
      <c r="AX34" s="139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39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0"/>
      <c r="BK34" s="180"/>
      <c r="BL34" s="180"/>
      <c r="BM34" s="183"/>
      <c r="BN34" s="159"/>
      <c r="BO34" s="159"/>
      <c r="BP34" s="159"/>
      <c r="BQ34" s="199"/>
      <c r="BR34" s="159"/>
      <c r="BS34" s="159"/>
      <c r="BT34" s="161"/>
      <c r="BU34" s="163"/>
      <c r="BW34" s="19"/>
    </row>
    <row r="35" spans="1:77" ht="12" hidden="1" customHeight="1" x14ac:dyDescent="0.2">
      <c r="A35" s="216"/>
      <c r="B35" s="213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04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43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43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43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43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43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0"/>
      <c r="AS35" s="103"/>
      <c r="AT35" s="20"/>
      <c r="AU35" s="20" t="s">
        <v>13</v>
      </c>
      <c r="AV35" s="21"/>
      <c r="AW35" s="33"/>
      <c r="AX35" s="140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40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1"/>
      <c r="BK35" s="181"/>
      <c r="BL35" s="181"/>
      <c r="BM35" s="184"/>
      <c r="BN35" s="160"/>
      <c r="BO35" s="160"/>
      <c r="BP35" s="160"/>
      <c r="BQ35" s="200"/>
      <c r="BR35" s="160"/>
      <c r="BS35" s="160"/>
      <c r="BT35" s="162"/>
      <c r="BU35" s="164"/>
      <c r="BW35" s="19"/>
    </row>
    <row r="36" spans="1:77" ht="12" hidden="1" customHeight="1" x14ac:dyDescent="0.2">
      <c r="A36" s="26">
        <f>$AX$2</f>
        <v>0</v>
      </c>
      <c r="B36" s="168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02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41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41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41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41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41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41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88"/>
      <c r="AY36" s="101"/>
      <c r="AZ36" s="6"/>
      <c r="BA36" s="6" t="s">
        <v>13</v>
      </c>
      <c r="BB36" s="7"/>
      <c r="BC36" s="8"/>
      <c r="BD36" s="138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79">
        <f>SUMPRODUCT((D36=2)+(J36=2)+(V36=2)+(P36=2)+(AB36=2)+(AH36=2)+(AN36=2)+(AT36=2)+(BE36=2))</f>
        <v>0</v>
      </c>
      <c r="BK36" s="194" t="s">
        <v>14</v>
      </c>
      <c r="BL36" s="179">
        <f>SUMPRODUCT((L36=2)+(R36=2)+(X36=2)+(AC36=2)+(AJ36=2)+(AP36=2)+(AV36=2)+(BB36=2)+(BH36=2))</f>
        <v>0</v>
      </c>
      <c r="BM36" s="182">
        <f>SUM(BJ36*2)+BL36</f>
        <v>0</v>
      </c>
      <c r="BN36" s="158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198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01" t="e">
        <f>SUM(BR36/BS36)</f>
        <v>#DIV/0!</v>
      </c>
      <c r="BU36" s="163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68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03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42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42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42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42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42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42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89"/>
      <c r="AY37" s="102"/>
      <c r="AZ37" s="30"/>
      <c r="BA37" s="30" t="s">
        <v>13</v>
      </c>
      <c r="BB37" s="12"/>
      <c r="BC37" s="13"/>
      <c r="BD37" s="139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0"/>
      <c r="BK37" s="180"/>
      <c r="BL37" s="180"/>
      <c r="BM37" s="183"/>
      <c r="BN37" s="159"/>
      <c r="BO37" s="159"/>
      <c r="BP37" s="159"/>
      <c r="BQ37" s="199"/>
      <c r="BR37" s="159"/>
      <c r="BS37" s="159"/>
      <c r="BT37" s="161"/>
      <c r="BU37" s="163"/>
      <c r="BW37" s="19"/>
    </row>
    <row r="38" spans="1:77" ht="12" hidden="1" customHeight="1" x14ac:dyDescent="0.2">
      <c r="A38" s="215"/>
      <c r="B38" s="168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03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42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42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42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42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42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42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89"/>
      <c r="AY38" s="102"/>
      <c r="AZ38" s="30"/>
      <c r="BA38" s="30" t="s">
        <v>13</v>
      </c>
      <c r="BB38" s="12"/>
      <c r="BC38" s="13"/>
      <c r="BD38" s="139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0"/>
      <c r="BK38" s="180"/>
      <c r="BL38" s="180"/>
      <c r="BM38" s="183"/>
      <c r="BN38" s="159"/>
      <c r="BO38" s="159"/>
      <c r="BP38" s="159"/>
      <c r="BQ38" s="199"/>
      <c r="BR38" s="159"/>
      <c r="BS38" s="159"/>
      <c r="BT38" s="161"/>
      <c r="BU38" s="163"/>
      <c r="BW38" s="19"/>
    </row>
    <row r="39" spans="1:77" ht="12" hidden="1" customHeight="1" x14ac:dyDescent="0.2">
      <c r="A39" s="216"/>
      <c r="B39" s="168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04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43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43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43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43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43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43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0"/>
      <c r="AY39" s="103"/>
      <c r="AZ39" s="20"/>
      <c r="BA39" s="20" t="s">
        <v>13</v>
      </c>
      <c r="BB39" s="21"/>
      <c r="BC39" s="22"/>
      <c r="BD39" s="140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1"/>
      <c r="BK39" s="181"/>
      <c r="BL39" s="181"/>
      <c r="BM39" s="184"/>
      <c r="BN39" s="160"/>
      <c r="BO39" s="160"/>
      <c r="BP39" s="160"/>
      <c r="BQ39" s="200"/>
      <c r="BR39" s="160"/>
      <c r="BS39" s="160"/>
      <c r="BT39" s="162"/>
      <c r="BU39" s="164"/>
      <c r="BW39" s="19"/>
    </row>
    <row r="40" spans="1:77" ht="12" hidden="1" customHeight="1" x14ac:dyDescent="0.2">
      <c r="A40" s="55">
        <f>$BD$2</f>
        <v>0</v>
      </c>
      <c r="B40" s="168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02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41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41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41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41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41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41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41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88"/>
      <c r="BE40" s="102"/>
      <c r="BF40" s="35"/>
      <c r="BG40" s="35" t="s">
        <v>13</v>
      </c>
      <c r="BH40" s="56"/>
      <c r="BI40" s="97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>SUM(BJ40*2)+BL40</f>
        <v>0</v>
      </c>
      <c r="BN40" s="221">
        <f>SUM(D40,J40,P40,V40,AB40,AH40,AN40,AT40,AZ40,BD40)</f>
        <v>0</v>
      </c>
      <c r="BO40" s="221" t="s">
        <v>14</v>
      </c>
      <c r="BP40" s="221">
        <f>SUM(F40,L40,R40,X40,AD40,AJ40,AP40,AV40,BB40)</f>
        <v>0</v>
      </c>
      <c r="BQ40" s="198" t="e">
        <f>SUM(BN40/BP40)</f>
        <v>#DIV/0!</v>
      </c>
      <c r="BR40" s="221">
        <f>SUM(J41,J42,J43,P41,P42,P43,V41,V42,V43,AB41,AB42,AB43,AH41,AH42,AH43,AN41,AN42,AN43,AT41,AT42,AT43,AZ41,AZ42,AZ43,BF41,BF42,BF43,D41,D42,D43)</f>
        <v>0</v>
      </c>
      <c r="BS40" s="221">
        <f>SUM(F41,F42,F43,L41,L42,L43,R41,R42,R43,X41,X42,X43,AD41,AD42,AD43,AJ41,AJ42,AJ43,AP41,AP42,AP43,AV41,AV42,AV43,BB41,BB42,BB43,BH41,BH42,BH43)</f>
        <v>0</v>
      </c>
      <c r="BT40" s="201" t="e">
        <f>SUM(BR40/BS40)</f>
        <v>#DIV/0!</v>
      </c>
      <c r="BU40" s="224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68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03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42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42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42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42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42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42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42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89"/>
      <c r="BE41" s="30"/>
      <c r="BF41" s="30"/>
      <c r="BG41" s="30" t="s">
        <v>13</v>
      </c>
      <c r="BH41" s="12"/>
      <c r="BI41" s="30"/>
      <c r="BJ41" s="180"/>
      <c r="BK41" s="180"/>
      <c r="BL41" s="180"/>
      <c r="BM41" s="183"/>
      <c r="BN41" s="159"/>
      <c r="BO41" s="159"/>
      <c r="BP41" s="159"/>
      <c r="BQ41" s="199"/>
      <c r="BR41" s="159"/>
      <c r="BS41" s="159"/>
      <c r="BT41" s="161"/>
      <c r="BU41" s="163"/>
      <c r="BW41" s="19"/>
    </row>
    <row r="42" spans="1:77" ht="12" hidden="1" customHeight="1" x14ac:dyDescent="0.2">
      <c r="A42" s="215"/>
      <c r="B42" s="168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03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42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42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42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42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42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42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42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89"/>
      <c r="BE42" s="30"/>
      <c r="BF42" s="30"/>
      <c r="BG42" s="30" t="s">
        <v>13</v>
      </c>
      <c r="BH42" s="12"/>
      <c r="BI42" s="30"/>
      <c r="BJ42" s="180"/>
      <c r="BK42" s="180"/>
      <c r="BL42" s="180"/>
      <c r="BM42" s="183"/>
      <c r="BN42" s="159"/>
      <c r="BO42" s="159"/>
      <c r="BP42" s="159"/>
      <c r="BQ42" s="199"/>
      <c r="BR42" s="159"/>
      <c r="BS42" s="159"/>
      <c r="BT42" s="161"/>
      <c r="BU42" s="163"/>
      <c r="BW42" s="19"/>
    </row>
    <row r="43" spans="1:77" ht="12" hidden="1" customHeight="1" x14ac:dyDescent="0.2">
      <c r="A43" s="226"/>
      <c r="B43" s="217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18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19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19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19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19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19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19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19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28"/>
      <c r="BE43" s="66"/>
      <c r="BF43" s="61"/>
      <c r="BG43" s="61" t="s">
        <v>13</v>
      </c>
      <c r="BH43" s="63"/>
      <c r="BI43" s="98"/>
      <c r="BJ43" s="181"/>
      <c r="BK43" s="227"/>
      <c r="BL43" s="181"/>
      <c r="BM43" s="184"/>
      <c r="BN43" s="222"/>
      <c r="BO43" s="222"/>
      <c r="BP43" s="222"/>
      <c r="BQ43" s="220"/>
      <c r="BR43" s="222"/>
      <c r="BS43" s="222"/>
      <c r="BT43" s="223"/>
      <c r="BU43" s="225"/>
    </row>
    <row r="44" spans="1:77" ht="13.5" thickTop="1" x14ac:dyDescent="0.2">
      <c r="BJ44" s="229"/>
      <c r="BK44" s="229"/>
      <c r="BL44" s="230"/>
      <c r="BM44" s="231"/>
      <c r="BN44" s="231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32" t="str">
        <f>$B$3</f>
        <v>Ｇｏｏｆｉｅｓ　Ａ</v>
      </c>
      <c r="C49" s="232"/>
      <c r="D49" s="232"/>
      <c r="E49" s="232"/>
      <c r="F49" s="232"/>
      <c r="G49" s="232"/>
      <c r="H49" s="233" t="str">
        <f>H3</f>
        <v>レッドビッキーズ壱</v>
      </c>
      <c r="I49" s="233"/>
      <c r="J49" s="233"/>
      <c r="K49" s="233"/>
      <c r="L49" s="233"/>
      <c r="M49" s="233"/>
      <c r="N49" s="233" t="str">
        <f>$N$3</f>
        <v>光ケ丘P&amp;M</v>
      </c>
      <c r="O49" s="233"/>
      <c r="P49" s="233"/>
      <c r="Q49" s="233"/>
      <c r="R49" s="233"/>
      <c r="S49" s="233"/>
      <c r="T49" s="233" t="str">
        <f>$T$3</f>
        <v>ＵＮ　ＦＡＩＲ</v>
      </c>
      <c r="U49" s="233"/>
      <c r="V49" s="233"/>
      <c r="W49" s="233"/>
      <c r="X49" s="233"/>
      <c r="Y49" s="233"/>
      <c r="Z49" s="233" t="str">
        <f>$Z$3</f>
        <v>甚目寺☆月</v>
      </c>
      <c r="AA49" s="233"/>
      <c r="AB49" s="233"/>
      <c r="AC49" s="233"/>
      <c r="AD49" s="233"/>
      <c r="AE49" s="233"/>
      <c r="AF49" s="233">
        <f>$AF$3</f>
        <v>0</v>
      </c>
      <c r="AG49" s="233"/>
      <c r="AH49" s="233"/>
      <c r="AI49" s="233"/>
      <c r="AJ49" s="233"/>
      <c r="AK49" s="233"/>
      <c r="AL49" s="233">
        <f>$AL$3</f>
        <v>0</v>
      </c>
      <c r="AM49" s="233"/>
      <c r="AN49" s="233"/>
      <c r="AO49" s="233"/>
      <c r="AP49" s="233"/>
      <c r="AQ49" s="233"/>
      <c r="AR49" s="234">
        <f>$AR$3</f>
        <v>0</v>
      </c>
      <c r="AS49" s="235"/>
      <c r="AT49" s="235"/>
      <c r="AU49" s="235"/>
      <c r="AV49" s="235"/>
      <c r="AW49" s="236"/>
      <c r="AX49" s="234">
        <f>$AX$3</f>
        <v>0</v>
      </c>
      <c r="AY49" s="235"/>
      <c r="AZ49" s="235"/>
      <c r="BA49" s="235"/>
      <c r="BB49" s="235"/>
      <c r="BC49" s="236"/>
      <c r="BD49" s="234">
        <f>$BD$3</f>
        <v>0</v>
      </c>
      <c r="BE49" s="235"/>
      <c r="BF49" s="235"/>
      <c r="BG49" s="235"/>
      <c r="BH49" s="235"/>
      <c r="BI49" s="241"/>
    </row>
    <row r="50" spans="1:61" ht="22.5" customHeight="1" thickBot="1" x14ac:dyDescent="0.25">
      <c r="A50" s="70" t="s">
        <v>11</v>
      </c>
      <c r="B50" s="242">
        <f>$BU$4</f>
        <v>4</v>
      </c>
      <c r="C50" s="242"/>
      <c r="D50" s="242"/>
      <c r="E50" s="242"/>
      <c r="F50" s="242"/>
      <c r="G50" s="242"/>
      <c r="H50" s="242">
        <f>$BU$8</f>
        <v>2</v>
      </c>
      <c r="I50" s="242"/>
      <c r="J50" s="242"/>
      <c r="K50" s="242"/>
      <c r="L50" s="242"/>
      <c r="M50" s="242"/>
      <c r="N50" s="242">
        <f>$BU$12</f>
        <v>1</v>
      </c>
      <c r="O50" s="242"/>
      <c r="P50" s="242"/>
      <c r="Q50" s="242"/>
      <c r="R50" s="242"/>
      <c r="S50" s="242"/>
      <c r="T50" s="242">
        <f>$BU$16</f>
        <v>5</v>
      </c>
      <c r="U50" s="242"/>
      <c r="V50" s="242"/>
      <c r="W50" s="242"/>
      <c r="X50" s="242"/>
      <c r="Y50" s="242"/>
      <c r="Z50" s="242">
        <f>$BU$20</f>
        <v>3</v>
      </c>
      <c r="AA50" s="242"/>
      <c r="AB50" s="242"/>
      <c r="AC50" s="242"/>
      <c r="AD50" s="242"/>
      <c r="AE50" s="242"/>
      <c r="AF50" s="242">
        <f>$BU$24</f>
        <v>6</v>
      </c>
      <c r="AG50" s="242"/>
      <c r="AH50" s="242"/>
      <c r="AI50" s="242"/>
      <c r="AJ50" s="242"/>
      <c r="AK50" s="242"/>
      <c r="AL50" s="242">
        <f>$BU$28</f>
        <v>6</v>
      </c>
      <c r="AM50" s="242"/>
      <c r="AN50" s="242"/>
      <c r="AO50" s="242"/>
      <c r="AP50" s="242"/>
      <c r="AQ50" s="242"/>
      <c r="AR50" s="237">
        <f>$BU$32</f>
        <v>6</v>
      </c>
      <c r="AS50" s="238"/>
      <c r="AT50" s="238"/>
      <c r="AU50" s="238"/>
      <c r="AV50" s="238"/>
      <c r="AW50" s="239"/>
      <c r="AX50" s="237">
        <f>$BU$36</f>
        <v>6</v>
      </c>
      <c r="AY50" s="238"/>
      <c r="AZ50" s="238"/>
      <c r="BA50" s="238"/>
      <c r="BB50" s="238"/>
      <c r="BC50" s="239"/>
      <c r="BD50" s="237">
        <f>$BU$40</f>
        <v>6</v>
      </c>
      <c r="BE50" s="238"/>
      <c r="BF50" s="238"/>
      <c r="BG50" s="238"/>
      <c r="BH50" s="238"/>
      <c r="BI50" s="24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111"/>
  <sheetViews>
    <sheetView topLeftCell="A16" zoomScaleNormal="100" workbookViewId="0">
      <selection activeCell="CA15" sqref="CA15:CB15"/>
    </sheetView>
    <sheetView workbookViewId="1"/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5" width="3.08984375" customWidth="1"/>
    <col min="26" max="28" width="3.08984375" hidden="1" customWidth="1"/>
    <col min="29" max="29" width="1.6328125" hidden="1" customWidth="1"/>
    <col min="30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hidden="1" customWidth="1"/>
    <col min="66" max="66" width="3.26953125" hidden="1" customWidth="1"/>
    <col min="67" max="67" width="0.7265625" hidden="1" customWidth="1"/>
    <col min="68" max="68" width="2.7265625" hidden="1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34.5" customHeight="1" thickBot="1" x14ac:dyDescent="0.25">
      <c r="A1" s="105" t="s">
        <v>0</v>
      </c>
      <c r="B1" s="105"/>
      <c r="C1" s="243" t="s">
        <v>34</v>
      </c>
      <c r="D1" s="243"/>
      <c r="E1" s="243"/>
      <c r="F1" s="243"/>
      <c r="G1" s="243"/>
      <c r="H1" s="244" t="s">
        <v>55</v>
      </c>
      <c r="I1" s="244"/>
      <c r="J1" s="244"/>
      <c r="K1" s="244"/>
      <c r="L1" s="244"/>
      <c r="M1" s="244"/>
      <c r="N1" s="244"/>
      <c r="O1" s="244"/>
      <c r="P1" s="244"/>
      <c r="Q1" s="72"/>
      <c r="R1" s="72"/>
      <c r="S1" s="72"/>
      <c r="T1" s="245" t="s">
        <v>57</v>
      </c>
      <c r="U1" s="245"/>
      <c r="V1" s="245"/>
      <c r="W1" s="245"/>
      <c r="X1" s="245"/>
      <c r="Y1" s="245"/>
      <c r="Z1" s="72"/>
      <c r="AA1" s="72"/>
      <c r="AB1" s="72"/>
      <c r="AC1" s="72"/>
      <c r="AD1" s="72"/>
      <c r="AE1" s="72"/>
      <c r="AF1" s="72" t="s">
        <v>2</v>
      </c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</row>
    <row r="2" spans="1:77" ht="15" customHeight="1" thickTop="1" x14ac:dyDescent="0.2">
      <c r="A2" s="3" t="s">
        <v>3</v>
      </c>
      <c r="B2" s="132"/>
      <c r="C2" s="133"/>
      <c r="D2" s="133"/>
      <c r="E2" s="133"/>
      <c r="F2" s="133"/>
      <c r="G2" s="134"/>
      <c r="H2" s="132"/>
      <c r="I2" s="133"/>
      <c r="J2" s="133"/>
      <c r="K2" s="133"/>
      <c r="L2" s="133"/>
      <c r="M2" s="134"/>
      <c r="N2" s="132"/>
      <c r="O2" s="133"/>
      <c r="P2" s="133"/>
      <c r="Q2" s="133"/>
      <c r="R2" s="133"/>
      <c r="S2" s="134"/>
      <c r="T2" s="132"/>
      <c r="U2" s="133"/>
      <c r="V2" s="133"/>
      <c r="W2" s="133"/>
      <c r="X2" s="133"/>
      <c r="Y2" s="134"/>
      <c r="Z2" s="132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4"/>
      <c r="AR2" s="132"/>
      <c r="AS2" s="133"/>
      <c r="AT2" s="133"/>
      <c r="AU2" s="133"/>
      <c r="AV2" s="133"/>
      <c r="AW2" s="134"/>
      <c r="AX2" s="132"/>
      <c r="AY2" s="133"/>
      <c r="AZ2" s="133"/>
      <c r="BA2" s="133"/>
      <c r="BB2" s="133"/>
      <c r="BC2" s="134"/>
      <c r="BD2" s="132"/>
      <c r="BE2" s="133"/>
      <c r="BF2" s="133"/>
      <c r="BG2" s="133"/>
      <c r="BH2" s="133"/>
      <c r="BI2" s="134"/>
      <c r="BJ2" s="123" t="s">
        <v>4</v>
      </c>
      <c r="BK2" s="124"/>
      <c r="BL2" s="124"/>
      <c r="BM2" s="127" t="s">
        <v>26</v>
      </c>
      <c r="BN2" s="148" t="s">
        <v>5</v>
      </c>
      <c r="BO2" s="77"/>
      <c r="BP2" s="150" t="s">
        <v>6</v>
      </c>
      <c r="BQ2" s="152" t="s">
        <v>7</v>
      </c>
      <c r="BR2" s="154" t="s">
        <v>8</v>
      </c>
      <c r="BS2" s="156" t="s">
        <v>9</v>
      </c>
      <c r="BT2" s="152" t="s">
        <v>10</v>
      </c>
      <c r="BU2" s="144" t="s">
        <v>11</v>
      </c>
    </row>
    <row r="3" spans="1:77" s="72" customFormat="1" ht="30.75" customHeight="1" thickBot="1" x14ac:dyDescent="0.25">
      <c r="A3" s="4" t="s">
        <v>12</v>
      </c>
      <c r="B3" s="129" t="s">
        <v>82</v>
      </c>
      <c r="C3" s="146"/>
      <c r="D3" s="146"/>
      <c r="E3" s="146"/>
      <c r="F3" s="146"/>
      <c r="G3" s="147"/>
      <c r="H3" s="129" t="s">
        <v>60</v>
      </c>
      <c r="I3" s="146"/>
      <c r="J3" s="146"/>
      <c r="K3" s="146"/>
      <c r="L3" s="146"/>
      <c r="M3" s="147"/>
      <c r="N3" s="129" t="s">
        <v>85</v>
      </c>
      <c r="O3" s="146"/>
      <c r="P3" s="146"/>
      <c r="Q3" s="146"/>
      <c r="R3" s="146"/>
      <c r="S3" s="147"/>
      <c r="T3" s="129" t="s">
        <v>58</v>
      </c>
      <c r="U3" s="130"/>
      <c r="V3" s="130"/>
      <c r="W3" s="130"/>
      <c r="X3" s="130"/>
      <c r="Y3" s="131"/>
      <c r="Z3" s="129"/>
      <c r="AA3" s="130"/>
      <c r="AB3" s="130"/>
      <c r="AC3" s="130"/>
      <c r="AD3" s="130"/>
      <c r="AE3" s="131"/>
      <c r="AF3" s="129"/>
      <c r="AG3" s="130"/>
      <c r="AH3" s="130"/>
      <c r="AI3" s="130"/>
      <c r="AJ3" s="130"/>
      <c r="AK3" s="131"/>
      <c r="AL3" s="129"/>
      <c r="AM3" s="130"/>
      <c r="AN3" s="130"/>
      <c r="AO3" s="130"/>
      <c r="AP3" s="130"/>
      <c r="AQ3" s="131"/>
      <c r="AR3" s="129"/>
      <c r="AS3" s="130"/>
      <c r="AT3" s="130"/>
      <c r="AU3" s="130"/>
      <c r="AV3" s="130"/>
      <c r="AW3" s="131"/>
      <c r="AX3" s="129"/>
      <c r="AY3" s="130"/>
      <c r="AZ3" s="130"/>
      <c r="BA3" s="130"/>
      <c r="BB3" s="130"/>
      <c r="BC3" s="131"/>
      <c r="BD3" s="129"/>
      <c r="BE3" s="130"/>
      <c r="BF3" s="130"/>
      <c r="BG3" s="130"/>
      <c r="BH3" s="130"/>
      <c r="BI3" s="131"/>
      <c r="BJ3" s="125"/>
      <c r="BK3" s="126"/>
      <c r="BL3" s="126"/>
      <c r="BM3" s="128"/>
      <c r="BN3" s="149"/>
      <c r="BO3" s="78"/>
      <c r="BP3" s="151"/>
      <c r="BQ3" s="153"/>
      <c r="BR3" s="155"/>
      <c r="BS3" s="157"/>
      <c r="BT3" s="153"/>
      <c r="BU3" s="145"/>
    </row>
    <row r="4" spans="1:77" ht="13.5" customHeight="1" x14ac:dyDescent="0.2">
      <c r="A4" s="5">
        <f>$B$2</f>
        <v>0</v>
      </c>
      <c r="B4" s="170"/>
      <c r="C4" s="171"/>
      <c r="D4" s="171"/>
      <c r="E4" s="171"/>
      <c r="F4" s="171"/>
      <c r="G4" s="172"/>
      <c r="H4" s="191" t="s">
        <v>15</v>
      </c>
      <c r="I4" s="83">
        <f>IF(J5="","",SUM(I5:I7))</f>
        <v>1</v>
      </c>
      <c r="J4" s="84"/>
      <c r="K4" s="85" t="s">
        <v>13</v>
      </c>
      <c r="L4" s="83">
        <f>IF(L5="","",SUM(M5:M7))</f>
        <v>2</v>
      </c>
      <c r="M4" s="84"/>
      <c r="N4" s="135" t="s">
        <v>24</v>
      </c>
      <c r="O4" s="83">
        <f>IF(P5="","",SUM(O5:O7))</f>
        <v>2</v>
      </c>
      <c r="P4" s="96"/>
      <c r="Q4" s="86" t="s">
        <v>13</v>
      </c>
      <c r="R4" s="83">
        <f>IF(R5="","",SUM(S5:S7))</f>
        <v>0</v>
      </c>
      <c r="S4" s="84"/>
      <c r="T4" s="138" t="s">
        <v>25</v>
      </c>
      <c r="U4" s="83">
        <f>IF(V5="","",SUM(U5:U7))</f>
        <v>2</v>
      </c>
      <c r="V4" s="84"/>
      <c r="W4" s="11" t="s">
        <v>45</v>
      </c>
      <c r="X4" s="9">
        <f>IF(X5="","",SUM(Y5:Y7))</f>
        <v>1</v>
      </c>
      <c r="Y4" s="10"/>
      <c r="Z4" s="135" t="s">
        <v>46</v>
      </c>
      <c r="AA4" s="83" t="str">
        <f>IF(AB5="","",SUM(AA5:AA7))</f>
        <v/>
      </c>
      <c r="AB4" s="84"/>
      <c r="AC4" s="85" t="s">
        <v>47</v>
      </c>
      <c r="AD4" s="83" t="str">
        <f>IF(AD5="","",SUM(AE5:AE7))</f>
        <v/>
      </c>
      <c r="AE4" s="84"/>
      <c r="AF4" s="141"/>
      <c r="AG4" s="39" t="str">
        <f>IF(AH5="","",SUM(AG5:AG7))</f>
        <v/>
      </c>
      <c r="AH4" s="94"/>
      <c r="AI4" s="95" t="s">
        <v>47</v>
      </c>
      <c r="AJ4" s="39" t="str">
        <f>IF(AJ5="","",SUM(AK5:AK7))</f>
        <v/>
      </c>
      <c r="AK4" s="94"/>
      <c r="AL4" s="188"/>
      <c r="AM4" s="79" t="str">
        <f>IF(AN5="","",SUM(AM5:AM7))</f>
        <v/>
      </c>
      <c r="AN4" s="80"/>
      <c r="AO4" s="35" t="s">
        <v>47</v>
      </c>
      <c r="AP4" s="79" t="str">
        <f>IF(AP5="","",SUM(AQ5:AQ7))</f>
        <v/>
      </c>
      <c r="AQ4" s="80"/>
      <c r="AR4" s="138"/>
      <c r="AS4" s="9" t="str">
        <f>IF(AT5="","",SUM(AS5:AS7))</f>
        <v/>
      </c>
      <c r="AT4" s="10"/>
      <c r="AU4" s="11" t="s">
        <v>47</v>
      </c>
      <c r="AV4" s="9" t="str">
        <f>IF(AV5="","",SUM(AW5:AW7))</f>
        <v/>
      </c>
      <c r="AW4" s="10"/>
      <c r="AX4" s="138"/>
      <c r="AY4" s="9" t="str">
        <f>IF(AZ5="","",SUM(AY5:AY7))</f>
        <v/>
      </c>
      <c r="AZ4" s="10"/>
      <c r="BA4" s="11" t="s">
        <v>47</v>
      </c>
      <c r="BB4" s="9" t="str">
        <f>IF(BB5="","",SUM(BC5:BC7))</f>
        <v/>
      </c>
      <c r="BC4" s="10"/>
      <c r="BD4" s="138"/>
      <c r="BE4" s="9" t="str">
        <f>IF(BF5="","",SUM(BE5:BE7))</f>
        <v/>
      </c>
      <c r="BF4" s="10"/>
      <c r="BG4" s="11" t="s">
        <v>47</v>
      </c>
      <c r="BH4" s="9" t="str">
        <f>IF(BH5="","",SUM(BI5:BI7))</f>
        <v/>
      </c>
      <c r="BI4" s="10"/>
      <c r="BJ4" s="179">
        <f>SUMPRODUCT((I4=2)+(O4=2)+(U4=2)+(AA4=2)+(AG4=2)+(AM4=2)+(AS4=2)+(AY4=2)+(BE4=2))</f>
        <v>2</v>
      </c>
      <c r="BK4" s="179" t="s">
        <v>14</v>
      </c>
      <c r="BL4" s="179">
        <f>SUMPRODUCT((L4=2)+(R4=2)+(X4=2)+(AD4=2)+(AJ4=2)+(AP4=2)+(AV4=2)+(BB4=2)+(BH4=2))</f>
        <v>1</v>
      </c>
      <c r="BM4" s="182">
        <f>SUM(BJ4*2)+BL4</f>
        <v>5</v>
      </c>
      <c r="BN4" s="158">
        <f>SUM(I4,O4,U4,AA4,AG4,AM4,AS4,AY4,BE4)</f>
        <v>5</v>
      </c>
      <c r="BO4" s="158" t="s">
        <v>14</v>
      </c>
      <c r="BP4" s="158">
        <f>SUM(F4,L4,R4,X4,AD4,AJ4,AP4,AV4,BB4,BH4)</f>
        <v>3</v>
      </c>
      <c r="BQ4" s="185">
        <f>SUM(BN4/BP4)</f>
        <v>1.6666666666666667</v>
      </c>
      <c r="BR4" s="158">
        <f>SUM(J5,J6,J7,P5,P6,P7,V5,V6,V7,AB5,AB6,AB7,AH5,AH6,AH7,AN5,AN6,AN7,AT5,AT6,AT7,AZ5,AZ6,AZ7,BF5,BF6,BF7,D5,D6,D7)</f>
        <v>114</v>
      </c>
      <c r="BS4" s="158">
        <f>SUM(F5,F6,F7,L5,L6,L7,R5,R6,R7,X5,X6,X7,AD5,AD6,AD7,AJ5,AJ6,AJ7,AP5,AP6,AP7,AV5,AV6,AV7,BB5,BB6,BB7,BH5,BH6,BH7)</f>
        <v>103</v>
      </c>
      <c r="BT4" s="161">
        <f>SUM(BR4/BS4)</f>
        <v>1.1067961165048543</v>
      </c>
      <c r="BU4" s="163">
        <f>$BV4</f>
        <v>2</v>
      </c>
      <c r="BV4">
        <f>RANK(BY4,BY$4:BY$43)</f>
        <v>2</v>
      </c>
      <c r="BW4">
        <f>IF(BN4=0,0,IF(BP4=0,9,BQ4))</f>
        <v>1.6666666666666667</v>
      </c>
      <c r="BX4">
        <f>IF(BR4=0,0,BT4)</f>
        <v>1.1067961165048543</v>
      </c>
      <c r="BY4">
        <f>BJ4+0.01*BW4+0.00001*BX4</f>
        <v>2.0166777346278315</v>
      </c>
    </row>
    <row r="5" spans="1:77" ht="12" customHeight="1" x14ac:dyDescent="0.2">
      <c r="A5" s="165" t="str">
        <f>$B$3</f>
        <v>ＫＩＳＯＧＡＷＡ</v>
      </c>
      <c r="B5" s="173"/>
      <c r="C5" s="174"/>
      <c r="D5" s="174"/>
      <c r="E5" s="174"/>
      <c r="F5" s="174"/>
      <c r="G5" s="175"/>
      <c r="H5" s="192"/>
      <c r="I5" s="82">
        <f>IF(J5="","",IF(J5&gt;L5,1,0))</f>
        <v>0</v>
      </c>
      <c r="J5" s="90">
        <v>16</v>
      </c>
      <c r="K5" s="82" t="s">
        <v>45</v>
      </c>
      <c r="L5" s="87">
        <v>17</v>
      </c>
      <c r="M5" s="82">
        <f>IF(L5="","",IF(L5&gt;J5,1,0))</f>
        <v>1</v>
      </c>
      <c r="N5" s="136"/>
      <c r="O5" s="82">
        <f>IF(P5="","",IF(P5&gt;R5,1,0))</f>
        <v>1</v>
      </c>
      <c r="P5" s="90">
        <v>15</v>
      </c>
      <c r="Q5" s="82" t="s">
        <v>45</v>
      </c>
      <c r="R5" s="87">
        <v>8</v>
      </c>
      <c r="S5" s="82">
        <f>IF(R5="","",IF(R5&gt;P5,1,0))</f>
        <v>0</v>
      </c>
      <c r="T5" s="139"/>
      <c r="U5" s="14">
        <f>IF(V5="","",IF(V5&gt;X5,1,0))</f>
        <v>0</v>
      </c>
      <c r="V5" s="15">
        <v>8</v>
      </c>
      <c r="W5" s="14" t="s">
        <v>45</v>
      </c>
      <c r="X5" s="16">
        <v>15</v>
      </c>
      <c r="Y5" s="14">
        <f>IF(X5="","",IF(X5&gt;V5,1,0))</f>
        <v>1</v>
      </c>
      <c r="Z5" s="136"/>
      <c r="AA5" s="82" t="str">
        <f>IF(AB5="","",IF(AB5&gt;AD5,1,0))</f>
        <v/>
      </c>
      <c r="AB5" s="90"/>
      <c r="AC5" s="82" t="s">
        <v>45</v>
      </c>
      <c r="AD5" s="87"/>
      <c r="AE5" s="82" t="str">
        <f>IF(AD5="","",IF(AD5&gt;AB5,1,0))</f>
        <v/>
      </c>
      <c r="AF5" s="142"/>
      <c r="AG5" s="41" t="str">
        <f>IF(AH5="","",IF(AH5&gt;AJ5,1,0))</f>
        <v/>
      </c>
      <c r="AH5" s="95"/>
      <c r="AI5" s="41" t="s">
        <v>45</v>
      </c>
      <c r="AJ5" s="48"/>
      <c r="AK5" s="41" t="str">
        <f>IF(AJ5="","",IF(AJ5&gt;AH5,1,0))</f>
        <v/>
      </c>
      <c r="AL5" s="189"/>
      <c r="AM5" s="30" t="str">
        <f>IF(AN5="","",IF(AN5&gt;AP5,1,0))</f>
        <v/>
      </c>
      <c r="AN5" s="35"/>
      <c r="AO5" s="30" t="s">
        <v>45</v>
      </c>
      <c r="AP5" s="56"/>
      <c r="AQ5" s="30" t="str">
        <f>IF(AP5="","",IF(AP5&gt;AN5,1,0))</f>
        <v/>
      </c>
      <c r="AR5" s="139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39"/>
      <c r="AY5" s="14" t="str">
        <f>IF(AZ5="","",IF(AZ5&gt;BB5,1,0))</f>
        <v/>
      </c>
      <c r="AZ5" s="15"/>
      <c r="BA5" s="14" t="s">
        <v>48</v>
      </c>
      <c r="BB5" s="16"/>
      <c r="BC5" s="14" t="str">
        <f>IF(BB5="","",IF(BB5&gt;AZ5,1,0))</f>
        <v/>
      </c>
      <c r="BD5" s="139"/>
      <c r="BE5" s="14" t="str">
        <f>IF(BF5="","",IF(BF5&gt;BH5,1,0))</f>
        <v/>
      </c>
      <c r="BF5" s="15"/>
      <c r="BG5" s="14" t="s">
        <v>48</v>
      </c>
      <c r="BH5" s="16"/>
      <c r="BI5" s="14" t="str">
        <f>IF(BH5="","",IF(BH5&gt;BF5,1,0))</f>
        <v/>
      </c>
      <c r="BJ5" s="180"/>
      <c r="BK5" s="180"/>
      <c r="BL5" s="180"/>
      <c r="BM5" s="183"/>
      <c r="BN5" s="159"/>
      <c r="BO5" s="159"/>
      <c r="BP5" s="159"/>
      <c r="BQ5" s="186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192"/>
      <c r="I6" s="82">
        <f>IF(J6="","",IF(J6&gt;L6,1,0))</f>
        <v>1</v>
      </c>
      <c r="J6" s="91">
        <v>17</v>
      </c>
      <c r="K6" s="82" t="s">
        <v>48</v>
      </c>
      <c r="L6" s="88">
        <v>15</v>
      </c>
      <c r="M6" s="82">
        <f>IF(L6="","",IF(L6&gt;J6,1,0))</f>
        <v>0</v>
      </c>
      <c r="N6" s="136"/>
      <c r="O6" s="82">
        <f>IF(P6="","",IF(P6&gt;R6,1,0))</f>
        <v>1</v>
      </c>
      <c r="P6" s="91">
        <v>15</v>
      </c>
      <c r="Q6" s="82" t="s">
        <v>48</v>
      </c>
      <c r="R6" s="88">
        <v>10</v>
      </c>
      <c r="S6" s="82">
        <f>IF(R6="","",IF(R6&gt;P6,1,0))</f>
        <v>0</v>
      </c>
      <c r="T6" s="139"/>
      <c r="U6" s="14">
        <f>IF(V6="","",IF(V6&gt;X6,1,0))</f>
        <v>1</v>
      </c>
      <c r="V6" s="17">
        <v>15</v>
      </c>
      <c r="W6" s="14" t="s">
        <v>48</v>
      </c>
      <c r="X6" s="18">
        <v>13</v>
      </c>
      <c r="Y6" s="14">
        <f>IF(X6="","",IF(X6&gt;V6,1,0))</f>
        <v>0</v>
      </c>
      <c r="Z6" s="136"/>
      <c r="AA6" s="82" t="str">
        <f>IF(AB6="","",IF(AB6&gt;AD6,1,0))</f>
        <v/>
      </c>
      <c r="AB6" s="91"/>
      <c r="AC6" s="82" t="s">
        <v>48</v>
      </c>
      <c r="AD6" s="88"/>
      <c r="AE6" s="82" t="str">
        <f>IF(AD6="","",IF(AD6&gt;AB6,1,0))</f>
        <v/>
      </c>
      <c r="AF6" s="142"/>
      <c r="AG6" s="41" t="str">
        <f>IF(AH6="","",IF(AH6&gt;AJ6,1,0))</f>
        <v/>
      </c>
      <c r="AH6" s="41"/>
      <c r="AI6" s="41" t="s">
        <v>48</v>
      </c>
      <c r="AJ6" s="51"/>
      <c r="AK6" s="41" t="str">
        <f>IF(AJ6="","",IF(AJ6&gt;AH6,1,0))</f>
        <v/>
      </c>
      <c r="AL6" s="189"/>
      <c r="AM6" s="30" t="str">
        <f>IF(AN6="","",IF(AN6&gt;AP6,1,0))</f>
        <v/>
      </c>
      <c r="AN6" s="30"/>
      <c r="AO6" s="30" t="s">
        <v>48</v>
      </c>
      <c r="AP6" s="12"/>
      <c r="AQ6" s="30" t="str">
        <f>IF(AP6="","",IF(AP6&gt;AN6,1,0))</f>
        <v/>
      </c>
      <c r="AR6" s="139"/>
      <c r="AS6" s="14" t="str">
        <f>IF(AT6="","",IF(AT6&gt;AV6,1,0))</f>
        <v/>
      </c>
      <c r="AT6" s="17"/>
      <c r="AU6" s="14" t="s">
        <v>48</v>
      </c>
      <c r="AV6" s="17"/>
      <c r="AW6" s="14" t="str">
        <f>IF(AV6="","",IF(AV6&gt;AT6,1,0))</f>
        <v/>
      </c>
      <c r="AX6" s="139"/>
      <c r="AY6" s="14" t="str">
        <f>IF(AZ6="","",IF(AZ6&gt;BB6,1,0))</f>
        <v/>
      </c>
      <c r="AZ6" s="17"/>
      <c r="BA6" s="14" t="s">
        <v>48</v>
      </c>
      <c r="BB6" s="18"/>
      <c r="BC6" s="14" t="str">
        <f>IF(BB6="","",IF(BB6&gt;AZ6,1,0))</f>
        <v/>
      </c>
      <c r="BD6" s="139"/>
      <c r="BE6" s="14" t="str">
        <f>IF(BF6="","",IF(BF6&gt;BH6,1,0))</f>
        <v/>
      </c>
      <c r="BF6" s="17"/>
      <c r="BG6" s="14" t="s">
        <v>48</v>
      </c>
      <c r="BH6" s="18"/>
      <c r="BI6" s="14" t="str">
        <f>IF(BH6="","",IF(BH6&gt;BF6,1,0))</f>
        <v/>
      </c>
      <c r="BJ6" s="180"/>
      <c r="BK6" s="180"/>
      <c r="BL6" s="180"/>
      <c r="BM6" s="183"/>
      <c r="BN6" s="159"/>
      <c r="BO6" s="159"/>
      <c r="BP6" s="159"/>
      <c r="BQ6" s="186"/>
      <c r="BR6" s="159"/>
      <c r="BS6" s="159"/>
      <c r="BT6" s="161"/>
      <c r="BU6" s="163"/>
      <c r="BW6" s="19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193"/>
      <c r="I7" s="82">
        <f>IF(J7="","",IF(J7&gt;L7,1,0))</f>
        <v>0</v>
      </c>
      <c r="J7" s="92">
        <v>13</v>
      </c>
      <c r="K7" s="93" t="s">
        <v>48</v>
      </c>
      <c r="L7" s="89">
        <v>15</v>
      </c>
      <c r="M7" s="82">
        <f>IF(L7="","",IF(L7&gt;J7,1,0))</f>
        <v>1</v>
      </c>
      <c r="N7" s="137"/>
      <c r="O7" s="82" t="str">
        <f>IF(P7="","",IF(P7&gt;R7,1,0))</f>
        <v/>
      </c>
      <c r="P7" s="92"/>
      <c r="Q7" s="93" t="s">
        <v>48</v>
      </c>
      <c r="R7" s="89"/>
      <c r="S7" s="82" t="str">
        <f>IF(R7="","",IF(R7&gt;P7,1,0))</f>
        <v/>
      </c>
      <c r="T7" s="140"/>
      <c r="U7" s="14">
        <f>IF(V7="","",IF(V7&gt;X7,1,0))</f>
        <v>1</v>
      </c>
      <c r="V7" s="23">
        <v>15</v>
      </c>
      <c r="W7" s="24" t="s">
        <v>48</v>
      </c>
      <c r="X7" s="25">
        <v>10</v>
      </c>
      <c r="Y7" s="14">
        <f>IF(X7="","",IF(X7&gt;V7,1,0))</f>
        <v>0</v>
      </c>
      <c r="Z7" s="137"/>
      <c r="AA7" s="82" t="str">
        <f>IF(AB7="","",IF(AB7&gt;AD7,1,0))</f>
        <v/>
      </c>
      <c r="AB7" s="92"/>
      <c r="AC7" s="93" t="s">
        <v>48</v>
      </c>
      <c r="AD7" s="89"/>
      <c r="AE7" s="82" t="str">
        <f>IF(AD7="","",IF(AD7&gt;AB7,1,0))</f>
        <v/>
      </c>
      <c r="AF7" s="143"/>
      <c r="AG7" s="41" t="str">
        <f>IF(AH7="","",IF(AH7&gt;AJ7,1,0))</f>
        <v/>
      </c>
      <c r="AH7" s="42"/>
      <c r="AI7" s="42" t="s">
        <v>48</v>
      </c>
      <c r="AJ7" s="52"/>
      <c r="AK7" s="41" t="str">
        <f>IF(AJ7="","",IF(AJ7&gt;AH7,1,0))</f>
        <v/>
      </c>
      <c r="AL7" s="190"/>
      <c r="AM7" s="30" t="str">
        <f>IF(AN7="","",IF(AN7&gt;AP7,1,0))</f>
        <v/>
      </c>
      <c r="AN7" s="20"/>
      <c r="AO7" s="20" t="s">
        <v>48</v>
      </c>
      <c r="AP7" s="21"/>
      <c r="AQ7" s="30" t="str">
        <f>IF(AP7="","",IF(AP7&gt;AN7,1,0))</f>
        <v/>
      </c>
      <c r="AR7" s="140"/>
      <c r="AS7" s="14" t="str">
        <f>IF(AT7="","",IF(AT7&gt;AV7,1,0))</f>
        <v/>
      </c>
      <c r="AT7" s="23"/>
      <c r="AU7" s="24" t="s">
        <v>48</v>
      </c>
      <c r="AV7" s="23"/>
      <c r="AW7" s="14" t="str">
        <f>IF(AV7="","",IF(AV7&gt;AT7,1,0))</f>
        <v/>
      </c>
      <c r="AX7" s="140"/>
      <c r="AY7" s="14" t="str">
        <f>IF(AZ7="","",IF(AZ7&gt;BB7,1,0))</f>
        <v/>
      </c>
      <c r="AZ7" s="23"/>
      <c r="BA7" s="24" t="s">
        <v>48</v>
      </c>
      <c r="BB7" s="25"/>
      <c r="BC7" s="14" t="str">
        <f>IF(BB7="","",IF(BB7&gt;AZ7,1,0))</f>
        <v/>
      </c>
      <c r="BD7" s="140"/>
      <c r="BE7" s="14" t="str">
        <f>IF(BF7="","",IF(BF7&gt;BH7,1,0))</f>
        <v/>
      </c>
      <c r="BF7" s="23"/>
      <c r="BG7" s="24" t="s">
        <v>48</v>
      </c>
      <c r="BH7" s="25"/>
      <c r="BI7" s="14" t="str">
        <f>IF(BH7="","",IF(BH7&gt;BF7,1,0))</f>
        <v/>
      </c>
      <c r="BJ7" s="181"/>
      <c r="BK7" s="181"/>
      <c r="BL7" s="181"/>
      <c r="BM7" s="184"/>
      <c r="BN7" s="160"/>
      <c r="BO7" s="160"/>
      <c r="BP7" s="160"/>
      <c r="BQ7" s="187"/>
      <c r="BR7" s="160"/>
      <c r="BS7" s="160"/>
      <c r="BT7" s="162"/>
      <c r="BU7" s="164"/>
      <c r="BW7" s="19"/>
    </row>
    <row r="8" spans="1:77" ht="12" customHeight="1" x14ac:dyDescent="0.2">
      <c r="A8" s="26">
        <f>B2</f>
        <v>0</v>
      </c>
      <c r="B8" s="167" t="str">
        <f>H4</f>
        <v>⑤</v>
      </c>
      <c r="C8" s="27"/>
      <c r="D8" s="6">
        <f>L4</f>
        <v>2</v>
      </c>
      <c r="E8" s="6" t="s">
        <v>48</v>
      </c>
      <c r="F8" s="6">
        <f>I4</f>
        <v>1</v>
      </c>
      <c r="G8" s="8"/>
      <c r="H8" s="170"/>
      <c r="I8" s="171"/>
      <c r="J8" s="171"/>
      <c r="K8" s="171"/>
      <c r="L8" s="171"/>
      <c r="M8" s="172"/>
      <c r="N8" s="135" t="s">
        <v>16</v>
      </c>
      <c r="O8" s="83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135" t="s">
        <v>18</v>
      </c>
      <c r="U8" s="83">
        <f>IF(V9="","",SUM(U9:U11))</f>
        <v>2</v>
      </c>
      <c r="V8" s="84"/>
      <c r="W8" s="86" t="s">
        <v>13</v>
      </c>
      <c r="X8" s="83">
        <f>IF(X9="","",SUM(Y9:Y11))</f>
        <v>0</v>
      </c>
      <c r="Y8" s="84"/>
      <c r="Z8" s="135" t="s">
        <v>25</v>
      </c>
      <c r="AA8" s="83" t="str">
        <f>IF(AB9="","",SUM(AA9:AA11))</f>
        <v/>
      </c>
      <c r="AB8" s="84"/>
      <c r="AC8" s="86" t="s">
        <v>13</v>
      </c>
      <c r="AD8" s="83" t="str">
        <f>IF(AD9="","",SUM(AE9:AE11))</f>
        <v/>
      </c>
      <c r="AE8" s="84"/>
      <c r="AF8" s="135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38" t="s">
        <v>29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88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8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38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79">
        <f>SUMPRODUCT((D8=2)+(O8=2)+(U8=2)+(AA8=2)+(AG8=2)+(AM8=2)+(AS8=2)+(AY8=2)+(BE8=2))</f>
        <v>3</v>
      </c>
      <c r="BK8" s="194" t="s">
        <v>13</v>
      </c>
      <c r="BL8" s="179">
        <f>SUMPRODUCT((F8=2)+(R8=2)+(X8=2)+(AD8=2)+(AJ8=2)+(AP8=2)+(AV8=2)+(BB8=2)+(BH8=2))</f>
        <v>0</v>
      </c>
      <c r="BM8" s="195">
        <f>SUM(BJ8*2)+BL8</f>
        <v>6</v>
      </c>
      <c r="BN8" s="158">
        <f>SUM(D8,,O8,U8,AA8,AG8,AM8,AS8,AY8,BE8)</f>
        <v>6</v>
      </c>
      <c r="BO8" s="158" t="s">
        <v>14</v>
      </c>
      <c r="BP8" s="158">
        <f>SUM(F8,R8,X8,AD8,AJ8,AP8,AV8,BB8,BH8)</f>
        <v>1</v>
      </c>
      <c r="BQ8" s="198">
        <f>SUM(BN8/BP8)</f>
        <v>6</v>
      </c>
      <c r="BR8" s="158">
        <f>SUM(J9,J10,J11,P9,P10,P11,V9,V10,V11,AB9,AB10,AB11,AH9,AH10,AH11,AN9,AN10,AN11,AT9,AT10,AT11,AZ9,AZ10,AZ11,BF9,BF10,BF11,D9,D10,D11)</f>
        <v>107</v>
      </c>
      <c r="BS8" s="158">
        <f>SUM(F9,F10,F11,L9,L10,L11,R9,R10,R11,X9,X10,X11,AD9,AD10,AD11,AJ9,AJ10,AJ11,AP9,AP10,AP11,AV9,AV10,AV11,BB9,BB10,BB11,BH9,BH10,BH11)</f>
        <v>86</v>
      </c>
      <c r="BT8" s="201">
        <f>SUM(BR8/BS8)</f>
        <v>1.2441860465116279</v>
      </c>
      <c r="BU8" s="163">
        <f>$BV8</f>
        <v>1</v>
      </c>
      <c r="BV8">
        <f>RANK(BY8,BY$4:BY$43)</f>
        <v>1</v>
      </c>
      <c r="BW8" s="73">
        <f>IF(BN8=0,0,IF(BP8=0,9,BQ8))</f>
        <v>6</v>
      </c>
      <c r="BX8" s="74">
        <f>IF(BR8=0,0,BT8)</f>
        <v>1.2441860465116279</v>
      </c>
      <c r="BY8">
        <f>BJ8+0.01*BW8+0.00001*BX8</f>
        <v>3.0600124418604651</v>
      </c>
    </row>
    <row r="9" spans="1:77" ht="12" customHeight="1" x14ac:dyDescent="0.2">
      <c r="A9" s="165" t="str">
        <f>H3</f>
        <v>レッドビッキーズ弐</v>
      </c>
      <c r="B9" s="168"/>
      <c r="C9" s="29">
        <f>M5</f>
        <v>1</v>
      </c>
      <c r="D9" s="30">
        <f>SUM(L5)</f>
        <v>17</v>
      </c>
      <c r="E9" s="30" t="s">
        <v>13</v>
      </c>
      <c r="F9" s="30">
        <f>SUM(J5)</f>
        <v>16</v>
      </c>
      <c r="G9" s="13">
        <f>$I$5</f>
        <v>0</v>
      </c>
      <c r="H9" s="173"/>
      <c r="I9" s="174"/>
      <c r="J9" s="174"/>
      <c r="K9" s="174"/>
      <c r="L9" s="174"/>
      <c r="M9" s="175"/>
      <c r="N9" s="136"/>
      <c r="O9" s="14">
        <f>IF(P9="","",IF(P9&gt;R9,1,0))</f>
        <v>1</v>
      </c>
      <c r="P9" s="15">
        <v>15</v>
      </c>
      <c r="Q9" s="14" t="s">
        <v>13</v>
      </c>
      <c r="R9" s="16">
        <v>7</v>
      </c>
      <c r="S9" s="14">
        <f>IF(R9="","",IF(R9&gt;P9,1,0))</f>
        <v>0</v>
      </c>
      <c r="T9" s="136"/>
      <c r="U9" s="82">
        <f>IF(V9="","",IF(V9&gt;X9,1,0))</f>
        <v>1</v>
      </c>
      <c r="V9" s="90">
        <v>15</v>
      </c>
      <c r="W9" s="86" t="s">
        <v>13</v>
      </c>
      <c r="X9" s="87">
        <v>13</v>
      </c>
      <c r="Y9" s="82">
        <f>IF(X9="","",IF(X9&gt;V9,1,0))</f>
        <v>0</v>
      </c>
      <c r="Z9" s="136"/>
      <c r="AA9" s="82" t="str">
        <f>IF(AB9="","",IF(AB9&gt;AD9,1,0))</f>
        <v/>
      </c>
      <c r="AB9" s="90"/>
      <c r="AC9" s="82" t="s">
        <v>13</v>
      </c>
      <c r="AD9" s="87"/>
      <c r="AE9" s="82" t="str">
        <f>IF(AD9="","",IF(AD9&gt;AB9,1,0))</f>
        <v/>
      </c>
      <c r="AF9" s="136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39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89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9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39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0"/>
      <c r="BK9" s="180"/>
      <c r="BL9" s="180"/>
      <c r="BM9" s="196"/>
      <c r="BN9" s="159"/>
      <c r="BO9" s="159"/>
      <c r="BP9" s="159"/>
      <c r="BQ9" s="199"/>
      <c r="BR9" s="159"/>
      <c r="BS9" s="159"/>
      <c r="BT9" s="161"/>
      <c r="BU9" s="163"/>
      <c r="BW9" s="19"/>
    </row>
    <row r="10" spans="1:77" ht="12" customHeight="1" x14ac:dyDescent="0.2">
      <c r="A10" s="165"/>
      <c r="B10" s="168"/>
      <c r="C10" s="29">
        <f>M6</f>
        <v>0</v>
      </c>
      <c r="D10" s="30">
        <f>SUM(L6)</f>
        <v>15</v>
      </c>
      <c r="E10" s="30" t="s">
        <v>13</v>
      </c>
      <c r="F10" s="30">
        <f>SUM(J6)</f>
        <v>17</v>
      </c>
      <c r="G10" s="13">
        <f>I6</f>
        <v>1</v>
      </c>
      <c r="H10" s="173"/>
      <c r="I10" s="174"/>
      <c r="J10" s="174"/>
      <c r="K10" s="174"/>
      <c r="L10" s="174"/>
      <c r="M10" s="175"/>
      <c r="N10" s="136"/>
      <c r="O10" s="14">
        <f>IF(P10="","",IF(P10&gt;R10,1,0))</f>
        <v>1</v>
      </c>
      <c r="P10" s="17">
        <v>15</v>
      </c>
      <c r="Q10" s="14" t="s">
        <v>48</v>
      </c>
      <c r="R10" s="18">
        <v>8</v>
      </c>
      <c r="S10" s="14">
        <f>IF(R10="","",IF(R10&gt;P10,1,0))</f>
        <v>0</v>
      </c>
      <c r="T10" s="136"/>
      <c r="U10" s="82">
        <f>IF(V10="","",IF(V10&gt;X10,1,0))</f>
        <v>1</v>
      </c>
      <c r="V10" s="91">
        <v>15</v>
      </c>
      <c r="W10" s="86" t="s">
        <v>48</v>
      </c>
      <c r="X10" s="88">
        <v>12</v>
      </c>
      <c r="Y10" s="82">
        <f>IF(X10="","",IF(X10&gt;V10,1,0))</f>
        <v>0</v>
      </c>
      <c r="Z10" s="136"/>
      <c r="AA10" s="82" t="str">
        <f>IF(AB10="","",IF(AB10&gt;AD10,1,0))</f>
        <v/>
      </c>
      <c r="AB10" s="91"/>
      <c r="AC10" s="82" t="s">
        <v>48</v>
      </c>
      <c r="AD10" s="88"/>
      <c r="AE10" s="82" t="str">
        <f>IF(AD10="","",IF(AD10&gt;AB10,1,0))</f>
        <v/>
      </c>
      <c r="AF10" s="136"/>
      <c r="AG10" s="82" t="str">
        <f>IF(AH10="","",IF(AH10&gt;AJ10,1,0))</f>
        <v/>
      </c>
      <c r="AH10" s="91"/>
      <c r="AI10" s="82" t="s">
        <v>48</v>
      </c>
      <c r="AJ10" s="88"/>
      <c r="AK10" s="82" t="str">
        <f>IF(AJ10="","",IF(AJ10&gt;AH10,1,0))</f>
        <v/>
      </c>
      <c r="AL10" s="139"/>
      <c r="AM10" s="14" t="str">
        <f>IF(AN10="","",IF(AN10&gt;AP10,1,0))</f>
        <v/>
      </c>
      <c r="AN10" s="17"/>
      <c r="AO10" s="14" t="s">
        <v>48</v>
      </c>
      <c r="AP10" s="18"/>
      <c r="AQ10" s="14" t="str">
        <f>IF(AP10="","",IF(AP10&gt;AN10,1,0))</f>
        <v/>
      </c>
      <c r="AR10" s="189"/>
      <c r="AS10" s="30" t="str">
        <f>IF(AT10="","",IF(AT10&gt;AV10,1,0))</f>
        <v/>
      </c>
      <c r="AT10" s="30"/>
      <c r="AU10" s="30" t="s">
        <v>48</v>
      </c>
      <c r="AV10" s="12"/>
      <c r="AW10" s="30" t="str">
        <f>IF(AV10="","",IF(AV10&gt;AT10,1,0))</f>
        <v/>
      </c>
      <c r="AX10" s="139"/>
      <c r="AY10" s="14" t="str">
        <f>IF(AZ10="","",IF(AZ10&gt;BB10,1,0))</f>
        <v/>
      </c>
      <c r="AZ10" s="17"/>
      <c r="BA10" s="14" t="s">
        <v>48</v>
      </c>
      <c r="BB10" s="18"/>
      <c r="BC10" s="14" t="str">
        <f>IF(BB10="","",IF(BB10&gt;AZ10,1,0))</f>
        <v/>
      </c>
      <c r="BD10" s="139"/>
      <c r="BE10" s="14" t="str">
        <f>IF(BF10="","",IF(BF10&gt;BH10,1,0))</f>
        <v/>
      </c>
      <c r="BF10" s="17"/>
      <c r="BG10" s="14" t="s">
        <v>48</v>
      </c>
      <c r="BH10" s="18"/>
      <c r="BI10" s="14" t="str">
        <f>IF(BH10="","",IF(BH10&gt;BF10,1,0))</f>
        <v/>
      </c>
      <c r="BJ10" s="180"/>
      <c r="BK10" s="180"/>
      <c r="BL10" s="180"/>
      <c r="BM10" s="196"/>
      <c r="BN10" s="159"/>
      <c r="BO10" s="159"/>
      <c r="BP10" s="159"/>
      <c r="BQ10" s="199"/>
      <c r="BR10" s="159"/>
      <c r="BS10" s="159"/>
      <c r="BT10" s="161"/>
      <c r="BU10" s="163"/>
      <c r="BW10" s="19"/>
    </row>
    <row r="11" spans="1:77" ht="12" customHeight="1" thickBot="1" x14ac:dyDescent="0.25">
      <c r="A11" s="166"/>
      <c r="B11" s="169"/>
      <c r="C11" s="32">
        <f>M7</f>
        <v>1</v>
      </c>
      <c r="D11" s="20">
        <f>SUM(L7)</f>
        <v>15</v>
      </c>
      <c r="E11" s="20" t="s">
        <v>13</v>
      </c>
      <c r="F11" s="20">
        <f>SUM(J7)</f>
        <v>13</v>
      </c>
      <c r="G11" s="22">
        <f>I7</f>
        <v>0</v>
      </c>
      <c r="H11" s="176"/>
      <c r="I11" s="177"/>
      <c r="J11" s="177"/>
      <c r="K11" s="177"/>
      <c r="L11" s="177"/>
      <c r="M11" s="178"/>
      <c r="N11" s="137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7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37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37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40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90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40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40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1"/>
      <c r="BK11" s="181"/>
      <c r="BL11" s="181"/>
      <c r="BM11" s="197"/>
      <c r="BN11" s="160"/>
      <c r="BO11" s="160"/>
      <c r="BP11" s="160"/>
      <c r="BQ11" s="200"/>
      <c r="BR11" s="160"/>
      <c r="BS11" s="160"/>
      <c r="BT11" s="162"/>
      <c r="BU11" s="164"/>
      <c r="BW11" s="19"/>
    </row>
    <row r="12" spans="1:77" ht="12" customHeight="1" x14ac:dyDescent="0.2">
      <c r="A12" s="26">
        <f>H2</f>
        <v>0</v>
      </c>
      <c r="B12" s="205" t="str">
        <f>N4</f>
        <v>③</v>
      </c>
      <c r="C12" s="34"/>
      <c r="D12" s="35">
        <f>$R$4</f>
        <v>0</v>
      </c>
      <c r="E12" s="35" t="s">
        <v>48</v>
      </c>
      <c r="F12" s="35">
        <f>O4</f>
        <v>2</v>
      </c>
      <c r="G12" s="36"/>
      <c r="H12" s="207" t="str">
        <f>N8</f>
        <v>②</v>
      </c>
      <c r="I12" s="6"/>
      <c r="J12" s="6">
        <f>R8</f>
        <v>0</v>
      </c>
      <c r="K12" s="7" t="s">
        <v>48</v>
      </c>
      <c r="L12" s="35">
        <f>O8</f>
        <v>2</v>
      </c>
      <c r="M12" s="8"/>
      <c r="N12" s="170"/>
      <c r="O12" s="171"/>
      <c r="P12" s="171"/>
      <c r="Q12" s="171"/>
      <c r="R12" s="171"/>
      <c r="S12" s="172"/>
      <c r="T12" s="135" t="s">
        <v>19</v>
      </c>
      <c r="U12" s="9">
        <f>IF(V13="","",SUM(U13:U15))</f>
        <v>1</v>
      </c>
      <c r="V12" s="10"/>
      <c r="W12" s="11" t="s">
        <v>48</v>
      </c>
      <c r="X12" s="9">
        <f>IF(X13="","",SUM(Y13:Y15))</f>
        <v>2</v>
      </c>
      <c r="Y12" s="10"/>
      <c r="Z12" s="135" t="s">
        <v>49</v>
      </c>
      <c r="AA12" s="83" t="str">
        <f>IF(AB13="","",SUM(AA13:AA15))</f>
        <v/>
      </c>
      <c r="AB12" s="84"/>
      <c r="AC12" s="86" t="s">
        <v>45</v>
      </c>
      <c r="AD12" s="83" t="str">
        <f>IF(AD13="","",SUM(AE13:AE15))</f>
        <v/>
      </c>
      <c r="AE12" s="84"/>
      <c r="AF12" s="188"/>
      <c r="AG12" s="79" t="str">
        <f>IF(AH13="","",SUM(AG13:AG15))</f>
        <v/>
      </c>
      <c r="AH12" s="80"/>
      <c r="AI12" s="35" t="s">
        <v>45</v>
      </c>
      <c r="AJ12" s="79" t="str">
        <f>IF(AJ13="","",SUM(AK13:AK15))</f>
        <v/>
      </c>
      <c r="AK12" s="80"/>
      <c r="AL12" s="135" t="s">
        <v>50</v>
      </c>
      <c r="AM12" s="83" t="str">
        <f>IF(AN13="","",SUM(AM13:AM15))</f>
        <v/>
      </c>
      <c r="AN12" s="84"/>
      <c r="AO12" s="86" t="s">
        <v>45</v>
      </c>
      <c r="AP12" s="83" t="str">
        <f>IF(AP13="","",SUM(AQ13:AQ15))</f>
        <v/>
      </c>
      <c r="AQ12" s="84"/>
      <c r="AR12" s="138"/>
      <c r="AS12" s="9" t="str">
        <f>IF(AT13="","",SUM(AS13:AS15))</f>
        <v/>
      </c>
      <c r="AT12" s="10"/>
      <c r="AU12" s="11" t="s">
        <v>45</v>
      </c>
      <c r="AV12" s="9" t="str">
        <f>IF(AV13="","",SUM(AW13:AW15))</f>
        <v/>
      </c>
      <c r="AW12" s="10"/>
      <c r="AX12" s="138"/>
      <c r="AY12" s="9" t="str">
        <f>IF(AZ13="","",SUM(AY13:AY15))</f>
        <v/>
      </c>
      <c r="AZ12" s="10"/>
      <c r="BA12" s="11" t="s">
        <v>45</v>
      </c>
      <c r="BB12" s="9" t="str">
        <f>IF(BB13="","",SUM(BC13:BC15))</f>
        <v/>
      </c>
      <c r="BC12" s="10"/>
      <c r="BD12" s="138"/>
      <c r="BE12" s="9" t="str">
        <f>IF(BF13="","",SUM(BE13:BE15))</f>
        <v/>
      </c>
      <c r="BF12" s="10"/>
      <c r="BG12" s="11" t="s">
        <v>45</v>
      </c>
      <c r="BH12" s="9" t="str">
        <f>IF(BH13="","",SUM(BI13:BI15))</f>
        <v/>
      </c>
      <c r="BI12" s="10"/>
      <c r="BJ12" s="179">
        <f>SUMPRODUCT((J12=2)+(D12=2)+(U12=2)+(AA12=2)+(AG12=2)+(AM12=2)+(AS12=2)+(AY12=2)+(BE12=2))</f>
        <v>0</v>
      </c>
      <c r="BK12" s="194" t="s">
        <v>14</v>
      </c>
      <c r="BL12" s="179">
        <f>SUMPRODUCT((L12=2)+(F12=2)+(X12=2)+(AD12=2)+(AJ12=2)+(AP12=2)+(AV12=2)+(BB12=2)+(BH12=2))</f>
        <v>3</v>
      </c>
      <c r="BM12" s="182">
        <f>SUM(BJ12*2)+BL12</f>
        <v>3</v>
      </c>
      <c r="BN12" s="158">
        <f>SUM(D12,J12,O12,U12,AA12,AG12,AM12,AS12,AY12,BE12)</f>
        <v>1</v>
      </c>
      <c r="BO12" s="158" t="s">
        <v>14</v>
      </c>
      <c r="BP12" s="158">
        <f>SUM(F12,L12,X12,AD12,AJ12,AP12,AV12,BB12,BH12)</f>
        <v>6</v>
      </c>
      <c r="BQ12" s="198">
        <f>SUM(BN12/BP12)</f>
        <v>0.16666666666666666</v>
      </c>
      <c r="BR12" s="158">
        <f>SUM(J13,J14,J15,P13,P14,P15,V13,V14,V15,AB13,AB14,AB15,AH13,AH14,AH15,AN13,AN14,AN15,AT13,AT14,AT15,AZ13,AZ14,AZ15,BF13,BF14,BF15,D13,D14,D15)</f>
        <v>73</v>
      </c>
      <c r="BS12" s="158">
        <f>SUM(F13,F14,F15,L13,L14,L15,R13,R14,R15,X13,X14,X15,AD13,AD14,AD15,AJ13,AJ14,AJ15,AP13,AP14,AP15,AV13,AV14,AV15,BB13,BB14,BB15,BH13,BH14,BH15)</f>
        <v>104</v>
      </c>
      <c r="BT12" s="201">
        <f>SUM(BR12/BS12)</f>
        <v>0.70192307692307687</v>
      </c>
      <c r="BU12" s="163">
        <f>$BV12</f>
        <v>4</v>
      </c>
      <c r="BV12">
        <f>RANK(BY12,BY$4:BY$43)</f>
        <v>4</v>
      </c>
      <c r="BW12" s="19">
        <f>IF(BN12=0,0,IF(BP12=0,9,BQ12))</f>
        <v>0.16666666666666666</v>
      </c>
      <c r="BX12">
        <f>IF(BR12=0,0,BT12)</f>
        <v>0.70192307692307687</v>
      </c>
      <c r="BY12">
        <f>BJ12+0.01*BW12+0.00001*BX12</f>
        <v>1.6736858974358974E-3</v>
      </c>
    </row>
    <row r="13" spans="1:77" ht="12" customHeight="1" x14ac:dyDescent="0.2">
      <c r="A13" s="165" t="str">
        <f>N3</f>
        <v>Ｇｏｏｆｉｅｓ　</v>
      </c>
      <c r="B13" s="168"/>
      <c r="C13" s="29">
        <f>S5</f>
        <v>0</v>
      </c>
      <c r="D13" s="30">
        <f>R5</f>
        <v>8</v>
      </c>
      <c r="E13" s="30">
        <f>R3</f>
        <v>0</v>
      </c>
      <c r="F13" s="30">
        <f>SUM(P5)</f>
        <v>15</v>
      </c>
      <c r="G13" s="13">
        <f>O5</f>
        <v>1</v>
      </c>
      <c r="H13" s="208"/>
      <c r="I13" s="30">
        <f>S9</f>
        <v>0</v>
      </c>
      <c r="J13" s="30">
        <f>R9</f>
        <v>7</v>
      </c>
      <c r="K13" s="30" t="s">
        <v>48</v>
      </c>
      <c r="L13" s="12">
        <f>P9</f>
        <v>15</v>
      </c>
      <c r="M13" s="31">
        <f>O9</f>
        <v>1</v>
      </c>
      <c r="N13" s="173"/>
      <c r="O13" s="174"/>
      <c r="P13" s="174"/>
      <c r="Q13" s="174"/>
      <c r="R13" s="174"/>
      <c r="S13" s="175"/>
      <c r="T13" s="136"/>
      <c r="U13" s="14">
        <f>IF(V13="","",IF(V13&gt;X13,1,0))</f>
        <v>0</v>
      </c>
      <c r="V13" s="15">
        <v>13</v>
      </c>
      <c r="W13" s="14" t="s">
        <v>48</v>
      </c>
      <c r="X13" s="16">
        <v>15</v>
      </c>
      <c r="Y13" s="14">
        <f>IF(X13="","",IF(X13&gt;V13,1,0))</f>
        <v>1</v>
      </c>
      <c r="Z13" s="136"/>
      <c r="AA13" s="82" t="str">
        <f>IF(AB13="","",IF(AB13&gt;AD13,1,0))</f>
        <v/>
      </c>
      <c r="AB13" s="90"/>
      <c r="AC13" s="82" t="s">
        <v>48</v>
      </c>
      <c r="AD13" s="87"/>
      <c r="AE13" s="82" t="str">
        <f>IF(AD13="","",IF(AD13&gt;AB13,1,0))</f>
        <v/>
      </c>
      <c r="AF13" s="189"/>
      <c r="AG13" s="30"/>
      <c r="AH13" s="35"/>
      <c r="AI13" s="30" t="s">
        <v>48</v>
      </c>
      <c r="AJ13" s="56"/>
      <c r="AK13" s="30" t="str">
        <f>IF(AJ13="","",IF(AJ13&gt;AH13,1,0))</f>
        <v/>
      </c>
      <c r="AL13" s="136"/>
      <c r="AM13" s="82" t="str">
        <f>IF(AN13="","",IF(AN13&gt;AP13,1,0))</f>
        <v/>
      </c>
      <c r="AN13" s="90"/>
      <c r="AO13" s="82" t="s">
        <v>48</v>
      </c>
      <c r="AP13" s="87"/>
      <c r="AQ13" s="82" t="str">
        <f>IF(AP13="","",IF(AP13&gt;AN13,1,0))</f>
        <v/>
      </c>
      <c r="AR13" s="139"/>
      <c r="AS13" s="14" t="str">
        <f>IF(AT13="","",IF(AT13&gt;AV13,1,0))</f>
        <v/>
      </c>
      <c r="AT13" s="15"/>
      <c r="AU13" s="14" t="s">
        <v>48</v>
      </c>
      <c r="AV13" s="16"/>
      <c r="AW13" s="14" t="str">
        <f>IF(AV13="","",IF(AV13&gt;AT13,1,0))</f>
        <v/>
      </c>
      <c r="AX13" s="139"/>
      <c r="AY13" s="14" t="str">
        <f>IF(AZ13="","",IF(AZ13&gt;BB13,1,0))</f>
        <v/>
      </c>
      <c r="AZ13" s="15"/>
      <c r="BA13" s="14" t="s">
        <v>48</v>
      </c>
      <c r="BB13" s="16"/>
      <c r="BC13" s="14" t="str">
        <f>IF(BB13="","",IF(BB13&gt;AZ13,1,0))</f>
        <v/>
      </c>
      <c r="BD13" s="139"/>
      <c r="BE13" s="14" t="str">
        <f>IF(BF13="","",IF(BF13&gt;BH13,1,0))</f>
        <v/>
      </c>
      <c r="BF13" s="15"/>
      <c r="BG13" s="14" t="s">
        <v>48</v>
      </c>
      <c r="BH13" s="16"/>
      <c r="BI13" s="14" t="str">
        <f>IF(BH13="","",IF(BH13&gt;BF13,1,0))</f>
        <v/>
      </c>
      <c r="BJ13" s="180"/>
      <c r="BK13" s="180"/>
      <c r="BL13" s="180"/>
      <c r="BM13" s="183"/>
      <c r="BN13" s="159"/>
      <c r="BO13" s="159"/>
      <c r="BP13" s="159"/>
      <c r="BQ13" s="199"/>
      <c r="BR13" s="159"/>
      <c r="BS13" s="159"/>
      <c r="BT13" s="161"/>
      <c r="BU13" s="163"/>
      <c r="BW13" s="19"/>
    </row>
    <row r="14" spans="1:77" ht="12" customHeight="1" x14ac:dyDescent="0.2">
      <c r="A14" s="165"/>
      <c r="B14" s="168"/>
      <c r="C14" s="29">
        <f>S6</f>
        <v>0</v>
      </c>
      <c r="D14" s="30">
        <f>R6</f>
        <v>10</v>
      </c>
      <c r="E14" s="30" t="s">
        <v>48</v>
      </c>
      <c r="F14" s="30">
        <f>SUM(P6)</f>
        <v>15</v>
      </c>
      <c r="G14" s="13">
        <f>O6</f>
        <v>1</v>
      </c>
      <c r="H14" s="208"/>
      <c r="I14" s="30">
        <f>S10</f>
        <v>0</v>
      </c>
      <c r="J14" s="30">
        <f>R10</f>
        <v>8</v>
      </c>
      <c r="K14" s="30" t="s">
        <v>48</v>
      </c>
      <c r="L14" s="12">
        <f>P10</f>
        <v>15</v>
      </c>
      <c r="M14" s="36">
        <f>O10</f>
        <v>1</v>
      </c>
      <c r="N14" s="173"/>
      <c r="O14" s="174"/>
      <c r="P14" s="174"/>
      <c r="Q14" s="174"/>
      <c r="R14" s="174"/>
      <c r="S14" s="175"/>
      <c r="T14" s="136"/>
      <c r="U14" s="14">
        <f>IF(V14="","",IF(V14&gt;X14,1,0))</f>
        <v>1</v>
      </c>
      <c r="V14" s="17">
        <v>16</v>
      </c>
      <c r="W14" s="14" t="s">
        <v>13</v>
      </c>
      <c r="X14" s="18">
        <v>14</v>
      </c>
      <c r="Y14" s="14">
        <f>IF(X14="","",IF(X14&gt;V14,1,0))</f>
        <v>0</v>
      </c>
      <c r="Z14" s="136"/>
      <c r="AA14" s="82" t="str">
        <f>IF(AB14="","",IF(AB14&gt;AD14,1,0))</f>
        <v/>
      </c>
      <c r="AB14" s="91"/>
      <c r="AC14" s="82" t="s">
        <v>13</v>
      </c>
      <c r="AD14" s="88"/>
      <c r="AE14" s="82" t="str">
        <f>IF(AD14="","",IF(AD14&gt;AB14,1,0))</f>
        <v/>
      </c>
      <c r="AF14" s="189"/>
      <c r="AG14" s="30"/>
      <c r="AH14" s="30"/>
      <c r="AI14" s="30" t="s">
        <v>13</v>
      </c>
      <c r="AJ14" s="12"/>
      <c r="AK14" s="30" t="str">
        <f>IF(AJ14="","",IF(AJ14&gt;AH14,1,0))</f>
        <v/>
      </c>
      <c r="AL14" s="136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39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39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39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0"/>
      <c r="BK14" s="180"/>
      <c r="BL14" s="180"/>
      <c r="BM14" s="183"/>
      <c r="BN14" s="159"/>
      <c r="BO14" s="159"/>
      <c r="BP14" s="159"/>
      <c r="BQ14" s="199"/>
      <c r="BR14" s="159"/>
      <c r="BS14" s="159"/>
      <c r="BT14" s="161"/>
      <c r="BU14" s="163"/>
      <c r="BW14" s="19"/>
    </row>
    <row r="15" spans="1:77" ht="12" customHeight="1" thickBot="1" x14ac:dyDescent="0.25">
      <c r="A15" s="166"/>
      <c r="B15" s="206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09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6"/>
      <c r="O15" s="177"/>
      <c r="P15" s="177"/>
      <c r="Q15" s="177"/>
      <c r="R15" s="177"/>
      <c r="S15" s="178"/>
      <c r="T15" s="137"/>
      <c r="U15" s="14">
        <f>IF(V15="","",IF(V15&gt;X15,1,0))</f>
        <v>0</v>
      </c>
      <c r="V15" s="23">
        <v>11</v>
      </c>
      <c r="W15" s="14" t="s">
        <v>13</v>
      </c>
      <c r="X15" s="25">
        <v>15</v>
      </c>
      <c r="Y15" s="14">
        <f>IF(X15="","",IF(X15&gt;V15,1,0))</f>
        <v>1</v>
      </c>
      <c r="Z15" s="137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90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37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40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40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40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1"/>
      <c r="BK15" s="181"/>
      <c r="BL15" s="181"/>
      <c r="BM15" s="184"/>
      <c r="BN15" s="160"/>
      <c r="BO15" s="160"/>
      <c r="BP15" s="160"/>
      <c r="BQ15" s="200"/>
      <c r="BR15" s="160"/>
      <c r="BS15" s="160"/>
      <c r="BT15" s="162"/>
      <c r="BU15" s="164"/>
      <c r="BW15" s="19"/>
    </row>
    <row r="16" spans="1:77" ht="12" customHeight="1" x14ac:dyDescent="0.2">
      <c r="A16" s="26">
        <f>N2</f>
        <v>0</v>
      </c>
      <c r="B16" s="167" t="str">
        <f>T4</f>
        <v>①</v>
      </c>
      <c r="C16" s="27"/>
      <c r="D16" s="6">
        <f>X4</f>
        <v>1</v>
      </c>
      <c r="E16" s="6" t="s">
        <v>13</v>
      </c>
      <c r="F16" s="6">
        <f>U4</f>
        <v>2</v>
      </c>
      <c r="G16" s="8"/>
      <c r="H16" s="202" t="str">
        <f>$T$8</f>
        <v>④</v>
      </c>
      <c r="I16" s="6"/>
      <c r="J16" s="6">
        <f>X8</f>
        <v>0</v>
      </c>
      <c r="K16" s="6" t="s">
        <v>13</v>
      </c>
      <c r="L16" s="39">
        <f>SUM(U8)</f>
        <v>2</v>
      </c>
      <c r="M16" s="8"/>
      <c r="N16" s="141" t="str">
        <f>T12</f>
        <v>⑥</v>
      </c>
      <c r="O16" s="6"/>
      <c r="P16" s="6">
        <f>X12</f>
        <v>2</v>
      </c>
      <c r="Q16" s="6" t="s">
        <v>13</v>
      </c>
      <c r="R16" s="7">
        <f>U12</f>
        <v>1</v>
      </c>
      <c r="S16" s="8"/>
      <c r="T16" s="170"/>
      <c r="U16" s="171"/>
      <c r="V16" s="171"/>
      <c r="W16" s="171"/>
      <c r="X16" s="171"/>
      <c r="Y16" s="172"/>
      <c r="Z16" s="135" t="s">
        <v>27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135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41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88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38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38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79">
        <f>SUMPRODUCT((J16=2)+(P16=2)+(D16=2)+(AA16=2)+(AG16=2)+(AM16=2)+(AS16=2)+(AY16=2)+(BE16=2))</f>
        <v>1</v>
      </c>
      <c r="BK16" s="194" t="s">
        <v>14</v>
      </c>
      <c r="BL16" s="179">
        <f>SUMPRODUCT((L16=2)+(R16=2)+(F16=2)+(AD16=2)+(AJ16=2)+(AP16=2)+(AV16=2)+(BB16=2)+(BH16=2))</f>
        <v>2</v>
      </c>
      <c r="BM16" s="182">
        <f>SUM(BJ16*2)+BL16</f>
        <v>4</v>
      </c>
      <c r="BN16" s="158">
        <f>SUM(D16,J16,P16,U16,AA16,AG16,AM16,AS16,AY16,BE16)</f>
        <v>3</v>
      </c>
      <c r="BO16" s="158" t="s">
        <v>14</v>
      </c>
      <c r="BP16" s="158">
        <f>SUM(F16,L16,R16,AD16,AJ16,AP16,AV16,BB16,BH16)</f>
        <v>5</v>
      </c>
      <c r="BQ16" s="198">
        <f>SUM(BN16/BP16)</f>
        <v>0.6</v>
      </c>
      <c r="BR16" s="158">
        <f>SUM(J17,J18,J19,P17,P18,P19,V17,V18,V19,AB17,AB18,AB19,AH17,AH18,AH19,AN17,AN18,AN19,AT17,AT18,AT19,AZ17,AZ18,AZ19,BF17,BF18,BF19,D17,D18,D19)</f>
        <v>107</v>
      </c>
      <c r="BS16" s="158">
        <f>SUM(F17,F18,F19,L17,L18,L19,R17,R18,R19,X17,X18,X19,AD17,AD18,AD19,AJ17,AJ18,AJ19,AP17,AP18,AP19,AV17,AV18,AV19,BB17,BB18,BB19,BH17,BH18,BH19)</f>
        <v>108</v>
      </c>
      <c r="BT16" s="201">
        <f>SUM(BR16/BS16)</f>
        <v>0.9907407407407407</v>
      </c>
      <c r="BU16" s="163">
        <f>$BV16</f>
        <v>3</v>
      </c>
      <c r="BV16">
        <f>RANK(BY16,BY$4:BY$43)</f>
        <v>3</v>
      </c>
      <c r="BW16" s="19">
        <f>IF(BN16=0,0,IF(BP16=0,9,BQ16))</f>
        <v>0.6</v>
      </c>
      <c r="BX16">
        <f>IF(BR16=0,0,BT16)</f>
        <v>0.9907407407407407</v>
      </c>
      <c r="BY16">
        <f>BJ16+0.01*BW16+0.00001*BX16</f>
        <v>1.0060099074074074</v>
      </c>
    </row>
    <row r="17" spans="1:77" ht="12" customHeight="1" thickBot="1" x14ac:dyDescent="0.25">
      <c r="A17" s="165" t="str">
        <f>T3</f>
        <v xml:space="preserve">ハッピー </v>
      </c>
      <c r="B17" s="168"/>
      <c r="C17" s="29">
        <f>Y5</f>
        <v>1</v>
      </c>
      <c r="D17" s="30">
        <f>X5</f>
        <v>15</v>
      </c>
      <c r="E17" s="30" t="s">
        <v>14</v>
      </c>
      <c r="F17" s="30">
        <f>V5</f>
        <v>8</v>
      </c>
      <c r="G17" s="13">
        <f>U5</f>
        <v>0</v>
      </c>
      <c r="H17" s="203"/>
      <c r="I17" s="30">
        <f>Y9</f>
        <v>0</v>
      </c>
      <c r="J17" s="30">
        <f>X9</f>
        <v>13</v>
      </c>
      <c r="K17" s="30" t="s">
        <v>13</v>
      </c>
      <c r="L17" s="30">
        <f>V9</f>
        <v>15</v>
      </c>
      <c r="M17" s="13">
        <f>U9</f>
        <v>1</v>
      </c>
      <c r="N17" s="142"/>
      <c r="O17" s="12">
        <f>Y13</f>
        <v>1</v>
      </c>
      <c r="P17" s="13">
        <f>X13</f>
        <v>15</v>
      </c>
      <c r="Q17" s="30" t="s">
        <v>13</v>
      </c>
      <c r="R17" s="12">
        <f>V13</f>
        <v>13</v>
      </c>
      <c r="S17" s="13">
        <f>U13</f>
        <v>0</v>
      </c>
      <c r="T17" s="173"/>
      <c r="U17" s="174"/>
      <c r="V17" s="174"/>
      <c r="W17" s="174"/>
      <c r="X17" s="174"/>
      <c r="Y17" s="175"/>
      <c r="Z17" s="136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136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42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89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39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39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0"/>
      <c r="BK17" s="180"/>
      <c r="BL17" s="180"/>
      <c r="BM17" s="183"/>
      <c r="BN17" s="159"/>
      <c r="BO17" s="159"/>
      <c r="BP17" s="159"/>
      <c r="BQ17" s="199"/>
      <c r="BR17" s="159"/>
      <c r="BS17" s="159"/>
      <c r="BT17" s="161"/>
      <c r="BU17" s="163"/>
      <c r="BW17" s="19"/>
    </row>
    <row r="18" spans="1:77" ht="12" customHeight="1" x14ac:dyDescent="0.2">
      <c r="A18" s="165"/>
      <c r="B18" s="168"/>
      <c r="C18" s="29">
        <f>Y6</f>
        <v>0</v>
      </c>
      <c r="D18" s="30">
        <f>X6</f>
        <v>13</v>
      </c>
      <c r="E18" s="39" t="s">
        <v>13</v>
      </c>
      <c r="F18" s="30">
        <f>V6</f>
        <v>15</v>
      </c>
      <c r="G18" s="13">
        <f>U6</f>
        <v>1</v>
      </c>
      <c r="H18" s="203"/>
      <c r="I18" s="30">
        <f>Y10</f>
        <v>0</v>
      </c>
      <c r="J18" s="30">
        <f>X10</f>
        <v>12</v>
      </c>
      <c r="K18" s="30" t="s">
        <v>51</v>
      </c>
      <c r="L18" s="30">
        <f>V10</f>
        <v>15</v>
      </c>
      <c r="M18" s="13">
        <f>U10</f>
        <v>1</v>
      </c>
      <c r="N18" s="142"/>
      <c r="O18" s="12">
        <f>Y14</f>
        <v>0</v>
      </c>
      <c r="P18" s="13">
        <f>X14</f>
        <v>14</v>
      </c>
      <c r="Q18" s="30" t="s">
        <v>52</v>
      </c>
      <c r="R18" s="12">
        <f>V14</f>
        <v>16</v>
      </c>
      <c r="S18" s="13">
        <f>U14</f>
        <v>1</v>
      </c>
      <c r="T18" s="173"/>
      <c r="U18" s="174"/>
      <c r="V18" s="174"/>
      <c r="W18" s="174"/>
      <c r="X18" s="174"/>
      <c r="Y18" s="175"/>
      <c r="Z18" s="136"/>
      <c r="AA18" s="82" t="str">
        <f>IF(AB18="","",IF(AB18&gt;AD18,1,0))</f>
        <v/>
      </c>
      <c r="AB18" s="91"/>
      <c r="AC18" s="82" t="s">
        <v>52</v>
      </c>
      <c r="AD18" s="88"/>
      <c r="AE18" s="82" t="str">
        <f>IF(AD18="","",IF(AD18&gt;AB18,1,0))</f>
        <v/>
      </c>
      <c r="AF18" s="136"/>
      <c r="AG18" s="82" t="str">
        <f>IF(AH18="","",IF(AH18&gt;AJ18,1,0))</f>
        <v/>
      </c>
      <c r="AH18" s="91"/>
      <c r="AI18" s="82" t="s">
        <v>52</v>
      </c>
      <c r="AJ18" s="88"/>
      <c r="AK18" s="82" t="str">
        <f>IF(AJ18="","",IF(AJ18&gt;AH18,1,0))</f>
        <v/>
      </c>
      <c r="AL18" s="142"/>
      <c r="AM18" s="41" t="str">
        <f>IF(AN18="","",IF(AN18&gt;AP18,1,0))</f>
        <v/>
      </c>
      <c r="AN18" s="41"/>
      <c r="AO18" s="41" t="s">
        <v>52</v>
      </c>
      <c r="AP18" s="51"/>
      <c r="AQ18" s="41" t="str">
        <f>IF(AP18="","",IF(AP18&gt;AN18,1,0))</f>
        <v/>
      </c>
      <c r="AR18" s="189"/>
      <c r="AS18" s="30" t="str">
        <f>IF(AT18="","",IF(AT18&gt;AV18,1,0))</f>
        <v/>
      </c>
      <c r="AT18" s="30"/>
      <c r="AU18" s="30" t="s">
        <v>52</v>
      </c>
      <c r="AV18" s="12"/>
      <c r="AW18" s="30" t="str">
        <f>IF(AV18="","",IF(AV18&gt;AT18,1,0))</f>
        <v/>
      </c>
      <c r="AX18" s="139"/>
      <c r="AY18" s="14" t="str">
        <f>IF(AZ18="","",IF(AZ18&gt;BB18,1,0))</f>
        <v/>
      </c>
      <c r="AZ18" s="17"/>
      <c r="BA18" s="14" t="s">
        <v>52</v>
      </c>
      <c r="BB18" s="18"/>
      <c r="BC18" s="14" t="str">
        <f>IF(BB18="","",IF(BB18&gt;AZ18,1,0))</f>
        <v/>
      </c>
      <c r="BD18" s="139"/>
      <c r="BE18" s="14" t="str">
        <f>IF(BF18="","",IF(BF18&gt;BH18,1,0))</f>
        <v/>
      </c>
      <c r="BF18" s="17"/>
      <c r="BG18" s="14" t="s">
        <v>52</v>
      </c>
      <c r="BH18" s="18"/>
      <c r="BI18" s="14" t="str">
        <f>IF(BH18="","",IF(BH18&gt;BF18,1,0))</f>
        <v/>
      </c>
      <c r="BJ18" s="180"/>
      <c r="BK18" s="180"/>
      <c r="BL18" s="180"/>
      <c r="BM18" s="183"/>
      <c r="BN18" s="159"/>
      <c r="BO18" s="159"/>
      <c r="BP18" s="159"/>
      <c r="BQ18" s="199"/>
      <c r="BR18" s="159"/>
      <c r="BS18" s="159"/>
      <c r="BT18" s="161"/>
      <c r="BU18" s="163"/>
      <c r="BW18" s="19"/>
    </row>
    <row r="19" spans="1:77" ht="12" customHeight="1" thickBot="1" x14ac:dyDescent="0.25">
      <c r="A19" s="166"/>
      <c r="B19" s="169"/>
      <c r="C19" s="32">
        <f>Y7</f>
        <v>0</v>
      </c>
      <c r="D19" s="20">
        <f>X7</f>
        <v>10</v>
      </c>
      <c r="E19" s="20" t="s">
        <v>14</v>
      </c>
      <c r="F19" s="20">
        <f>V7</f>
        <v>15</v>
      </c>
      <c r="G19" s="22">
        <f>U7</f>
        <v>1</v>
      </c>
      <c r="H19" s="204"/>
      <c r="I19" s="20" t="str">
        <f>Y11</f>
        <v/>
      </c>
      <c r="J19" s="20">
        <f>X11</f>
        <v>0</v>
      </c>
      <c r="K19" s="20" t="s">
        <v>52</v>
      </c>
      <c r="L19" s="20">
        <f>V11</f>
        <v>0</v>
      </c>
      <c r="M19" s="22" t="str">
        <f>U11</f>
        <v/>
      </c>
      <c r="N19" s="143"/>
      <c r="O19" s="21">
        <f>Y15</f>
        <v>1</v>
      </c>
      <c r="P19" s="22">
        <f>X15</f>
        <v>15</v>
      </c>
      <c r="Q19" s="20" t="s">
        <v>52</v>
      </c>
      <c r="R19" s="21">
        <f>V15</f>
        <v>11</v>
      </c>
      <c r="S19" s="22">
        <f>U15</f>
        <v>0</v>
      </c>
      <c r="T19" s="176"/>
      <c r="U19" s="177"/>
      <c r="V19" s="177"/>
      <c r="W19" s="177"/>
      <c r="X19" s="177"/>
      <c r="Y19" s="178"/>
      <c r="Z19" s="137"/>
      <c r="AA19" s="82" t="str">
        <f>IF(AB19="","",IF(AB19&gt;AD19,1,0))</f>
        <v/>
      </c>
      <c r="AB19" s="92"/>
      <c r="AC19" s="93" t="s">
        <v>52</v>
      </c>
      <c r="AD19" s="89"/>
      <c r="AE19" s="82" t="str">
        <f>IF(AD19="","",IF(AD19&gt;AB19,1,0))</f>
        <v/>
      </c>
      <c r="AF19" s="137"/>
      <c r="AG19" s="82" t="str">
        <f>IF(AH19="","",IF(AH19&gt;AJ19,1,0))</f>
        <v/>
      </c>
      <c r="AH19" s="92"/>
      <c r="AI19" s="93" t="s">
        <v>52</v>
      </c>
      <c r="AJ19" s="89"/>
      <c r="AK19" s="82" t="str">
        <f>IF(AJ19="","",IF(AJ19&gt;AH19,1,0))</f>
        <v/>
      </c>
      <c r="AL19" s="143"/>
      <c r="AM19" s="41" t="str">
        <f>IF(AN19="","",IF(AN19&gt;AP19,1,0))</f>
        <v/>
      </c>
      <c r="AN19" s="42"/>
      <c r="AO19" s="42" t="s">
        <v>52</v>
      </c>
      <c r="AP19" s="52"/>
      <c r="AQ19" s="41" t="str">
        <f>IF(AP19="","",IF(AP19&gt;AN19,1,0))</f>
        <v/>
      </c>
      <c r="AR19" s="190"/>
      <c r="AS19" s="30" t="str">
        <f>IF(AT19="","",IF(AT19&gt;AV19,1,0))</f>
        <v/>
      </c>
      <c r="AT19" s="20"/>
      <c r="AU19" s="20" t="s">
        <v>52</v>
      </c>
      <c r="AV19" s="21"/>
      <c r="AW19" s="30" t="str">
        <f>IF(AV19="","",IF(AV19&gt;AT19,1,0))</f>
        <v/>
      </c>
      <c r="AX19" s="140"/>
      <c r="AY19" s="14" t="str">
        <f>IF(AZ19="","",IF(AZ19&gt;BB19,1,0))</f>
        <v/>
      </c>
      <c r="AZ19" s="23"/>
      <c r="BA19" s="24" t="s">
        <v>52</v>
      </c>
      <c r="BB19" s="25"/>
      <c r="BC19" s="14" t="str">
        <f>IF(BB19="","",IF(BB19&gt;AZ19,1,0))</f>
        <v/>
      </c>
      <c r="BD19" s="140"/>
      <c r="BE19" s="14" t="str">
        <f>IF(BF19="","",IF(BF19&gt;BH19,1,0))</f>
        <v/>
      </c>
      <c r="BF19" s="23"/>
      <c r="BG19" s="24" t="s">
        <v>52</v>
      </c>
      <c r="BH19" s="25"/>
      <c r="BI19" s="14" t="str">
        <f>IF(BH19="","",IF(BH19&gt;BF19,1,0))</f>
        <v/>
      </c>
      <c r="BJ19" s="181"/>
      <c r="BK19" s="181"/>
      <c r="BL19" s="181"/>
      <c r="BM19" s="184"/>
      <c r="BN19" s="160"/>
      <c r="BO19" s="160"/>
      <c r="BP19" s="160"/>
      <c r="BQ19" s="200"/>
      <c r="BR19" s="160"/>
      <c r="BS19" s="160"/>
      <c r="BT19" s="162"/>
      <c r="BU19" s="164"/>
      <c r="BW19" s="19"/>
    </row>
    <row r="20" spans="1:77" ht="12" hidden="1" customHeight="1" x14ac:dyDescent="0.2">
      <c r="A20" s="26">
        <f>T2</f>
        <v>0</v>
      </c>
      <c r="B20" s="167" t="str">
        <f>Z4</f>
        <v>③</v>
      </c>
      <c r="C20" s="34"/>
      <c r="D20" s="35" t="str">
        <f>AD4</f>
        <v/>
      </c>
      <c r="E20" s="35" t="s">
        <v>52</v>
      </c>
      <c r="F20" s="35" t="str">
        <f>AA4</f>
        <v/>
      </c>
      <c r="G20" s="36"/>
      <c r="H20" s="202" t="str">
        <f>$Z$8</f>
        <v>①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141" t="str">
        <f>$Z$12</f>
        <v>⑥</v>
      </c>
      <c r="O20" s="6"/>
      <c r="P20" s="6" t="str">
        <f>AD12</f>
        <v/>
      </c>
      <c r="Q20" s="6" t="s">
        <v>52</v>
      </c>
      <c r="R20" s="7" t="str">
        <f>AA12</f>
        <v/>
      </c>
      <c r="S20" s="8"/>
      <c r="T20" s="141" t="str">
        <f>Z16</f>
        <v>⑨</v>
      </c>
      <c r="U20" s="40"/>
      <c r="V20" s="6" t="str">
        <f>AD16</f>
        <v/>
      </c>
      <c r="W20" s="6" t="s">
        <v>52</v>
      </c>
      <c r="X20" s="7" t="str">
        <f>AA16</f>
        <v/>
      </c>
      <c r="Y20" s="8"/>
      <c r="Z20" s="170"/>
      <c r="AA20" s="171"/>
      <c r="AB20" s="171"/>
      <c r="AC20" s="171"/>
      <c r="AD20" s="171"/>
      <c r="AE20" s="172"/>
      <c r="AF20" s="135" t="s">
        <v>53</v>
      </c>
      <c r="AG20" s="83" t="str">
        <f>IF(AH21="","",SUM(AG21:AG23))</f>
        <v/>
      </c>
      <c r="AH20" s="84"/>
      <c r="AI20" s="86" t="s">
        <v>52</v>
      </c>
      <c r="AJ20" s="83" t="str">
        <f>IF(AJ21="","",SUM(AK21:AK23))</f>
        <v/>
      </c>
      <c r="AK20" s="84"/>
      <c r="AL20" s="135" t="s">
        <v>54</v>
      </c>
      <c r="AM20" s="83" t="str">
        <f>IF(AN21="","",SUM(AM21:AM23))</f>
        <v/>
      </c>
      <c r="AN20" s="84"/>
      <c r="AO20" s="86" t="s">
        <v>45</v>
      </c>
      <c r="AP20" s="83" t="str">
        <f>IF(AP21="","",SUM(AQ21:AQ23))</f>
        <v/>
      </c>
      <c r="AQ20" s="84"/>
      <c r="AR20" s="138"/>
      <c r="AS20" s="9" t="str">
        <f>IF(AT21="","",SUM(AS21:AS23))</f>
        <v/>
      </c>
      <c r="AT20" s="10"/>
      <c r="AU20" s="11" t="s">
        <v>45</v>
      </c>
      <c r="AV20" s="9" t="str">
        <f>IF(AV21="","",SUM(AW21:AW23))</f>
        <v/>
      </c>
      <c r="AW20" s="10"/>
      <c r="AX20" s="138"/>
      <c r="AY20" s="9" t="str">
        <f>IF(AZ21="","",SUM(AY21:AY23))</f>
        <v/>
      </c>
      <c r="AZ20" s="10"/>
      <c r="BA20" s="11" t="s">
        <v>45</v>
      </c>
      <c r="BB20" s="9" t="str">
        <f>IF(BB21="","",SUM(BC21:BC23))</f>
        <v/>
      </c>
      <c r="BC20" s="10"/>
      <c r="BD20" s="138"/>
      <c r="BE20" s="9" t="str">
        <f>IF(BF21="","",SUM(BE21:BE23))</f>
        <v/>
      </c>
      <c r="BF20" s="10"/>
      <c r="BG20" s="11" t="s">
        <v>45</v>
      </c>
      <c r="BH20" s="9" t="str">
        <f>IF(BH21="","",SUM(BI21:BI23))</f>
        <v/>
      </c>
      <c r="BI20" s="10"/>
      <c r="BJ20" s="179">
        <f>SUMPRODUCT((D20=2)+(J20=2)+(P20=2)+(V20=2)+(AG20=2)+(AM20=2)+(AS20=2)+(AY20=2)+(BE20=2))</f>
        <v>0</v>
      </c>
      <c r="BK20" s="194" t="s">
        <v>14</v>
      </c>
      <c r="BL20" s="179">
        <f>SUMPRODUCT((L20=2)+(R20=2)+(F20=2)+(X20=2)+(AJ20=2)+(AP20=2)+(AV20=2)+(BB20=2)+(BH20=2))</f>
        <v>0</v>
      </c>
      <c r="BM20" s="182">
        <f>SUM(BJ20*2)+BL20</f>
        <v>0</v>
      </c>
      <c r="BN20" s="158">
        <f>SUM(D20,J20,P20,V20,,AG20,AM20,AS20,AY20,BE20)</f>
        <v>0</v>
      </c>
      <c r="BO20" s="158" t="s">
        <v>14</v>
      </c>
      <c r="BP20" s="158">
        <f>SUM(F20,L20,R20,X20,AJ20,AP20,AV20,BB20,BH20)</f>
        <v>0</v>
      </c>
      <c r="BQ20" s="198" t="e">
        <f>SUM(BN20/BP20)</f>
        <v>#DIV/0!</v>
      </c>
      <c r="BR20" s="158">
        <f>SUM(J21,J22,J23,P21,P22,P23,V21,V22,V23,AB21,AB22,AB23,AH21,AH22,AH23,AN21,AN22,AN23,AT21,AT22,AT23,AZ21,AZ22,AZ23,BF21,BF22,BF23,D21,D22,D23)</f>
        <v>0</v>
      </c>
      <c r="BS20" s="158">
        <f>SUM(F21,F22,F23,L21,L22,L23,R21,R22,R23,X21,X22,X23,AD21,AD22,AD23,AJ21,AJ22,AJ23,AP21,AP22,AP23,AV21,AV22,AV23,BB21,BB22,BB23,BH21,BH22,BH23)</f>
        <v>0</v>
      </c>
      <c r="BT20" s="201" t="e">
        <f>SUM(BR20/BS20)</f>
        <v>#DIV/0!</v>
      </c>
      <c r="BU20" s="163">
        <f>$BV20</f>
        <v>5</v>
      </c>
      <c r="BV20">
        <f>RANK(BY20,BY$4:BY$43)</f>
        <v>5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hidden="1" customHeight="1" x14ac:dyDescent="0.2">
      <c r="A21" s="210">
        <f>Z3</f>
        <v>0</v>
      </c>
      <c r="B21" s="168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03"/>
      <c r="I21" s="30" t="str">
        <f>AE9</f>
        <v/>
      </c>
      <c r="J21" s="30">
        <f>AD9</f>
        <v>0</v>
      </c>
      <c r="K21" s="30" t="s">
        <v>52</v>
      </c>
      <c r="L21" s="12">
        <f>AB9</f>
        <v>0</v>
      </c>
      <c r="M21" s="13" t="str">
        <f>AA9</f>
        <v/>
      </c>
      <c r="N21" s="142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42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3"/>
      <c r="AA21" s="174"/>
      <c r="AB21" s="174"/>
      <c r="AC21" s="174"/>
      <c r="AD21" s="174"/>
      <c r="AE21" s="175"/>
      <c r="AF21" s="136"/>
      <c r="AG21" s="82" t="str">
        <f>IF(AH21="","",IF(AH21&gt;AJ21,1,0))</f>
        <v/>
      </c>
      <c r="AH21" s="90"/>
      <c r="AI21" s="82" t="s">
        <v>52</v>
      </c>
      <c r="AJ21" s="87"/>
      <c r="AK21" s="82" t="str">
        <f>IF(AJ21="","",IF(AJ21&gt;AH21,1,0))</f>
        <v/>
      </c>
      <c r="AL21" s="136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39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9"/>
      <c r="AY21" s="14" t="str">
        <f>IF(AZ21="","",IF(AZ21&gt;BB21,1,0))</f>
        <v/>
      </c>
      <c r="AZ21" s="15"/>
      <c r="BA21" s="14" t="s">
        <v>52</v>
      </c>
      <c r="BB21" s="16"/>
      <c r="BC21" s="14" t="str">
        <f>IF(BB21="","",IF(BB21&gt;AZ21,1,0))</f>
        <v/>
      </c>
      <c r="BD21" s="139"/>
      <c r="BE21" s="14" t="str">
        <f>IF(BF21="","",IF(BF21&gt;BH21,1,0))</f>
        <v/>
      </c>
      <c r="BF21" s="15"/>
      <c r="BG21" s="14" t="s">
        <v>52</v>
      </c>
      <c r="BH21" s="16"/>
      <c r="BI21" s="14" t="str">
        <f>IF(BH21="","",IF(BH21&gt;BF21,1,0))</f>
        <v/>
      </c>
      <c r="BJ21" s="180"/>
      <c r="BK21" s="180"/>
      <c r="BL21" s="180"/>
      <c r="BM21" s="183"/>
      <c r="BN21" s="159"/>
      <c r="BO21" s="159"/>
      <c r="BP21" s="159"/>
      <c r="BQ21" s="199"/>
      <c r="BR21" s="159"/>
      <c r="BS21" s="159"/>
      <c r="BT21" s="161"/>
      <c r="BU21" s="163"/>
      <c r="BW21" s="19"/>
    </row>
    <row r="22" spans="1:77" ht="12" hidden="1" customHeight="1" x14ac:dyDescent="0.2">
      <c r="A22" s="210"/>
      <c r="B22" s="168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03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142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42"/>
      <c r="U22" s="41" t="str">
        <f>AE18</f>
        <v/>
      </c>
      <c r="V22" s="30">
        <f>AD18</f>
        <v>0</v>
      </c>
      <c r="W22" s="30" t="s">
        <v>52</v>
      </c>
      <c r="X22" s="12">
        <f>AB18</f>
        <v>0</v>
      </c>
      <c r="Y22" s="13" t="str">
        <f>AA18</f>
        <v/>
      </c>
      <c r="Z22" s="173"/>
      <c r="AA22" s="174"/>
      <c r="AB22" s="174"/>
      <c r="AC22" s="174"/>
      <c r="AD22" s="174"/>
      <c r="AE22" s="175"/>
      <c r="AF22" s="136"/>
      <c r="AG22" s="82" t="str">
        <f>IF(AH22="","",IF(AH22&gt;AJ22,1,0))</f>
        <v/>
      </c>
      <c r="AH22" s="91"/>
      <c r="AI22" s="82" t="s">
        <v>52</v>
      </c>
      <c r="AJ22" s="88"/>
      <c r="AK22" s="82" t="str">
        <f>IF(AJ22="","",IF(AJ22&gt;AH22,1,0))</f>
        <v/>
      </c>
      <c r="AL22" s="136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39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9"/>
      <c r="AY22" s="14" t="str">
        <f>IF(AZ22="","",IF(AZ22&gt;BB22,1,0))</f>
        <v/>
      </c>
      <c r="AZ22" s="17"/>
      <c r="BA22" s="14" t="s">
        <v>52</v>
      </c>
      <c r="BB22" s="18"/>
      <c r="BC22" s="14" t="str">
        <f>IF(BB22="","",IF(BB22&gt;AZ22,1,0))</f>
        <v/>
      </c>
      <c r="BD22" s="139"/>
      <c r="BE22" s="14" t="str">
        <f>IF(BF22="","",IF(BF22&gt;BH22,1,0))</f>
        <v/>
      </c>
      <c r="BF22" s="17"/>
      <c r="BG22" s="14" t="s">
        <v>52</v>
      </c>
      <c r="BH22" s="18"/>
      <c r="BI22" s="14" t="str">
        <f>IF(BH22="","",IF(BH22&gt;BF22,1,0))</f>
        <v/>
      </c>
      <c r="BJ22" s="180"/>
      <c r="BK22" s="180"/>
      <c r="BL22" s="180"/>
      <c r="BM22" s="183"/>
      <c r="BN22" s="159"/>
      <c r="BO22" s="159"/>
      <c r="BP22" s="159"/>
      <c r="BQ22" s="199"/>
      <c r="BR22" s="159"/>
      <c r="BS22" s="159"/>
      <c r="BT22" s="161"/>
      <c r="BU22" s="163"/>
      <c r="BW22" s="19"/>
    </row>
    <row r="23" spans="1:77" ht="12" hidden="1" customHeight="1" thickBot="1" x14ac:dyDescent="0.25">
      <c r="A23" s="211"/>
      <c r="B23" s="16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04"/>
      <c r="I23" s="20" t="str">
        <f>AE11</f>
        <v/>
      </c>
      <c r="J23" s="20">
        <f>AD11</f>
        <v>0</v>
      </c>
      <c r="K23" s="20" t="s">
        <v>52</v>
      </c>
      <c r="L23" s="21">
        <f>AB11</f>
        <v>0</v>
      </c>
      <c r="M23" s="22" t="str">
        <f>AA11</f>
        <v/>
      </c>
      <c r="N23" s="143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43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6"/>
      <c r="AA23" s="177"/>
      <c r="AB23" s="177"/>
      <c r="AC23" s="177"/>
      <c r="AD23" s="177"/>
      <c r="AE23" s="178"/>
      <c r="AF23" s="137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7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40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40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40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1"/>
      <c r="BK23" s="181"/>
      <c r="BL23" s="181"/>
      <c r="BM23" s="184"/>
      <c r="BN23" s="160"/>
      <c r="BO23" s="160"/>
      <c r="BP23" s="160"/>
      <c r="BQ23" s="200"/>
      <c r="BR23" s="160"/>
      <c r="BS23" s="160"/>
      <c r="BT23" s="162"/>
      <c r="BU23" s="164"/>
      <c r="BW23" s="19"/>
    </row>
    <row r="24" spans="1:77" ht="12" hidden="1" customHeight="1" x14ac:dyDescent="0.2">
      <c r="A24" s="81">
        <f>Z2</f>
        <v>0</v>
      </c>
      <c r="B24" s="167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02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41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41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41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0"/>
      <c r="AG24" s="171"/>
      <c r="AH24" s="171"/>
      <c r="AI24" s="171"/>
      <c r="AJ24" s="171"/>
      <c r="AK24" s="172"/>
      <c r="AL24" s="138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88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8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38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79">
        <f>SUMPRODUCT((J24=2)+(P24=2)+(V24=2)+(AB24=2)+(D24=2)+(AM24=2)+(AS24=2)+(AY24=2)+(BE24=2))</f>
        <v>0</v>
      </c>
      <c r="BK24" s="194" t="s">
        <v>14</v>
      </c>
      <c r="BL24" s="179">
        <f>SUMPRODUCT((L24=2)+(R24=2)+(X24=2)+(F24=2)+(AD24=2)+(AP24=2)+(AV24=2)+(BB24=2)+(BH24=2))</f>
        <v>0</v>
      </c>
      <c r="BM24" s="182">
        <f>SUM(BJ24*2)+BL24</f>
        <v>0</v>
      </c>
      <c r="BN24" s="158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198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01" t="e">
        <f>SUM(BR24/BS24)</f>
        <v>#DIV/0!</v>
      </c>
      <c r="BU24" s="163">
        <f>$BV24</f>
        <v>5</v>
      </c>
      <c r="BV24">
        <f>RANK(BY24,BY$4:BY$43)</f>
        <v>5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10">
        <f>AF3</f>
        <v>0</v>
      </c>
      <c r="B25" s="168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03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42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42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42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3"/>
      <c r="AG25" s="174"/>
      <c r="AH25" s="174"/>
      <c r="AI25" s="174"/>
      <c r="AJ25" s="174"/>
      <c r="AK25" s="175"/>
      <c r="AL25" s="139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89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9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39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0"/>
      <c r="BK25" s="180"/>
      <c r="BL25" s="180"/>
      <c r="BM25" s="183"/>
      <c r="BN25" s="159"/>
      <c r="BO25" s="159"/>
      <c r="BP25" s="159"/>
      <c r="BQ25" s="199"/>
      <c r="BR25" s="159"/>
      <c r="BS25" s="159"/>
      <c r="BT25" s="161"/>
      <c r="BU25" s="163"/>
      <c r="BW25" s="19"/>
    </row>
    <row r="26" spans="1:77" ht="12" hidden="1" customHeight="1" x14ac:dyDescent="0.2">
      <c r="A26" s="210"/>
      <c r="B26" s="168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03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42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42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42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3"/>
      <c r="AG26" s="174"/>
      <c r="AH26" s="174"/>
      <c r="AI26" s="174"/>
      <c r="AJ26" s="174"/>
      <c r="AK26" s="175"/>
      <c r="AL26" s="139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89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9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39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0"/>
      <c r="BK26" s="180"/>
      <c r="BL26" s="180"/>
      <c r="BM26" s="183"/>
      <c r="BN26" s="159"/>
      <c r="BO26" s="159"/>
      <c r="BP26" s="159"/>
      <c r="BQ26" s="199"/>
      <c r="BR26" s="159"/>
      <c r="BS26" s="159"/>
      <c r="BT26" s="161"/>
      <c r="BU26" s="163"/>
      <c r="BW26" s="19"/>
    </row>
    <row r="27" spans="1:77" ht="12" hidden="1" customHeight="1" thickBot="1" x14ac:dyDescent="0.25">
      <c r="A27" s="211"/>
      <c r="B27" s="16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04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43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43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43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6"/>
      <c r="AG27" s="177"/>
      <c r="AH27" s="177"/>
      <c r="AI27" s="177"/>
      <c r="AJ27" s="177"/>
      <c r="AK27" s="178"/>
      <c r="AL27" s="140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90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40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40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1"/>
      <c r="BK27" s="181"/>
      <c r="BL27" s="181"/>
      <c r="BM27" s="184"/>
      <c r="BN27" s="160"/>
      <c r="BO27" s="160"/>
      <c r="BP27" s="160"/>
      <c r="BQ27" s="200"/>
      <c r="BR27" s="160"/>
      <c r="BS27" s="160"/>
      <c r="BT27" s="162"/>
      <c r="BU27" s="164"/>
      <c r="BW27" s="19"/>
    </row>
    <row r="28" spans="1:77" ht="12" hidden="1" customHeight="1" x14ac:dyDescent="0.2">
      <c r="A28" s="26">
        <f>AF2</f>
        <v>0</v>
      </c>
      <c r="B28" s="167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41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41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41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41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0"/>
      <c r="AM28" s="171"/>
      <c r="AN28" s="171"/>
      <c r="AO28" s="171"/>
      <c r="AP28" s="171"/>
      <c r="AQ28" s="172"/>
      <c r="AR28" s="138" t="s">
        <v>28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8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38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79">
        <f>SUMPRODUCT((J28=2)+(D28=2)+(P28=2)+(V28=2)+(AB28=2)+(AH28=2)+(AS28=2)+(AY28=2)+(BE28=2))</f>
        <v>0</v>
      </c>
      <c r="BK28" s="194" t="s">
        <v>14</v>
      </c>
      <c r="BL28" s="179">
        <f>SUMPRODUCT((L28=2)+(R28=2)+(X28=2)+(AD28=2)+(AJ28=2)+(AP28=2)+(AV28=2)+(BB28=2)+(BH28=2))</f>
        <v>0</v>
      </c>
      <c r="BM28" s="182">
        <f>SUM(BJ28*2)+BL28</f>
        <v>0</v>
      </c>
      <c r="BN28" s="158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198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01" t="e">
        <f>SUM(BR28/BS28)</f>
        <v>#DIV/0!</v>
      </c>
      <c r="BU28" s="163">
        <f>$BV28</f>
        <v>5</v>
      </c>
      <c r="BV28">
        <f>RANK(BY28,BY$4:BY$43)</f>
        <v>5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42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42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42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42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3"/>
      <c r="AM29" s="174"/>
      <c r="AN29" s="174"/>
      <c r="AO29" s="174"/>
      <c r="AP29" s="174"/>
      <c r="AQ29" s="175"/>
      <c r="AR29" s="139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9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39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0"/>
      <c r="BK29" s="180"/>
      <c r="BL29" s="180"/>
      <c r="BM29" s="183"/>
      <c r="BN29" s="159"/>
      <c r="BO29" s="159"/>
      <c r="BP29" s="159"/>
      <c r="BQ29" s="199"/>
      <c r="BR29" s="159"/>
      <c r="BS29" s="159"/>
      <c r="BT29" s="161"/>
      <c r="BU29" s="163"/>
      <c r="BW29" s="19"/>
    </row>
    <row r="30" spans="1:77" ht="12" hidden="1" customHeight="1" x14ac:dyDescent="0.2">
      <c r="A30" s="165"/>
      <c r="B30" s="168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42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42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42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42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3"/>
      <c r="AM30" s="174"/>
      <c r="AN30" s="174"/>
      <c r="AO30" s="174"/>
      <c r="AP30" s="174"/>
      <c r="AQ30" s="175"/>
      <c r="AR30" s="139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9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39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0"/>
      <c r="BK30" s="180"/>
      <c r="BL30" s="180"/>
      <c r="BM30" s="183"/>
      <c r="BN30" s="159"/>
      <c r="BO30" s="159"/>
      <c r="BP30" s="159"/>
      <c r="BQ30" s="199"/>
      <c r="BR30" s="159"/>
      <c r="BS30" s="159"/>
      <c r="BT30" s="161"/>
      <c r="BU30" s="163"/>
      <c r="BW30" s="19"/>
    </row>
    <row r="31" spans="1:77" ht="12" hidden="1" customHeight="1" thickBot="1" x14ac:dyDescent="0.25">
      <c r="A31" s="166"/>
      <c r="B31" s="169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43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43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43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43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6"/>
      <c r="AM31" s="177"/>
      <c r="AN31" s="177"/>
      <c r="AO31" s="177"/>
      <c r="AP31" s="177"/>
      <c r="AQ31" s="178"/>
      <c r="AR31" s="140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40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40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1"/>
      <c r="BK31" s="181"/>
      <c r="BL31" s="181"/>
      <c r="BM31" s="184"/>
      <c r="BN31" s="160"/>
      <c r="BO31" s="160"/>
      <c r="BP31" s="160"/>
      <c r="BQ31" s="200"/>
      <c r="BR31" s="160"/>
      <c r="BS31" s="160"/>
      <c r="BT31" s="162"/>
      <c r="BU31" s="164"/>
      <c r="BW31" s="19"/>
    </row>
    <row r="32" spans="1:77" ht="12" hidden="1" customHeight="1" x14ac:dyDescent="0.2">
      <c r="A32" s="26">
        <f>$AR$2</f>
        <v>0</v>
      </c>
      <c r="B32" s="212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02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41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41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41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41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41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88"/>
      <c r="AS32" s="101"/>
      <c r="AT32" s="6"/>
      <c r="AU32" s="6" t="s">
        <v>13</v>
      </c>
      <c r="AV32" s="7"/>
      <c r="AW32" s="28"/>
      <c r="AX32" s="138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38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79">
        <f>SUMPRODUCT((J32=2)+(P32=2)+(V32=2)+(AB32=2)+(D32=2)+(AH32=2)+(AN32=2)+(AY32=2)+(BE32=2))</f>
        <v>0</v>
      </c>
      <c r="BK32" s="194" t="s">
        <v>14</v>
      </c>
      <c r="BL32" s="179">
        <f>SUMPRODUCT((L32=2)+(R32=2)+(X32=2)+(AD32=2)+(AJ32=2)+(AP32=2)+(F32=2)+(BB32=2)+(BH32=2))</f>
        <v>0</v>
      </c>
      <c r="BM32" s="182">
        <f>SUM(BJ32*2)+BL32</f>
        <v>0</v>
      </c>
      <c r="BN32" s="158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198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01" t="e">
        <f>SUM(BR32/BS32)</f>
        <v>#DIV/0!</v>
      </c>
      <c r="BU32" s="163">
        <f>$BV32</f>
        <v>5</v>
      </c>
      <c r="BV32">
        <f>RANK(BY32,BY$4:BY$43)</f>
        <v>5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3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03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42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42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42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42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42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89"/>
      <c r="AS33" s="102"/>
      <c r="AT33" s="30"/>
      <c r="AU33" s="30" t="s">
        <v>13</v>
      </c>
      <c r="AV33" s="12"/>
      <c r="AW33" s="31"/>
      <c r="AX33" s="139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39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0"/>
      <c r="BK33" s="180"/>
      <c r="BL33" s="180"/>
      <c r="BM33" s="183"/>
      <c r="BN33" s="159"/>
      <c r="BO33" s="159"/>
      <c r="BP33" s="159"/>
      <c r="BQ33" s="199"/>
      <c r="BR33" s="159"/>
      <c r="BS33" s="159"/>
      <c r="BT33" s="161"/>
      <c r="BU33" s="163"/>
      <c r="BW33" s="19"/>
    </row>
    <row r="34" spans="1:77" ht="12" hidden="1" customHeight="1" x14ac:dyDescent="0.2">
      <c r="A34" s="215"/>
      <c r="B34" s="213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03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42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42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42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42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42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89"/>
      <c r="AS34" s="102"/>
      <c r="AT34" s="30"/>
      <c r="AU34" s="30" t="s">
        <v>13</v>
      </c>
      <c r="AV34" s="12"/>
      <c r="AW34" s="31"/>
      <c r="AX34" s="139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39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0"/>
      <c r="BK34" s="180"/>
      <c r="BL34" s="180"/>
      <c r="BM34" s="183"/>
      <c r="BN34" s="159"/>
      <c r="BO34" s="159"/>
      <c r="BP34" s="159"/>
      <c r="BQ34" s="199"/>
      <c r="BR34" s="159"/>
      <c r="BS34" s="159"/>
      <c r="BT34" s="161"/>
      <c r="BU34" s="163"/>
      <c r="BW34" s="19"/>
    </row>
    <row r="35" spans="1:77" ht="12" hidden="1" customHeight="1" thickBot="1" x14ac:dyDescent="0.25">
      <c r="A35" s="216"/>
      <c r="B35" s="213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04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43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43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43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43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43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0"/>
      <c r="AS35" s="103"/>
      <c r="AT35" s="20"/>
      <c r="AU35" s="20" t="s">
        <v>13</v>
      </c>
      <c r="AV35" s="21"/>
      <c r="AW35" s="33"/>
      <c r="AX35" s="140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40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1"/>
      <c r="BK35" s="181"/>
      <c r="BL35" s="181"/>
      <c r="BM35" s="184"/>
      <c r="BN35" s="160"/>
      <c r="BO35" s="160"/>
      <c r="BP35" s="160"/>
      <c r="BQ35" s="200"/>
      <c r="BR35" s="160"/>
      <c r="BS35" s="160"/>
      <c r="BT35" s="162"/>
      <c r="BU35" s="164"/>
      <c r="BW35" s="19"/>
    </row>
    <row r="36" spans="1:77" ht="12" hidden="1" customHeight="1" x14ac:dyDescent="0.2">
      <c r="A36" s="26">
        <f>$AX$2</f>
        <v>0</v>
      </c>
      <c r="B36" s="168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02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41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41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41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41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41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41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88"/>
      <c r="AY36" s="101"/>
      <c r="AZ36" s="6"/>
      <c r="BA36" s="6" t="s">
        <v>13</v>
      </c>
      <c r="BB36" s="7"/>
      <c r="BC36" s="8"/>
      <c r="BD36" s="138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79">
        <f>SUMPRODUCT((D36=2)+(J36=2)+(V36=2)+(P36=2)+(AB36=2)+(AH36=2)+(AN36=2)+(AT36=2)+(BE36=2))</f>
        <v>0</v>
      </c>
      <c r="BK36" s="194" t="s">
        <v>14</v>
      </c>
      <c r="BL36" s="179">
        <f>SUMPRODUCT((L36=2)+(R36=2)+(X36=2)+(AC36=2)+(AJ36=2)+(AP36=2)+(AV36=2)+(BB36=2)+(BH36=2))</f>
        <v>0</v>
      </c>
      <c r="BM36" s="182">
        <f>SUM(BJ36*2)+BL36</f>
        <v>0</v>
      </c>
      <c r="BN36" s="158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198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01" t="e">
        <f>SUM(BR36/BS36)</f>
        <v>#DIV/0!</v>
      </c>
      <c r="BU36" s="163">
        <f>$BV36</f>
        <v>5</v>
      </c>
      <c r="BV36">
        <f>RANK(BY36,BY$4:BY$43)</f>
        <v>5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68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03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42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42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42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42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42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42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89"/>
      <c r="AY37" s="102"/>
      <c r="AZ37" s="30"/>
      <c r="BA37" s="30" t="s">
        <v>13</v>
      </c>
      <c r="BB37" s="12"/>
      <c r="BC37" s="13"/>
      <c r="BD37" s="139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0"/>
      <c r="BK37" s="180"/>
      <c r="BL37" s="180"/>
      <c r="BM37" s="183"/>
      <c r="BN37" s="159"/>
      <c r="BO37" s="159"/>
      <c r="BP37" s="159"/>
      <c r="BQ37" s="199"/>
      <c r="BR37" s="159"/>
      <c r="BS37" s="159"/>
      <c r="BT37" s="161"/>
      <c r="BU37" s="163"/>
      <c r="BW37" s="19"/>
    </row>
    <row r="38" spans="1:77" ht="12" hidden="1" customHeight="1" x14ac:dyDescent="0.2">
      <c r="A38" s="215"/>
      <c r="B38" s="168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03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42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42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42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42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42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42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89"/>
      <c r="AY38" s="102"/>
      <c r="AZ38" s="30"/>
      <c r="BA38" s="30" t="s">
        <v>13</v>
      </c>
      <c r="BB38" s="12"/>
      <c r="BC38" s="13"/>
      <c r="BD38" s="139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0"/>
      <c r="BK38" s="180"/>
      <c r="BL38" s="180"/>
      <c r="BM38" s="183"/>
      <c r="BN38" s="159"/>
      <c r="BO38" s="159"/>
      <c r="BP38" s="159"/>
      <c r="BQ38" s="199"/>
      <c r="BR38" s="159"/>
      <c r="BS38" s="159"/>
      <c r="BT38" s="161"/>
      <c r="BU38" s="163"/>
      <c r="BW38" s="19"/>
    </row>
    <row r="39" spans="1:77" ht="12" hidden="1" customHeight="1" thickBot="1" x14ac:dyDescent="0.25">
      <c r="A39" s="216"/>
      <c r="B39" s="168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04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43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43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43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43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43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43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0"/>
      <c r="AY39" s="103"/>
      <c r="AZ39" s="20"/>
      <c r="BA39" s="20" t="s">
        <v>13</v>
      </c>
      <c r="BB39" s="21"/>
      <c r="BC39" s="22"/>
      <c r="BD39" s="140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1"/>
      <c r="BK39" s="181"/>
      <c r="BL39" s="181"/>
      <c r="BM39" s="184"/>
      <c r="BN39" s="160"/>
      <c r="BO39" s="160"/>
      <c r="BP39" s="160"/>
      <c r="BQ39" s="200"/>
      <c r="BR39" s="160"/>
      <c r="BS39" s="160"/>
      <c r="BT39" s="162"/>
      <c r="BU39" s="164"/>
      <c r="BW39" s="19"/>
    </row>
    <row r="40" spans="1:77" ht="12" hidden="1" customHeight="1" x14ac:dyDescent="0.2">
      <c r="A40" s="55">
        <f>$BD$2</f>
        <v>0</v>
      </c>
      <c r="B40" s="168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02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41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41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41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41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41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41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41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88"/>
      <c r="BE40" s="102"/>
      <c r="BF40" s="35"/>
      <c r="BG40" s="35" t="s">
        <v>13</v>
      </c>
      <c r="BH40" s="56"/>
      <c r="BI40" s="97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>SUM(BJ40*2)+BL40</f>
        <v>0</v>
      </c>
      <c r="BN40" s="221">
        <f>SUM(D40,J40,P40,V40,AB40,AH40,AN40,AT40,AZ40,BD40)</f>
        <v>0</v>
      </c>
      <c r="BO40" s="221" t="s">
        <v>14</v>
      </c>
      <c r="BP40" s="221">
        <f>SUM(F40,L40,R40,X40,AD40,AJ40,AP40,AV40,BB40)</f>
        <v>0</v>
      </c>
      <c r="BQ40" s="198" t="e">
        <f>SUM(BN40/BP40)</f>
        <v>#DIV/0!</v>
      </c>
      <c r="BR40" s="221">
        <f>SUM(J41,J42,J43,P41,P42,P43,V41,V42,V43,AB41,AB42,AB43,AH41,AH42,AH43,AN41,AN42,AN43,AT41,AT42,AT43,AZ41,AZ42,AZ43,BF41,BF42,BF43,D41,D42,D43)</f>
        <v>0</v>
      </c>
      <c r="BS40" s="221">
        <f>SUM(F41,F42,F43,L41,L42,L43,R41,R42,R43,X41,X42,X43,AD41,AD42,AD43,AJ41,AJ42,AJ43,AP41,AP42,AP43,AV41,AV42,AV43,BB41,BB42,BB43,BH41,BH42,BH43)</f>
        <v>0</v>
      </c>
      <c r="BT40" s="201" t="e">
        <f>SUM(BR40/BS40)</f>
        <v>#DIV/0!</v>
      </c>
      <c r="BU40" s="224">
        <f>$BV40</f>
        <v>5</v>
      </c>
      <c r="BV40">
        <f>RANK(BY40,BY$4:BY$43)</f>
        <v>5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68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03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42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42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42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42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42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42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42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89"/>
      <c r="BE41" s="30"/>
      <c r="BF41" s="30"/>
      <c r="BG41" s="30" t="s">
        <v>13</v>
      </c>
      <c r="BH41" s="12"/>
      <c r="BI41" s="30"/>
      <c r="BJ41" s="180"/>
      <c r="BK41" s="180"/>
      <c r="BL41" s="180"/>
      <c r="BM41" s="183"/>
      <c r="BN41" s="159"/>
      <c r="BO41" s="159"/>
      <c r="BP41" s="159"/>
      <c r="BQ41" s="199"/>
      <c r="BR41" s="159"/>
      <c r="BS41" s="159"/>
      <c r="BT41" s="161"/>
      <c r="BU41" s="163"/>
      <c r="BW41" s="19"/>
    </row>
    <row r="42" spans="1:77" ht="12" hidden="1" customHeight="1" x14ac:dyDescent="0.2">
      <c r="A42" s="215"/>
      <c r="B42" s="168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03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42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42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42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42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42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42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42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89"/>
      <c r="BE42" s="30"/>
      <c r="BF42" s="30"/>
      <c r="BG42" s="30" t="s">
        <v>13</v>
      </c>
      <c r="BH42" s="12"/>
      <c r="BI42" s="30"/>
      <c r="BJ42" s="180"/>
      <c r="BK42" s="180"/>
      <c r="BL42" s="180"/>
      <c r="BM42" s="183"/>
      <c r="BN42" s="159"/>
      <c r="BO42" s="159"/>
      <c r="BP42" s="159"/>
      <c r="BQ42" s="199"/>
      <c r="BR42" s="159"/>
      <c r="BS42" s="159"/>
      <c r="BT42" s="161"/>
      <c r="BU42" s="163"/>
      <c r="BW42" s="19"/>
    </row>
    <row r="43" spans="1:77" ht="12" hidden="1" customHeight="1" thickBot="1" x14ac:dyDescent="0.25">
      <c r="A43" s="226"/>
      <c r="B43" s="217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18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19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19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19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19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19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19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19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28"/>
      <c r="BE43" s="66"/>
      <c r="BF43" s="61"/>
      <c r="BG43" s="61" t="s">
        <v>13</v>
      </c>
      <c r="BH43" s="63"/>
      <c r="BI43" s="98"/>
      <c r="BJ43" s="181"/>
      <c r="BK43" s="227"/>
      <c r="BL43" s="181"/>
      <c r="BM43" s="184"/>
      <c r="BN43" s="222"/>
      <c r="BO43" s="222"/>
      <c r="BP43" s="222"/>
      <c r="BQ43" s="220"/>
      <c r="BR43" s="222"/>
      <c r="BS43" s="222"/>
      <c r="BT43" s="223"/>
      <c r="BU43" s="225"/>
    </row>
    <row r="44" spans="1:77" ht="13.5" thickTop="1" x14ac:dyDescent="0.2">
      <c r="BJ44" s="229"/>
      <c r="BK44" s="229"/>
      <c r="BL44" s="230"/>
      <c r="BM44" s="231"/>
      <c r="BN44" s="231"/>
      <c r="BQ44" s="68"/>
    </row>
    <row r="45" spans="1:77" hidden="1" x14ac:dyDescent="0.2">
      <c r="BQ45" s="68"/>
    </row>
    <row r="46" spans="1:77" ht="19.5" hidden="1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32" t="str">
        <f>$B$3</f>
        <v>ＫＩＳＯＧＡＷＡ</v>
      </c>
      <c r="C49" s="232"/>
      <c r="D49" s="232"/>
      <c r="E49" s="232"/>
      <c r="F49" s="232"/>
      <c r="G49" s="232"/>
      <c r="H49" s="233" t="str">
        <f>H3</f>
        <v>レッドビッキーズ弐</v>
      </c>
      <c r="I49" s="233"/>
      <c r="J49" s="233"/>
      <c r="K49" s="233"/>
      <c r="L49" s="233"/>
      <c r="M49" s="233"/>
      <c r="N49" s="233" t="str">
        <f>$N$3</f>
        <v>Ｇｏｏｆｉｅｓ　</v>
      </c>
      <c r="O49" s="233"/>
      <c r="P49" s="233"/>
      <c r="Q49" s="233"/>
      <c r="R49" s="233"/>
      <c r="S49" s="233"/>
      <c r="T49" s="233" t="str">
        <f>$T$3</f>
        <v xml:space="preserve">ハッピー </v>
      </c>
      <c r="U49" s="233"/>
      <c r="V49" s="233"/>
      <c r="W49" s="233"/>
      <c r="X49" s="233"/>
      <c r="Y49" s="233"/>
      <c r="Z49" s="233">
        <f>$Z$3</f>
        <v>0</v>
      </c>
      <c r="AA49" s="233"/>
      <c r="AB49" s="233"/>
      <c r="AC49" s="233"/>
      <c r="AD49" s="233"/>
      <c r="AE49" s="233"/>
      <c r="AF49" s="233">
        <f>$AF$3</f>
        <v>0</v>
      </c>
      <c r="AG49" s="233"/>
      <c r="AH49" s="233"/>
      <c r="AI49" s="233"/>
      <c r="AJ49" s="233"/>
      <c r="AK49" s="233"/>
      <c r="AL49" s="233">
        <f>$AL$3</f>
        <v>0</v>
      </c>
      <c r="AM49" s="233"/>
      <c r="AN49" s="233"/>
      <c r="AO49" s="233"/>
      <c r="AP49" s="233"/>
      <c r="AQ49" s="233"/>
      <c r="AR49" s="234">
        <f>$AR$3</f>
        <v>0</v>
      </c>
      <c r="AS49" s="235"/>
      <c r="AT49" s="235"/>
      <c r="AU49" s="235"/>
      <c r="AV49" s="235"/>
      <c r="AW49" s="236"/>
      <c r="AX49" s="234">
        <f>$AX$3</f>
        <v>0</v>
      </c>
      <c r="AY49" s="235"/>
      <c r="AZ49" s="235"/>
      <c r="BA49" s="235"/>
      <c r="BB49" s="235"/>
      <c r="BC49" s="236"/>
      <c r="BD49" s="234">
        <f>$BD$3</f>
        <v>0</v>
      </c>
      <c r="BE49" s="235"/>
      <c r="BF49" s="235"/>
      <c r="BG49" s="235"/>
      <c r="BH49" s="235"/>
      <c r="BI49" s="241"/>
    </row>
    <row r="50" spans="1:61" ht="22.5" customHeight="1" thickBot="1" x14ac:dyDescent="0.25">
      <c r="A50" s="70" t="s">
        <v>11</v>
      </c>
      <c r="B50" s="242">
        <f>$BU$4</f>
        <v>2</v>
      </c>
      <c r="C50" s="242"/>
      <c r="D50" s="242"/>
      <c r="E50" s="242"/>
      <c r="F50" s="242"/>
      <c r="G50" s="242"/>
      <c r="H50" s="242">
        <f>$BU$8</f>
        <v>1</v>
      </c>
      <c r="I50" s="242"/>
      <c r="J50" s="242"/>
      <c r="K50" s="242"/>
      <c r="L50" s="242"/>
      <c r="M50" s="242"/>
      <c r="N50" s="242">
        <f>$BU$12</f>
        <v>4</v>
      </c>
      <c r="O50" s="242"/>
      <c r="P50" s="242"/>
      <c r="Q50" s="242"/>
      <c r="R50" s="242"/>
      <c r="S50" s="242"/>
      <c r="T50" s="242">
        <f>$BU$16</f>
        <v>3</v>
      </c>
      <c r="U50" s="242"/>
      <c r="V50" s="242"/>
      <c r="W50" s="242"/>
      <c r="X50" s="242"/>
      <c r="Y50" s="242"/>
      <c r="Z50" s="242">
        <f>$BU$20</f>
        <v>5</v>
      </c>
      <c r="AA50" s="242"/>
      <c r="AB50" s="242"/>
      <c r="AC50" s="242"/>
      <c r="AD50" s="242"/>
      <c r="AE50" s="242"/>
      <c r="AF50" s="242">
        <f>$BU$24</f>
        <v>5</v>
      </c>
      <c r="AG50" s="242"/>
      <c r="AH50" s="242"/>
      <c r="AI50" s="242"/>
      <c r="AJ50" s="242"/>
      <c r="AK50" s="242"/>
      <c r="AL50" s="242">
        <f>$BU$28</f>
        <v>5</v>
      </c>
      <c r="AM50" s="242"/>
      <c r="AN50" s="242"/>
      <c r="AO50" s="242"/>
      <c r="AP50" s="242"/>
      <c r="AQ50" s="242"/>
      <c r="AR50" s="237">
        <f>$BU$32</f>
        <v>5</v>
      </c>
      <c r="AS50" s="238"/>
      <c r="AT50" s="238"/>
      <c r="AU50" s="238"/>
      <c r="AV50" s="238"/>
      <c r="AW50" s="239"/>
      <c r="AX50" s="237">
        <f>$BU$36</f>
        <v>5</v>
      </c>
      <c r="AY50" s="238"/>
      <c r="AZ50" s="238"/>
      <c r="BA50" s="238"/>
      <c r="BB50" s="238"/>
      <c r="BC50" s="239"/>
      <c r="BD50" s="237">
        <f>$BU$40</f>
        <v>5</v>
      </c>
      <c r="BE50" s="238"/>
      <c r="BF50" s="238"/>
      <c r="BG50" s="238"/>
      <c r="BH50" s="238"/>
      <c r="BI50" s="240"/>
    </row>
    <row r="51" spans="1:61" ht="12" customHeight="1" thickTop="1" thickBot="1" x14ac:dyDescent="0.25"/>
    <row r="52" spans="1:61" ht="12" customHeight="1" x14ac:dyDescent="0.2">
      <c r="B52" s="115" t="s">
        <v>75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 t="s">
        <v>76</v>
      </c>
      <c r="P52" s="116"/>
      <c r="Q52" s="116"/>
      <c r="R52" s="116"/>
      <c r="S52" s="116"/>
      <c r="T52" s="116"/>
      <c r="U52" s="116"/>
      <c r="V52" s="116"/>
      <c r="W52" s="116"/>
      <c r="X52" s="117"/>
    </row>
    <row r="53" spans="1:61" ht="12" customHeight="1" x14ac:dyDescent="0.2">
      <c r="B53" s="118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119"/>
    </row>
    <row r="54" spans="1:61" ht="12" customHeight="1" x14ac:dyDescent="0.2">
      <c r="B54" s="118" t="s">
        <v>81</v>
      </c>
      <c r="C54" s="76"/>
      <c r="D54" s="76"/>
      <c r="E54" s="76"/>
      <c r="F54" s="76"/>
      <c r="G54" s="76"/>
      <c r="H54" s="76" t="s">
        <v>79</v>
      </c>
      <c r="I54" s="76" t="s">
        <v>82</v>
      </c>
      <c r="J54" s="76"/>
      <c r="K54" s="76"/>
      <c r="L54" s="76"/>
      <c r="M54" s="76"/>
      <c r="N54" s="76"/>
      <c r="O54" s="76" t="s">
        <v>59</v>
      </c>
      <c r="P54" s="76"/>
      <c r="Q54" s="76"/>
      <c r="R54" s="76"/>
      <c r="S54" s="76"/>
      <c r="T54" s="76" t="s">
        <v>79</v>
      </c>
      <c r="U54" s="76" t="s">
        <v>86</v>
      </c>
      <c r="V54" s="76"/>
      <c r="W54" s="76"/>
      <c r="X54" s="119"/>
    </row>
    <row r="55" spans="1:61" ht="12" customHeight="1" x14ac:dyDescent="0.2">
      <c r="B55" s="118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>
        <v>13</v>
      </c>
      <c r="Q55" s="76"/>
      <c r="R55" s="76"/>
      <c r="S55" s="76"/>
      <c r="T55" s="76"/>
      <c r="U55" s="76">
        <v>15</v>
      </c>
      <c r="V55" s="76"/>
      <c r="W55" s="76"/>
      <c r="X55" s="119"/>
    </row>
    <row r="56" spans="1:61" ht="12" customHeight="1" x14ac:dyDescent="0.2">
      <c r="B56" s="118"/>
      <c r="C56" s="76"/>
      <c r="D56" s="76"/>
      <c r="E56" s="76"/>
      <c r="F56" s="76">
        <v>15</v>
      </c>
      <c r="G56" s="76"/>
      <c r="H56" s="76"/>
      <c r="I56" s="76">
        <v>11</v>
      </c>
      <c r="J56" s="76"/>
      <c r="K56" s="76"/>
      <c r="L56" s="76"/>
      <c r="M56" s="76"/>
      <c r="N56" s="76">
        <v>1</v>
      </c>
      <c r="O56" s="76"/>
      <c r="P56" s="76">
        <v>15</v>
      </c>
      <c r="Q56" s="76"/>
      <c r="R56" s="76"/>
      <c r="S56" s="76"/>
      <c r="T56" s="76"/>
      <c r="U56" s="76">
        <v>11</v>
      </c>
      <c r="V56" s="76"/>
      <c r="W56" s="76">
        <v>2</v>
      </c>
      <c r="X56" s="119"/>
    </row>
    <row r="57" spans="1:61" ht="12" customHeight="1" x14ac:dyDescent="0.2">
      <c r="B57" s="118"/>
      <c r="C57" s="76">
        <v>2</v>
      </c>
      <c r="D57" s="76"/>
      <c r="E57" s="76"/>
      <c r="F57" s="76">
        <v>9</v>
      </c>
      <c r="G57" s="76"/>
      <c r="H57" s="76"/>
      <c r="I57" s="76">
        <v>15</v>
      </c>
      <c r="J57" s="76"/>
      <c r="K57" s="76">
        <v>1</v>
      </c>
      <c r="L57" s="76"/>
      <c r="M57" s="76"/>
      <c r="N57" s="76"/>
      <c r="O57" s="76"/>
      <c r="P57" s="76">
        <v>11</v>
      </c>
      <c r="Q57" s="76"/>
      <c r="R57" s="76"/>
      <c r="S57" s="76"/>
      <c r="T57" s="76"/>
      <c r="U57" s="76">
        <v>15</v>
      </c>
      <c r="V57" s="76"/>
      <c r="W57" s="76"/>
      <c r="X57" s="119"/>
    </row>
    <row r="58" spans="1:61" ht="12" customHeight="1" thickBot="1" x14ac:dyDescent="0.25">
      <c r="B58" s="120"/>
      <c r="C58" s="121"/>
      <c r="D58" s="121"/>
      <c r="E58" s="121"/>
      <c r="F58" s="121">
        <v>15</v>
      </c>
      <c r="G58" s="121"/>
      <c r="H58" s="121"/>
      <c r="I58" s="121">
        <v>12</v>
      </c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2"/>
    </row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C1:G1"/>
    <mergeCell ref="H1:P1"/>
    <mergeCell ref="T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BY111"/>
  <sheetViews>
    <sheetView workbookViewId="0">
      <selection activeCell="BM1" sqref="BM1:BT1048576"/>
    </sheetView>
    <sheetView workbookViewId="1"/>
  </sheetViews>
  <sheetFormatPr defaultRowHeight="13" x14ac:dyDescent="0.2"/>
  <cols>
    <col min="1" max="1" width="16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hidden="1" customWidth="1"/>
    <col min="66" max="66" width="3.26953125" hidden="1" customWidth="1"/>
    <col min="67" max="67" width="0.7265625" hidden="1" customWidth="1"/>
    <col min="68" max="68" width="2.7265625" hidden="1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66</v>
      </c>
      <c r="H1" s="76" t="s">
        <v>36</v>
      </c>
      <c r="T1" t="s">
        <v>57</v>
      </c>
      <c r="AF1" t="s">
        <v>2</v>
      </c>
    </row>
    <row r="2" spans="1:77" ht="15" customHeight="1" thickTop="1" x14ac:dyDescent="0.2">
      <c r="A2" s="3" t="s">
        <v>3</v>
      </c>
      <c r="B2" s="132"/>
      <c r="C2" s="133"/>
      <c r="D2" s="133"/>
      <c r="E2" s="133"/>
      <c r="F2" s="133"/>
      <c r="G2" s="134"/>
      <c r="H2" s="132"/>
      <c r="I2" s="133"/>
      <c r="J2" s="133"/>
      <c r="K2" s="133"/>
      <c r="L2" s="133"/>
      <c r="M2" s="134"/>
      <c r="N2" s="132"/>
      <c r="O2" s="133"/>
      <c r="P2" s="133"/>
      <c r="Q2" s="133"/>
      <c r="R2" s="133"/>
      <c r="S2" s="134"/>
      <c r="T2" s="132"/>
      <c r="U2" s="133"/>
      <c r="V2" s="133"/>
      <c r="W2" s="133"/>
      <c r="X2" s="133"/>
      <c r="Y2" s="134"/>
      <c r="Z2" s="132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4"/>
      <c r="AR2" s="132"/>
      <c r="AS2" s="133"/>
      <c r="AT2" s="133"/>
      <c r="AU2" s="133"/>
      <c r="AV2" s="133"/>
      <c r="AW2" s="134"/>
      <c r="AX2" s="132"/>
      <c r="AY2" s="133"/>
      <c r="AZ2" s="133"/>
      <c r="BA2" s="133"/>
      <c r="BB2" s="133"/>
      <c r="BC2" s="134"/>
      <c r="BD2" s="132"/>
      <c r="BE2" s="133"/>
      <c r="BF2" s="133"/>
      <c r="BG2" s="133"/>
      <c r="BH2" s="133"/>
      <c r="BI2" s="134"/>
      <c r="BJ2" s="123" t="s">
        <v>4</v>
      </c>
      <c r="BK2" s="124"/>
      <c r="BL2" s="124"/>
      <c r="BM2" s="127" t="s">
        <v>26</v>
      </c>
      <c r="BN2" s="148" t="s">
        <v>5</v>
      </c>
      <c r="BO2" s="77"/>
      <c r="BP2" s="150" t="s">
        <v>6</v>
      </c>
      <c r="BQ2" s="152" t="s">
        <v>7</v>
      </c>
      <c r="BR2" s="154" t="s">
        <v>8</v>
      </c>
      <c r="BS2" s="156" t="s">
        <v>9</v>
      </c>
      <c r="BT2" s="152" t="s">
        <v>10</v>
      </c>
      <c r="BU2" s="144" t="s">
        <v>11</v>
      </c>
    </row>
    <row r="3" spans="1:77" s="72" customFormat="1" ht="30.75" customHeight="1" thickBot="1" x14ac:dyDescent="0.25">
      <c r="A3" s="4" t="s">
        <v>12</v>
      </c>
      <c r="B3" s="129" t="s">
        <v>67</v>
      </c>
      <c r="C3" s="130"/>
      <c r="D3" s="130"/>
      <c r="E3" s="130"/>
      <c r="F3" s="130"/>
      <c r="G3" s="131"/>
      <c r="H3" s="129" t="s">
        <v>37</v>
      </c>
      <c r="I3" s="130"/>
      <c r="J3" s="130"/>
      <c r="K3" s="130"/>
      <c r="L3" s="130"/>
      <c r="M3" s="131"/>
      <c r="N3" s="129" t="s">
        <v>38</v>
      </c>
      <c r="O3" s="130"/>
      <c r="P3" s="130"/>
      <c r="Q3" s="130"/>
      <c r="R3" s="130"/>
      <c r="S3" s="131"/>
      <c r="T3" s="129" t="s">
        <v>39</v>
      </c>
      <c r="U3" s="130"/>
      <c r="V3" s="130"/>
      <c r="W3" s="130"/>
      <c r="X3" s="130"/>
      <c r="Y3" s="131"/>
      <c r="Z3" s="129" t="s">
        <v>68</v>
      </c>
      <c r="AA3" s="146"/>
      <c r="AB3" s="146"/>
      <c r="AC3" s="146"/>
      <c r="AD3" s="146"/>
      <c r="AE3" s="147"/>
      <c r="AF3" s="129"/>
      <c r="AG3" s="130"/>
      <c r="AH3" s="130"/>
      <c r="AI3" s="130"/>
      <c r="AJ3" s="130"/>
      <c r="AK3" s="131"/>
      <c r="AL3" s="129"/>
      <c r="AM3" s="130"/>
      <c r="AN3" s="130"/>
      <c r="AO3" s="130"/>
      <c r="AP3" s="130"/>
      <c r="AQ3" s="131"/>
      <c r="AR3" s="129"/>
      <c r="AS3" s="130"/>
      <c r="AT3" s="130"/>
      <c r="AU3" s="130"/>
      <c r="AV3" s="130"/>
      <c r="AW3" s="131"/>
      <c r="AX3" s="129"/>
      <c r="AY3" s="130"/>
      <c r="AZ3" s="130"/>
      <c r="BA3" s="130"/>
      <c r="BB3" s="130"/>
      <c r="BC3" s="131"/>
      <c r="BD3" s="129"/>
      <c r="BE3" s="130"/>
      <c r="BF3" s="130"/>
      <c r="BG3" s="130"/>
      <c r="BH3" s="130"/>
      <c r="BI3" s="131"/>
      <c r="BJ3" s="125"/>
      <c r="BK3" s="126"/>
      <c r="BL3" s="126"/>
      <c r="BM3" s="128"/>
      <c r="BN3" s="149"/>
      <c r="BO3" s="78"/>
      <c r="BP3" s="151"/>
      <c r="BQ3" s="153"/>
      <c r="BR3" s="155"/>
      <c r="BS3" s="157"/>
      <c r="BT3" s="153"/>
      <c r="BU3" s="145"/>
    </row>
    <row r="4" spans="1:77" ht="14.25" customHeight="1" x14ac:dyDescent="0.2">
      <c r="A4" s="5">
        <f>$B$2</f>
        <v>0</v>
      </c>
      <c r="B4" s="170"/>
      <c r="C4" s="171"/>
      <c r="D4" s="171"/>
      <c r="E4" s="171"/>
      <c r="F4" s="171"/>
      <c r="G4" s="172"/>
      <c r="H4" s="191" t="s">
        <v>21</v>
      </c>
      <c r="I4" s="83">
        <f>IF(J5="","",SUM(I5:I7))</f>
        <v>0</v>
      </c>
      <c r="J4" s="84"/>
      <c r="K4" s="85" t="s">
        <v>13</v>
      </c>
      <c r="L4" s="83">
        <f>IF(L5="","",SUM(M5:M7))</f>
        <v>2</v>
      </c>
      <c r="M4" s="84"/>
      <c r="N4" s="135" t="s">
        <v>17</v>
      </c>
      <c r="O4" s="83">
        <f>IF(P5="","",SUM(O5:O7))</f>
        <v>0</v>
      </c>
      <c r="P4" s="84"/>
      <c r="Q4" s="86" t="s">
        <v>13</v>
      </c>
      <c r="R4" s="83">
        <f>IF(R5="","",SUM(S5:S7))</f>
        <v>2</v>
      </c>
      <c r="S4" s="84"/>
      <c r="T4" s="138" t="s">
        <v>15</v>
      </c>
      <c r="U4" s="83">
        <f>IF(V5="","",SUM(U5:U7))</f>
        <v>2</v>
      </c>
      <c r="V4" s="84"/>
      <c r="W4" s="11" t="s">
        <v>13</v>
      </c>
      <c r="X4" s="9">
        <f>IF(X5="","",SUM(Y5:Y7))</f>
        <v>0</v>
      </c>
      <c r="Y4" s="10"/>
      <c r="Z4" s="135" t="s">
        <v>24</v>
      </c>
      <c r="AA4" s="83">
        <f>IF(AB5="","",SUM(AA5:AA7))</f>
        <v>2</v>
      </c>
      <c r="AB4" s="84"/>
      <c r="AC4" s="85" t="s">
        <v>13</v>
      </c>
      <c r="AD4" s="83">
        <f>IF(AD5="","",SUM(AE5:AE7))</f>
        <v>1</v>
      </c>
      <c r="AE4" s="84"/>
      <c r="AF4" s="141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88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38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38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38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79">
        <f>SUMPRODUCT((I4=2)+(O4=2)+(U4=2)+(AA4=2)+(AG4=2)+(AM4=2)+(AS4=2)+(AY4=2)+(BE4=2))</f>
        <v>2</v>
      </c>
      <c r="BK4" s="179" t="s">
        <v>14</v>
      </c>
      <c r="BL4" s="179">
        <f>SUMPRODUCT((L4=2)+(R4=2)+(X4=2)+(AD4=2)+(AJ4=2)+(AP4=2)+(AV4=2)+(BB4=2)+(BH4=2))</f>
        <v>2</v>
      </c>
      <c r="BM4" s="182">
        <f>SUM(BJ4*2)+BL4</f>
        <v>6</v>
      </c>
      <c r="BN4" s="158">
        <f>SUM(I4,O4,U4,AA4,AG4,AM4,AS4,AY4,BE4)</f>
        <v>4</v>
      </c>
      <c r="BO4" s="158" t="s">
        <v>14</v>
      </c>
      <c r="BP4" s="158">
        <f>SUM(F4,L4,R4,X4,AD4,AJ4,AP4,AV4,BB4,BH4)</f>
        <v>5</v>
      </c>
      <c r="BQ4" s="185">
        <f>SUM(BN4/BP4)</f>
        <v>0.8</v>
      </c>
      <c r="BR4" s="158">
        <f>SUM(J5,J6,J7,P5,P6,P7,V5,V6,V7,AB5,AB6,AB7,AH5,AH6,AH7,AN5,AN6,AN7,AT5,AT6,AT7,AZ5,AZ6,AZ7,BF5,BF6,BF7,D5,D6,D7)</f>
        <v>112</v>
      </c>
      <c r="BS4" s="158">
        <f>SUM(F5,F6,F7,L5,L6,L7,R5,R6,R7,X5,X6,X7,AD5,AD6,AD7,AJ5,AJ6,AJ7,AP5,AP6,AP7,AV5,AV6,AV7,BB5,BB6,BB7,BH5,BH6,BH7)</f>
        <v>123</v>
      </c>
      <c r="BT4" s="161">
        <f>SUM(BR4/BS4)</f>
        <v>0.91056910569105687</v>
      </c>
      <c r="BU4" s="163">
        <f>$BV4</f>
        <v>3</v>
      </c>
      <c r="BV4">
        <f>RANK(BY4,BY$4:BY$43)</f>
        <v>3</v>
      </c>
      <c r="BW4">
        <f>IF(BN4=0,0,IF(BP4=0,9,BQ4))</f>
        <v>0.8</v>
      </c>
      <c r="BX4">
        <f>IF(BR4=0,0,BT4)</f>
        <v>0.91056910569105687</v>
      </c>
      <c r="BY4">
        <f>BJ4+0.01*BW4+0.00001*BX4</f>
        <v>2.0080091056910567</v>
      </c>
    </row>
    <row r="5" spans="1:77" ht="14.25" customHeight="1" x14ac:dyDescent="0.2">
      <c r="A5" s="165" t="str">
        <f>$B$3</f>
        <v xml:space="preserve">大塚SVC </v>
      </c>
      <c r="B5" s="173"/>
      <c r="C5" s="174"/>
      <c r="D5" s="174"/>
      <c r="E5" s="174"/>
      <c r="F5" s="174"/>
      <c r="G5" s="175"/>
      <c r="H5" s="192"/>
      <c r="I5" s="82">
        <f>IF(J5="","",IF(J5&gt;L5,1,0))</f>
        <v>0</v>
      </c>
      <c r="J5" s="90">
        <v>10</v>
      </c>
      <c r="K5" s="82" t="s">
        <v>13</v>
      </c>
      <c r="L5" s="87">
        <v>15</v>
      </c>
      <c r="M5" s="82">
        <f>IF(L5="","",IF(L5&gt;J5,1,0))</f>
        <v>1</v>
      </c>
      <c r="N5" s="136"/>
      <c r="O5" s="82">
        <f>IF(P5="","",IF(P5&gt;R5,1,0))</f>
        <v>0</v>
      </c>
      <c r="P5" s="90">
        <v>15</v>
      </c>
      <c r="Q5" s="82" t="s">
        <v>13</v>
      </c>
      <c r="R5" s="87">
        <v>17</v>
      </c>
      <c r="S5" s="82">
        <f>IF(R5="","",IF(R5&gt;P5,1,0))</f>
        <v>1</v>
      </c>
      <c r="T5" s="139"/>
      <c r="U5" s="14">
        <f>IF(V5="","",IF(V5&gt;X5,1,0))</f>
        <v>1</v>
      </c>
      <c r="V5" s="15">
        <v>15</v>
      </c>
      <c r="W5" s="14" t="s">
        <v>13</v>
      </c>
      <c r="X5" s="16">
        <v>10</v>
      </c>
      <c r="Y5" s="14">
        <f>IF(X5="","",IF(X5&gt;V5,1,0))</f>
        <v>0</v>
      </c>
      <c r="Z5" s="136"/>
      <c r="AA5" s="82">
        <f>IF(AB5="","",IF(AB5&gt;AD5,1,0))</f>
        <v>1</v>
      </c>
      <c r="AB5" s="90">
        <v>15</v>
      </c>
      <c r="AC5" s="82" t="s">
        <v>13</v>
      </c>
      <c r="AD5" s="87">
        <v>12</v>
      </c>
      <c r="AE5" s="82">
        <f>IF(AD5="","",IF(AD5&gt;AB5,1,0))</f>
        <v>0</v>
      </c>
      <c r="AF5" s="142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89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39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39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39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0"/>
      <c r="BK5" s="180"/>
      <c r="BL5" s="180"/>
      <c r="BM5" s="183"/>
      <c r="BN5" s="159"/>
      <c r="BO5" s="159"/>
      <c r="BP5" s="159"/>
      <c r="BQ5" s="186"/>
      <c r="BR5" s="159"/>
      <c r="BS5" s="159"/>
      <c r="BT5" s="161"/>
      <c r="BU5" s="163"/>
    </row>
    <row r="6" spans="1:77" ht="14.25" customHeight="1" x14ac:dyDescent="0.2">
      <c r="A6" s="165"/>
      <c r="B6" s="173"/>
      <c r="C6" s="174"/>
      <c r="D6" s="174"/>
      <c r="E6" s="174"/>
      <c r="F6" s="174"/>
      <c r="G6" s="175"/>
      <c r="H6" s="192"/>
      <c r="I6" s="82">
        <f>IF(J6="","",IF(J6&gt;L6,1,0))</f>
        <v>0</v>
      </c>
      <c r="J6" s="91">
        <v>2</v>
      </c>
      <c r="K6" s="82" t="s">
        <v>13</v>
      </c>
      <c r="L6" s="88">
        <v>15</v>
      </c>
      <c r="M6" s="82">
        <f>IF(L6="","",IF(L6&gt;J6,1,0))</f>
        <v>1</v>
      </c>
      <c r="N6" s="136"/>
      <c r="O6" s="82">
        <f>IF(P6="","",IF(P6&gt;R6,1,0))</f>
        <v>0</v>
      </c>
      <c r="P6" s="91">
        <v>11</v>
      </c>
      <c r="Q6" s="82" t="s">
        <v>13</v>
      </c>
      <c r="R6" s="88">
        <v>15</v>
      </c>
      <c r="S6" s="82">
        <f>IF(R6="","",IF(R6&gt;P6,1,0))</f>
        <v>1</v>
      </c>
      <c r="T6" s="139"/>
      <c r="U6" s="14">
        <f>IF(V6="","",IF(V6&gt;X6,1,0))</f>
        <v>1</v>
      </c>
      <c r="V6" s="17">
        <v>15</v>
      </c>
      <c r="W6" s="14" t="s">
        <v>13</v>
      </c>
      <c r="X6" s="18">
        <v>8</v>
      </c>
      <c r="Y6" s="14">
        <f>IF(X6="","",IF(X6&gt;V6,1,0))</f>
        <v>0</v>
      </c>
      <c r="Z6" s="136"/>
      <c r="AA6" s="82">
        <f>IF(AB6="","",IF(AB6&gt;AD6,1,0))</f>
        <v>0</v>
      </c>
      <c r="AB6" s="91">
        <v>12</v>
      </c>
      <c r="AC6" s="82" t="s">
        <v>13</v>
      </c>
      <c r="AD6" s="88">
        <v>15</v>
      </c>
      <c r="AE6" s="82">
        <f>IF(AD6="","",IF(AD6&gt;AB6,1,0))</f>
        <v>1</v>
      </c>
      <c r="AF6" s="142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89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39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39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39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0"/>
      <c r="BK6" s="180"/>
      <c r="BL6" s="180"/>
      <c r="BM6" s="183"/>
      <c r="BN6" s="159"/>
      <c r="BO6" s="159"/>
      <c r="BP6" s="159"/>
      <c r="BQ6" s="186"/>
      <c r="BR6" s="159"/>
      <c r="BS6" s="159"/>
      <c r="BT6" s="161"/>
      <c r="BU6" s="163"/>
      <c r="BW6" s="19"/>
    </row>
    <row r="7" spans="1:77" ht="14.25" customHeight="1" thickBot="1" x14ac:dyDescent="0.25">
      <c r="A7" s="166"/>
      <c r="B7" s="176"/>
      <c r="C7" s="177"/>
      <c r="D7" s="177"/>
      <c r="E7" s="177"/>
      <c r="F7" s="177"/>
      <c r="G7" s="178"/>
      <c r="H7" s="193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137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40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37"/>
      <c r="AA7" s="82">
        <f>IF(AB7="","",IF(AB7&gt;AD7,1,0))</f>
        <v>1</v>
      </c>
      <c r="AB7" s="92">
        <v>17</v>
      </c>
      <c r="AC7" s="93" t="s">
        <v>13</v>
      </c>
      <c r="AD7" s="89">
        <v>16</v>
      </c>
      <c r="AE7" s="82">
        <f>IF(AD7="","",IF(AD7&gt;AB7,1,0))</f>
        <v>0</v>
      </c>
      <c r="AF7" s="143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90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40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40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40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1"/>
      <c r="BK7" s="181"/>
      <c r="BL7" s="181"/>
      <c r="BM7" s="184"/>
      <c r="BN7" s="160"/>
      <c r="BO7" s="160"/>
      <c r="BP7" s="160"/>
      <c r="BQ7" s="187"/>
      <c r="BR7" s="160"/>
      <c r="BS7" s="160"/>
      <c r="BT7" s="162"/>
      <c r="BU7" s="164"/>
      <c r="BW7" s="19"/>
    </row>
    <row r="8" spans="1:77" ht="14.25" customHeight="1" x14ac:dyDescent="0.2">
      <c r="A8" s="26">
        <f>B2</f>
        <v>0</v>
      </c>
      <c r="B8" s="167" t="str">
        <f>H4</f>
        <v>⑩</v>
      </c>
      <c r="C8" s="27"/>
      <c r="D8" s="6">
        <f>L4</f>
        <v>2</v>
      </c>
      <c r="E8" s="6" t="s">
        <v>13</v>
      </c>
      <c r="F8" s="6">
        <f>I4</f>
        <v>0</v>
      </c>
      <c r="G8" s="8"/>
      <c r="H8" s="170"/>
      <c r="I8" s="171"/>
      <c r="J8" s="171"/>
      <c r="K8" s="171"/>
      <c r="L8" s="171"/>
      <c r="M8" s="172"/>
      <c r="N8" s="135" t="s">
        <v>18</v>
      </c>
      <c r="O8" s="83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135" t="s">
        <v>23</v>
      </c>
      <c r="U8" s="83">
        <f>IF(V9="","",SUM(U9:U11))</f>
        <v>2</v>
      </c>
      <c r="V8" s="84"/>
      <c r="W8" s="86" t="s">
        <v>13</v>
      </c>
      <c r="X8" s="83">
        <f>IF(X9="","",SUM(Y9:Y11))</f>
        <v>0</v>
      </c>
      <c r="Y8" s="84"/>
      <c r="Z8" s="135" t="s">
        <v>25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135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38" t="s">
        <v>29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88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8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38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79">
        <f>SUMPRODUCT((D8=2)+(O8=2)+(U8=2)+(AA8=2)+(AG8=2)+(AM8=2)+(AS8=2)+(AY8=2)+(BE8=2))</f>
        <v>4</v>
      </c>
      <c r="BK8" s="194" t="s">
        <v>13</v>
      </c>
      <c r="BL8" s="179">
        <f>SUMPRODUCT((F8=2)+(R8=2)+(X8=2)+(AD8=2)+(AJ8=2)+(AP8=2)+(AV8=2)+(BB8=2)+(BH8=2))</f>
        <v>0</v>
      </c>
      <c r="BM8" s="195">
        <f>SUM(BJ8*2)+BL8</f>
        <v>8</v>
      </c>
      <c r="BN8" s="158">
        <f>SUM(D8,,O8,U8,AA8,AG8,AM8,AS8,AY8,BE8)</f>
        <v>8</v>
      </c>
      <c r="BO8" s="158" t="s">
        <v>14</v>
      </c>
      <c r="BP8" s="158">
        <f>SUM(F8,R8,X8,AD8,AJ8,AP8,AV8,BB8,BH8)</f>
        <v>0</v>
      </c>
      <c r="BQ8" s="198" t="e">
        <f>SUM(BN8/BP8)</f>
        <v>#DIV/0!</v>
      </c>
      <c r="BR8" s="158">
        <f>SUM(J9,J10,J11,P9,P10,P11,V9,V10,V11,AB9,AB10,AB11,AH9,AH10,AH11,AN9,AN10,AN11,AT9,AT10,AT11,AZ9,AZ10,AZ11,BF9,BF10,BF11,D9,D10,D11)</f>
        <v>120</v>
      </c>
      <c r="BS8" s="158">
        <f>SUM(F9,F10,F11,L9,L10,L11,R9,R10,R11,X9,X10,X11,AD9,AD10,AD11,AJ9,AJ10,AJ11,AP9,AP10,AP11,AV9,AV10,AV11,BB9,BB10,BB11,BH9,BH10,BH11)</f>
        <v>55</v>
      </c>
      <c r="BT8" s="201">
        <f>SUM(BR8/BS8)</f>
        <v>2.1818181818181817</v>
      </c>
      <c r="BU8" s="163">
        <f>$BV8</f>
        <v>1</v>
      </c>
      <c r="BV8">
        <f>RANK(BY8,BY$4:BY$43)</f>
        <v>1</v>
      </c>
      <c r="BW8" s="73">
        <f>IF(BN8=0,0,IF(BP8=0,9,BQ8))</f>
        <v>9</v>
      </c>
      <c r="BX8" s="74">
        <f>IF(BR8=0,0,BT8)</f>
        <v>2.1818181818181817</v>
      </c>
      <c r="BY8">
        <f>BJ8+0.01*BW8+0.00001*BX8</f>
        <v>4.0900218181818184</v>
      </c>
    </row>
    <row r="9" spans="1:77" ht="14.25" customHeight="1" x14ac:dyDescent="0.2">
      <c r="A9" s="165" t="str">
        <f>H3</f>
        <v>レッドビッキーズ</v>
      </c>
      <c r="B9" s="168"/>
      <c r="C9" s="29">
        <f>M5</f>
        <v>1</v>
      </c>
      <c r="D9" s="30">
        <f>SUM(L5)</f>
        <v>15</v>
      </c>
      <c r="E9" s="30" t="s">
        <v>13</v>
      </c>
      <c r="F9" s="30">
        <f>SUM(J5)</f>
        <v>10</v>
      </c>
      <c r="G9" s="13">
        <f>$I$5</f>
        <v>0</v>
      </c>
      <c r="H9" s="173"/>
      <c r="I9" s="174"/>
      <c r="J9" s="174"/>
      <c r="K9" s="174"/>
      <c r="L9" s="174"/>
      <c r="M9" s="175"/>
      <c r="N9" s="136"/>
      <c r="O9" s="14">
        <f>IF(P9="","",IF(P9&gt;R9,1,0))</f>
        <v>1</v>
      </c>
      <c r="P9" s="15">
        <v>15</v>
      </c>
      <c r="Q9" s="14" t="s">
        <v>13</v>
      </c>
      <c r="R9" s="16">
        <v>3</v>
      </c>
      <c r="S9" s="14">
        <f>IF(R9="","",IF(R9&gt;P9,1,0))</f>
        <v>0</v>
      </c>
      <c r="T9" s="136"/>
      <c r="U9" s="82">
        <f>IF(V9="","",IF(V9&gt;X9,1,0))</f>
        <v>1</v>
      </c>
      <c r="V9" s="90">
        <v>15</v>
      </c>
      <c r="W9" s="86" t="s">
        <v>13</v>
      </c>
      <c r="X9" s="87">
        <v>6</v>
      </c>
      <c r="Y9" s="82">
        <f>IF(X9="","",IF(X9&gt;V9,1,0))</f>
        <v>0</v>
      </c>
      <c r="Z9" s="136"/>
      <c r="AA9" s="82">
        <f>IF(AB9="","",IF(AB9&gt;AD9,1,0))</f>
        <v>1</v>
      </c>
      <c r="AB9" s="90">
        <v>15</v>
      </c>
      <c r="AC9" s="82" t="s">
        <v>13</v>
      </c>
      <c r="AD9" s="87">
        <v>7</v>
      </c>
      <c r="AE9" s="82">
        <f>IF(AD9="","",IF(AD9&gt;AB9,1,0))</f>
        <v>0</v>
      </c>
      <c r="AF9" s="136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39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89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9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39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0"/>
      <c r="BK9" s="180"/>
      <c r="BL9" s="180"/>
      <c r="BM9" s="196"/>
      <c r="BN9" s="159"/>
      <c r="BO9" s="159"/>
      <c r="BP9" s="159"/>
      <c r="BQ9" s="199"/>
      <c r="BR9" s="159"/>
      <c r="BS9" s="159"/>
      <c r="BT9" s="161"/>
      <c r="BU9" s="163"/>
      <c r="BW9" s="19"/>
    </row>
    <row r="10" spans="1:77" ht="14.25" customHeight="1" x14ac:dyDescent="0.2">
      <c r="A10" s="165"/>
      <c r="B10" s="168"/>
      <c r="C10" s="29">
        <f>M6</f>
        <v>1</v>
      </c>
      <c r="D10" s="30">
        <f>SUM(L6)</f>
        <v>15</v>
      </c>
      <c r="E10" s="30" t="s">
        <v>13</v>
      </c>
      <c r="F10" s="30">
        <f>SUM(J6)</f>
        <v>2</v>
      </c>
      <c r="G10" s="13">
        <f>I6</f>
        <v>0</v>
      </c>
      <c r="H10" s="173"/>
      <c r="I10" s="174"/>
      <c r="J10" s="174"/>
      <c r="K10" s="174"/>
      <c r="L10" s="174"/>
      <c r="M10" s="175"/>
      <c r="N10" s="136"/>
      <c r="O10" s="14">
        <f>IF(P10="","",IF(P10&gt;R10,1,0))</f>
        <v>1</v>
      </c>
      <c r="P10" s="17">
        <v>15</v>
      </c>
      <c r="Q10" s="14" t="s">
        <v>13</v>
      </c>
      <c r="R10" s="18">
        <v>12</v>
      </c>
      <c r="S10" s="14">
        <f>IF(R10="","",IF(R10&gt;P10,1,0))</f>
        <v>0</v>
      </c>
      <c r="T10" s="136"/>
      <c r="U10" s="82">
        <f>IF(V10="","",IF(V10&gt;X10,1,0))</f>
        <v>1</v>
      </c>
      <c r="V10" s="91">
        <v>15</v>
      </c>
      <c r="W10" s="86" t="s">
        <v>13</v>
      </c>
      <c r="X10" s="88">
        <v>5</v>
      </c>
      <c r="Y10" s="82">
        <f>IF(X10="","",IF(X10&gt;V10,1,0))</f>
        <v>0</v>
      </c>
      <c r="Z10" s="136"/>
      <c r="AA10" s="82">
        <f>IF(AB10="","",IF(AB10&gt;AD10,1,0))</f>
        <v>1</v>
      </c>
      <c r="AB10" s="91">
        <v>15</v>
      </c>
      <c r="AC10" s="82" t="s">
        <v>13</v>
      </c>
      <c r="AD10" s="88">
        <v>10</v>
      </c>
      <c r="AE10" s="82">
        <f>IF(AD10="","",IF(AD10&gt;AB10,1,0))</f>
        <v>0</v>
      </c>
      <c r="AF10" s="136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39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89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39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39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0"/>
      <c r="BK10" s="180"/>
      <c r="BL10" s="180"/>
      <c r="BM10" s="196"/>
      <c r="BN10" s="159"/>
      <c r="BO10" s="159"/>
      <c r="BP10" s="159"/>
      <c r="BQ10" s="199"/>
      <c r="BR10" s="159"/>
      <c r="BS10" s="159"/>
      <c r="BT10" s="161"/>
      <c r="BU10" s="163"/>
      <c r="BW10" s="19"/>
    </row>
    <row r="11" spans="1:77" ht="14.25" customHeight="1" thickBot="1" x14ac:dyDescent="0.25">
      <c r="A11" s="166"/>
      <c r="B11" s="169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6"/>
      <c r="I11" s="177"/>
      <c r="J11" s="177"/>
      <c r="K11" s="177"/>
      <c r="L11" s="177"/>
      <c r="M11" s="178"/>
      <c r="N11" s="137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7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37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37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40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90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40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40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1"/>
      <c r="BK11" s="181"/>
      <c r="BL11" s="181"/>
      <c r="BM11" s="197"/>
      <c r="BN11" s="160"/>
      <c r="BO11" s="160"/>
      <c r="BP11" s="160"/>
      <c r="BQ11" s="200"/>
      <c r="BR11" s="160"/>
      <c r="BS11" s="160"/>
      <c r="BT11" s="162"/>
      <c r="BU11" s="164"/>
      <c r="BW11" s="19"/>
    </row>
    <row r="12" spans="1:77" ht="14.25" customHeight="1" x14ac:dyDescent="0.2">
      <c r="A12" s="26">
        <f>H2</f>
        <v>0</v>
      </c>
      <c r="B12" s="205" t="str">
        <f>N4</f>
        <v>⑧</v>
      </c>
      <c r="C12" s="34"/>
      <c r="D12" s="35">
        <f>$R$4</f>
        <v>2</v>
      </c>
      <c r="E12" s="35" t="s">
        <v>13</v>
      </c>
      <c r="F12" s="35">
        <f>O4</f>
        <v>0</v>
      </c>
      <c r="G12" s="36"/>
      <c r="H12" s="207" t="str">
        <f>N8</f>
        <v>④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70"/>
      <c r="O12" s="171"/>
      <c r="P12" s="171"/>
      <c r="Q12" s="171"/>
      <c r="R12" s="171"/>
      <c r="S12" s="172"/>
      <c r="T12" s="135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35" t="s">
        <v>19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0</v>
      </c>
      <c r="AE12" s="84"/>
      <c r="AF12" s="188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35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38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38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38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79">
        <f>SUMPRODUCT((J12=2)+(D12=2)+(U12=2)+(AA12=2)+(AG12=2)+(AM12=2)+(AS12=2)+(AY12=2)+(BE12=2))</f>
        <v>3</v>
      </c>
      <c r="BK12" s="194" t="s">
        <v>14</v>
      </c>
      <c r="BL12" s="179">
        <f>SUMPRODUCT((L12=2)+(F12=2)+(X12=2)+(AD12=2)+(AJ12=2)+(AP12=2)+(AV12=2)+(BB12=2)+(BH12=2))</f>
        <v>1</v>
      </c>
      <c r="BM12" s="182">
        <f>SUM(BJ12*2)+BL12</f>
        <v>7</v>
      </c>
      <c r="BN12" s="158">
        <f>SUM(D12,J12,O12,U12,AA12,AG12,AM12,AS12,AY12,BE12)</f>
        <v>6</v>
      </c>
      <c r="BO12" s="158" t="s">
        <v>14</v>
      </c>
      <c r="BP12" s="158">
        <f>SUM(F12,L12,X12,AD12,AJ12,AP12,AV12,BB12,BH12)</f>
        <v>2</v>
      </c>
      <c r="BQ12" s="198">
        <f>SUM(BN12/BP12)</f>
        <v>3</v>
      </c>
      <c r="BR12" s="158">
        <f>SUM(J13,J14,J15,P13,P14,P15,V13,V14,V15,AB13,AB14,AB15,AH13,AH14,AH15,AN13,AN14,AN15,AT13,AT14,AT15,AZ13,AZ14,AZ15,BF13,BF14,BF15,D13,D14,D15)</f>
        <v>109</v>
      </c>
      <c r="BS12" s="158">
        <f>SUM(F13,F14,F15,L13,L14,L15,R13,R14,R15,X13,X14,X15,AD13,AD14,AD15,AJ13,AJ14,AJ15,AP13,AP14,AP15,AV13,AV14,AV15,BB13,BB14,BB15,BH13,BH14,BH15)</f>
        <v>95</v>
      </c>
      <c r="BT12" s="201">
        <f>SUM(BR12/BS12)</f>
        <v>1.1473684210526316</v>
      </c>
      <c r="BU12" s="163">
        <f>$BV12</f>
        <v>2</v>
      </c>
      <c r="BV12">
        <f>RANK(BY12,BY$4:BY$43)</f>
        <v>2</v>
      </c>
      <c r="BW12" s="19">
        <f>IF(BN12=0,0,IF(BP12=0,9,BQ12))</f>
        <v>3</v>
      </c>
      <c r="BX12">
        <f>IF(BR12=0,0,BT12)</f>
        <v>1.1473684210526316</v>
      </c>
      <c r="BY12">
        <f>BJ12+0.01*BW12+0.00001*BX12</f>
        <v>3.0300114736842105</v>
      </c>
    </row>
    <row r="13" spans="1:77" ht="14.25" customHeight="1" x14ac:dyDescent="0.2">
      <c r="A13" s="165" t="str">
        <f>N3</f>
        <v>ひまわり Ⅰ</v>
      </c>
      <c r="B13" s="168"/>
      <c r="C13" s="29">
        <f>S5</f>
        <v>1</v>
      </c>
      <c r="D13" s="30">
        <f>R5</f>
        <v>17</v>
      </c>
      <c r="E13" s="30">
        <f>R3</f>
        <v>0</v>
      </c>
      <c r="F13" s="30">
        <f>SUM(P5)</f>
        <v>15</v>
      </c>
      <c r="G13" s="13">
        <f>O5</f>
        <v>0</v>
      </c>
      <c r="H13" s="208"/>
      <c r="I13" s="30">
        <f>S9</f>
        <v>0</v>
      </c>
      <c r="J13" s="30">
        <f>R9</f>
        <v>3</v>
      </c>
      <c r="K13" s="30" t="s">
        <v>13</v>
      </c>
      <c r="L13" s="12">
        <f>P9</f>
        <v>15</v>
      </c>
      <c r="M13" s="31">
        <f>O9</f>
        <v>1</v>
      </c>
      <c r="N13" s="173"/>
      <c r="O13" s="174"/>
      <c r="P13" s="174"/>
      <c r="Q13" s="174"/>
      <c r="R13" s="174"/>
      <c r="S13" s="175"/>
      <c r="T13" s="136"/>
      <c r="U13" s="14">
        <f>IF(V13="","",IF(V13&gt;X13,1,0))</f>
        <v>1</v>
      </c>
      <c r="V13" s="15">
        <v>17</v>
      </c>
      <c r="W13" s="14" t="s">
        <v>13</v>
      </c>
      <c r="X13" s="16">
        <v>16</v>
      </c>
      <c r="Y13" s="14">
        <f>IF(X13="","",IF(X13&gt;V13,1,0))</f>
        <v>0</v>
      </c>
      <c r="Z13" s="136"/>
      <c r="AA13" s="82">
        <f>IF(AB13="","",IF(AB13&gt;AD13,1,0))</f>
        <v>1</v>
      </c>
      <c r="AB13" s="90">
        <v>15</v>
      </c>
      <c r="AC13" s="82" t="s">
        <v>13</v>
      </c>
      <c r="AD13" s="87">
        <v>4</v>
      </c>
      <c r="AE13" s="82">
        <f>IF(AD13="","",IF(AD13&gt;AB13,1,0))</f>
        <v>0</v>
      </c>
      <c r="AF13" s="189"/>
      <c r="AG13" s="30"/>
      <c r="AH13" s="35"/>
      <c r="AI13" s="30" t="s">
        <v>13</v>
      </c>
      <c r="AJ13" s="56"/>
      <c r="AK13" s="30" t="str">
        <f>IF(AJ13="","",IF(AJ13&gt;AH13,1,0))</f>
        <v/>
      </c>
      <c r="AL13" s="136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39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39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39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0"/>
      <c r="BK13" s="180"/>
      <c r="BL13" s="180"/>
      <c r="BM13" s="183"/>
      <c r="BN13" s="159"/>
      <c r="BO13" s="159"/>
      <c r="BP13" s="159"/>
      <c r="BQ13" s="199"/>
      <c r="BR13" s="159"/>
      <c r="BS13" s="159"/>
      <c r="BT13" s="161"/>
      <c r="BU13" s="163"/>
      <c r="BW13" s="19"/>
    </row>
    <row r="14" spans="1:77" ht="14.25" customHeight="1" x14ac:dyDescent="0.2">
      <c r="A14" s="165"/>
      <c r="B14" s="168"/>
      <c r="C14" s="29">
        <f>S6</f>
        <v>1</v>
      </c>
      <c r="D14" s="30">
        <f>R6</f>
        <v>15</v>
      </c>
      <c r="E14" s="30" t="s">
        <v>13</v>
      </c>
      <c r="F14" s="30">
        <f>SUM(P6)</f>
        <v>11</v>
      </c>
      <c r="G14" s="13">
        <f>O6</f>
        <v>0</v>
      </c>
      <c r="H14" s="208"/>
      <c r="I14" s="30">
        <f>S10</f>
        <v>0</v>
      </c>
      <c r="J14" s="30">
        <f>R10</f>
        <v>12</v>
      </c>
      <c r="K14" s="30" t="s">
        <v>13</v>
      </c>
      <c r="L14" s="12">
        <f>P10</f>
        <v>15</v>
      </c>
      <c r="M14" s="36">
        <f>O10</f>
        <v>1</v>
      </c>
      <c r="N14" s="173"/>
      <c r="O14" s="174"/>
      <c r="P14" s="174"/>
      <c r="Q14" s="174"/>
      <c r="R14" s="174"/>
      <c r="S14" s="175"/>
      <c r="T14" s="136"/>
      <c r="U14" s="14">
        <f>IF(V14="","",IF(V14&gt;X14,1,0))</f>
        <v>1</v>
      </c>
      <c r="V14" s="17">
        <v>15</v>
      </c>
      <c r="W14" s="14" t="s">
        <v>13</v>
      </c>
      <c r="X14" s="18">
        <v>11</v>
      </c>
      <c r="Y14" s="14">
        <f>IF(X14="","",IF(X14&gt;V14,1,0))</f>
        <v>0</v>
      </c>
      <c r="Z14" s="136"/>
      <c r="AA14" s="82">
        <f>IF(AB14="","",IF(AB14&gt;AD14,1,0))</f>
        <v>1</v>
      </c>
      <c r="AB14" s="91">
        <v>15</v>
      </c>
      <c r="AC14" s="82" t="s">
        <v>13</v>
      </c>
      <c r="AD14" s="88">
        <v>8</v>
      </c>
      <c r="AE14" s="82">
        <f>IF(AD14="","",IF(AD14&gt;AB14,1,0))</f>
        <v>0</v>
      </c>
      <c r="AF14" s="189"/>
      <c r="AG14" s="30"/>
      <c r="AH14" s="30"/>
      <c r="AI14" s="30" t="s">
        <v>13</v>
      </c>
      <c r="AJ14" s="12"/>
      <c r="AK14" s="30" t="str">
        <f>IF(AJ14="","",IF(AJ14&gt;AH14,1,0))</f>
        <v/>
      </c>
      <c r="AL14" s="136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39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39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39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0"/>
      <c r="BK14" s="180"/>
      <c r="BL14" s="180"/>
      <c r="BM14" s="183"/>
      <c r="BN14" s="159"/>
      <c r="BO14" s="159"/>
      <c r="BP14" s="159"/>
      <c r="BQ14" s="199"/>
      <c r="BR14" s="159"/>
      <c r="BS14" s="159"/>
      <c r="BT14" s="161"/>
      <c r="BU14" s="163"/>
      <c r="BW14" s="19"/>
    </row>
    <row r="15" spans="1:77" ht="14.25" customHeight="1" thickBot="1" x14ac:dyDescent="0.25">
      <c r="A15" s="166"/>
      <c r="B15" s="206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09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6"/>
      <c r="O15" s="177"/>
      <c r="P15" s="177"/>
      <c r="Q15" s="177"/>
      <c r="R15" s="177"/>
      <c r="S15" s="178"/>
      <c r="T15" s="137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7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90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37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40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40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40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1"/>
      <c r="BK15" s="181"/>
      <c r="BL15" s="181"/>
      <c r="BM15" s="184"/>
      <c r="BN15" s="160"/>
      <c r="BO15" s="160"/>
      <c r="BP15" s="160"/>
      <c r="BQ15" s="200"/>
      <c r="BR15" s="160"/>
      <c r="BS15" s="160"/>
      <c r="BT15" s="162"/>
      <c r="BU15" s="164"/>
      <c r="BW15" s="19"/>
    </row>
    <row r="16" spans="1:77" ht="14.25" customHeight="1" x14ac:dyDescent="0.2">
      <c r="A16" s="26">
        <f>N2</f>
        <v>0</v>
      </c>
      <c r="B16" s="167" t="str">
        <f>T4</f>
        <v>⑤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02" t="str">
        <f>$T$8</f>
        <v>⑦</v>
      </c>
      <c r="I16" s="6"/>
      <c r="J16" s="6">
        <f>X8</f>
        <v>0</v>
      </c>
      <c r="K16" s="6" t="s">
        <v>13</v>
      </c>
      <c r="L16" s="39">
        <f>SUM(U8)</f>
        <v>2</v>
      </c>
      <c r="M16" s="8"/>
      <c r="N16" s="141" t="str">
        <f>T12</f>
        <v>②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0"/>
      <c r="U16" s="171"/>
      <c r="V16" s="171"/>
      <c r="W16" s="171"/>
      <c r="X16" s="171"/>
      <c r="Y16" s="172"/>
      <c r="Z16" s="135" t="s">
        <v>27</v>
      </c>
      <c r="AA16" s="83">
        <f>IF(AB17="","",SUM(AA17:AA19))</f>
        <v>2</v>
      </c>
      <c r="AB16" s="84"/>
      <c r="AC16" s="86" t="s">
        <v>13</v>
      </c>
      <c r="AD16" s="83">
        <f>IF(AD17="","",SUM(AE17:AE19))</f>
        <v>1</v>
      </c>
      <c r="AE16" s="84"/>
      <c r="AF16" s="135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41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88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38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38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79">
        <f>SUMPRODUCT((J16=2)+(P16=2)+(D16=2)+(AA16=2)+(AG16=2)+(AM16=2)+(AS16=2)+(AY16=2)+(BE16=2))</f>
        <v>1</v>
      </c>
      <c r="BK16" s="194" t="s">
        <v>14</v>
      </c>
      <c r="BL16" s="179">
        <f>SUMPRODUCT((L16=2)+(R16=2)+(F16=2)+(AD16=2)+(AJ16=2)+(AP16=2)+(AV16=2)+(BB16=2)+(BH16=2))</f>
        <v>3</v>
      </c>
      <c r="BM16" s="182">
        <f>SUM(BJ16*2)+BL16</f>
        <v>5</v>
      </c>
      <c r="BN16" s="158">
        <f>SUM(D16,J16,P16,U16,AA16,AG16,AM16,AS16,AY16,BE16)</f>
        <v>2</v>
      </c>
      <c r="BO16" s="158" t="s">
        <v>14</v>
      </c>
      <c r="BP16" s="158">
        <f>SUM(F16,L16,R16,AD16,AJ16,AP16,AV16,BB16,BH16)</f>
        <v>7</v>
      </c>
      <c r="BQ16" s="198">
        <f>SUM(BN16/BP16)</f>
        <v>0.2857142857142857</v>
      </c>
      <c r="BR16" s="158">
        <f>SUM(J17,J18,J19,P17,P18,P19,V17,V18,V19,AB17,AB18,AB19,AH17,AH18,AH19,AN17,AN18,AN19,AT17,AT18,AT19,AZ17,AZ18,AZ19,BF17,BF18,BF19,D17,D18,D19)</f>
        <v>96</v>
      </c>
      <c r="BS16" s="158">
        <f>SUM(F17,F18,F19,L17,L18,L19,R17,R18,R19,X17,X18,X19,AD17,AD18,AD19,AJ17,AJ18,AJ19,AP17,AP18,AP19,AV17,AV18,AV19,BB17,BB18,BB19,BH17,BH18,BH19)</f>
        <v>129</v>
      </c>
      <c r="BT16" s="201">
        <f>SUM(BR16/BS16)</f>
        <v>0.7441860465116279</v>
      </c>
      <c r="BU16" s="163">
        <f>$BV16</f>
        <v>4</v>
      </c>
      <c r="BV16">
        <f>RANK(BY16,BY$4:BY$43)</f>
        <v>4</v>
      </c>
      <c r="BW16" s="19">
        <f>IF(BN16=0,0,IF(BP16=0,9,BQ16))</f>
        <v>0.2857142857142857</v>
      </c>
      <c r="BX16">
        <f>IF(BR16=0,0,BT16)</f>
        <v>0.7441860465116279</v>
      </c>
      <c r="BY16">
        <f>BJ16+0.01*BW16+0.00001*BX16</f>
        <v>1.0028645847176081</v>
      </c>
    </row>
    <row r="17" spans="1:77" ht="14.25" customHeight="1" thickBot="1" x14ac:dyDescent="0.25">
      <c r="A17" s="165" t="str">
        <f>T3</f>
        <v>ワルキューレ</v>
      </c>
      <c r="B17" s="168"/>
      <c r="C17" s="29">
        <f>Y5</f>
        <v>0</v>
      </c>
      <c r="D17" s="30">
        <f>X5</f>
        <v>10</v>
      </c>
      <c r="E17" s="30" t="s">
        <v>14</v>
      </c>
      <c r="F17" s="30">
        <f>V5</f>
        <v>15</v>
      </c>
      <c r="G17" s="13">
        <f>U5</f>
        <v>1</v>
      </c>
      <c r="H17" s="203"/>
      <c r="I17" s="30">
        <f>Y9</f>
        <v>0</v>
      </c>
      <c r="J17" s="30">
        <f>X9</f>
        <v>6</v>
      </c>
      <c r="K17" s="30" t="s">
        <v>13</v>
      </c>
      <c r="L17" s="30">
        <f>V9</f>
        <v>15</v>
      </c>
      <c r="M17" s="13">
        <f>U9</f>
        <v>1</v>
      </c>
      <c r="N17" s="142"/>
      <c r="O17" s="12">
        <f>Y13</f>
        <v>0</v>
      </c>
      <c r="P17" s="13">
        <f>X13</f>
        <v>16</v>
      </c>
      <c r="Q17" s="30" t="s">
        <v>13</v>
      </c>
      <c r="R17" s="12">
        <f>V13</f>
        <v>17</v>
      </c>
      <c r="S17" s="13">
        <f>U13</f>
        <v>1</v>
      </c>
      <c r="T17" s="173"/>
      <c r="U17" s="174"/>
      <c r="V17" s="174"/>
      <c r="W17" s="174"/>
      <c r="X17" s="174"/>
      <c r="Y17" s="175"/>
      <c r="Z17" s="136"/>
      <c r="AA17" s="82">
        <f>IF(AB17="","",IF(AB17&gt;AD17,1,0))</f>
        <v>1</v>
      </c>
      <c r="AB17" s="90">
        <v>15</v>
      </c>
      <c r="AC17" s="82" t="s">
        <v>13</v>
      </c>
      <c r="AD17" s="87">
        <v>11</v>
      </c>
      <c r="AE17" s="82">
        <f>IF(AD17="","",IF(AD17&gt;AB17,1,0))</f>
        <v>0</v>
      </c>
      <c r="AF17" s="136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42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89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39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39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0"/>
      <c r="BK17" s="180"/>
      <c r="BL17" s="180"/>
      <c r="BM17" s="183"/>
      <c r="BN17" s="159"/>
      <c r="BO17" s="159"/>
      <c r="BP17" s="159"/>
      <c r="BQ17" s="199"/>
      <c r="BR17" s="159"/>
      <c r="BS17" s="159"/>
      <c r="BT17" s="161"/>
      <c r="BU17" s="163"/>
      <c r="BW17" s="19"/>
    </row>
    <row r="18" spans="1:77" ht="14.25" customHeight="1" x14ac:dyDescent="0.2">
      <c r="A18" s="165"/>
      <c r="B18" s="168"/>
      <c r="C18" s="29">
        <f>Y6</f>
        <v>0</v>
      </c>
      <c r="D18" s="30">
        <f>X6</f>
        <v>8</v>
      </c>
      <c r="E18" s="39" t="s">
        <v>13</v>
      </c>
      <c r="F18" s="30">
        <f>V6</f>
        <v>15</v>
      </c>
      <c r="G18" s="13">
        <f>U6</f>
        <v>1</v>
      </c>
      <c r="H18" s="203"/>
      <c r="I18" s="30">
        <f>Y10</f>
        <v>0</v>
      </c>
      <c r="J18" s="30">
        <f>X10</f>
        <v>5</v>
      </c>
      <c r="K18" s="30" t="s">
        <v>13</v>
      </c>
      <c r="L18" s="30">
        <f>V10</f>
        <v>15</v>
      </c>
      <c r="M18" s="13">
        <f>U10</f>
        <v>1</v>
      </c>
      <c r="N18" s="142"/>
      <c r="O18" s="12">
        <f>Y14</f>
        <v>0</v>
      </c>
      <c r="P18" s="13">
        <f>X14</f>
        <v>11</v>
      </c>
      <c r="Q18" s="30" t="s">
        <v>13</v>
      </c>
      <c r="R18" s="12">
        <f>V14</f>
        <v>15</v>
      </c>
      <c r="S18" s="13">
        <f>U14</f>
        <v>1</v>
      </c>
      <c r="T18" s="173"/>
      <c r="U18" s="174"/>
      <c r="V18" s="174"/>
      <c r="W18" s="174"/>
      <c r="X18" s="174"/>
      <c r="Y18" s="175"/>
      <c r="Z18" s="136"/>
      <c r="AA18" s="82">
        <f>IF(AB18="","",IF(AB18&gt;AD18,1,0))</f>
        <v>0</v>
      </c>
      <c r="AB18" s="91">
        <v>10</v>
      </c>
      <c r="AC18" s="82" t="s">
        <v>13</v>
      </c>
      <c r="AD18" s="88">
        <v>15</v>
      </c>
      <c r="AE18" s="82">
        <f>IF(AD18="","",IF(AD18&gt;AB18,1,0))</f>
        <v>1</v>
      </c>
      <c r="AF18" s="136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42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89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39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39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0"/>
      <c r="BK18" s="180"/>
      <c r="BL18" s="180"/>
      <c r="BM18" s="183"/>
      <c r="BN18" s="159"/>
      <c r="BO18" s="159"/>
      <c r="BP18" s="159"/>
      <c r="BQ18" s="199"/>
      <c r="BR18" s="159"/>
      <c r="BS18" s="159"/>
      <c r="BT18" s="161"/>
      <c r="BU18" s="163"/>
      <c r="BW18" s="19"/>
    </row>
    <row r="19" spans="1:77" ht="14.25" customHeight="1" thickBot="1" x14ac:dyDescent="0.25">
      <c r="A19" s="166"/>
      <c r="B19" s="169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04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43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6"/>
      <c r="U19" s="177"/>
      <c r="V19" s="177"/>
      <c r="W19" s="177"/>
      <c r="X19" s="177"/>
      <c r="Y19" s="178"/>
      <c r="Z19" s="137"/>
      <c r="AA19" s="82">
        <f>IF(AB19="","",IF(AB19&gt;AD19,1,0))</f>
        <v>1</v>
      </c>
      <c r="AB19" s="92">
        <v>15</v>
      </c>
      <c r="AC19" s="93" t="s">
        <v>13</v>
      </c>
      <c r="AD19" s="89">
        <v>11</v>
      </c>
      <c r="AE19" s="82">
        <f>IF(AD19="","",IF(AD19&gt;AB19,1,0))</f>
        <v>0</v>
      </c>
      <c r="AF19" s="137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43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90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40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40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1"/>
      <c r="BK19" s="181"/>
      <c r="BL19" s="181"/>
      <c r="BM19" s="184"/>
      <c r="BN19" s="160"/>
      <c r="BO19" s="160"/>
      <c r="BP19" s="160"/>
      <c r="BQ19" s="200"/>
      <c r="BR19" s="160"/>
      <c r="BS19" s="160"/>
      <c r="BT19" s="162"/>
      <c r="BU19" s="164"/>
      <c r="BW19" s="19"/>
    </row>
    <row r="20" spans="1:77" ht="14.25" customHeight="1" x14ac:dyDescent="0.2">
      <c r="A20" s="26">
        <f>T2</f>
        <v>0</v>
      </c>
      <c r="B20" s="167" t="str">
        <f>Z4</f>
        <v>③</v>
      </c>
      <c r="C20" s="34"/>
      <c r="D20" s="35">
        <f>AD4</f>
        <v>1</v>
      </c>
      <c r="E20" s="35" t="s">
        <v>13</v>
      </c>
      <c r="F20" s="35">
        <f>AA4</f>
        <v>2</v>
      </c>
      <c r="G20" s="36"/>
      <c r="H20" s="202" t="str">
        <f>$Z$8</f>
        <v>①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141" t="str">
        <f>$Z$12</f>
        <v>⑥</v>
      </c>
      <c r="O20" s="6"/>
      <c r="P20" s="6">
        <f>AD12</f>
        <v>0</v>
      </c>
      <c r="Q20" s="6" t="s">
        <v>13</v>
      </c>
      <c r="R20" s="7">
        <f>AA12</f>
        <v>2</v>
      </c>
      <c r="S20" s="8"/>
      <c r="T20" s="141" t="str">
        <f>Z16</f>
        <v>⑨</v>
      </c>
      <c r="U20" s="40"/>
      <c r="V20" s="6">
        <f>AD16</f>
        <v>1</v>
      </c>
      <c r="W20" s="6" t="s">
        <v>13</v>
      </c>
      <c r="X20" s="7">
        <f>AA16</f>
        <v>2</v>
      </c>
      <c r="Y20" s="8"/>
      <c r="Z20" s="170"/>
      <c r="AA20" s="171"/>
      <c r="AB20" s="171"/>
      <c r="AC20" s="171"/>
      <c r="AD20" s="171"/>
      <c r="AE20" s="172"/>
      <c r="AF20" s="135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35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38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38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38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79">
        <f>SUMPRODUCT((D20=2)+(J20=2)+(P20=2)+(V20=2)+(AG20=2)+(AM20=2)+(AS20=2)+(AY20=2)+(BE20=2))</f>
        <v>0</v>
      </c>
      <c r="BK20" s="194" t="s">
        <v>14</v>
      </c>
      <c r="BL20" s="179">
        <f>SUMPRODUCT((L20=2)+(R20=2)+(F20=2)+(X20=2)+(AJ20=2)+(AP20=2)+(AV20=2)+(BB20=2)+(BH20=2))</f>
        <v>4</v>
      </c>
      <c r="BM20" s="182">
        <f>SUM(BJ20*2)+BL20</f>
        <v>4</v>
      </c>
      <c r="BN20" s="158">
        <f>SUM(D20,J20,P20,V20,,AG20,AM20,AS20,AY20,BE20)</f>
        <v>2</v>
      </c>
      <c r="BO20" s="158" t="s">
        <v>14</v>
      </c>
      <c r="BP20" s="158">
        <f>SUM(F20,L20,R20,X20,AJ20,AP20,AV20,BB20,BH20)</f>
        <v>8</v>
      </c>
      <c r="BQ20" s="198">
        <f>SUM(BN20/BP20)</f>
        <v>0.25</v>
      </c>
      <c r="BR20" s="158">
        <f>SUM(J21,J22,J23,P21,P22,P23,V21,V22,V23,AB21,AB22,AB23,AH21,AH22,AH23,AN21,AN22,AN23,AT21,AT22,AT23,AZ21,AZ22,AZ23,BF21,BF22,BF23,D21,D22,D23)</f>
        <v>109</v>
      </c>
      <c r="BS20" s="158">
        <f>SUM(F21,F22,F23,L21,L22,L23,R21,R22,R23,X21,X22,X23,AD21,AD22,AD23,AJ21,AJ22,AJ23,AP21,AP22,AP23,AV21,AV22,AV23,BB21,BB22,BB23,BH21,BH22,BH23)</f>
        <v>144</v>
      </c>
      <c r="BT20" s="201">
        <f>SUM(BR20/BS20)</f>
        <v>0.75694444444444442</v>
      </c>
      <c r="BU20" s="163">
        <f>$BV20</f>
        <v>5</v>
      </c>
      <c r="BV20">
        <f>RANK(BY20,BY$4:BY$43)</f>
        <v>5</v>
      </c>
      <c r="BW20" s="19">
        <f>IF(BN20=0,0,IF(BP20=0,9,BQ20))</f>
        <v>0.25</v>
      </c>
      <c r="BX20">
        <f>IF(BR20=0,0,BT20)</f>
        <v>0.75694444444444442</v>
      </c>
      <c r="BY20">
        <f>BJ20+0.01*BW20+0.00001*BX20</f>
        <v>2.5075694444444446E-3</v>
      </c>
    </row>
    <row r="21" spans="1:77" ht="14.25" customHeight="1" x14ac:dyDescent="0.2">
      <c r="A21" s="210" t="str">
        <f>Z3</f>
        <v>ＢＡＣＫ　ＵＰ　ＡＺＡＩ</v>
      </c>
      <c r="B21" s="168"/>
      <c r="C21" s="29">
        <f>AE5</f>
        <v>0</v>
      </c>
      <c r="D21" s="30">
        <f>AD5</f>
        <v>12</v>
      </c>
      <c r="E21" s="30" t="s">
        <v>14</v>
      </c>
      <c r="F21" s="30">
        <f>AB5</f>
        <v>15</v>
      </c>
      <c r="G21" s="13">
        <f>AA5</f>
        <v>1</v>
      </c>
      <c r="H21" s="203"/>
      <c r="I21" s="30">
        <f>AE9</f>
        <v>0</v>
      </c>
      <c r="J21" s="30">
        <f>AD9</f>
        <v>7</v>
      </c>
      <c r="K21" s="30" t="s">
        <v>13</v>
      </c>
      <c r="L21" s="12">
        <f>AB9</f>
        <v>15</v>
      </c>
      <c r="M21" s="13">
        <f>AA9</f>
        <v>1</v>
      </c>
      <c r="N21" s="142"/>
      <c r="O21" s="30">
        <f>AE13</f>
        <v>0</v>
      </c>
      <c r="P21" s="30">
        <f>AD13</f>
        <v>4</v>
      </c>
      <c r="Q21" s="30" t="s">
        <v>13</v>
      </c>
      <c r="R21" s="12">
        <f>AB13</f>
        <v>15</v>
      </c>
      <c r="S21" s="13">
        <f>AA13</f>
        <v>1</v>
      </c>
      <c r="T21" s="142"/>
      <c r="U21" s="41">
        <f>AE17</f>
        <v>0</v>
      </c>
      <c r="V21" s="30">
        <f>AD17</f>
        <v>11</v>
      </c>
      <c r="W21" s="30" t="s">
        <v>13</v>
      </c>
      <c r="X21" s="12">
        <f>AB17</f>
        <v>15</v>
      </c>
      <c r="Y21" s="13">
        <f>AA17</f>
        <v>1</v>
      </c>
      <c r="Z21" s="173"/>
      <c r="AA21" s="174"/>
      <c r="AB21" s="174"/>
      <c r="AC21" s="174"/>
      <c r="AD21" s="174"/>
      <c r="AE21" s="175"/>
      <c r="AF21" s="136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36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39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9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39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0"/>
      <c r="BK21" s="180"/>
      <c r="BL21" s="180"/>
      <c r="BM21" s="183"/>
      <c r="BN21" s="159"/>
      <c r="BO21" s="159"/>
      <c r="BP21" s="159"/>
      <c r="BQ21" s="199"/>
      <c r="BR21" s="159"/>
      <c r="BS21" s="159"/>
      <c r="BT21" s="161"/>
      <c r="BU21" s="163"/>
      <c r="BW21" s="19"/>
    </row>
    <row r="22" spans="1:77" ht="14.25" customHeight="1" x14ac:dyDescent="0.2">
      <c r="A22" s="210"/>
      <c r="B22" s="168"/>
      <c r="C22" s="29">
        <f>AE6</f>
        <v>1</v>
      </c>
      <c r="D22" s="30">
        <f>AD6</f>
        <v>15</v>
      </c>
      <c r="E22" s="30" t="s">
        <v>14</v>
      </c>
      <c r="F22" s="30">
        <f>AB6</f>
        <v>12</v>
      </c>
      <c r="G22" s="13">
        <f>AA6</f>
        <v>0</v>
      </c>
      <c r="H22" s="203"/>
      <c r="I22" s="30">
        <f>AE10</f>
        <v>0</v>
      </c>
      <c r="J22" s="30">
        <f>AD10</f>
        <v>10</v>
      </c>
      <c r="K22" s="30" t="s">
        <v>13</v>
      </c>
      <c r="L22" s="12">
        <f>AB10</f>
        <v>15</v>
      </c>
      <c r="M22" s="13">
        <f>AA10</f>
        <v>1</v>
      </c>
      <c r="N22" s="142"/>
      <c r="O22" s="30">
        <f>AE14</f>
        <v>0</v>
      </c>
      <c r="P22" s="30">
        <f>AD14</f>
        <v>8</v>
      </c>
      <c r="Q22" s="30" t="s">
        <v>13</v>
      </c>
      <c r="R22" s="12">
        <f>AB14</f>
        <v>15</v>
      </c>
      <c r="S22" s="13">
        <f>AA14</f>
        <v>1</v>
      </c>
      <c r="T22" s="142"/>
      <c r="U22" s="41">
        <f>AE18</f>
        <v>1</v>
      </c>
      <c r="V22" s="30">
        <f>AD18</f>
        <v>15</v>
      </c>
      <c r="W22" s="30" t="s">
        <v>13</v>
      </c>
      <c r="X22" s="12">
        <f>AB18</f>
        <v>10</v>
      </c>
      <c r="Y22" s="13">
        <f>AA18</f>
        <v>0</v>
      </c>
      <c r="Z22" s="173"/>
      <c r="AA22" s="174"/>
      <c r="AB22" s="174"/>
      <c r="AC22" s="174"/>
      <c r="AD22" s="174"/>
      <c r="AE22" s="175"/>
      <c r="AF22" s="136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36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39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9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39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0"/>
      <c r="BK22" s="180"/>
      <c r="BL22" s="180"/>
      <c r="BM22" s="183"/>
      <c r="BN22" s="159"/>
      <c r="BO22" s="159"/>
      <c r="BP22" s="159"/>
      <c r="BQ22" s="199"/>
      <c r="BR22" s="159"/>
      <c r="BS22" s="159"/>
      <c r="BT22" s="161"/>
      <c r="BU22" s="163"/>
      <c r="BW22" s="19"/>
    </row>
    <row r="23" spans="1:77" ht="14.25" customHeight="1" thickBot="1" x14ac:dyDescent="0.25">
      <c r="A23" s="211"/>
      <c r="B23" s="169"/>
      <c r="C23" s="32">
        <f>AE7</f>
        <v>0</v>
      </c>
      <c r="D23" s="20">
        <f>AD7</f>
        <v>16</v>
      </c>
      <c r="E23" s="20" t="s">
        <v>14</v>
      </c>
      <c r="F23" s="20">
        <f>AB7</f>
        <v>17</v>
      </c>
      <c r="G23" s="22">
        <f>AA7</f>
        <v>1</v>
      </c>
      <c r="H23" s="204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43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43"/>
      <c r="U23" s="42">
        <f>AE19</f>
        <v>0</v>
      </c>
      <c r="V23" s="20">
        <f>AD19</f>
        <v>11</v>
      </c>
      <c r="W23" s="20" t="s">
        <v>13</v>
      </c>
      <c r="X23" s="21">
        <f>AB19</f>
        <v>15</v>
      </c>
      <c r="Y23" s="22">
        <f>AA19</f>
        <v>1</v>
      </c>
      <c r="Z23" s="176"/>
      <c r="AA23" s="177"/>
      <c r="AB23" s="177"/>
      <c r="AC23" s="177"/>
      <c r="AD23" s="177"/>
      <c r="AE23" s="178"/>
      <c r="AF23" s="137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7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40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40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40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1"/>
      <c r="BK23" s="181"/>
      <c r="BL23" s="181"/>
      <c r="BM23" s="184"/>
      <c r="BN23" s="160"/>
      <c r="BO23" s="160"/>
      <c r="BP23" s="160"/>
      <c r="BQ23" s="200"/>
      <c r="BR23" s="160"/>
      <c r="BS23" s="160"/>
      <c r="BT23" s="162"/>
      <c r="BU23" s="164"/>
      <c r="BW23" s="19"/>
    </row>
    <row r="24" spans="1:77" ht="12" hidden="1" customHeight="1" x14ac:dyDescent="0.2">
      <c r="A24" s="81">
        <f>Z2</f>
        <v>0</v>
      </c>
      <c r="B24" s="167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02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41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41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41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0"/>
      <c r="AG24" s="171"/>
      <c r="AH24" s="171"/>
      <c r="AI24" s="171"/>
      <c r="AJ24" s="171"/>
      <c r="AK24" s="172"/>
      <c r="AL24" s="138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88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8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38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79">
        <f>SUMPRODUCT((J24=2)+(P24=2)+(V24=2)+(AB24=2)+(D24=2)+(AM24=2)+(AS24=2)+(AY24=2)+(BE24=2))</f>
        <v>0</v>
      </c>
      <c r="BK24" s="194" t="s">
        <v>14</v>
      </c>
      <c r="BL24" s="179">
        <f>SUMPRODUCT((L24=2)+(R24=2)+(X24=2)+(F24=2)+(AD24=2)+(AP24=2)+(AV24=2)+(BB24=2)+(BH24=2))</f>
        <v>0</v>
      </c>
      <c r="BM24" s="182">
        <f>SUM(BJ24*2)+BL24</f>
        <v>0</v>
      </c>
      <c r="BN24" s="158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198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01" t="e">
        <f>SUM(BR24/BS24)</f>
        <v>#DIV/0!</v>
      </c>
      <c r="BU24" s="163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10">
        <f>AF3</f>
        <v>0</v>
      </c>
      <c r="B25" s="168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03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42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42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42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3"/>
      <c r="AG25" s="174"/>
      <c r="AH25" s="174"/>
      <c r="AI25" s="174"/>
      <c r="AJ25" s="174"/>
      <c r="AK25" s="175"/>
      <c r="AL25" s="139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89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9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39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0"/>
      <c r="BK25" s="180"/>
      <c r="BL25" s="180"/>
      <c r="BM25" s="183"/>
      <c r="BN25" s="159"/>
      <c r="BO25" s="159"/>
      <c r="BP25" s="159"/>
      <c r="BQ25" s="199"/>
      <c r="BR25" s="159"/>
      <c r="BS25" s="159"/>
      <c r="BT25" s="161"/>
      <c r="BU25" s="163"/>
      <c r="BW25" s="19"/>
    </row>
    <row r="26" spans="1:77" ht="12" hidden="1" customHeight="1" x14ac:dyDescent="0.2">
      <c r="A26" s="210"/>
      <c r="B26" s="168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03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42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42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42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3"/>
      <c r="AG26" s="174"/>
      <c r="AH26" s="174"/>
      <c r="AI26" s="174"/>
      <c r="AJ26" s="174"/>
      <c r="AK26" s="175"/>
      <c r="AL26" s="139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89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9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39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0"/>
      <c r="BK26" s="180"/>
      <c r="BL26" s="180"/>
      <c r="BM26" s="183"/>
      <c r="BN26" s="159"/>
      <c r="BO26" s="159"/>
      <c r="BP26" s="159"/>
      <c r="BQ26" s="199"/>
      <c r="BR26" s="159"/>
      <c r="BS26" s="159"/>
      <c r="BT26" s="161"/>
      <c r="BU26" s="163"/>
      <c r="BW26" s="19"/>
    </row>
    <row r="27" spans="1:77" ht="12" hidden="1" customHeight="1" x14ac:dyDescent="0.2">
      <c r="A27" s="211"/>
      <c r="B27" s="16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04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43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43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43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6"/>
      <c r="AG27" s="177"/>
      <c r="AH27" s="177"/>
      <c r="AI27" s="177"/>
      <c r="AJ27" s="177"/>
      <c r="AK27" s="178"/>
      <c r="AL27" s="140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90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40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40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1"/>
      <c r="BK27" s="181"/>
      <c r="BL27" s="181"/>
      <c r="BM27" s="184"/>
      <c r="BN27" s="160"/>
      <c r="BO27" s="160"/>
      <c r="BP27" s="160"/>
      <c r="BQ27" s="200"/>
      <c r="BR27" s="160"/>
      <c r="BS27" s="160"/>
      <c r="BT27" s="162"/>
      <c r="BU27" s="164"/>
      <c r="BW27" s="19"/>
    </row>
    <row r="28" spans="1:77" ht="12" hidden="1" customHeight="1" x14ac:dyDescent="0.2">
      <c r="A28" s="26">
        <f>AF2</f>
        <v>0</v>
      </c>
      <c r="B28" s="167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41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41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41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41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0"/>
      <c r="AM28" s="171"/>
      <c r="AN28" s="171"/>
      <c r="AO28" s="171"/>
      <c r="AP28" s="171"/>
      <c r="AQ28" s="172"/>
      <c r="AR28" s="138" t="s">
        <v>28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8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38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79">
        <f>SUMPRODUCT((J28=2)+(D28=2)+(P28=2)+(V28=2)+(AB28=2)+(AH28=2)+(AS28=2)+(AY28=2)+(BE28=2))</f>
        <v>0</v>
      </c>
      <c r="BK28" s="194" t="s">
        <v>14</v>
      </c>
      <c r="BL28" s="179">
        <f>SUMPRODUCT((L28=2)+(R28=2)+(X28=2)+(AD28=2)+(AJ28=2)+(AP28=2)+(AV28=2)+(BB28=2)+(BH28=2))</f>
        <v>0</v>
      </c>
      <c r="BM28" s="182">
        <f>SUM(BJ28*2)+BL28</f>
        <v>0</v>
      </c>
      <c r="BN28" s="158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198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01" t="e">
        <f>SUM(BR28/BS28)</f>
        <v>#DIV/0!</v>
      </c>
      <c r="BU28" s="163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42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42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42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42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3"/>
      <c r="AM29" s="174"/>
      <c r="AN29" s="174"/>
      <c r="AO29" s="174"/>
      <c r="AP29" s="174"/>
      <c r="AQ29" s="175"/>
      <c r="AR29" s="139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9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39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0"/>
      <c r="BK29" s="180"/>
      <c r="BL29" s="180"/>
      <c r="BM29" s="183"/>
      <c r="BN29" s="159"/>
      <c r="BO29" s="159"/>
      <c r="BP29" s="159"/>
      <c r="BQ29" s="199"/>
      <c r="BR29" s="159"/>
      <c r="BS29" s="159"/>
      <c r="BT29" s="161"/>
      <c r="BU29" s="163"/>
      <c r="BW29" s="19"/>
    </row>
    <row r="30" spans="1:77" ht="12" hidden="1" customHeight="1" x14ac:dyDescent="0.2">
      <c r="A30" s="165"/>
      <c r="B30" s="168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42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42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42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42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3"/>
      <c r="AM30" s="174"/>
      <c r="AN30" s="174"/>
      <c r="AO30" s="174"/>
      <c r="AP30" s="174"/>
      <c r="AQ30" s="175"/>
      <c r="AR30" s="139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9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39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0"/>
      <c r="BK30" s="180"/>
      <c r="BL30" s="180"/>
      <c r="BM30" s="183"/>
      <c r="BN30" s="159"/>
      <c r="BO30" s="159"/>
      <c r="BP30" s="159"/>
      <c r="BQ30" s="199"/>
      <c r="BR30" s="159"/>
      <c r="BS30" s="159"/>
      <c r="BT30" s="161"/>
      <c r="BU30" s="163"/>
      <c r="BW30" s="19"/>
    </row>
    <row r="31" spans="1:77" ht="12" hidden="1" customHeight="1" x14ac:dyDescent="0.2">
      <c r="A31" s="166"/>
      <c r="B31" s="169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43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43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43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43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6"/>
      <c r="AM31" s="177"/>
      <c r="AN31" s="177"/>
      <c r="AO31" s="177"/>
      <c r="AP31" s="177"/>
      <c r="AQ31" s="178"/>
      <c r="AR31" s="140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40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40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1"/>
      <c r="BK31" s="181"/>
      <c r="BL31" s="181"/>
      <c r="BM31" s="184"/>
      <c r="BN31" s="160"/>
      <c r="BO31" s="160"/>
      <c r="BP31" s="160"/>
      <c r="BQ31" s="200"/>
      <c r="BR31" s="160"/>
      <c r="BS31" s="160"/>
      <c r="BT31" s="162"/>
      <c r="BU31" s="164"/>
      <c r="BW31" s="19"/>
    </row>
    <row r="32" spans="1:77" ht="12" hidden="1" customHeight="1" x14ac:dyDescent="0.2">
      <c r="A32" s="26">
        <f>$AR$2</f>
        <v>0</v>
      </c>
      <c r="B32" s="212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02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41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41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41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41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41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88"/>
      <c r="AS32" s="101"/>
      <c r="AT32" s="6"/>
      <c r="AU32" s="6" t="s">
        <v>13</v>
      </c>
      <c r="AV32" s="7"/>
      <c r="AW32" s="28"/>
      <c r="AX32" s="138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38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79">
        <f>SUMPRODUCT((J32=2)+(P32=2)+(V32=2)+(AB32=2)+(D32=2)+(AH32=2)+(AN32=2)+(AY32=2)+(BE32=2))</f>
        <v>0</v>
      </c>
      <c r="BK32" s="194" t="s">
        <v>14</v>
      </c>
      <c r="BL32" s="179">
        <f>SUMPRODUCT((L32=2)+(R32=2)+(X32=2)+(AD32=2)+(AJ32=2)+(AP32=2)+(F32=2)+(BB32=2)+(BH32=2))</f>
        <v>0</v>
      </c>
      <c r="BM32" s="182">
        <f>SUM(BJ32*2)+BL32</f>
        <v>0</v>
      </c>
      <c r="BN32" s="158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198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01" t="e">
        <f>SUM(BR32/BS32)</f>
        <v>#DIV/0!</v>
      </c>
      <c r="BU32" s="163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3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03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42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42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42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42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42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89"/>
      <c r="AS33" s="102"/>
      <c r="AT33" s="30"/>
      <c r="AU33" s="30" t="s">
        <v>13</v>
      </c>
      <c r="AV33" s="12"/>
      <c r="AW33" s="31"/>
      <c r="AX33" s="139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39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0"/>
      <c r="BK33" s="180"/>
      <c r="BL33" s="180"/>
      <c r="BM33" s="183"/>
      <c r="BN33" s="159"/>
      <c r="BO33" s="159"/>
      <c r="BP33" s="159"/>
      <c r="BQ33" s="199"/>
      <c r="BR33" s="159"/>
      <c r="BS33" s="159"/>
      <c r="BT33" s="161"/>
      <c r="BU33" s="163"/>
      <c r="BW33" s="19"/>
    </row>
    <row r="34" spans="1:77" ht="12" hidden="1" customHeight="1" x14ac:dyDescent="0.2">
      <c r="A34" s="215"/>
      <c r="B34" s="213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03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42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42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42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42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42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89"/>
      <c r="AS34" s="102"/>
      <c r="AT34" s="30"/>
      <c r="AU34" s="30" t="s">
        <v>13</v>
      </c>
      <c r="AV34" s="12"/>
      <c r="AW34" s="31"/>
      <c r="AX34" s="139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39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0"/>
      <c r="BK34" s="180"/>
      <c r="BL34" s="180"/>
      <c r="BM34" s="183"/>
      <c r="BN34" s="159"/>
      <c r="BO34" s="159"/>
      <c r="BP34" s="159"/>
      <c r="BQ34" s="199"/>
      <c r="BR34" s="159"/>
      <c r="BS34" s="159"/>
      <c r="BT34" s="161"/>
      <c r="BU34" s="163"/>
      <c r="BW34" s="19"/>
    </row>
    <row r="35" spans="1:77" ht="12" hidden="1" customHeight="1" x14ac:dyDescent="0.2">
      <c r="A35" s="216"/>
      <c r="B35" s="213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04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43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43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43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43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43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0"/>
      <c r="AS35" s="103"/>
      <c r="AT35" s="20"/>
      <c r="AU35" s="20" t="s">
        <v>13</v>
      </c>
      <c r="AV35" s="21"/>
      <c r="AW35" s="33"/>
      <c r="AX35" s="140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40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1"/>
      <c r="BK35" s="181"/>
      <c r="BL35" s="181"/>
      <c r="BM35" s="184"/>
      <c r="BN35" s="160"/>
      <c r="BO35" s="160"/>
      <c r="BP35" s="160"/>
      <c r="BQ35" s="200"/>
      <c r="BR35" s="160"/>
      <c r="BS35" s="160"/>
      <c r="BT35" s="162"/>
      <c r="BU35" s="164"/>
      <c r="BW35" s="19"/>
    </row>
    <row r="36" spans="1:77" ht="12" hidden="1" customHeight="1" x14ac:dyDescent="0.2">
      <c r="A36" s="26">
        <f>$AX$2</f>
        <v>0</v>
      </c>
      <c r="B36" s="168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02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41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41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41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41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41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41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88"/>
      <c r="AY36" s="101"/>
      <c r="AZ36" s="6"/>
      <c r="BA36" s="6" t="s">
        <v>13</v>
      </c>
      <c r="BB36" s="7"/>
      <c r="BC36" s="8"/>
      <c r="BD36" s="138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79">
        <f>SUMPRODUCT((D36=2)+(J36=2)+(V36=2)+(P36=2)+(AB36=2)+(AH36=2)+(AN36=2)+(AT36=2)+(BE36=2))</f>
        <v>0</v>
      </c>
      <c r="BK36" s="194" t="s">
        <v>14</v>
      </c>
      <c r="BL36" s="179">
        <f>SUMPRODUCT((L36=2)+(R36=2)+(X36=2)+(AC36=2)+(AJ36=2)+(AP36=2)+(AV36=2)+(BB36=2)+(BH36=2))</f>
        <v>0</v>
      </c>
      <c r="BM36" s="182">
        <f>SUM(BJ36*2)+BL36</f>
        <v>0</v>
      </c>
      <c r="BN36" s="158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198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01" t="e">
        <f>SUM(BR36/BS36)</f>
        <v>#DIV/0!</v>
      </c>
      <c r="BU36" s="163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68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03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42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42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42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42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42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42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89"/>
      <c r="AY37" s="102"/>
      <c r="AZ37" s="30"/>
      <c r="BA37" s="30" t="s">
        <v>13</v>
      </c>
      <c r="BB37" s="12"/>
      <c r="BC37" s="13"/>
      <c r="BD37" s="139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0"/>
      <c r="BK37" s="180"/>
      <c r="BL37" s="180"/>
      <c r="BM37" s="183"/>
      <c r="BN37" s="159"/>
      <c r="BO37" s="159"/>
      <c r="BP37" s="159"/>
      <c r="BQ37" s="199"/>
      <c r="BR37" s="159"/>
      <c r="BS37" s="159"/>
      <c r="BT37" s="161"/>
      <c r="BU37" s="163"/>
      <c r="BW37" s="19"/>
    </row>
    <row r="38" spans="1:77" ht="12" hidden="1" customHeight="1" x14ac:dyDescent="0.2">
      <c r="A38" s="215"/>
      <c r="B38" s="168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03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42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42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42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42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42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42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89"/>
      <c r="AY38" s="102"/>
      <c r="AZ38" s="30"/>
      <c r="BA38" s="30" t="s">
        <v>13</v>
      </c>
      <c r="BB38" s="12"/>
      <c r="BC38" s="13"/>
      <c r="BD38" s="139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0"/>
      <c r="BK38" s="180"/>
      <c r="BL38" s="180"/>
      <c r="BM38" s="183"/>
      <c r="BN38" s="159"/>
      <c r="BO38" s="159"/>
      <c r="BP38" s="159"/>
      <c r="BQ38" s="199"/>
      <c r="BR38" s="159"/>
      <c r="BS38" s="159"/>
      <c r="BT38" s="161"/>
      <c r="BU38" s="163"/>
      <c r="BW38" s="19"/>
    </row>
    <row r="39" spans="1:77" ht="12" hidden="1" customHeight="1" x14ac:dyDescent="0.2">
      <c r="A39" s="216"/>
      <c r="B39" s="168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04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43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43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43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43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43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43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0"/>
      <c r="AY39" s="103"/>
      <c r="AZ39" s="20"/>
      <c r="BA39" s="20" t="s">
        <v>13</v>
      </c>
      <c r="BB39" s="21"/>
      <c r="BC39" s="22"/>
      <c r="BD39" s="140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1"/>
      <c r="BK39" s="181"/>
      <c r="BL39" s="181"/>
      <c r="BM39" s="184"/>
      <c r="BN39" s="160"/>
      <c r="BO39" s="160"/>
      <c r="BP39" s="160"/>
      <c r="BQ39" s="200"/>
      <c r="BR39" s="160"/>
      <c r="BS39" s="160"/>
      <c r="BT39" s="162"/>
      <c r="BU39" s="164"/>
      <c r="BW39" s="19"/>
    </row>
    <row r="40" spans="1:77" ht="12" hidden="1" customHeight="1" x14ac:dyDescent="0.2">
      <c r="A40" s="55">
        <f>$BD$2</f>
        <v>0</v>
      </c>
      <c r="B40" s="168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02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41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41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41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41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41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41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41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88"/>
      <c r="BE40" s="102"/>
      <c r="BF40" s="35"/>
      <c r="BG40" s="35" t="s">
        <v>13</v>
      </c>
      <c r="BH40" s="56"/>
      <c r="BI40" s="97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>SUM(BJ40*2)+BL40</f>
        <v>0</v>
      </c>
      <c r="BN40" s="221">
        <f>SUM(D40,J40,P40,V40,AB40,AH40,AN40,AT40,AZ40,BD40)</f>
        <v>0</v>
      </c>
      <c r="BO40" s="221" t="s">
        <v>14</v>
      </c>
      <c r="BP40" s="221">
        <f>SUM(F40,L40,R40,X40,AD40,AJ40,AP40,AV40,BB40)</f>
        <v>0</v>
      </c>
      <c r="BQ40" s="198" t="e">
        <f>SUM(BN40/BP40)</f>
        <v>#DIV/0!</v>
      </c>
      <c r="BR40" s="221">
        <f>SUM(J41,J42,J43,P41,P42,P43,V41,V42,V43,AB41,AB42,AB43,AH41,AH42,AH43,AN41,AN42,AN43,AT41,AT42,AT43,AZ41,AZ42,AZ43,BF41,BF42,BF43,D41,D42,D43)</f>
        <v>0</v>
      </c>
      <c r="BS40" s="221">
        <f>SUM(F41,F42,F43,L41,L42,L43,R41,R42,R43,X41,X42,X43,AD41,AD42,AD43,AJ41,AJ42,AJ43,AP41,AP42,AP43,AV41,AV42,AV43,BB41,BB42,BB43,BH41,BH42,BH43)</f>
        <v>0</v>
      </c>
      <c r="BT40" s="201" t="e">
        <f>SUM(BR40/BS40)</f>
        <v>#DIV/0!</v>
      </c>
      <c r="BU40" s="224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68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03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42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42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42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42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42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42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42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89"/>
      <c r="BE41" s="30"/>
      <c r="BF41" s="30"/>
      <c r="BG41" s="30" t="s">
        <v>13</v>
      </c>
      <c r="BH41" s="12"/>
      <c r="BI41" s="30"/>
      <c r="BJ41" s="180"/>
      <c r="BK41" s="180"/>
      <c r="BL41" s="180"/>
      <c r="BM41" s="183"/>
      <c r="BN41" s="159"/>
      <c r="BO41" s="159"/>
      <c r="BP41" s="159"/>
      <c r="BQ41" s="199"/>
      <c r="BR41" s="159"/>
      <c r="BS41" s="159"/>
      <c r="BT41" s="161"/>
      <c r="BU41" s="163"/>
      <c r="BW41" s="19"/>
    </row>
    <row r="42" spans="1:77" ht="12" hidden="1" customHeight="1" x14ac:dyDescent="0.2">
      <c r="A42" s="215"/>
      <c r="B42" s="168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03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42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42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42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42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42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42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42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89"/>
      <c r="BE42" s="30"/>
      <c r="BF42" s="30"/>
      <c r="BG42" s="30" t="s">
        <v>13</v>
      </c>
      <c r="BH42" s="12"/>
      <c r="BI42" s="30"/>
      <c r="BJ42" s="180"/>
      <c r="BK42" s="180"/>
      <c r="BL42" s="180"/>
      <c r="BM42" s="183"/>
      <c r="BN42" s="159"/>
      <c r="BO42" s="159"/>
      <c r="BP42" s="159"/>
      <c r="BQ42" s="199"/>
      <c r="BR42" s="159"/>
      <c r="BS42" s="159"/>
      <c r="BT42" s="161"/>
      <c r="BU42" s="163"/>
      <c r="BW42" s="19"/>
    </row>
    <row r="43" spans="1:77" ht="12" hidden="1" customHeight="1" x14ac:dyDescent="0.2">
      <c r="A43" s="226"/>
      <c r="B43" s="217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18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19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19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19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19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19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19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19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28"/>
      <c r="BE43" s="66"/>
      <c r="BF43" s="61"/>
      <c r="BG43" s="61" t="s">
        <v>13</v>
      </c>
      <c r="BH43" s="63"/>
      <c r="BI43" s="98"/>
      <c r="BJ43" s="181"/>
      <c r="BK43" s="227"/>
      <c r="BL43" s="181"/>
      <c r="BM43" s="184"/>
      <c r="BN43" s="222"/>
      <c r="BO43" s="222"/>
      <c r="BP43" s="222"/>
      <c r="BQ43" s="220"/>
      <c r="BR43" s="222"/>
      <c r="BS43" s="222"/>
      <c r="BT43" s="223"/>
      <c r="BU43" s="225"/>
    </row>
    <row r="44" spans="1:77" ht="13.5" thickTop="1" x14ac:dyDescent="0.2">
      <c r="BJ44" s="229"/>
      <c r="BK44" s="229"/>
      <c r="BL44" s="230"/>
      <c r="BM44" s="231"/>
      <c r="BN44" s="231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32" t="str">
        <f>$B$3</f>
        <v xml:space="preserve">大塚SVC </v>
      </c>
      <c r="C49" s="232"/>
      <c r="D49" s="232"/>
      <c r="E49" s="232"/>
      <c r="F49" s="232"/>
      <c r="G49" s="232"/>
      <c r="H49" s="233" t="str">
        <f>H3</f>
        <v>レッドビッキーズ</v>
      </c>
      <c r="I49" s="233"/>
      <c r="J49" s="233"/>
      <c r="K49" s="233"/>
      <c r="L49" s="233"/>
      <c r="M49" s="233"/>
      <c r="N49" s="233" t="str">
        <f>$N$3</f>
        <v>ひまわり Ⅰ</v>
      </c>
      <c r="O49" s="233"/>
      <c r="P49" s="233"/>
      <c r="Q49" s="233"/>
      <c r="R49" s="233"/>
      <c r="S49" s="233"/>
      <c r="T49" s="233" t="str">
        <f>$T$3</f>
        <v>ワルキューレ</v>
      </c>
      <c r="U49" s="233"/>
      <c r="V49" s="233"/>
      <c r="W49" s="233"/>
      <c r="X49" s="233"/>
      <c r="Y49" s="233"/>
      <c r="Z49" s="233" t="str">
        <f>$Z$3</f>
        <v>ＢＡＣＫ　ＵＰ　ＡＺＡＩ</v>
      </c>
      <c r="AA49" s="233"/>
      <c r="AB49" s="233"/>
      <c r="AC49" s="233"/>
      <c r="AD49" s="233"/>
      <c r="AE49" s="233"/>
      <c r="AF49" s="233">
        <f>$AF$3</f>
        <v>0</v>
      </c>
      <c r="AG49" s="233"/>
      <c r="AH49" s="233"/>
      <c r="AI49" s="233"/>
      <c r="AJ49" s="233"/>
      <c r="AK49" s="233"/>
      <c r="AL49" s="233">
        <f>$AL$3</f>
        <v>0</v>
      </c>
      <c r="AM49" s="233"/>
      <c r="AN49" s="233"/>
      <c r="AO49" s="233"/>
      <c r="AP49" s="233"/>
      <c r="AQ49" s="233"/>
      <c r="AR49" s="234">
        <f>$AR$3</f>
        <v>0</v>
      </c>
      <c r="AS49" s="235"/>
      <c r="AT49" s="235"/>
      <c r="AU49" s="235"/>
      <c r="AV49" s="235"/>
      <c r="AW49" s="236"/>
      <c r="AX49" s="234">
        <f>$AX$3</f>
        <v>0</v>
      </c>
      <c r="AY49" s="235"/>
      <c r="AZ49" s="235"/>
      <c r="BA49" s="235"/>
      <c r="BB49" s="235"/>
      <c r="BC49" s="236"/>
      <c r="BD49" s="234">
        <f>$BD$3</f>
        <v>0</v>
      </c>
      <c r="BE49" s="235"/>
      <c r="BF49" s="235"/>
      <c r="BG49" s="235"/>
      <c r="BH49" s="235"/>
      <c r="BI49" s="241"/>
    </row>
    <row r="50" spans="1:61" ht="22.5" customHeight="1" thickBot="1" x14ac:dyDescent="0.25">
      <c r="A50" s="70" t="s">
        <v>11</v>
      </c>
      <c r="B50" s="242">
        <f>$BU$4</f>
        <v>3</v>
      </c>
      <c r="C50" s="242"/>
      <c r="D50" s="242"/>
      <c r="E50" s="242"/>
      <c r="F50" s="242"/>
      <c r="G50" s="242"/>
      <c r="H50" s="242">
        <f>$BU$8</f>
        <v>1</v>
      </c>
      <c r="I50" s="242"/>
      <c r="J50" s="242"/>
      <c r="K50" s="242"/>
      <c r="L50" s="242"/>
      <c r="M50" s="242"/>
      <c r="N50" s="242">
        <f>$BU$12</f>
        <v>2</v>
      </c>
      <c r="O50" s="242"/>
      <c r="P50" s="242"/>
      <c r="Q50" s="242"/>
      <c r="R50" s="242"/>
      <c r="S50" s="242"/>
      <c r="T50" s="242">
        <f>$BU$16</f>
        <v>4</v>
      </c>
      <c r="U50" s="242"/>
      <c r="V50" s="242"/>
      <c r="W50" s="242"/>
      <c r="X50" s="242"/>
      <c r="Y50" s="242"/>
      <c r="Z50" s="242">
        <f>$BU$20</f>
        <v>5</v>
      </c>
      <c r="AA50" s="242"/>
      <c r="AB50" s="242"/>
      <c r="AC50" s="242"/>
      <c r="AD50" s="242"/>
      <c r="AE50" s="242"/>
      <c r="AF50" s="242">
        <f>$BU$24</f>
        <v>6</v>
      </c>
      <c r="AG50" s="242"/>
      <c r="AH50" s="242"/>
      <c r="AI50" s="242"/>
      <c r="AJ50" s="242"/>
      <c r="AK50" s="242"/>
      <c r="AL50" s="242">
        <f>$BU$28</f>
        <v>6</v>
      </c>
      <c r="AM50" s="242"/>
      <c r="AN50" s="242"/>
      <c r="AO50" s="242"/>
      <c r="AP50" s="242"/>
      <c r="AQ50" s="242"/>
      <c r="AR50" s="237">
        <f>$BU$32</f>
        <v>6</v>
      </c>
      <c r="AS50" s="238"/>
      <c r="AT50" s="238"/>
      <c r="AU50" s="238"/>
      <c r="AV50" s="238"/>
      <c r="AW50" s="239"/>
      <c r="AX50" s="237">
        <f>$BU$36</f>
        <v>6</v>
      </c>
      <c r="AY50" s="238"/>
      <c r="AZ50" s="238"/>
      <c r="BA50" s="238"/>
      <c r="BB50" s="238"/>
      <c r="BC50" s="239"/>
      <c r="BD50" s="237">
        <f>$BU$40</f>
        <v>6</v>
      </c>
      <c r="BE50" s="238"/>
      <c r="BF50" s="238"/>
      <c r="BG50" s="238"/>
      <c r="BH50" s="238"/>
      <c r="BI50" s="24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302A-1EB9-49BF-9CF4-05C589D4ADD3}">
  <sheetPr>
    <tabColor rgb="FFFF0000"/>
  </sheetPr>
  <dimension ref="A1:BY111"/>
  <sheetViews>
    <sheetView tabSelected="1" topLeftCell="A7" workbookViewId="0">
      <selection activeCell="H8" sqref="H8:M11"/>
    </sheetView>
    <sheetView workbookViewId="1"/>
  </sheetViews>
  <sheetFormatPr defaultRowHeight="13" x14ac:dyDescent="0.2"/>
  <cols>
    <col min="1" max="1" width="16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hidden="1" customWidth="1"/>
    <col min="66" max="66" width="3.26953125" hidden="1" customWidth="1"/>
    <col min="67" max="67" width="0.7265625" hidden="1" customWidth="1"/>
    <col min="68" max="68" width="2.7265625" hidden="1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56</v>
      </c>
      <c r="H1" s="76" t="s">
        <v>36</v>
      </c>
      <c r="T1" t="s">
        <v>57</v>
      </c>
      <c r="AF1" t="s">
        <v>2</v>
      </c>
    </row>
    <row r="2" spans="1:77" ht="15" customHeight="1" thickTop="1" x14ac:dyDescent="0.2">
      <c r="A2" s="3" t="s">
        <v>3</v>
      </c>
      <c r="B2" s="132"/>
      <c r="C2" s="133"/>
      <c r="D2" s="133"/>
      <c r="E2" s="133"/>
      <c r="F2" s="133"/>
      <c r="G2" s="134"/>
      <c r="H2" s="132"/>
      <c r="I2" s="133"/>
      <c r="J2" s="133"/>
      <c r="K2" s="133"/>
      <c r="L2" s="133"/>
      <c r="M2" s="134"/>
      <c r="N2" s="132"/>
      <c r="O2" s="133"/>
      <c r="P2" s="133"/>
      <c r="Q2" s="133"/>
      <c r="R2" s="133"/>
      <c r="S2" s="134"/>
      <c r="T2" s="132"/>
      <c r="U2" s="133"/>
      <c r="V2" s="133"/>
      <c r="W2" s="133"/>
      <c r="X2" s="133"/>
      <c r="Y2" s="134"/>
      <c r="Z2" s="132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4"/>
      <c r="AR2" s="132"/>
      <c r="AS2" s="133"/>
      <c r="AT2" s="133"/>
      <c r="AU2" s="133"/>
      <c r="AV2" s="133"/>
      <c r="AW2" s="134"/>
      <c r="AX2" s="132"/>
      <c r="AY2" s="133"/>
      <c r="AZ2" s="133"/>
      <c r="BA2" s="133"/>
      <c r="BB2" s="133"/>
      <c r="BC2" s="134"/>
      <c r="BD2" s="132"/>
      <c r="BE2" s="133"/>
      <c r="BF2" s="133"/>
      <c r="BG2" s="133"/>
      <c r="BH2" s="133"/>
      <c r="BI2" s="134"/>
      <c r="BJ2" s="123" t="s">
        <v>4</v>
      </c>
      <c r="BK2" s="124"/>
      <c r="BL2" s="124"/>
      <c r="BM2" s="127" t="s">
        <v>26</v>
      </c>
      <c r="BN2" s="148" t="s">
        <v>5</v>
      </c>
      <c r="BO2" s="77"/>
      <c r="BP2" s="150" t="s">
        <v>6</v>
      </c>
      <c r="BQ2" s="152" t="s">
        <v>7</v>
      </c>
      <c r="BR2" s="154" t="s">
        <v>8</v>
      </c>
      <c r="BS2" s="156" t="s">
        <v>9</v>
      </c>
      <c r="BT2" s="152" t="s">
        <v>10</v>
      </c>
      <c r="BU2" s="144" t="s">
        <v>11</v>
      </c>
    </row>
    <row r="3" spans="1:77" s="72" customFormat="1" ht="30.75" customHeight="1" thickBot="1" x14ac:dyDescent="0.25">
      <c r="A3" s="4" t="s">
        <v>12</v>
      </c>
      <c r="B3" s="129" t="s">
        <v>106</v>
      </c>
      <c r="C3" s="146"/>
      <c r="D3" s="146"/>
      <c r="E3" s="146"/>
      <c r="F3" s="146"/>
      <c r="G3" s="147"/>
      <c r="H3" s="129" t="s">
        <v>42</v>
      </c>
      <c r="I3" s="146"/>
      <c r="J3" s="146"/>
      <c r="K3" s="146"/>
      <c r="L3" s="146"/>
      <c r="M3" s="147"/>
      <c r="N3" s="129" t="s">
        <v>70</v>
      </c>
      <c r="O3" s="146"/>
      <c r="P3" s="146"/>
      <c r="Q3" s="146"/>
      <c r="R3" s="146"/>
      <c r="S3" s="147"/>
      <c r="T3" s="129" t="s">
        <v>44</v>
      </c>
      <c r="U3" s="146"/>
      <c r="V3" s="146"/>
      <c r="W3" s="146"/>
      <c r="X3" s="146"/>
      <c r="Y3" s="147"/>
      <c r="Z3" s="129" t="s">
        <v>40</v>
      </c>
      <c r="AA3" s="146"/>
      <c r="AB3" s="146"/>
      <c r="AC3" s="146"/>
      <c r="AD3" s="146"/>
      <c r="AE3" s="147"/>
      <c r="AF3" s="129"/>
      <c r="AG3" s="130"/>
      <c r="AH3" s="130"/>
      <c r="AI3" s="130"/>
      <c r="AJ3" s="130"/>
      <c r="AK3" s="131"/>
      <c r="AL3" s="129"/>
      <c r="AM3" s="130"/>
      <c r="AN3" s="130"/>
      <c r="AO3" s="130"/>
      <c r="AP3" s="130"/>
      <c r="AQ3" s="131"/>
      <c r="AR3" s="129"/>
      <c r="AS3" s="130"/>
      <c r="AT3" s="130"/>
      <c r="AU3" s="130"/>
      <c r="AV3" s="130"/>
      <c r="AW3" s="131"/>
      <c r="AX3" s="129"/>
      <c r="AY3" s="130"/>
      <c r="AZ3" s="130"/>
      <c r="BA3" s="130"/>
      <c r="BB3" s="130"/>
      <c r="BC3" s="131"/>
      <c r="BD3" s="129"/>
      <c r="BE3" s="130"/>
      <c r="BF3" s="130"/>
      <c r="BG3" s="130"/>
      <c r="BH3" s="130"/>
      <c r="BI3" s="131"/>
      <c r="BJ3" s="125"/>
      <c r="BK3" s="126"/>
      <c r="BL3" s="126"/>
      <c r="BM3" s="128"/>
      <c r="BN3" s="149"/>
      <c r="BO3" s="78"/>
      <c r="BP3" s="151"/>
      <c r="BQ3" s="153"/>
      <c r="BR3" s="155"/>
      <c r="BS3" s="157"/>
      <c r="BT3" s="153"/>
      <c r="BU3" s="145"/>
    </row>
    <row r="4" spans="1:77" ht="14.25" customHeight="1" x14ac:dyDescent="0.2">
      <c r="A4" s="5">
        <f>$B$2</f>
        <v>0</v>
      </c>
      <c r="B4" s="170"/>
      <c r="C4" s="171"/>
      <c r="D4" s="171"/>
      <c r="E4" s="171"/>
      <c r="F4" s="171"/>
      <c r="G4" s="172"/>
      <c r="H4" s="191" t="s">
        <v>21</v>
      </c>
      <c r="I4" s="83">
        <f>IF(J5="","",SUM(I5:I7))</f>
        <v>0</v>
      </c>
      <c r="J4" s="84"/>
      <c r="K4" s="85" t="s">
        <v>13</v>
      </c>
      <c r="L4" s="83">
        <f>IF(L5="","",SUM(M5:M7))</f>
        <v>2</v>
      </c>
      <c r="M4" s="84"/>
      <c r="N4" s="135" t="s">
        <v>17</v>
      </c>
      <c r="O4" s="83">
        <f>IF(P5="","",SUM(O5:O7))</f>
        <v>2</v>
      </c>
      <c r="P4" s="84"/>
      <c r="Q4" s="86" t="s">
        <v>13</v>
      </c>
      <c r="R4" s="83">
        <f>IF(R5="","",SUM(S5:S7))</f>
        <v>0</v>
      </c>
      <c r="S4" s="84"/>
      <c r="T4" s="138" t="s">
        <v>15</v>
      </c>
      <c r="U4" s="83">
        <f>IF(V5="","",SUM(U5:U7))</f>
        <v>2</v>
      </c>
      <c r="V4" s="84"/>
      <c r="W4" s="11" t="s">
        <v>13</v>
      </c>
      <c r="X4" s="9">
        <f>IF(X5="","",SUM(Y5:Y7))</f>
        <v>1</v>
      </c>
      <c r="Y4" s="10"/>
      <c r="Z4" s="135" t="s">
        <v>24</v>
      </c>
      <c r="AA4" s="83">
        <f>IF(AB5="","",SUM(AA5:AA7))</f>
        <v>2</v>
      </c>
      <c r="AB4" s="84"/>
      <c r="AC4" s="85" t="s">
        <v>13</v>
      </c>
      <c r="AD4" s="83">
        <f>IF(AD5="","",SUM(AE5:AE7))</f>
        <v>1</v>
      </c>
      <c r="AE4" s="84"/>
      <c r="AF4" s="141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88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38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38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38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79">
        <f>SUMPRODUCT((I4=2)+(O4=2)+(U4=2)+(AA4=2)+(AG4=2)+(AM4=2)+(AS4=2)+(AY4=2)+(BE4=2))</f>
        <v>3</v>
      </c>
      <c r="BK4" s="179" t="s">
        <v>14</v>
      </c>
      <c r="BL4" s="179">
        <f>SUMPRODUCT((L4=2)+(R4=2)+(X4=2)+(AD4=2)+(AJ4=2)+(AP4=2)+(AV4=2)+(BB4=2)+(BH4=2))</f>
        <v>1</v>
      </c>
      <c r="BM4" s="182">
        <f>SUM(BJ4*2)+BL4</f>
        <v>7</v>
      </c>
      <c r="BN4" s="158">
        <f>SUM(I4,O4,U4,AA4,AG4,AM4,AS4,AY4,BE4)</f>
        <v>6</v>
      </c>
      <c r="BO4" s="158" t="s">
        <v>14</v>
      </c>
      <c r="BP4" s="158">
        <f>SUM(F4,L4,R4,X4,AD4,AJ4,AP4,AV4,BB4,BH4)</f>
        <v>4</v>
      </c>
      <c r="BQ4" s="185">
        <f>SUM(BN4/BP4)</f>
        <v>1.5</v>
      </c>
      <c r="BR4" s="158">
        <f>SUM(J5,J6,J7,P5,P6,P7,V5,V6,V7,AB5,AB6,AB7,AH5,AH6,AH7,AN5,AN6,AN7,AT5,AT6,AT7,AZ5,AZ6,AZ7,BF5,BF6,BF7,D5,D6,D7)</f>
        <v>149</v>
      </c>
      <c r="BS4" s="158">
        <f>SUM(F5,F6,F7,L5,L6,L7,R5,R6,R7,X5,X6,X7,AD5,AD6,AD7,AJ5,AJ6,AJ7,AP5,AP6,AP7,AV5,AV6,AV7,BB5,BB6,BB7,BH5,BH6,BH7)</f>
        <v>120</v>
      </c>
      <c r="BT4" s="161">
        <f>SUM(BR4/BS4)</f>
        <v>1.2416666666666667</v>
      </c>
      <c r="BU4" s="163">
        <f>$BV4</f>
        <v>2</v>
      </c>
      <c r="BV4">
        <f>RANK(BY4,BY$4:BY$43)</f>
        <v>2</v>
      </c>
      <c r="BW4">
        <f>IF(BN4=0,0,IF(BP4=0,9,BQ4))</f>
        <v>1.5</v>
      </c>
      <c r="BX4">
        <f>IF(BR4=0,0,BT4)</f>
        <v>1.2416666666666667</v>
      </c>
      <c r="BY4">
        <f>BJ4+0.01*BW4+0.00001*BX4</f>
        <v>3.015012416666667</v>
      </c>
    </row>
    <row r="5" spans="1:77" ht="14.25" customHeight="1" x14ac:dyDescent="0.2">
      <c r="A5" s="165" t="str">
        <f>$B$3</f>
        <v>ＫＩＳＯＧＡＷＡ</v>
      </c>
      <c r="B5" s="173"/>
      <c r="C5" s="174"/>
      <c r="D5" s="174"/>
      <c r="E5" s="174"/>
      <c r="F5" s="174"/>
      <c r="G5" s="175"/>
      <c r="H5" s="192"/>
      <c r="I5" s="82">
        <f>IF(J5="","",IF(J5&gt;L5,1,0))</f>
        <v>0</v>
      </c>
      <c r="J5" s="90">
        <v>13</v>
      </c>
      <c r="K5" s="82" t="s">
        <v>13</v>
      </c>
      <c r="L5" s="87">
        <v>15</v>
      </c>
      <c r="M5" s="82">
        <f>IF(L5="","",IF(L5&gt;J5,1,0))</f>
        <v>1</v>
      </c>
      <c r="N5" s="136"/>
      <c r="O5" s="82">
        <f>IF(P5="","",IF(P5&gt;R5,1,0))</f>
        <v>1</v>
      </c>
      <c r="P5" s="90">
        <v>17</v>
      </c>
      <c r="Q5" s="82" t="s">
        <v>13</v>
      </c>
      <c r="R5" s="87">
        <v>16</v>
      </c>
      <c r="S5" s="82">
        <f>IF(R5="","",IF(R5&gt;P5,1,0))</f>
        <v>0</v>
      </c>
      <c r="T5" s="139"/>
      <c r="U5" s="14">
        <f>IF(V5="","",IF(V5&gt;X5,1,0))</f>
        <v>0</v>
      </c>
      <c r="V5" s="15">
        <v>15</v>
      </c>
      <c r="W5" s="14" t="s">
        <v>13</v>
      </c>
      <c r="X5" s="16">
        <v>17</v>
      </c>
      <c r="Y5" s="14">
        <f>IF(X5="","",IF(X5&gt;V5,1,0))</f>
        <v>1</v>
      </c>
      <c r="Z5" s="136"/>
      <c r="AA5" s="82">
        <f>IF(AB5="","",IF(AB5&gt;AD5,1,0))</f>
        <v>0</v>
      </c>
      <c r="AB5" s="90">
        <v>14</v>
      </c>
      <c r="AC5" s="82" t="s">
        <v>13</v>
      </c>
      <c r="AD5" s="87">
        <v>16</v>
      </c>
      <c r="AE5" s="82">
        <f>IF(AD5="","",IF(AD5&gt;AB5,1,0))</f>
        <v>1</v>
      </c>
      <c r="AF5" s="142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89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39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39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39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0"/>
      <c r="BK5" s="180"/>
      <c r="BL5" s="180"/>
      <c r="BM5" s="183"/>
      <c r="BN5" s="159"/>
      <c r="BO5" s="159"/>
      <c r="BP5" s="159"/>
      <c r="BQ5" s="186"/>
      <c r="BR5" s="159"/>
      <c r="BS5" s="159"/>
      <c r="BT5" s="161"/>
      <c r="BU5" s="163"/>
    </row>
    <row r="6" spans="1:77" ht="14.25" customHeight="1" x14ac:dyDescent="0.2">
      <c r="A6" s="165"/>
      <c r="B6" s="173"/>
      <c r="C6" s="174"/>
      <c r="D6" s="174"/>
      <c r="E6" s="174"/>
      <c r="F6" s="174"/>
      <c r="G6" s="175"/>
      <c r="H6" s="192"/>
      <c r="I6" s="82">
        <f>IF(J6="","",IF(J6&gt;L6,1,0))</f>
        <v>0</v>
      </c>
      <c r="J6" s="91">
        <v>15</v>
      </c>
      <c r="K6" s="82" t="s">
        <v>13</v>
      </c>
      <c r="L6" s="88">
        <v>17</v>
      </c>
      <c r="M6" s="82">
        <f>IF(L6="","",IF(L6&gt;J6,1,0))</f>
        <v>1</v>
      </c>
      <c r="N6" s="136"/>
      <c r="O6" s="82">
        <f>IF(P6="","",IF(P6&gt;R6,1,0))</f>
        <v>1</v>
      </c>
      <c r="P6" s="91">
        <v>15</v>
      </c>
      <c r="Q6" s="82" t="s">
        <v>13</v>
      </c>
      <c r="R6" s="88">
        <v>8</v>
      </c>
      <c r="S6" s="82">
        <f>IF(R6="","",IF(R6&gt;P6,1,0))</f>
        <v>0</v>
      </c>
      <c r="T6" s="139"/>
      <c r="U6" s="14">
        <f>IF(V6="","",IF(V6&gt;X6,1,0))</f>
        <v>1</v>
      </c>
      <c r="V6" s="17">
        <v>15</v>
      </c>
      <c r="W6" s="14" t="s">
        <v>13</v>
      </c>
      <c r="X6" s="18">
        <v>6</v>
      </c>
      <c r="Y6" s="14">
        <f>IF(X6="","",IF(X6&gt;V6,1,0))</f>
        <v>0</v>
      </c>
      <c r="Z6" s="136"/>
      <c r="AA6" s="82">
        <f>IF(AB6="","",IF(AB6&gt;AD6,1,0))</f>
        <v>1</v>
      </c>
      <c r="AB6" s="91">
        <v>15</v>
      </c>
      <c r="AC6" s="82" t="s">
        <v>13</v>
      </c>
      <c r="AD6" s="88">
        <v>8</v>
      </c>
      <c r="AE6" s="82">
        <f>IF(AD6="","",IF(AD6&gt;AB6,1,0))</f>
        <v>0</v>
      </c>
      <c r="AF6" s="142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89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39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39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39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0"/>
      <c r="BK6" s="180"/>
      <c r="BL6" s="180"/>
      <c r="BM6" s="183"/>
      <c r="BN6" s="159"/>
      <c r="BO6" s="159"/>
      <c r="BP6" s="159"/>
      <c r="BQ6" s="186"/>
      <c r="BR6" s="159"/>
      <c r="BS6" s="159"/>
      <c r="BT6" s="161"/>
      <c r="BU6" s="163"/>
      <c r="BW6" s="19"/>
    </row>
    <row r="7" spans="1:77" ht="14.25" customHeight="1" thickBot="1" x14ac:dyDescent="0.25">
      <c r="A7" s="166"/>
      <c r="B7" s="176"/>
      <c r="C7" s="177"/>
      <c r="D7" s="177"/>
      <c r="E7" s="177"/>
      <c r="F7" s="177"/>
      <c r="G7" s="178"/>
      <c r="H7" s="193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137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40"/>
      <c r="U7" s="14">
        <f>IF(V7="","",IF(V7&gt;X7,1,0))</f>
        <v>1</v>
      </c>
      <c r="V7" s="23">
        <v>15</v>
      </c>
      <c r="W7" s="24" t="s">
        <v>13</v>
      </c>
      <c r="X7" s="25">
        <v>10</v>
      </c>
      <c r="Y7" s="14">
        <f>IF(X7="","",IF(X7&gt;V7,1,0))</f>
        <v>0</v>
      </c>
      <c r="Z7" s="137"/>
      <c r="AA7" s="82">
        <f>IF(AB7="","",IF(AB7&gt;AD7,1,0))</f>
        <v>1</v>
      </c>
      <c r="AB7" s="92">
        <v>15</v>
      </c>
      <c r="AC7" s="93" t="s">
        <v>13</v>
      </c>
      <c r="AD7" s="89">
        <v>7</v>
      </c>
      <c r="AE7" s="82">
        <f>IF(AD7="","",IF(AD7&gt;AB7,1,0))</f>
        <v>0</v>
      </c>
      <c r="AF7" s="143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90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40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40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40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1"/>
      <c r="BK7" s="181"/>
      <c r="BL7" s="181"/>
      <c r="BM7" s="184"/>
      <c r="BN7" s="160"/>
      <c r="BO7" s="160"/>
      <c r="BP7" s="160"/>
      <c r="BQ7" s="187"/>
      <c r="BR7" s="160"/>
      <c r="BS7" s="160"/>
      <c r="BT7" s="162"/>
      <c r="BU7" s="164"/>
      <c r="BW7" s="19"/>
    </row>
    <row r="8" spans="1:77" ht="14.25" customHeight="1" x14ac:dyDescent="0.2">
      <c r="A8" s="26">
        <f>B2</f>
        <v>0</v>
      </c>
      <c r="B8" s="167" t="str">
        <f>H4</f>
        <v>⑩</v>
      </c>
      <c r="C8" s="27"/>
      <c r="D8" s="6">
        <f>L4</f>
        <v>2</v>
      </c>
      <c r="E8" s="6" t="s">
        <v>13</v>
      </c>
      <c r="F8" s="6">
        <f>I4</f>
        <v>0</v>
      </c>
      <c r="G8" s="8"/>
      <c r="H8" s="170"/>
      <c r="I8" s="171"/>
      <c r="J8" s="171"/>
      <c r="K8" s="171"/>
      <c r="L8" s="171"/>
      <c r="M8" s="172"/>
      <c r="N8" s="135" t="s">
        <v>18</v>
      </c>
      <c r="O8" s="83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135" t="s">
        <v>23</v>
      </c>
      <c r="U8" s="83">
        <f>IF(V9="","",SUM(U9:U11))</f>
        <v>2</v>
      </c>
      <c r="V8" s="84"/>
      <c r="W8" s="86" t="s">
        <v>13</v>
      </c>
      <c r="X8" s="83">
        <f>IF(X9="","",SUM(Y9:Y11))</f>
        <v>1</v>
      </c>
      <c r="Y8" s="84"/>
      <c r="Z8" s="135" t="s">
        <v>25</v>
      </c>
      <c r="AA8" s="83">
        <f>IF(AB9="","",SUM(AA9:AA11))</f>
        <v>2</v>
      </c>
      <c r="AB8" s="84"/>
      <c r="AC8" s="86" t="s">
        <v>13</v>
      </c>
      <c r="AD8" s="83">
        <f>IF(AD9="","",SUM(AE9:AE11))</f>
        <v>1</v>
      </c>
      <c r="AE8" s="84"/>
      <c r="AF8" s="135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38" t="s">
        <v>29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88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8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38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79">
        <f>SUMPRODUCT((D8=2)+(O8=2)+(U8=2)+(AA8=2)+(AG8=2)+(AM8=2)+(AS8=2)+(AY8=2)+(BE8=2))</f>
        <v>4</v>
      </c>
      <c r="BK8" s="194" t="s">
        <v>13</v>
      </c>
      <c r="BL8" s="179">
        <f>SUMPRODUCT((F8=2)+(R8=2)+(X8=2)+(AD8=2)+(AJ8=2)+(AP8=2)+(AV8=2)+(BB8=2)+(BH8=2))</f>
        <v>0</v>
      </c>
      <c r="BM8" s="195">
        <f>SUM(BJ8*2)+BL8</f>
        <v>8</v>
      </c>
      <c r="BN8" s="158">
        <f>SUM(D8,,O8,U8,AA8,AG8,AM8,AS8,AY8,BE8)</f>
        <v>8</v>
      </c>
      <c r="BO8" s="158" t="s">
        <v>14</v>
      </c>
      <c r="BP8" s="158">
        <f>SUM(F8,R8,X8,AD8,AJ8,AP8,AV8,BB8,BH8)</f>
        <v>2</v>
      </c>
      <c r="BQ8" s="198">
        <f>SUM(BN8/BP8)</f>
        <v>4</v>
      </c>
      <c r="BR8" s="158">
        <f>SUM(J9,J10,J11,P9,P10,P11,V9,V10,V11,AB9,AB10,AB11,AH9,AH10,AH11,AN9,AN10,AN11,AT9,AT10,AT11,AZ9,AZ10,AZ11,BF9,BF10,BF11,D9,D10,D11)</f>
        <v>145</v>
      </c>
      <c r="BS8" s="158">
        <f>SUM(F9,F10,F11,L9,L10,L11,R9,R10,R11,X9,X10,X11,AD9,AD10,AD11,AJ9,AJ10,AJ11,AP9,AP10,AP11,AV9,AV10,AV11,BB9,BB10,BB11,BH9,BH10,BH11)</f>
        <v>128</v>
      </c>
      <c r="BT8" s="201">
        <f>SUM(BR8/BS8)</f>
        <v>1.1328125</v>
      </c>
      <c r="BU8" s="163">
        <f>$BV8</f>
        <v>1</v>
      </c>
      <c r="BV8">
        <f>RANK(BY8,BY$4:BY$43)</f>
        <v>1</v>
      </c>
      <c r="BW8" s="73">
        <f>IF(BN8=0,0,IF(BP8=0,9,BQ8))</f>
        <v>4</v>
      </c>
      <c r="BX8" s="74">
        <f>IF(BR8=0,0,BT8)</f>
        <v>1.1328125</v>
      </c>
      <c r="BY8">
        <f>BJ8+0.01*BW8+0.00001*BX8</f>
        <v>4.0400113281249999</v>
      </c>
    </row>
    <row r="9" spans="1:77" ht="14.25" customHeight="1" x14ac:dyDescent="0.2">
      <c r="A9" s="165" t="str">
        <f>H3</f>
        <v>エンドレス</v>
      </c>
      <c r="B9" s="168"/>
      <c r="C9" s="29">
        <f>M5</f>
        <v>1</v>
      </c>
      <c r="D9" s="30">
        <f>SUM(L5)</f>
        <v>15</v>
      </c>
      <c r="E9" s="30" t="s">
        <v>13</v>
      </c>
      <c r="F9" s="30">
        <f>SUM(J5)</f>
        <v>13</v>
      </c>
      <c r="G9" s="13">
        <f>$I$5</f>
        <v>0</v>
      </c>
      <c r="H9" s="173"/>
      <c r="I9" s="174"/>
      <c r="J9" s="174"/>
      <c r="K9" s="174"/>
      <c r="L9" s="174"/>
      <c r="M9" s="175"/>
      <c r="N9" s="136"/>
      <c r="O9" s="14">
        <f>IF(P9="","",IF(P9&gt;R9,1,0))</f>
        <v>1</v>
      </c>
      <c r="P9" s="15">
        <v>15</v>
      </c>
      <c r="Q9" s="14" t="s">
        <v>13</v>
      </c>
      <c r="R9" s="16">
        <v>11</v>
      </c>
      <c r="S9" s="14">
        <f>IF(R9="","",IF(R9&gt;P9,1,0))</f>
        <v>0</v>
      </c>
      <c r="T9" s="136"/>
      <c r="U9" s="82">
        <f>IF(V9="","",IF(V9&gt;X9,1,0))</f>
        <v>1</v>
      </c>
      <c r="V9" s="90">
        <v>15</v>
      </c>
      <c r="W9" s="86" t="s">
        <v>13</v>
      </c>
      <c r="X9" s="87">
        <v>13</v>
      </c>
      <c r="Y9" s="82">
        <f>IF(X9="","",IF(X9&gt;V9,1,0))</f>
        <v>0</v>
      </c>
      <c r="Z9" s="136"/>
      <c r="AA9" s="82">
        <f>IF(AB9="","",IF(AB9&gt;AD9,1,0))</f>
        <v>0</v>
      </c>
      <c r="AB9" s="90">
        <v>10</v>
      </c>
      <c r="AC9" s="82" t="s">
        <v>13</v>
      </c>
      <c r="AD9" s="87">
        <v>15</v>
      </c>
      <c r="AE9" s="82">
        <f>IF(AD9="","",IF(AD9&gt;AB9,1,0))</f>
        <v>1</v>
      </c>
      <c r="AF9" s="136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39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89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9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39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0"/>
      <c r="BK9" s="180"/>
      <c r="BL9" s="180"/>
      <c r="BM9" s="196"/>
      <c r="BN9" s="159"/>
      <c r="BO9" s="159"/>
      <c r="BP9" s="159"/>
      <c r="BQ9" s="199"/>
      <c r="BR9" s="159"/>
      <c r="BS9" s="159"/>
      <c r="BT9" s="161"/>
      <c r="BU9" s="163"/>
      <c r="BW9" s="19"/>
    </row>
    <row r="10" spans="1:77" ht="14.25" customHeight="1" x14ac:dyDescent="0.2">
      <c r="A10" s="165"/>
      <c r="B10" s="168"/>
      <c r="C10" s="29">
        <f>M6</f>
        <v>1</v>
      </c>
      <c r="D10" s="30">
        <f>SUM(L6)</f>
        <v>17</v>
      </c>
      <c r="E10" s="30" t="s">
        <v>13</v>
      </c>
      <c r="F10" s="30">
        <f>SUM(J6)</f>
        <v>15</v>
      </c>
      <c r="G10" s="13">
        <f>I6</f>
        <v>0</v>
      </c>
      <c r="H10" s="173"/>
      <c r="I10" s="174"/>
      <c r="J10" s="174"/>
      <c r="K10" s="174"/>
      <c r="L10" s="174"/>
      <c r="M10" s="175"/>
      <c r="N10" s="136"/>
      <c r="O10" s="14">
        <f>IF(P10="","",IF(P10&gt;R10,1,0))</f>
        <v>1</v>
      </c>
      <c r="P10" s="17">
        <v>15</v>
      </c>
      <c r="Q10" s="14" t="s">
        <v>13</v>
      </c>
      <c r="R10" s="18">
        <v>13</v>
      </c>
      <c r="S10" s="14">
        <f>IF(R10="","",IF(R10&gt;P10,1,0))</f>
        <v>0</v>
      </c>
      <c r="T10" s="136"/>
      <c r="U10" s="82">
        <f>IF(V10="","",IF(V10&gt;X10,1,0))</f>
        <v>0</v>
      </c>
      <c r="V10" s="91">
        <v>13</v>
      </c>
      <c r="W10" s="86" t="s">
        <v>13</v>
      </c>
      <c r="X10" s="88">
        <v>15</v>
      </c>
      <c r="Y10" s="82">
        <f>IF(X10="","",IF(X10&gt;V10,1,0))</f>
        <v>1</v>
      </c>
      <c r="Z10" s="136"/>
      <c r="AA10" s="82">
        <f>IF(AB10="","",IF(AB10&gt;AD10,1,0))</f>
        <v>1</v>
      </c>
      <c r="AB10" s="91">
        <v>15</v>
      </c>
      <c r="AC10" s="82" t="s">
        <v>13</v>
      </c>
      <c r="AD10" s="88">
        <v>12</v>
      </c>
      <c r="AE10" s="82">
        <f>IF(AD10="","",IF(AD10&gt;AB10,1,0))</f>
        <v>0</v>
      </c>
      <c r="AF10" s="136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39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89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39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39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0"/>
      <c r="BK10" s="180"/>
      <c r="BL10" s="180"/>
      <c r="BM10" s="196"/>
      <c r="BN10" s="159"/>
      <c r="BO10" s="159"/>
      <c r="BP10" s="159"/>
      <c r="BQ10" s="199"/>
      <c r="BR10" s="159"/>
      <c r="BS10" s="159"/>
      <c r="BT10" s="161"/>
      <c r="BU10" s="163"/>
      <c r="BW10" s="19"/>
    </row>
    <row r="11" spans="1:77" ht="14.25" customHeight="1" thickBot="1" x14ac:dyDescent="0.25">
      <c r="A11" s="166"/>
      <c r="B11" s="169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6"/>
      <c r="I11" s="177"/>
      <c r="J11" s="177"/>
      <c r="K11" s="177"/>
      <c r="L11" s="177"/>
      <c r="M11" s="178"/>
      <c r="N11" s="137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7"/>
      <c r="U11" s="82">
        <f>IF(V11="","",IF(V11&gt;X11,1,0))</f>
        <v>1</v>
      </c>
      <c r="V11" s="92">
        <v>15</v>
      </c>
      <c r="W11" s="93" t="s">
        <v>13</v>
      </c>
      <c r="X11" s="89">
        <v>11</v>
      </c>
      <c r="Y11" s="82">
        <f>IF(X11="","",IF(X11&gt;V11,1,0))</f>
        <v>0</v>
      </c>
      <c r="Z11" s="137"/>
      <c r="AA11" s="82">
        <f>IF(AB11="","",IF(AB11&gt;AD11,1,0))</f>
        <v>1</v>
      </c>
      <c r="AB11" s="92">
        <v>15</v>
      </c>
      <c r="AC11" s="93" t="s">
        <v>13</v>
      </c>
      <c r="AD11" s="89">
        <v>10</v>
      </c>
      <c r="AE11" s="82">
        <f>IF(AD11="","",IF(AD11&gt;AB11,1,0))</f>
        <v>0</v>
      </c>
      <c r="AF11" s="137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40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90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40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40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1"/>
      <c r="BK11" s="181"/>
      <c r="BL11" s="181"/>
      <c r="BM11" s="197"/>
      <c r="BN11" s="160"/>
      <c r="BO11" s="160"/>
      <c r="BP11" s="160"/>
      <c r="BQ11" s="200"/>
      <c r="BR11" s="160"/>
      <c r="BS11" s="160"/>
      <c r="BT11" s="162"/>
      <c r="BU11" s="164"/>
      <c r="BW11" s="19"/>
    </row>
    <row r="12" spans="1:77" ht="14.25" customHeight="1" x14ac:dyDescent="0.2">
      <c r="A12" s="26">
        <f>H2</f>
        <v>0</v>
      </c>
      <c r="B12" s="205" t="str">
        <f>N4</f>
        <v>⑧</v>
      </c>
      <c r="C12" s="34"/>
      <c r="D12" s="35">
        <f>$R$4</f>
        <v>0</v>
      </c>
      <c r="E12" s="35" t="s">
        <v>13</v>
      </c>
      <c r="F12" s="35">
        <f>O4</f>
        <v>2</v>
      </c>
      <c r="G12" s="36"/>
      <c r="H12" s="207" t="str">
        <f>N8</f>
        <v>④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70"/>
      <c r="O12" s="171"/>
      <c r="P12" s="171"/>
      <c r="Q12" s="171"/>
      <c r="R12" s="171"/>
      <c r="S12" s="172"/>
      <c r="T12" s="135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35" t="s">
        <v>19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188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35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38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38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38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79">
        <f>SUMPRODUCT((J12=2)+(D12=2)+(U12=2)+(AA12=2)+(AG12=2)+(AM12=2)+(AS12=2)+(AY12=2)+(BE12=2))</f>
        <v>2</v>
      </c>
      <c r="BK12" s="194" t="s">
        <v>14</v>
      </c>
      <c r="BL12" s="179">
        <f>SUMPRODUCT((L12=2)+(F12=2)+(X12=2)+(AD12=2)+(AJ12=2)+(AP12=2)+(AV12=2)+(BB12=2)+(BH12=2))</f>
        <v>2</v>
      </c>
      <c r="BM12" s="182">
        <f>SUM(BJ12*2)+BL12</f>
        <v>6</v>
      </c>
      <c r="BN12" s="158">
        <f>SUM(D12,J12,O12,U12,AA12,AG12,AM12,AS12,AY12,BE12)</f>
        <v>4</v>
      </c>
      <c r="BO12" s="158" t="s">
        <v>14</v>
      </c>
      <c r="BP12" s="158">
        <f>SUM(F12,L12,X12,AD12,AJ12,AP12,AV12,BB12,BH12)</f>
        <v>5</v>
      </c>
      <c r="BQ12" s="198">
        <f>SUM(BN12/BP12)</f>
        <v>0.8</v>
      </c>
      <c r="BR12" s="158">
        <f>SUM(J13,J14,J15,P13,P14,P15,V13,V14,V15,AB13,AB14,AB15,AH13,AH14,AH15,AN13,AN14,AN15,AT13,AT14,AT15,AZ13,AZ14,AZ15,BF13,BF14,BF15,D13,D14,D15)</f>
        <v>119</v>
      </c>
      <c r="BS12" s="158">
        <f>SUM(F13,F14,F15,L13,L14,L15,R13,R14,R15,X13,X14,X15,AD13,AD14,AD15,AJ13,AJ14,AJ15,AP13,AP14,AP15,AV13,AV14,AV15,BB13,BB14,BB15,BH13,BH14,BH15)</f>
        <v>125</v>
      </c>
      <c r="BT12" s="201">
        <f>SUM(BR12/BS12)</f>
        <v>0.95199999999999996</v>
      </c>
      <c r="BU12" s="163">
        <f>$BV12</f>
        <v>3</v>
      </c>
      <c r="BV12">
        <f>RANK(BY12,BY$4:BY$43)</f>
        <v>3</v>
      </c>
      <c r="BW12" s="19">
        <f>IF(BN12=0,0,IF(BP12=0,9,BQ12))</f>
        <v>0.8</v>
      </c>
      <c r="BX12">
        <f>IF(BR12=0,0,BT12)</f>
        <v>0.95199999999999996</v>
      </c>
      <c r="BY12">
        <f>BJ12+0.01*BW12+0.00001*BX12</f>
        <v>2.0080095199999999</v>
      </c>
    </row>
    <row r="13" spans="1:77" ht="14.25" customHeight="1" x14ac:dyDescent="0.2">
      <c r="A13" s="165" t="str">
        <f>N3</f>
        <v>ＴＥＡＭ 　ＭＯＭ</v>
      </c>
      <c r="B13" s="168"/>
      <c r="C13" s="29">
        <f>S5</f>
        <v>0</v>
      </c>
      <c r="D13" s="30">
        <f>R5</f>
        <v>16</v>
      </c>
      <c r="E13" s="30">
        <f>R3</f>
        <v>0</v>
      </c>
      <c r="F13" s="30">
        <f>SUM(P5)</f>
        <v>17</v>
      </c>
      <c r="G13" s="13">
        <f>O5</f>
        <v>1</v>
      </c>
      <c r="H13" s="208"/>
      <c r="I13" s="30">
        <f>S9</f>
        <v>0</v>
      </c>
      <c r="J13" s="30">
        <f>R9</f>
        <v>11</v>
      </c>
      <c r="K13" s="30" t="s">
        <v>13</v>
      </c>
      <c r="L13" s="12">
        <f>P9</f>
        <v>15</v>
      </c>
      <c r="M13" s="31">
        <f>O9</f>
        <v>1</v>
      </c>
      <c r="N13" s="173"/>
      <c r="O13" s="174"/>
      <c r="P13" s="174"/>
      <c r="Q13" s="174"/>
      <c r="R13" s="174"/>
      <c r="S13" s="175"/>
      <c r="T13" s="136"/>
      <c r="U13" s="14">
        <f>IF(V13="","",IF(V13&gt;X13,1,0))</f>
        <v>1</v>
      </c>
      <c r="V13" s="15">
        <v>16</v>
      </c>
      <c r="W13" s="14" t="s">
        <v>13</v>
      </c>
      <c r="X13" s="16">
        <v>14</v>
      </c>
      <c r="Y13" s="14">
        <f>IF(X13="","",IF(X13&gt;V13,1,0))</f>
        <v>0</v>
      </c>
      <c r="Z13" s="136"/>
      <c r="AA13" s="82">
        <f>IF(AB13="","",IF(AB13&gt;AD13,1,0))</f>
        <v>0</v>
      </c>
      <c r="AB13" s="90">
        <v>10</v>
      </c>
      <c r="AC13" s="82" t="s">
        <v>13</v>
      </c>
      <c r="AD13" s="87">
        <v>15</v>
      </c>
      <c r="AE13" s="82">
        <f>IF(AD13="","",IF(AD13&gt;AB13,1,0))</f>
        <v>1</v>
      </c>
      <c r="AF13" s="189"/>
      <c r="AG13" s="30"/>
      <c r="AH13" s="35"/>
      <c r="AI13" s="30" t="s">
        <v>13</v>
      </c>
      <c r="AJ13" s="56"/>
      <c r="AK13" s="30" t="str">
        <f>IF(AJ13="","",IF(AJ13&gt;AH13,1,0))</f>
        <v/>
      </c>
      <c r="AL13" s="136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39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39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39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0"/>
      <c r="BK13" s="180"/>
      <c r="BL13" s="180"/>
      <c r="BM13" s="183"/>
      <c r="BN13" s="159"/>
      <c r="BO13" s="159"/>
      <c r="BP13" s="159"/>
      <c r="BQ13" s="199"/>
      <c r="BR13" s="159"/>
      <c r="BS13" s="159"/>
      <c r="BT13" s="161"/>
      <c r="BU13" s="163"/>
      <c r="BW13" s="19"/>
    </row>
    <row r="14" spans="1:77" ht="14.25" customHeight="1" x14ac:dyDescent="0.2">
      <c r="A14" s="165"/>
      <c r="B14" s="168"/>
      <c r="C14" s="29">
        <f>S6</f>
        <v>0</v>
      </c>
      <c r="D14" s="30">
        <f>R6</f>
        <v>8</v>
      </c>
      <c r="E14" s="30" t="s">
        <v>13</v>
      </c>
      <c r="F14" s="30">
        <f>SUM(P6)</f>
        <v>15</v>
      </c>
      <c r="G14" s="13">
        <f>O6</f>
        <v>1</v>
      </c>
      <c r="H14" s="208"/>
      <c r="I14" s="30">
        <f>S10</f>
        <v>0</v>
      </c>
      <c r="J14" s="30">
        <f>R10</f>
        <v>13</v>
      </c>
      <c r="K14" s="30" t="s">
        <v>13</v>
      </c>
      <c r="L14" s="12">
        <f>P10</f>
        <v>15</v>
      </c>
      <c r="M14" s="36">
        <f>O10</f>
        <v>1</v>
      </c>
      <c r="N14" s="173"/>
      <c r="O14" s="174"/>
      <c r="P14" s="174"/>
      <c r="Q14" s="174"/>
      <c r="R14" s="174"/>
      <c r="S14" s="175"/>
      <c r="T14" s="136"/>
      <c r="U14" s="14">
        <f>IF(V14="","",IF(V14&gt;X14,1,0))</f>
        <v>1</v>
      </c>
      <c r="V14" s="17">
        <v>15</v>
      </c>
      <c r="W14" s="14" t="s">
        <v>13</v>
      </c>
      <c r="X14" s="18">
        <v>10</v>
      </c>
      <c r="Y14" s="14">
        <f>IF(X14="","",IF(X14&gt;V14,1,0))</f>
        <v>0</v>
      </c>
      <c r="Z14" s="136"/>
      <c r="AA14" s="82">
        <f>IF(AB14="","",IF(AB14&gt;AD14,1,0))</f>
        <v>1</v>
      </c>
      <c r="AB14" s="91">
        <v>15</v>
      </c>
      <c r="AC14" s="82" t="s">
        <v>13</v>
      </c>
      <c r="AD14" s="88">
        <v>13</v>
      </c>
      <c r="AE14" s="82">
        <f>IF(AD14="","",IF(AD14&gt;AB14,1,0))</f>
        <v>0</v>
      </c>
      <c r="AF14" s="189"/>
      <c r="AG14" s="30"/>
      <c r="AH14" s="30"/>
      <c r="AI14" s="30" t="s">
        <v>13</v>
      </c>
      <c r="AJ14" s="12"/>
      <c r="AK14" s="30" t="str">
        <f>IF(AJ14="","",IF(AJ14&gt;AH14,1,0))</f>
        <v/>
      </c>
      <c r="AL14" s="136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39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39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39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0"/>
      <c r="BK14" s="180"/>
      <c r="BL14" s="180"/>
      <c r="BM14" s="183"/>
      <c r="BN14" s="159"/>
      <c r="BO14" s="159"/>
      <c r="BP14" s="159"/>
      <c r="BQ14" s="199"/>
      <c r="BR14" s="159"/>
      <c r="BS14" s="159"/>
      <c r="BT14" s="161"/>
      <c r="BU14" s="163"/>
      <c r="BW14" s="19"/>
    </row>
    <row r="15" spans="1:77" ht="14.25" customHeight="1" thickBot="1" x14ac:dyDescent="0.25">
      <c r="A15" s="166"/>
      <c r="B15" s="206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09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6"/>
      <c r="O15" s="177"/>
      <c r="P15" s="177"/>
      <c r="Q15" s="177"/>
      <c r="R15" s="177"/>
      <c r="S15" s="178"/>
      <c r="T15" s="137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7"/>
      <c r="AA15" s="82">
        <f>IF(AB15="","",IF(AB15&gt;AD15,1,0))</f>
        <v>1</v>
      </c>
      <c r="AB15" s="92">
        <v>15</v>
      </c>
      <c r="AC15" s="93" t="s">
        <v>13</v>
      </c>
      <c r="AD15" s="89">
        <v>11</v>
      </c>
      <c r="AE15" s="82">
        <f>IF(AD15="","",IF(AD15&gt;AB15,1,0))</f>
        <v>0</v>
      </c>
      <c r="AF15" s="190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37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40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40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40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1"/>
      <c r="BK15" s="181"/>
      <c r="BL15" s="181"/>
      <c r="BM15" s="184"/>
      <c r="BN15" s="160"/>
      <c r="BO15" s="160"/>
      <c r="BP15" s="160"/>
      <c r="BQ15" s="200"/>
      <c r="BR15" s="160"/>
      <c r="BS15" s="160"/>
      <c r="BT15" s="162"/>
      <c r="BU15" s="164"/>
      <c r="BW15" s="19"/>
    </row>
    <row r="16" spans="1:77" ht="14.25" customHeight="1" x14ac:dyDescent="0.2">
      <c r="A16" s="26">
        <f>N2</f>
        <v>0</v>
      </c>
      <c r="B16" s="167" t="str">
        <f>T4</f>
        <v>⑤</v>
      </c>
      <c r="C16" s="27"/>
      <c r="D16" s="6">
        <f>X4</f>
        <v>1</v>
      </c>
      <c r="E16" s="6" t="s">
        <v>13</v>
      </c>
      <c r="F16" s="6">
        <f>U4</f>
        <v>2</v>
      </c>
      <c r="G16" s="8"/>
      <c r="H16" s="202" t="str">
        <f>$T$8</f>
        <v>⑦</v>
      </c>
      <c r="I16" s="6"/>
      <c r="J16" s="6">
        <f>X8</f>
        <v>1</v>
      </c>
      <c r="K16" s="6" t="s">
        <v>13</v>
      </c>
      <c r="L16" s="39">
        <f>SUM(U8)</f>
        <v>2</v>
      </c>
      <c r="M16" s="8"/>
      <c r="N16" s="141" t="str">
        <f>T12</f>
        <v>②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0"/>
      <c r="U16" s="171"/>
      <c r="V16" s="171"/>
      <c r="W16" s="171"/>
      <c r="X16" s="171"/>
      <c r="Y16" s="172"/>
      <c r="Z16" s="135" t="s">
        <v>27</v>
      </c>
      <c r="AA16" s="83">
        <f>IF(AB17="","",SUM(AA17:AA19))</f>
        <v>0</v>
      </c>
      <c r="AB16" s="84"/>
      <c r="AC16" s="86" t="s">
        <v>13</v>
      </c>
      <c r="AD16" s="83">
        <f>IF(AD17="","",SUM(AE17:AE19))</f>
        <v>2</v>
      </c>
      <c r="AE16" s="84"/>
      <c r="AF16" s="135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41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88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38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38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79">
        <f>SUMPRODUCT((J16=2)+(P16=2)+(D16=2)+(AA16=2)+(AG16=2)+(AM16=2)+(AS16=2)+(AY16=2)+(BE16=2))</f>
        <v>0</v>
      </c>
      <c r="BK16" s="194" t="s">
        <v>14</v>
      </c>
      <c r="BL16" s="179">
        <f>SUMPRODUCT((L16=2)+(R16=2)+(F16=2)+(AD16=2)+(AJ16=2)+(AP16=2)+(AV16=2)+(BB16=2)+(BH16=2))</f>
        <v>4</v>
      </c>
      <c r="BM16" s="182">
        <f>SUM(BJ16*2)+BL16</f>
        <v>4</v>
      </c>
      <c r="BN16" s="158">
        <f>SUM(D16,J16,P16,U16,AA16,AG16,AM16,AS16,AY16,BE16)</f>
        <v>2</v>
      </c>
      <c r="BO16" s="158" t="s">
        <v>14</v>
      </c>
      <c r="BP16" s="158">
        <f>SUM(F16,L16,R16,AD16,AJ16,AP16,AV16,BB16,BH16)</f>
        <v>8</v>
      </c>
      <c r="BQ16" s="198">
        <f>SUM(BN16/BP16)</f>
        <v>0.25</v>
      </c>
      <c r="BR16" s="158">
        <f>SUM(J17,J18,J19,P17,P18,P19,V17,V18,V19,AB17,AB18,AB19,AH17,AH18,AH19,AN17,AN18,AN19,AT17,AT18,AT19,AZ17,AZ18,AZ19,BF17,BF18,BF19,D17,D18,D19)</f>
        <v>121</v>
      </c>
      <c r="BS16" s="158">
        <f>SUM(F17,F18,F19,L17,L18,L19,R17,R18,R19,X17,X18,X19,AD17,AD18,AD19,AJ17,AJ18,AJ19,AP17,AP18,AP19,AV17,AV18,AV19,BB17,BB18,BB19,BH17,BH18,BH19)</f>
        <v>151</v>
      </c>
      <c r="BT16" s="201">
        <f>SUM(BR16/BS16)</f>
        <v>0.80132450331125826</v>
      </c>
      <c r="BU16" s="163">
        <f>$BV16</f>
        <v>5</v>
      </c>
      <c r="BV16">
        <f>RANK(BY16,BY$4:BY$43)</f>
        <v>5</v>
      </c>
      <c r="BW16" s="19">
        <f>IF(BN16=0,0,IF(BP16=0,9,BQ16))</f>
        <v>0.25</v>
      </c>
      <c r="BX16">
        <f>IF(BR16=0,0,BT16)</f>
        <v>0.80132450331125826</v>
      </c>
      <c r="BY16">
        <f>BJ16+0.01*BW16+0.00001*BX16</f>
        <v>2.5080132450331126E-3</v>
      </c>
    </row>
    <row r="17" spans="1:77" ht="14.25" customHeight="1" thickBot="1" x14ac:dyDescent="0.25">
      <c r="A17" s="165" t="str">
        <f>T3</f>
        <v>ハッピー</v>
      </c>
      <c r="B17" s="168"/>
      <c r="C17" s="29">
        <f>Y5</f>
        <v>1</v>
      </c>
      <c r="D17" s="30">
        <f>X5</f>
        <v>17</v>
      </c>
      <c r="E17" s="30" t="s">
        <v>14</v>
      </c>
      <c r="F17" s="30">
        <f>V5</f>
        <v>15</v>
      </c>
      <c r="G17" s="13">
        <f>U5</f>
        <v>0</v>
      </c>
      <c r="H17" s="203"/>
      <c r="I17" s="30">
        <f>Y9</f>
        <v>0</v>
      </c>
      <c r="J17" s="30">
        <f>X9</f>
        <v>13</v>
      </c>
      <c r="K17" s="30" t="s">
        <v>13</v>
      </c>
      <c r="L17" s="30">
        <f>V9</f>
        <v>15</v>
      </c>
      <c r="M17" s="13">
        <f>U9</f>
        <v>1</v>
      </c>
      <c r="N17" s="142"/>
      <c r="O17" s="12">
        <f>Y13</f>
        <v>0</v>
      </c>
      <c r="P17" s="13">
        <f>X13</f>
        <v>14</v>
      </c>
      <c r="Q17" s="30" t="s">
        <v>13</v>
      </c>
      <c r="R17" s="12">
        <f>V13</f>
        <v>16</v>
      </c>
      <c r="S17" s="13">
        <f>U13</f>
        <v>1</v>
      </c>
      <c r="T17" s="173"/>
      <c r="U17" s="174"/>
      <c r="V17" s="174"/>
      <c r="W17" s="174"/>
      <c r="X17" s="174"/>
      <c r="Y17" s="175"/>
      <c r="Z17" s="136"/>
      <c r="AA17" s="82">
        <f>IF(AB17="","",IF(AB17&gt;AD17,1,0))</f>
        <v>0</v>
      </c>
      <c r="AB17" s="90">
        <v>16</v>
      </c>
      <c r="AC17" s="82" t="s">
        <v>13</v>
      </c>
      <c r="AD17" s="87">
        <v>17</v>
      </c>
      <c r="AE17" s="82">
        <f>IF(AD17="","",IF(AD17&gt;AB17,1,0))</f>
        <v>1</v>
      </c>
      <c r="AF17" s="136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42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89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39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39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0"/>
      <c r="BK17" s="180"/>
      <c r="BL17" s="180"/>
      <c r="BM17" s="183"/>
      <c r="BN17" s="159"/>
      <c r="BO17" s="159"/>
      <c r="BP17" s="159"/>
      <c r="BQ17" s="199"/>
      <c r="BR17" s="159"/>
      <c r="BS17" s="159"/>
      <c r="BT17" s="161"/>
      <c r="BU17" s="163"/>
      <c r="BW17" s="19"/>
    </row>
    <row r="18" spans="1:77" ht="14.25" customHeight="1" x14ac:dyDescent="0.2">
      <c r="A18" s="165"/>
      <c r="B18" s="168"/>
      <c r="C18" s="29">
        <f>Y6</f>
        <v>0</v>
      </c>
      <c r="D18" s="30">
        <f>X6</f>
        <v>6</v>
      </c>
      <c r="E18" s="39" t="s">
        <v>13</v>
      </c>
      <c r="F18" s="30">
        <f>V6</f>
        <v>15</v>
      </c>
      <c r="G18" s="13">
        <f>U6</f>
        <v>1</v>
      </c>
      <c r="H18" s="203"/>
      <c r="I18" s="30">
        <f>Y10</f>
        <v>1</v>
      </c>
      <c r="J18" s="30">
        <f>X10</f>
        <v>15</v>
      </c>
      <c r="K18" s="30" t="s">
        <v>13</v>
      </c>
      <c r="L18" s="30">
        <f>V10</f>
        <v>13</v>
      </c>
      <c r="M18" s="13">
        <f>U10</f>
        <v>0</v>
      </c>
      <c r="N18" s="142"/>
      <c r="O18" s="12">
        <f>Y14</f>
        <v>0</v>
      </c>
      <c r="P18" s="13">
        <f>X14</f>
        <v>10</v>
      </c>
      <c r="Q18" s="30" t="s">
        <v>13</v>
      </c>
      <c r="R18" s="12">
        <f>V14</f>
        <v>15</v>
      </c>
      <c r="S18" s="13">
        <f>U14</f>
        <v>1</v>
      </c>
      <c r="T18" s="173"/>
      <c r="U18" s="174"/>
      <c r="V18" s="174"/>
      <c r="W18" s="174"/>
      <c r="X18" s="174"/>
      <c r="Y18" s="175"/>
      <c r="Z18" s="136"/>
      <c r="AA18" s="82">
        <f>IF(AB18="","",IF(AB18&gt;AD18,1,0))</f>
        <v>0</v>
      </c>
      <c r="AB18" s="91">
        <v>9</v>
      </c>
      <c r="AC18" s="82" t="s">
        <v>13</v>
      </c>
      <c r="AD18" s="88">
        <v>15</v>
      </c>
      <c r="AE18" s="82">
        <f>IF(AD18="","",IF(AD18&gt;AB18,1,0))</f>
        <v>1</v>
      </c>
      <c r="AF18" s="136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42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89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39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39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0"/>
      <c r="BK18" s="180"/>
      <c r="BL18" s="180"/>
      <c r="BM18" s="183"/>
      <c r="BN18" s="159"/>
      <c r="BO18" s="159"/>
      <c r="BP18" s="159"/>
      <c r="BQ18" s="199"/>
      <c r="BR18" s="159"/>
      <c r="BS18" s="159"/>
      <c r="BT18" s="161"/>
      <c r="BU18" s="163"/>
      <c r="BW18" s="19"/>
    </row>
    <row r="19" spans="1:77" ht="14.25" customHeight="1" thickBot="1" x14ac:dyDescent="0.25">
      <c r="A19" s="166"/>
      <c r="B19" s="169"/>
      <c r="C19" s="32">
        <f>Y7</f>
        <v>0</v>
      </c>
      <c r="D19" s="20">
        <f>X7</f>
        <v>10</v>
      </c>
      <c r="E19" s="20" t="s">
        <v>14</v>
      </c>
      <c r="F19" s="20">
        <f>V7</f>
        <v>15</v>
      </c>
      <c r="G19" s="22">
        <f>U7</f>
        <v>1</v>
      </c>
      <c r="H19" s="204"/>
      <c r="I19" s="20">
        <f>Y11</f>
        <v>0</v>
      </c>
      <c r="J19" s="20">
        <f>X11</f>
        <v>11</v>
      </c>
      <c r="K19" s="20" t="s">
        <v>13</v>
      </c>
      <c r="L19" s="20">
        <f>V11</f>
        <v>15</v>
      </c>
      <c r="M19" s="22">
        <f>U11</f>
        <v>1</v>
      </c>
      <c r="N19" s="143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6"/>
      <c r="U19" s="177"/>
      <c r="V19" s="177"/>
      <c r="W19" s="177"/>
      <c r="X19" s="177"/>
      <c r="Y19" s="178"/>
      <c r="Z19" s="137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37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43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90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40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40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1"/>
      <c r="BK19" s="181"/>
      <c r="BL19" s="181"/>
      <c r="BM19" s="184"/>
      <c r="BN19" s="160"/>
      <c r="BO19" s="160"/>
      <c r="BP19" s="160"/>
      <c r="BQ19" s="200"/>
      <c r="BR19" s="160"/>
      <c r="BS19" s="160"/>
      <c r="BT19" s="162"/>
      <c r="BU19" s="164"/>
      <c r="BW19" s="19"/>
    </row>
    <row r="20" spans="1:77" ht="14.25" customHeight="1" x14ac:dyDescent="0.2">
      <c r="A20" s="26">
        <f>T2</f>
        <v>0</v>
      </c>
      <c r="B20" s="167" t="str">
        <f>Z4</f>
        <v>③</v>
      </c>
      <c r="C20" s="34"/>
      <c r="D20" s="35">
        <f>AD4</f>
        <v>1</v>
      </c>
      <c r="E20" s="35" t="s">
        <v>13</v>
      </c>
      <c r="F20" s="35">
        <f>AA4</f>
        <v>2</v>
      </c>
      <c r="G20" s="36"/>
      <c r="H20" s="202" t="str">
        <f>$Z$8</f>
        <v>①</v>
      </c>
      <c r="I20" s="6"/>
      <c r="J20" s="6">
        <f>AD8</f>
        <v>1</v>
      </c>
      <c r="K20" s="6" t="s">
        <v>13</v>
      </c>
      <c r="L20" s="7">
        <f>AA8</f>
        <v>2</v>
      </c>
      <c r="M20" s="8"/>
      <c r="N20" s="141" t="str">
        <f>$Z$12</f>
        <v>⑥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141" t="str">
        <f>Z16</f>
        <v>⑨</v>
      </c>
      <c r="U20" s="40"/>
      <c r="V20" s="6">
        <f>AD16</f>
        <v>2</v>
      </c>
      <c r="W20" s="6" t="s">
        <v>13</v>
      </c>
      <c r="X20" s="7">
        <f>AA16</f>
        <v>0</v>
      </c>
      <c r="Y20" s="8"/>
      <c r="Z20" s="170"/>
      <c r="AA20" s="171"/>
      <c r="AB20" s="171"/>
      <c r="AC20" s="171"/>
      <c r="AD20" s="171"/>
      <c r="AE20" s="172"/>
      <c r="AF20" s="135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35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38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38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38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79">
        <f>SUMPRODUCT((D20=2)+(J20=2)+(P20=2)+(V20=2)+(AG20=2)+(AM20=2)+(AS20=2)+(AY20=2)+(BE20=2))</f>
        <v>1</v>
      </c>
      <c r="BK20" s="194" t="s">
        <v>14</v>
      </c>
      <c r="BL20" s="179">
        <f>SUMPRODUCT((L20=2)+(R20=2)+(F20=2)+(X20=2)+(AJ20=2)+(AP20=2)+(AV20=2)+(BB20=2)+(BH20=2))</f>
        <v>3</v>
      </c>
      <c r="BM20" s="182">
        <f>SUM(BJ20*2)+BL20</f>
        <v>5</v>
      </c>
      <c r="BN20" s="158">
        <f>SUM(D20,J20,P20,V20,,AG20,AM20,AS20,AY20,BE20)</f>
        <v>5</v>
      </c>
      <c r="BO20" s="158" t="s">
        <v>14</v>
      </c>
      <c r="BP20" s="158">
        <f>SUM(F20,L20,R20,X20,AJ20,AP20,AV20,BB20,BH20)</f>
        <v>6</v>
      </c>
      <c r="BQ20" s="198">
        <f>SUM(BN20/BP20)</f>
        <v>0.83333333333333337</v>
      </c>
      <c r="BR20" s="158">
        <f>SUM(J21,J22,J23,P21,P22,P23,V21,V22,V23,AB21,AB22,AB23,AH21,AH22,AH23,AN21,AN22,AN23,AT21,AT22,AT23,AZ21,AZ22,AZ23,BF21,BF22,BF23,D21,D22,D23)</f>
        <v>139</v>
      </c>
      <c r="BS20" s="158">
        <f>SUM(F21,F22,F23,L21,L22,L23,R21,R22,R23,X21,X22,X23,AD21,AD22,AD23,AJ21,AJ22,AJ23,AP21,AP22,AP23,AV21,AV22,AV23,BB21,BB22,BB23,BH21,BH22,BH23)</f>
        <v>149</v>
      </c>
      <c r="BT20" s="201">
        <f>SUM(BR20/BS20)</f>
        <v>0.93288590604026844</v>
      </c>
      <c r="BU20" s="163">
        <f>$BV20</f>
        <v>4</v>
      </c>
      <c r="BV20">
        <f>RANK(BY20,BY$4:BY$43)</f>
        <v>4</v>
      </c>
      <c r="BW20" s="19">
        <f>IF(BN20=0,0,IF(BP20=0,9,BQ20))</f>
        <v>0.83333333333333337</v>
      </c>
      <c r="BX20">
        <f>IF(BR20=0,0,BT20)</f>
        <v>0.93288590604026844</v>
      </c>
      <c r="BY20">
        <f>BJ20+0.01*BW20+0.00001*BX20</f>
        <v>1.0083426621923937</v>
      </c>
    </row>
    <row r="21" spans="1:77" ht="14.25" customHeight="1" x14ac:dyDescent="0.2">
      <c r="A21" s="210" t="str">
        <f>Z3</f>
        <v>ひまわり Ⅱ</v>
      </c>
      <c r="B21" s="168"/>
      <c r="C21" s="29">
        <f>AE5</f>
        <v>1</v>
      </c>
      <c r="D21" s="30">
        <f>AD5</f>
        <v>16</v>
      </c>
      <c r="E21" s="30" t="s">
        <v>14</v>
      </c>
      <c r="F21" s="30">
        <f>AB5</f>
        <v>14</v>
      </c>
      <c r="G21" s="13">
        <f>AA5</f>
        <v>0</v>
      </c>
      <c r="H21" s="203"/>
      <c r="I21" s="30">
        <f>AE9</f>
        <v>1</v>
      </c>
      <c r="J21" s="30">
        <f>AD9</f>
        <v>15</v>
      </c>
      <c r="K21" s="30" t="s">
        <v>13</v>
      </c>
      <c r="L21" s="12">
        <f>AB9</f>
        <v>10</v>
      </c>
      <c r="M21" s="13">
        <f>AA9</f>
        <v>0</v>
      </c>
      <c r="N21" s="142"/>
      <c r="O21" s="30">
        <f>AE13</f>
        <v>1</v>
      </c>
      <c r="P21" s="30">
        <f>AD13</f>
        <v>15</v>
      </c>
      <c r="Q21" s="30" t="s">
        <v>13</v>
      </c>
      <c r="R21" s="12">
        <f>AB13</f>
        <v>10</v>
      </c>
      <c r="S21" s="13">
        <f>AA13</f>
        <v>0</v>
      </c>
      <c r="T21" s="142"/>
      <c r="U21" s="41">
        <f>AE17</f>
        <v>1</v>
      </c>
      <c r="V21" s="30">
        <f>AD17</f>
        <v>17</v>
      </c>
      <c r="W21" s="30" t="s">
        <v>13</v>
      </c>
      <c r="X21" s="12">
        <f>AB17</f>
        <v>16</v>
      </c>
      <c r="Y21" s="13">
        <f>AA17</f>
        <v>0</v>
      </c>
      <c r="Z21" s="173"/>
      <c r="AA21" s="174"/>
      <c r="AB21" s="174"/>
      <c r="AC21" s="174"/>
      <c r="AD21" s="174"/>
      <c r="AE21" s="175"/>
      <c r="AF21" s="136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36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39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9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39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0"/>
      <c r="BK21" s="180"/>
      <c r="BL21" s="180"/>
      <c r="BM21" s="183"/>
      <c r="BN21" s="159"/>
      <c r="BO21" s="159"/>
      <c r="BP21" s="159"/>
      <c r="BQ21" s="199"/>
      <c r="BR21" s="159"/>
      <c r="BS21" s="159"/>
      <c r="BT21" s="161"/>
      <c r="BU21" s="163"/>
      <c r="BW21" s="19"/>
    </row>
    <row r="22" spans="1:77" ht="14.25" customHeight="1" x14ac:dyDescent="0.2">
      <c r="A22" s="210"/>
      <c r="B22" s="168"/>
      <c r="C22" s="29">
        <f>AE6</f>
        <v>0</v>
      </c>
      <c r="D22" s="30">
        <f>AD6</f>
        <v>8</v>
      </c>
      <c r="E22" s="30" t="s">
        <v>14</v>
      </c>
      <c r="F22" s="30">
        <f>AB6</f>
        <v>15</v>
      </c>
      <c r="G22" s="13">
        <f>AA6</f>
        <v>1</v>
      </c>
      <c r="H22" s="203"/>
      <c r="I22" s="30">
        <f>AE10</f>
        <v>0</v>
      </c>
      <c r="J22" s="30">
        <f>AD10</f>
        <v>12</v>
      </c>
      <c r="K22" s="30" t="s">
        <v>13</v>
      </c>
      <c r="L22" s="12">
        <f>AB10</f>
        <v>15</v>
      </c>
      <c r="M22" s="13">
        <f>AA10</f>
        <v>1</v>
      </c>
      <c r="N22" s="142"/>
      <c r="O22" s="30">
        <f>AE14</f>
        <v>0</v>
      </c>
      <c r="P22" s="30">
        <f>AD14</f>
        <v>13</v>
      </c>
      <c r="Q22" s="30" t="s">
        <v>13</v>
      </c>
      <c r="R22" s="12">
        <f>AB14</f>
        <v>15</v>
      </c>
      <c r="S22" s="13">
        <f>AA14</f>
        <v>1</v>
      </c>
      <c r="T22" s="142"/>
      <c r="U22" s="41">
        <f>AE18</f>
        <v>1</v>
      </c>
      <c r="V22" s="30">
        <f>AD18</f>
        <v>15</v>
      </c>
      <c r="W22" s="30" t="s">
        <v>13</v>
      </c>
      <c r="X22" s="12">
        <f>AB18</f>
        <v>9</v>
      </c>
      <c r="Y22" s="13">
        <f>AA18</f>
        <v>0</v>
      </c>
      <c r="Z22" s="173"/>
      <c r="AA22" s="174"/>
      <c r="AB22" s="174"/>
      <c r="AC22" s="174"/>
      <c r="AD22" s="174"/>
      <c r="AE22" s="175"/>
      <c r="AF22" s="136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36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39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9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39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0"/>
      <c r="BK22" s="180"/>
      <c r="BL22" s="180"/>
      <c r="BM22" s="183"/>
      <c r="BN22" s="159"/>
      <c r="BO22" s="159"/>
      <c r="BP22" s="159"/>
      <c r="BQ22" s="199"/>
      <c r="BR22" s="159"/>
      <c r="BS22" s="159"/>
      <c r="BT22" s="161"/>
      <c r="BU22" s="163"/>
      <c r="BW22" s="19"/>
    </row>
    <row r="23" spans="1:77" ht="14.25" customHeight="1" thickBot="1" x14ac:dyDescent="0.25">
      <c r="A23" s="211"/>
      <c r="B23" s="169"/>
      <c r="C23" s="32">
        <f>AE7</f>
        <v>0</v>
      </c>
      <c r="D23" s="20">
        <f>AD7</f>
        <v>7</v>
      </c>
      <c r="E23" s="20" t="s">
        <v>14</v>
      </c>
      <c r="F23" s="20">
        <f>AB7</f>
        <v>15</v>
      </c>
      <c r="G23" s="22">
        <f>AA7</f>
        <v>1</v>
      </c>
      <c r="H23" s="204"/>
      <c r="I23" s="20">
        <f>AE11</f>
        <v>0</v>
      </c>
      <c r="J23" s="20">
        <f>AD11</f>
        <v>10</v>
      </c>
      <c r="K23" s="20" t="s">
        <v>13</v>
      </c>
      <c r="L23" s="21">
        <f>AB11</f>
        <v>15</v>
      </c>
      <c r="M23" s="22">
        <f>AA11</f>
        <v>1</v>
      </c>
      <c r="N23" s="143"/>
      <c r="O23" s="20">
        <f>AE15</f>
        <v>0</v>
      </c>
      <c r="P23" s="20">
        <f>AD15</f>
        <v>11</v>
      </c>
      <c r="Q23" s="20" t="s">
        <v>13</v>
      </c>
      <c r="R23" s="21">
        <f>AB15</f>
        <v>15</v>
      </c>
      <c r="S23" s="22">
        <f>AA15</f>
        <v>1</v>
      </c>
      <c r="T23" s="143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6"/>
      <c r="AA23" s="177"/>
      <c r="AB23" s="177"/>
      <c r="AC23" s="177"/>
      <c r="AD23" s="177"/>
      <c r="AE23" s="178"/>
      <c r="AF23" s="137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7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40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40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40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1"/>
      <c r="BK23" s="181"/>
      <c r="BL23" s="181"/>
      <c r="BM23" s="184"/>
      <c r="BN23" s="160"/>
      <c r="BO23" s="160"/>
      <c r="BP23" s="160"/>
      <c r="BQ23" s="200"/>
      <c r="BR23" s="160"/>
      <c r="BS23" s="160"/>
      <c r="BT23" s="162"/>
      <c r="BU23" s="164"/>
      <c r="BW23" s="19"/>
    </row>
    <row r="24" spans="1:77" ht="12" hidden="1" customHeight="1" x14ac:dyDescent="0.2">
      <c r="A24" s="81">
        <f>Z2</f>
        <v>0</v>
      </c>
      <c r="B24" s="167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02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41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41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41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0"/>
      <c r="AG24" s="171"/>
      <c r="AH24" s="171"/>
      <c r="AI24" s="171"/>
      <c r="AJ24" s="171"/>
      <c r="AK24" s="172"/>
      <c r="AL24" s="138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88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8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38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79">
        <f>SUMPRODUCT((J24=2)+(P24=2)+(V24=2)+(AB24=2)+(D24=2)+(AM24=2)+(AS24=2)+(AY24=2)+(BE24=2))</f>
        <v>0</v>
      </c>
      <c r="BK24" s="194" t="s">
        <v>14</v>
      </c>
      <c r="BL24" s="179">
        <f>SUMPRODUCT((L24=2)+(R24=2)+(X24=2)+(F24=2)+(AD24=2)+(AP24=2)+(AV24=2)+(BB24=2)+(BH24=2))</f>
        <v>0</v>
      </c>
      <c r="BM24" s="182">
        <f>SUM(BJ24*2)+BL24</f>
        <v>0</v>
      </c>
      <c r="BN24" s="158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198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01" t="e">
        <f>SUM(BR24/BS24)</f>
        <v>#DIV/0!</v>
      </c>
      <c r="BU24" s="163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10">
        <f>AF3</f>
        <v>0</v>
      </c>
      <c r="B25" s="168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03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42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42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42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3"/>
      <c r="AG25" s="174"/>
      <c r="AH25" s="174"/>
      <c r="AI25" s="174"/>
      <c r="AJ25" s="174"/>
      <c r="AK25" s="175"/>
      <c r="AL25" s="139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89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9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39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0"/>
      <c r="BK25" s="180"/>
      <c r="BL25" s="180"/>
      <c r="BM25" s="183"/>
      <c r="BN25" s="159"/>
      <c r="BO25" s="159"/>
      <c r="BP25" s="159"/>
      <c r="BQ25" s="199"/>
      <c r="BR25" s="159"/>
      <c r="BS25" s="159"/>
      <c r="BT25" s="161"/>
      <c r="BU25" s="163"/>
      <c r="BW25" s="19"/>
    </row>
    <row r="26" spans="1:77" ht="12" hidden="1" customHeight="1" x14ac:dyDescent="0.2">
      <c r="A26" s="210"/>
      <c r="B26" s="168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03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42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42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42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3"/>
      <c r="AG26" s="174"/>
      <c r="AH26" s="174"/>
      <c r="AI26" s="174"/>
      <c r="AJ26" s="174"/>
      <c r="AK26" s="175"/>
      <c r="AL26" s="139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89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9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39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0"/>
      <c r="BK26" s="180"/>
      <c r="BL26" s="180"/>
      <c r="BM26" s="183"/>
      <c r="BN26" s="159"/>
      <c r="BO26" s="159"/>
      <c r="BP26" s="159"/>
      <c r="BQ26" s="199"/>
      <c r="BR26" s="159"/>
      <c r="BS26" s="159"/>
      <c r="BT26" s="161"/>
      <c r="BU26" s="163"/>
      <c r="BW26" s="19"/>
    </row>
    <row r="27" spans="1:77" ht="12" hidden="1" customHeight="1" x14ac:dyDescent="0.2">
      <c r="A27" s="211"/>
      <c r="B27" s="16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04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43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43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43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6"/>
      <c r="AG27" s="177"/>
      <c r="AH27" s="177"/>
      <c r="AI27" s="177"/>
      <c r="AJ27" s="177"/>
      <c r="AK27" s="178"/>
      <c r="AL27" s="140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90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40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40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1"/>
      <c r="BK27" s="181"/>
      <c r="BL27" s="181"/>
      <c r="BM27" s="184"/>
      <c r="BN27" s="160"/>
      <c r="BO27" s="160"/>
      <c r="BP27" s="160"/>
      <c r="BQ27" s="200"/>
      <c r="BR27" s="160"/>
      <c r="BS27" s="160"/>
      <c r="BT27" s="162"/>
      <c r="BU27" s="164"/>
      <c r="BW27" s="19"/>
    </row>
    <row r="28" spans="1:77" ht="12" hidden="1" customHeight="1" x14ac:dyDescent="0.2">
      <c r="A28" s="26">
        <f>AF2</f>
        <v>0</v>
      </c>
      <c r="B28" s="167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41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41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41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41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0"/>
      <c r="AM28" s="171"/>
      <c r="AN28" s="171"/>
      <c r="AO28" s="171"/>
      <c r="AP28" s="171"/>
      <c r="AQ28" s="172"/>
      <c r="AR28" s="138" t="s">
        <v>28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8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38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79">
        <f>SUMPRODUCT((J28=2)+(D28=2)+(P28=2)+(V28=2)+(AB28=2)+(AH28=2)+(AS28=2)+(AY28=2)+(BE28=2))</f>
        <v>0</v>
      </c>
      <c r="BK28" s="194" t="s">
        <v>14</v>
      </c>
      <c r="BL28" s="179">
        <f>SUMPRODUCT((L28=2)+(R28=2)+(X28=2)+(AD28=2)+(AJ28=2)+(AP28=2)+(AV28=2)+(BB28=2)+(BH28=2))</f>
        <v>0</v>
      </c>
      <c r="BM28" s="182">
        <f>SUM(BJ28*2)+BL28</f>
        <v>0</v>
      </c>
      <c r="BN28" s="158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198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01" t="e">
        <f>SUM(BR28/BS28)</f>
        <v>#DIV/0!</v>
      </c>
      <c r="BU28" s="163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42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42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42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42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3"/>
      <c r="AM29" s="174"/>
      <c r="AN29" s="174"/>
      <c r="AO29" s="174"/>
      <c r="AP29" s="174"/>
      <c r="AQ29" s="175"/>
      <c r="AR29" s="139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9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39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0"/>
      <c r="BK29" s="180"/>
      <c r="BL29" s="180"/>
      <c r="BM29" s="183"/>
      <c r="BN29" s="159"/>
      <c r="BO29" s="159"/>
      <c r="BP29" s="159"/>
      <c r="BQ29" s="199"/>
      <c r="BR29" s="159"/>
      <c r="BS29" s="159"/>
      <c r="BT29" s="161"/>
      <c r="BU29" s="163"/>
      <c r="BW29" s="19"/>
    </row>
    <row r="30" spans="1:77" ht="12" hidden="1" customHeight="1" x14ac:dyDescent="0.2">
      <c r="A30" s="165"/>
      <c r="B30" s="168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42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42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42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42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3"/>
      <c r="AM30" s="174"/>
      <c r="AN30" s="174"/>
      <c r="AO30" s="174"/>
      <c r="AP30" s="174"/>
      <c r="AQ30" s="175"/>
      <c r="AR30" s="139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9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39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0"/>
      <c r="BK30" s="180"/>
      <c r="BL30" s="180"/>
      <c r="BM30" s="183"/>
      <c r="BN30" s="159"/>
      <c r="BO30" s="159"/>
      <c r="BP30" s="159"/>
      <c r="BQ30" s="199"/>
      <c r="BR30" s="159"/>
      <c r="BS30" s="159"/>
      <c r="BT30" s="161"/>
      <c r="BU30" s="163"/>
      <c r="BW30" s="19"/>
    </row>
    <row r="31" spans="1:77" ht="12" hidden="1" customHeight="1" x14ac:dyDescent="0.2">
      <c r="A31" s="166"/>
      <c r="B31" s="169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43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43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43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43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6"/>
      <c r="AM31" s="177"/>
      <c r="AN31" s="177"/>
      <c r="AO31" s="177"/>
      <c r="AP31" s="177"/>
      <c r="AQ31" s="178"/>
      <c r="AR31" s="140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40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40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1"/>
      <c r="BK31" s="181"/>
      <c r="BL31" s="181"/>
      <c r="BM31" s="184"/>
      <c r="BN31" s="160"/>
      <c r="BO31" s="160"/>
      <c r="BP31" s="160"/>
      <c r="BQ31" s="200"/>
      <c r="BR31" s="160"/>
      <c r="BS31" s="160"/>
      <c r="BT31" s="162"/>
      <c r="BU31" s="164"/>
      <c r="BW31" s="19"/>
    </row>
    <row r="32" spans="1:77" ht="12" hidden="1" customHeight="1" x14ac:dyDescent="0.2">
      <c r="A32" s="26">
        <f>$AR$2</f>
        <v>0</v>
      </c>
      <c r="B32" s="212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02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41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41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41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41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41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88"/>
      <c r="AS32" s="101"/>
      <c r="AT32" s="6"/>
      <c r="AU32" s="6" t="s">
        <v>13</v>
      </c>
      <c r="AV32" s="7"/>
      <c r="AW32" s="28"/>
      <c r="AX32" s="138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38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79">
        <f>SUMPRODUCT((J32=2)+(P32=2)+(V32=2)+(AB32=2)+(D32=2)+(AH32=2)+(AN32=2)+(AY32=2)+(BE32=2))</f>
        <v>0</v>
      </c>
      <c r="BK32" s="194" t="s">
        <v>14</v>
      </c>
      <c r="BL32" s="179">
        <f>SUMPRODUCT((L32=2)+(R32=2)+(X32=2)+(AD32=2)+(AJ32=2)+(AP32=2)+(F32=2)+(BB32=2)+(BH32=2))</f>
        <v>0</v>
      </c>
      <c r="BM32" s="182">
        <f>SUM(BJ32*2)+BL32</f>
        <v>0</v>
      </c>
      <c r="BN32" s="158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198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01" t="e">
        <f>SUM(BR32/BS32)</f>
        <v>#DIV/0!</v>
      </c>
      <c r="BU32" s="163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3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03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42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42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42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42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42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89"/>
      <c r="AS33" s="102"/>
      <c r="AT33" s="30"/>
      <c r="AU33" s="30" t="s">
        <v>13</v>
      </c>
      <c r="AV33" s="12"/>
      <c r="AW33" s="31"/>
      <c r="AX33" s="139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39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0"/>
      <c r="BK33" s="180"/>
      <c r="BL33" s="180"/>
      <c r="BM33" s="183"/>
      <c r="BN33" s="159"/>
      <c r="BO33" s="159"/>
      <c r="BP33" s="159"/>
      <c r="BQ33" s="199"/>
      <c r="BR33" s="159"/>
      <c r="BS33" s="159"/>
      <c r="BT33" s="161"/>
      <c r="BU33" s="163"/>
      <c r="BW33" s="19"/>
    </row>
    <row r="34" spans="1:77" ht="12" hidden="1" customHeight="1" x14ac:dyDescent="0.2">
      <c r="A34" s="215"/>
      <c r="B34" s="213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03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42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42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42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42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42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89"/>
      <c r="AS34" s="102"/>
      <c r="AT34" s="30"/>
      <c r="AU34" s="30" t="s">
        <v>13</v>
      </c>
      <c r="AV34" s="12"/>
      <c r="AW34" s="31"/>
      <c r="AX34" s="139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39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0"/>
      <c r="BK34" s="180"/>
      <c r="BL34" s="180"/>
      <c r="BM34" s="183"/>
      <c r="BN34" s="159"/>
      <c r="BO34" s="159"/>
      <c r="BP34" s="159"/>
      <c r="BQ34" s="199"/>
      <c r="BR34" s="159"/>
      <c r="BS34" s="159"/>
      <c r="BT34" s="161"/>
      <c r="BU34" s="163"/>
      <c r="BW34" s="19"/>
    </row>
    <row r="35" spans="1:77" ht="12" hidden="1" customHeight="1" x14ac:dyDescent="0.2">
      <c r="A35" s="216"/>
      <c r="B35" s="213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04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43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43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43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43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43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0"/>
      <c r="AS35" s="103"/>
      <c r="AT35" s="20"/>
      <c r="AU35" s="20" t="s">
        <v>13</v>
      </c>
      <c r="AV35" s="21"/>
      <c r="AW35" s="33"/>
      <c r="AX35" s="140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40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1"/>
      <c r="BK35" s="181"/>
      <c r="BL35" s="181"/>
      <c r="BM35" s="184"/>
      <c r="BN35" s="160"/>
      <c r="BO35" s="160"/>
      <c r="BP35" s="160"/>
      <c r="BQ35" s="200"/>
      <c r="BR35" s="160"/>
      <c r="BS35" s="160"/>
      <c r="BT35" s="162"/>
      <c r="BU35" s="164"/>
      <c r="BW35" s="19"/>
    </row>
    <row r="36" spans="1:77" ht="12" hidden="1" customHeight="1" x14ac:dyDescent="0.2">
      <c r="A36" s="26">
        <f>$AX$2</f>
        <v>0</v>
      </c>
      <c r="B36" s="168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02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41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41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41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41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41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41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88"/>
      <c r="AY36" s="101"/>
      <c r="AZ36" s="6"/>
      <c r="BA36" s="6" t="s">
        <v>13</v>
      </c>
      <c r="BB36" s="7"/>
      <c r="BC36" s="8"/>
      <c r="BD36" s="138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79">
        <f>SUMPRODUCT((D36=2)+(J36=2)+(V36=2)+(P36=2)+(AB36=2)+(AH36=2)+(AN36=2)+(AT36=2)+(BE36=2))</f>
        <v>0</v>
      </c>
      <c r="BK36" s="194" t="s">
        <v>14</v>
      </c>
      <c r="BL36" s="179">
        <f>SUMPRODUCT((L36=2)+(R36=2)+(X36=2)+(AC36=2)+(AJ36=2)+(AP36=2)+(AV36=2)+(BB36=2)+(BH36=2))</f>
        <v>0</v>
      </c>
      <c r="BM36" s="182">
        <f>SUM(BJ36*2)+BL36</f>
        <v>0</v>
      </c>
      <c r="BN36" s="158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198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01" t="e">
        <f>SUM(BR36/BS36)</f>
        <v>#DIV/0!</v>
      </c>
      <c r="BU36" s="163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68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03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42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42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42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42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42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42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89"/>
      <c r="AY37" s="102"/>
      <c r="AZ37" s="30"/>
      <c r="BA37" s="30" t="s">
        <v>13</v>
      </c>
      <c r="BB37" s="12"/>
      <c r="BC37" s="13"/>
      <c r="BD37" s="139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0"/>
      <c r="BK37" s="180"/>
      <c r="BL37" s="180"/>
      <c r="BM37" s="183"/>
      <c r="BN37" s="159"/>
      <c r="BO37" s="159"/>
      <c r="BP37" s="159"/>
      <c r="BQ37" s="199"/>
      <c r="BR37" s="159"/>
      <c r="BS37" s="159"/>
      <c r="BT37" s="161"/>
      <c r="BU37" s="163"/>
      <c r="BW37" s="19"/>
    </row>
    <row r="38" spans="1:77" ht="12" hidden="1" customHeight="1" x14ac:dyDescent="0.2">
      <c r="A38" s="215"/>
      <c r="B38" s="168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03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42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42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42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42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42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42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89"/>
      <c r="AY38" s="102"/>
      <c r="AZ38" s="30"/>
      <c r="BA38" s="30" t="s">
        <v>13</v>
      </c>
      <c r="BB38" s="12"/>
      <c r="BC38" s="13"/>
      <c r="BD38" s="139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0"/>
      <c r="BK38" s="180"/>
      <c r="BL38" s="180"/>
      <c r="BM38" s="183"/>
      <c r="BN38" s="159"/>
      <c r="BO38" s="159"/>
      <c r="BP38" s="159"/>
      <c r="BQ38" s="199"/>
      <c r="BR38" s="159"/>
      <c r="BS38" s="159"/>
      <c r="BT38" s="161"/>
      <c r="BU38" s="163"/>
      <c r="BW38" s="19"/>
    </row>
    <row r="39" spans="1:77" ht="12" hidden="1" customHeight="1" x14ac:dyDescent="0.2">
      <c r="A39" s="216"/>
      <c r="B39" s="168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04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43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43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43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43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43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43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0"/>
      <c r="AY39" s="103"/>
      <c r="AZ39" s="20"/>
      <c r="BA39" s="20" t="s">
        <v>13</v>
      </c>
      <c r="BB39" s="21"/>
      <c r="BC39" s="22"/>
      <c r="BD39" s="140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1"/>
      <c r="BK39" s="181"/>
      <c r="BL39" s="181"/>
      <c r="BM39" s="184"/>
      <c r="BN39" s="160"/>
      <c r="BO39" s="160"/>
      <c r="BP39" s="160"/>
      <c r="BQ39" s="200"/>
      <c r="BR39" s="160"/>
      <c r="BS39" s="160"/>
      <c r="BT39" s="162"/>
      <c r="BU39" s="164"/>
      <c r="BW39" s="19"/>
    </row>
    <row r="40" spans="1:77" ht="12" hidden="1" customHeight="1" x14ac:dyDescent="0.2">
      <c r="A40" s="55">
        <f>$BD$2</f>
        <v>0</v>
      </c>
      <c r="B40" s="168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02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41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41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41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41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41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41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41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88"/>
      <c r="BE40" s="102"/>
      <c r="BF40" s="35"/>
      <c r="BG40" s="35" t="s">
        <v>13</v>
      </c>
      <c r="BH40" s="56"/>
      <c r="BI40" s="97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>SUM(BJ40*2)+BL40</f>
        <v>0</v>
      </c>
      <c r="BN40" s="221">
        <f>SUM(D40,J40,P40,V40,AB40,AH40,AN40,AT40,AZ40,BD40)</f>
        <v>0</v>
      </c>
      <c r="BO40" s="221" t="s">
        <v>14</v>
      </c>
      <c r="BP40" s="221">
        <f>SUM(F40,L40,R40,X40,AD40,AJ40,AP40,AV40,BB40)</f>
        <v>0</v>
      </c>
      <c r="BQ40" s="198" t="e">
        <f>SUM(BN40/BP40)</f>
        <v>#DIV/0!</v>
      </c>
      <c r="BR40" s="221">
        <f>SUM(J41,J42,J43,P41,P42,P43,V41,V42,V43,AB41,AB42,AB43,AH41,AH42,AH43,AN41,AN42,AN43,AT41,AT42,AT43,AZ41,AZ42,AZ43,BF41,BF42,BF43,D41,D42,D43)</f>
        <v>0</v>
      </c>
      <c r="BS40" s="221">
        <f>SUM(F41,F42,F43,L41,L42,L43,R41,R42,R43,X41,X42,X43,AD41,AD42,AD43,AJ41,AJ42,AJ43,AP41,AP42,AP43,AV41,AV42,AV43,BB41,BB42,BB43,BH41,BH42,BH43)</f>
        <v>0</v>
      </c>
      <c r="BT40" s="201" t="e">
        <f>SUM(BR40/BS40)</f>
        <v>#DIV/0!</v>
      </c>
      <c r="BU40" s="224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68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03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42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42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42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42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42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42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42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89"/>
      <c r="BE41" s="30"/>
      <c r="BF41" s="30"/>
      <c r="BG41" s="30" t="s">
        <v>13</v>
      </c>
      <c r="BH41" s="12"/>
      <c r="BI41" s="30"/>
      <c r="BJ41" s="180"/>
      <c r="BK41" s="180"/>
      <c r="BL41" s="180"/>
      <c r="BM41" s="183"/>
      <c r="BN41" s="159"/>
      <c r="BO41" s="159"/>
      <c r="BP41" s="159"/>
      <c r="BQ41" s="199"/>
      <c r="BR41" s="159"/>
      <c r="BS41" s="159"/>
      <c r="BT41" s="161"/>
      <c r="BU41" s="163"/>
      <c r="BW41" s="19"/>
    </row>
    <row r="42" spans="1:77" ht="12" hidden="1" customHeight="1" x14ac:dyDescent="0.2">
      <c r="A42" s="215"/>
      <c r="B42" s="168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03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42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42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42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42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42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42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42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89"/>
      <c r="BE42" s="30"/>
      <c r="BF42" s="30"/>
      <c r="BG42" s="30" t="s">
        <v>13</v>
      </c>
      <c r="BH42" s="12"/>
      <c r="BI42" s="30"/>
      <c r="BJ42" s="180"/>
      <c r="BK42" s="180"/>
      <c r="BL42" s="180"/>
      <c r="BM42" s="183"/>
      <c r="BN42" s="159"/>
      <c r="BO42" s="159"/>
      <c r="BP42" s="159"/>
      <c r="BQ42" s="199"/>
      <c r="BR42" s="159"/>
      <c r="BS42" s="159"/>
      <c r="BT42" s="161"/>
      <c r="BU42" s="163"/>
      <c r="BW42" s="19"/>
    </row>
    <row r="43" spans="1:77" ht="12" hidden="1" customHeight="1" x14ac:dyDescent="0.2">
      <c r="A43" s="226"/>
      <c r="B43" s="217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18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19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19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19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19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19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19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19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28"/>
      <c r="BE43" s="66"/>
      <c r="BF43" s="61"/>
      <c r="BG43" s="61" t="s">
        <v>13</v>
      </c>
      <c r="BH43" s="63"/>
      <c r="BI43" s="98"/>
      <c r="BJ43" s="181"/>
      <c r="BK43" s="227"/>
      <c r="BL43" s="181"/>
      <c r="BM43" s="184"/>
      <c r="BN43" s="222"/>
      <c r="BO43" s="222"/>
      <c r="BP43" s="222"/>
      <c r="BQ43" s="220"/>
      <c r="BR43" s="222"/>
      <c r="BS43" s="222"/>
      <c r="BT43" s="223"/>
      <c r="BU43" s="225"/>
    </row>
    <row r="44" spans="1:77" ht="13.5" thickTop="1" x14ac:dyDescent="0.2">
      <c r="BJ44" s="229"/>
      <c r="BK44" s="229"/>
      <c r="BL44" s="230"/>
      <c r="BM44" s="231"/>
      <c r="BN44" s="231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32" t="str">
        <f>$B$3</f>
        <v>ＫＩＳＯＧＡＷＡ</v>
      </c>
      <c r="C49" s="232"/>
      <c r="D49" s="232"/>
      <c r="E49" s="232"/>
      <c r="F49" s="232"/>
      <c r="G49" s="232"/>
      <c r="H49" s="233" t="str">
        <f>H3</f>
        <v>エンドレス</v>
      </c>
      <c r="I49" s="233"/>
      <c r="J49" s="233"/>
      <c r="K49" s="233"/>
      <c r="L49" s="233"/>
      <c r="M49" s="233"/>
      <c r="N49" s="233" t="str">
        <f>$N$3</f>
        <v>ＴＥＡＭ 　ＭＯＭ</v>
      </c>
      <c r="O49" s="233"/>
      <c r="P49" s="233"/>
      <c r="Q49" s="233"/>
      <c r="R49" s="233"/>
      <c r="S49" s="233"/>
      <c r="T49" s="233" t="str">
        <f>$T$3</f>
        <v>ハッピー</v>
      </c>
      <c r="U49" s="233"/>
      <c r="V49" s="233"/>
      <c r="W49" s="233"/>
      <c r="X49" s="233"/>
      <c r="Y49" s="233"/>
      <c r="Z49" s="233" t="str">
        <f>$Z$3</f>
        <v>ひまわり Ⅱ</v>
      </c>
      <c r="AA49" s="233"/>
      <c r="AB49" s="233"/>
      <c r="AC49" s="233"/>
      <c r="AD49" s="233"/>
      <c r="AE49" s="233"/>
      <c r="AF49" s="233">
        <f>$AF$3</f>
        <v>0</v>
      </c>
      <c r="AG49" s="233"/>
      <c r="AH49" s="233"/>
      <c r="AI49" s="233"/>
      <c r="AJ49" s="233"/>
      <c r="AK49" s="233"/>
      <c r="AL49" s="233">
        <f>$AL$3</f>
        <v>0</v>
      </c>
      <c r="AM49" s="233"/>
      <c r="AN49" s="233"/>
      <c r="AO49" s="233"/>
      <c r="AP49" s="233"/>
      <c r="AQ49" s="233"/>
      <c r="AR49" s="234">
        <f>$AR$3</f>
        <v>0</v>
      </c>
      <c r="AS49" s="235"/>
      <c r="AT49" s="235"/>
      <c r="AU49" s="235"/>
      <c r="AV49" s="235"/>
      <c r="AW49" s="236"/>
      <c r="AX49" s="234">
        <f>$AX$3</f>
        <v>0</v>
      </c>
      <c r="AY49" s="235"/>
      <c r="AZ49" s="235"/>
      <c r="BA49" s="235"/>
      <c r="BB49" s="235"/>
      <c r="BC49" s="236"/>
      <c r="BD49" s="234">
        <f>$BD$3</f>
        <v>0</v>
      </c>
      <c r="BE49" s="235"/>
      <c r="BF49" s="235"/>
      <c r="BG49" s="235"/>
      <c r="BH49" s="235"/>
      <c r="BI49" s="241"/>
    </row>
    <row r="50" spans="1:61" ht="22.5" customHeight="1" thickBot="1" x14ac:dyDescent="0.25">
      <c r="A50" s="70" t="s">
        <v>11</v>
      </c>
      <c r="B50" s="242">
        <f>$BU$4</f>
        <v>2</v>
      </c>
      <c r="C50" s="242"/>
      <c r="D50" s="242"/>
      <c r="E50" s="242"/>
      <c r="F50" s="242"/>
      <c r="G50" s="242"/>
      <c r="H50" s="242">
        <f>$BU$8</f>
        <v>1</v>
      </c>
      <c r="I50" s="242"/>
      <c r="J50" s="242"/>
      <c r="K50" s="242"/>
      <c r="L50" s="242"/>
      <c r="M50" s="242"/>
      <c r="N50" s="242">
        <f>$BU$12</f>
        <v>3</v>
      </c>
      <c r="O50" s="242"/>
      <c r="P50" s="242"/>
      <c r="Q50" s="242"/>
      <c r="R50" s="242"/>
      <c r="S50" s="242"/>
      <c r="T50" s="242">
        <f>$BU$16</f>
        <v>5</v>
      </c>
      <c r="U50" s="242"/>
      <c r="V50" s="242"/>
      <c r="W50" s="242"/>
      <c r="X50" s="242"/>
      <c r="Y50" s="242"/>
      <c r="Z50" s="242">
        <f>$BU$20</f>
        <v>4</v>
      </c>
      <c r="AA50" s="242"/>
      <c r="AB50" s="242"/>
      <c r="AC50" s="242"/>
      <c r="AD50" s="242"/>
      <c r="AE50" s="242"/>
      <c r="AF50" s="242">
        <f>$BU$24</f>
        <v>6</v>
      </c>
      <c r="AG50" s="242"/>
      <c r="AH50" s="242"/>
      <c r="AI50" s="242"/>
      <c r="AJ50" s="242"/>
      <c r="AK50" s="242"/>
      <c r="AL50" s="242">
        <f>$BU$28</f>
        <v>6</v>
      </c>
      <c r="AM50" s="242"/>
      <c r="AN50" s="242"/>
      <c r="AO50" s="242"/>
      <c r="AP50" s="242"/>
      <c r="AQ50" s="242"/>
      <c r="AR50" s="237">
        <f>$BU$32</f>
        <v>6</v>
      </c>
      <c r="AS50" s="238"/>
      <c r="AT50" s="238"/>
      <c r="AU50" s="238"/>
      <c r="AV50" s="238"/>
      <c r="AW50" s="239"/>
      <c r="AX50" s="237">
        <f>$BU$36</f>
        <v>6</v>
      </c>
      <c r="AY50" s="238"/>
      <c r="AZ50" s="238"/>
      <c r="BA50" s="238"/>
      <c r="BB50" s="238"/>
      <c r="BC50" s="239"/>
      <c r="BD50" s="237">
        <f>$BU$40</f>
        <v>6</v>
      </c>
      <c r="BE50" s="238"/>
      <c r="BF50" s="238"/>
      <c r="BG50" s="238"/>
      <c r="BH50" s="238"/>
      <c r="BI50" s="24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3250-F302-41EC-9B3B-B5CF6AD90382}">
  <sheetPr>
    <tabColor rgb="FFFF0000"/>
  </sheetPr>
  <dimension ref="A1:BY111"/>
  <sheetViews>
    <sheetView workbookViewId="0">
      <selection activeCell="J6" sqref="J6"/>
    </sheetView>
    <sheetView workbookViewId="1"/>
  </sheetViews>
  <sheetFormatPr defaultRowHeight="13" x14ac:dyDescent="0.2"/>
  <cols>
    <col min="1" max="1" width="16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hidden="1" customWidth="1"/>
    <col min="66" max="66" width="3.26953125" hidden="1" customWidth="1"/>
    <col min="67" max="67" width="0.7265625" hidden="1" customWidth="1"/>
    <col min="68" max="68" width="2.7265625" hidden="1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31</v>
      </c>
      <c r="H1" s="76" t="s">
        <v>36</v>
      </c>
      <c r="T1" t="s">
        <v>57</v>
      </c>
      <c r="AF1" t="s">
        <v>2</v>
      </c>
    </row>
    <row r="2" spans="1:77" ht="15" customHeight="1" thickTop="1" x14ac:dyDescent="0.2">
      <c r="A2" s="3" t="s">
        <v>3</v>
      </c>
      <c r="B2" s="132"/>
      <c r="C2" s="133"/>
      <c r="D2" s="133"/>
      <c r="E2" s="133"/>
      <c r="F2" s="133"/>
      <c r="G2" s="134"/>
      <c r="H2" s="132"/>
      <c r="I2" s="133"/>
      <c r="J2" s="133"/>
      <c r="K2" s="133"/>
      <c r="L2" s="133"/>
      <c r="M2" s="134"/>
      <c r="N2" s="132"/>
      <c r="O2" s="133"/>
      <c r="P2" s="133"/>
      <c r="Q2" s="133"/>
      <c r="R2" s="133"/>
      <c r="S2" s="134"/>
      <c r="T2" s="132"/>
      <c r="U2" s="133"/>
      <c r="V2" s="133"/>
      <c r="W2" s="133"/>
      <c r="X2" s="133"/>
      <c r="Y2" s="134"/>
      <c r="Z2" s="132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4"/>
      <c r="AR2" s="132"/>
      <c r="AS2" s="133"/>
      <c r="AT2" s="133"/>
      <c r="AU2" s="133"/>
      <c r="AV2" s="133"/>
      <c r="AW2" s="134"/>
      <c r="AX2" s="132"/>
      <c r="AY2" s="133"/>
      <c r="AZ2" s="133"/>
      <c r="BA2" s="133"/>
      <c r="BB2" s="133"/>
      <c r="BC2" s="134"/>
      <c r="BD2" s="132"/>
      <c r="BE2" s="133"/>
      <c r="BF2" s="133"/>
      <c r="BG2" s="133"/>
      <c r="BH2" s="133"/>
      <c r="BI2" s="134"/>
      <c r="BJ2" s="123" t="s">
        <v>4</v>
      </c>
      <c r="BK2" s="124"/>
      <c r="BL2" s="124"/>
      <c r="BM2" s="127" t="s">
        <v>26</v>
      </c>
      <c r="BN2" s="148" t="s">
        <v>5</v>
      </c>
      <c r="BO2" s="77"/>
      <c r="BP2" s="150" t="s">
        <v>6</v>
      </c>
      <c r="BQ2" s="152" t="s">
        <v>7</v>
      </c>
      <c r="BR2" s="154" t="s">
        <v>8</v>
      </c>
      <c r="BS2" s="156" t="s">
        <v>9</v>
      </c>
      <c r="BT2" s="152" t="s">
        <v>10</v>
      </c>
      <c r="BU2" s="144" t="s">
        <v>11</v>
      </c>
    </row>
    <row r="3" spans="1:77" s="72" customFormat="1" ht="30.75" customHeight="1" thickBot="1" x14ac:dyDescent="0.25">
      <c r="A3" s="4" t="s">
        <v>12</v>
      </c>
      <c r="B3" s="129" t="s">
        <v>33</v>
      </c>
      <c r="C3" s="146"/>
      <c r="D3" s="146"/>
      <c r="E3" s="146"/>
      <c r="F3" s="146"/>
      <c r="G3" s="147"/>
      <c r="H3" s="129" t="s">
        <v>71</v>
      </c>
      <c r="I3" s="146"/>
      <c r="J3" s="146"/>
      <c r="K3" s="146"/>
      <c r="L3" s="146"/>
      <c r="M3" s="147"/>
      <c r="N3" s="129" t="s">
        <v>41</v>
      </c>
      <c r="O3" s="146"/>
      <c r="P3" s="146"/>
      <c r="Q3" s="146"/>
      <c r="R3" s="146"/>
      <c r="S3" s="147"/>
      <c r="T3" s="129" t="s">
        <v>72</v>
      </c>
      <c r="U3" s="146"/>
      <c r="V3" s="146"/>
      <c r="W3" s="146"/>
      <c r="X3" s="146"/>
      <c r="Y3" s="147"/>
      <c r="Z3" s="129" t="s">
        <v>43</v>
      </c>
      <c r="AA3" s="146"/>
      <c r="AB3" s="146"/>
      <c r="AC3" s="146"/>
      <c r="AD3" s="146"/>
      <c r="AE3" s="147"/>
      <c r="AF3" s="129"/>
      <c r="AG3" s="130"/>
      <c r="AH3" s="130"/>
      <c r="AI3" s="130"/>
      <c r="AJ3" s="130"/>
      <c r="AK3" s="131"/>
      <c r="AL3" s="129"/>
      <c r="AM3" s="130"/>
      <c r="AN3" s="130"/>
      <c r="AO3" s="130"/>
      <c r="AP3" s="130"/>
      <c r="AQ3" s="131"/>
      <c r="AR3" s="129"/>
      <c r="AS3" s="130"/>
      <c r="AT3" s="130"/>
      <c r="AU3" s="130"/>
      <c r="AV3" s="130"/>
      <c r="AW3" s="131"/>
      <c r="AX3" s="129"/>
      <c r="AY3" s="130"/>
      <c r="AZ3" s="130"/>
      <c r="BA3" s="130"/>
      <c r="BB3" s="130"/>
      <c r="BC3" s="131"/>
      <c r="BD3" s="129"/>
      <c r="BE3" s="130"/>
      <c r="BF3" s="130"/>
      <c r="BG3" s="130"/>
      <c r="BH3" s="130"/>
      <c r="BI3" s="131"/>
      <c r="BJ3" s="125"/>
      <c r="BK3" s="126"/>
      <c r="BL3" s="126"/>
      <c r="BM3" s="128"/>
      <c r="BN3" s="149"/>
      <c r="BO3" s="78"/>
      <c r="BP3" s="151"/>
      <c r="BQ3" s="153"/>
      <c r="BR3" s="155"/>
      <c r="BS3" s="157"/>
      <c r="BT3" s="153"/>
      <c r="BU3" s="145"/>
    </row>
    <row r="4" spans="1:77" ht="14.25" customHeight="1" x14ac:dyDescent="0.2">
      <c r="A4" s="5">
        <f>$B$2</f>
        <v>0</v>
      </c>
      <c r="B4" s="170"/>
      <c r="C4" s="171"/>
      <c r="D4" s="171"/>
      <c r="E4" s="171"/>
      <c r="F4" s="171"/>
      <c r="G4" s="172"/>
      <c r="H4" s="191" t="s">
        <v>21</v>
      </c>
      <c r="I4" s="83">
        <f>IF(J5="","",SUM(I5:I7))</f>
        <v>2</v>
      </c>
      <c r="J4" s="84"/>
      <c r="K4" s="85" t="s">
        <v>13</v>
      </c>
      <c r="L4" s="83">
        <f>IF(L5="","",SUM(M5:M7))</f>
        <v>0</v>
      </c>
      <c r="M4" s="84"/>
      <c r="N4" s="135" t="s">
        <v>17</v>
      </c>
      <c r="O4" s="83">
        <f>IF(P5="","",SUM(O5:O7))</f>
        <v>2</v>
      </c>
      <c r="P4" s="84"/>
      <c r="Q4" s="86" t="s">
        <v>13</v>
      </c>
      <c r="R4" s="83">
        <f>IF(R5="","",SUM(S5:S7))</f>
        <v>0</v>
      </c>
      <c r="S4" s="84"/>
      <c r="T4" s="138" t="s">
        <v>15</v>
      </c>
      <c r="U4" s="83">
        <f>IF(V5="","",SUM(U5:U7))</f>
        <v>2</v>
      </c>
      <c r="V4" s="84"/>
      <c r="W4" s="11" t="s">
        <v>13</v>
      </c>
      <c r="X4" s="9">
        <f>IF(X5="","",SUM(Y5:Y7))</f>
        <v>0</v>
      </c>
      <c r="Y4" s="10"/>
      <c r="Z4" s="135" t="s">
        <v>24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141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88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38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38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38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79">
        <f>SUMPRODUCT((I4=2)+(O4=2)+(U4=2)+(AA4=2)+(AG4=2)+(AM4=2)+(AS4=2)+(AY4=2)+(BE4=2))</f>
        <v>4</v>
      </c>
      <c r="BK4" s="179" t="s">
        <v>14</v>
      </c>
      <c r="BL4" s="179">
        <f>SUMPRODUCT((L4=2)+(R4=2)+(X4=2)+(AD4=2)+(AJ4=2)+(AP4=2)+(AV4=2)+(BB4=2)+(BH4=2))</f>
        <v>0</v>
      </c>
      <c r="BM4" s="182">
        <f>SUM(BJ4*2)+BL4</f>
        <v>8</v>
      </c>
      <c r="BN4" s="158">
        <f>SUM(I4,O4,U4,AA4,AG4,AM4,AS4,AY4,BE4)</f>
        <v>8</v>
      </c>
      <c r="BO4" s="158" t="s">
        <v>14</v>
      </c>
      <c r="BP4" s="158">
        <f>SUM(F4,L4,R4,X4,AD4,AJ4,AP4,AV4,BB4,BH4)</f>
        <v>0</v>
      </c>
      <c r="BQ4" s="185" t="e">
        <f>SUM(BN4/BP4)</f>
        <v>#DIV/0!</v>
      </c>
      <c r="BR4" s="158">
        <f>SUM(J5,J6,J7,P5,P6,P7,V5,V6,V7,AB5,AB6,AB7,AH5,AH6,AH7,AN5,AN6,AN7,AT5,AT6,AT7,AZ5,AZ6,AZ7,BF5,BF6,BF7,D5,D6,D7)</f>
        <v>122</v>
      </c>
      <c r="BS4" s="158">
        <f>SUM(F5,F6,F7,L5,L6,L7,R5,R6,R7,X5,X6,X7,AD5,AD6,AD7,AJ5,AJ6,AJ7,AP5,AP6,AP7,AV5,AV6,AV7,BB5,BB6,BB7,BH5,BH6,BH7)</f>
        <v>69</v>
      </c>
      <c r="BT4" s="161">
        <f>SUM(BR4/BS4)</f>
        <v>1.7681159420289856</v>
      </c>
      <c r="BU4" s="163">
        <f>$BV4</f>
        <v>1</v>
      </c>
      <c r="BV4">
        <f>RANK(BY4,BY$4:BY$43)</f>
        <v>1</v>
      </c>
      <c r="BW4">
        <f>IF(BN4=0,0,IF(BP4=0,9,BQ4))</f>
        <v>9</v>
      </c>
      <c r="BX4">
        <f>IF(BR4=0,0,BT4)</f>
        <v>1.7681159420289856</v>
      </c>
      <c r="BY4">
        <f>BJ4+0.01*BW4+0.00001*BX4</f>
        <v>4.09001768115942</v>
      </c>
    </row>
    <row r="5" spans="1:77" ht="14.25" customHeight="1" x14ac:dyDescent="0.2">
      <c r="A5" s="165" t="str">
        <f>$B$3</f>
        <v>わかば</v>
      </c>
      <c r="B5" s="173"/>
      <c r="C5" s="174"/>
      <c r="D5" s="174"/>
      <c r="E5" s="174"/>
      <c r="F5" s="174"/>
      <c r="G5" s="175"/>
      <c r="H5" s="192"/>
      <c r="I5" s="82">
        <f>IF(J5="","",IF(J5&gt;L5,1,0))</f>
        <v>1</v>
      </c>
      <c r="J5" s="90">
        <v>15</v>
      </c>
      <c r="K5" s="82" t="s">
        <v>13</v>
      </c>
      <c r="L5" s="87">
        <v>5</v>
      </c>
      <c r="M5" s="82">
        <f>IF(L5="","",IF(L5&gt;J5,1,0))</f>
        <v>0</v>
      </c>
      <c r="N5" s="136"/>
      <c r="O5" s="82">
        <f>IF(P5="","",IF(P5&gt;R5,1,0))</f>
        <v>1</v>
      </c>
      <c r="P5" s="90">
        <v>15</v>
      </c>
      <c r="Q5" s="82" t="s">
        <v>13</v>
      </c>
      <c r="R5" s="87">
        <v>11</v>
      </c>
      <c r="S5" s="82">
        <f>IF(R5="","",IF(R5&gt;P5,1,0))</f>
        <v>0</v>
      </c>
      <c r="T5" s="139"/>
      <c r="U5" s="14">
        <f>IF(V5="","",IF(V5&gt;X5,1,0))</f>
        <v>1</v>
      </c>
      <c r="V5" s="15">
        <v>15</v>
      </c>
      <c r="W5" s="14" t="s">
        <v>13</v>
      </c>
      <c r="X5" s="16">
        <v>7</v>
      </c>
      <c r="Y5" s="14">
        <f>IF(X5="","",IF(X5&gt;V5,1,0))</f>
        <v>0</v>
      </c>
      <c r="Z5" s="136"/>
      <c r="AA5" s="82">
        <f>IF(AB5="","",IF(AB5&gt;AD5,1,0))</f>
        <v>1</v>
      </c>
      <c r="AB5" s="90">
        <v>17</v>
      </c>
      <c r="AC5" s="82" t="s">
        <v>13</v>
      </c>
      <c r="AD5" s="87">
        <v>15</v>
      </c>
      <c r="AE5" s="82">
        <f>IF(AD5="","",IF(AD5&gt;AB5,1,0))</f>
        <v>0</v>
      </c>
      <c r="AF5" s="142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89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39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39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39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80"/>
      <c r="BK5" s="180"/>
      <c r="BL5" s="180"/>
      <c r="BM5" s="183"/>
      <c r="BN5" s="159"/>
      <c r="BO5" s="159"/>
      <c r="BP5" s="159"/>
      <c r="BQ5" s="186"/>
      <c r="BR5" s="159"/>
      <c r="BS5" s="159"/>
      <c r="BT5" s="161"/>
      <c r="BU5" s="163"/>
    </row>
    <row r="6" spans="1:77" ht="14.25" customHeight="1" x14ac:dyDescent="0.2">
      <c r="A6" s="165"/>
      <c r="B6" s="173"/>
      <c r="C6" s="174"/>
      <c r="D6" s="174"/>
      <c r="E6" s="174"/>
      <c r="F6" s="174"/>
      <c r="G6" s="175"/>
      <c r="H6" s="192"/>
      <c r="I6" s="82">
        <f>IF(J6="","",IF(J6&gt;L6,1,0))</f>
        <v>1</v>
      </c>
      <c r="J6" s="91">
        <v>15</v>
      </c>
      <c r="K6" s="82" t="s">
        <v>13</v>
      </c>
      <c r="L6" s="88">
        <v>5</v>
      </c>
      <c r="M6" s="82">
        <f>IF(L6="","",IF(L6&gt;J6,1,0))</f>
        <v>0</v>
      </c>
      <c r="N6" s="136"/>
      <c r="O6" s="82">
        <f>IF(P6="","",IF(P6&gt;R6,1,0))</f>
        <v>1</v>
      </c>
      <c r="P6" s="91">
        <v>15</v>
      </c>
      <c r="Q6" s="82" t="s">
        <v>13</v>
      </c>
      <c r="R6" s="88">
        <v>5</v>
      </c>
      <c r="S6" s="82">
        <f>IF(R6="","",IF(R6&gt;P6,1,0))</f>
        <v>0</v>
      </c>
      <c r="T6" s="139"/>
      <c r="U6" s="14">
        <f>IF(V6="","",IF(V6&gt;X6,1,0))</f>
        <v>1</v>
      </c>
      <c r="V6" s="17">
        <v>15</v>
      </c>
      <c r="W6" s="14" t="s">
        <v>13</v>
      </c>
      <c r="X6" s="18">
        <v>8</v>
      </c>
      <c r="Y6" s="14">
        <f>IF(X6="","",IF(X6&gt;V6,1,0))</f>
        <v>0</v>
      </c>
      <c r="Z6" s="136"/>
      <c r="AA6" s="82">
        <f>IF(AB6="","",IF(AB6&gt;AD6,1,0))</f>
        <v>1</v>
      </c>
      <c r="AB6" s="91">
        <v>15</v>
      </c>
      <c r="AC6" s="82" t="s">
        <v>13</v>
      </c>
      <c r="AD6" s="88">
        <v>13</v>
      </c>
      <c r="AE6" s="82">
        <f>IF(AD6="","",IF(AD6&gt;AB6,1,0))</f>
        <v>0</v>
      </c>
      <c r="AF6" s="142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89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39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39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39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80"/>
      <c r="BK6" s="180"/>
      <c r="BL6" s="180"/>
      <c r="BM6" s="183"/>
      <c r="BN6" s="159"/>
      <c r="BO6" s="159"/>
      <c r="BP6" s="159"/>
      <c r="BQ6" s="186"/>
      <c r="BR6" s="159"/>
      <c r="BS6" s="159"/>
      <c r="BT6" s="161"/>
      <c r="BU6" s="163"/>
      <c r="BW6" s="19"/>
    </row>
    <row r="7" spans="1:77" ht="14.25" customHeight="1" thickBot="1" x14ac:dyDescent="0.25">
      <c r="A7" s="166"/>
      <c r="B7" s="176"/>
      <c r="C7" s="177"/>
      <c r="D7" s="177"/>
      <c r="E7" s="177"/>
      <c r="F7" s="177"/>
      <c r="G7" s="178"/>
      <c r="H7" s="193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137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40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37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43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90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40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40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40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81"/>
      <c r="BK7" s="181"/>
      <c r="BL7" s="181"/>
      <c r="BM7" s="184"/>
      <c r="BN7" s="160"/>
      <c r="BO7" s="160"/>
      <c r="BP7" s="160"/>
      <c r="BQ7" s="187"/>
      <c r="BR7" s="160"/>
      <c r="BS7" s="160"/>
      <c r="BT7" s="162"/>
      <c r="BU7" s="164"/>
      <c r="BW7" s="19"/>
    </row>
    <row r="8" spans="1:77" ht="14.25" customHeight="1" x14ac:dyDescent="0.2">
      <c r="A8" s="26">
        <f>B2</f>
        <v>0</v>
      </c>
      <c r="B8" s="167" t="str">
        <f>H4</f>
        <v>⑩</v>
      </c>
      <c r="C8" s="27"/>
      <c r="D8" s="6">
        <f>L4</f>
        <v>0</v>
      </c>
      <c r="E8" s="6" t="s">
        <v>13</v>
      </c>
      <c r="F8" s="6">
        <f>I4</f>
        <v>2</v>
      </c>
      <c r="G8" s="8"/>
      <c r="H8" s="170"/>
      <c r="I8" s="171"/>
      <c r="J8" s="171"/>
      <c r="K8" s="171"/>
      <c r="L8" s="171"/>
      <c r="M8" s="172"/>
      <c r="N8" s="135" t="s">
        <v>18</v>
      </c>
      <c r="O8" s="83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135" t="s">
        <v>23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135" t="s">
        <v>25</v>
      </c>
      <c r="AA8" s="83">
        <f>IF(AB9="","",SUM(AA9:AA11))</f>
        <v>0</v>
      </c>
      <c r="AB8" s="84"/>
      <c r="AC8" s="86" t="s">
        <v>13</v>
      </c>
      <c r="AD8" s="83">
        <f>IF(AD9="","",SUM(AE9:AE11))</f>
        <v>2</v>
      </c>
      <c r="AE8" s="84"/>
      <c r="AF8" s="135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38" t="s">
        <v>29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88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8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38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79">
        <f>SUMPRODUCT((D8=2)+(O8=2)+(U8=2)+(AA8=2)+(AG8=2)+(AM8=2)+(AS8=2)+(AY8=2)+(BE8=2))</f>
        <v>0</v>
      </c>
      <c r="BK8" s="194" t="s">
        <v>13</v>
      </c>
      <c r="BL8" s="179">
        <f>SUMPRODUCT((F8=2)+(R8=2)+(X8=2)+(AD8=2)+(AJ8=2)+(AP8=2)+(AV8=2)+(BB8=2)+(BH8=2))</f>
        <v>4</v>
      </c>
      <c r="BM8" s="195">
        <f>SUM(BJ8*2)+BL8</f>
        <v>4</v>
      </c>
      <c r="BN8" s="158">
        <f>SUM(D8,,O8,U8,AA8,AG8,AM8,AS8,AY8,BE8)</f>
        <v>1</v>
      </c>
      <c r="BO8" s="158" t="s">
        <v>14</v>
      </c>
      <c r="BP8" s="158">
        <f>SUM(F8,R8,X8,AD8,AJ8,AP8,AV8,BB8,BH8)</f>
        <v>8</v>
      </c>
      <c r="BQ8" s="198">
        <f>SUM(BN8/BP8)</f>
        <v>0.125</v>
      </c>
      <c r="BR8" s="158">
        <f>SUM(J9,J10,J11,P9,P10,P11,V9,V10,V11,AB9,AB10,AB11,AH9,AH10,AH11,AN9,AN10,AN11,AT9,AT10,AT11,AZ9,AZ10,AZ11,BF9,BF10,BF11,D9,D10,D11)</f>
        <v>64</v>
      </c>
      <c r="BS8" s="158">
        <f>SUM(F9,F10,F11,L9,L10,L11,R9,R10,R11,X9,X10,X11,AD9,AD10,AD11,AJ9,AJ10,AJ11,AP9,AP10,AP11,AV9,AV10,AV11,BB9,BB10,BB11,BH9,BH10,BH11)</f>
        <v>132</v>
      </c>
      <c r="BT8" s="201">
        <f>SUM(BR8/BS8)</f>
        <v>0.48484848484848486</v>
      </c>
      <c r="BU8" s="163">
        <f>$BV8</f>
        <v>5</v>
      </c>
      <c r="BV8">
        <f>RANK(BY8,BY$4:BY$43)</f>
        <v>5</v>
      </c>
      <c r="BW8" s="73">
        <f>IF(BN8=0,0,IF(BP8=0,9,BQ8))</f>
        <v>0.125</v>
      </c>
      <c r="BX8" s="74">
        <f>IF(BR8=0,0,BT8)</f>
        <v>0.48484848484848486</v>
      </c>
      <c r="BY8">
        <f>BJ8+0.01*BW8+0.00001*BX8</f>
        <v>1.254848484848485E-3</v>
      </c>
    </row>
    <row r="9" spans="1:77" ht="14.25" customHeight="1" x14ac:dyDescent="0.2">
      <c r="A9" s="165" t="str">
        <f>H3</f>
        <v>Ｇｏｏｆｉｅｓ　2</v>
      </c>
      <c r="B9" s="168"/>
      <c r="C9" s="29">
        <f>M5</f>
        <v>0</v>
      </c>
      <c r="D9" s="30">
        <f>SUM(L5)</f>
        <v>5</v>
      </c>
      <c r="E9" s="30" t="s">
        <v>13</v>
      </c>
      <c r="F9" s="30">
        <f>SUM(J5)</f>
        <v>15</v>
      </c>
      <c r="G9" s="13">
        <f>$I$5</f>
        <v>1</v>
      </c>
      <c r="H9" s="173"/>
      <c r="I9" s="174"/>
      <c r="J9" s="174"/>
      <c r="K9" s="174"/>
      <c r="L9" s="174"/>
      <c r="M9" s="175"/>
      <c r="N9" s="136"/>
      <c r="O9" s="14">
        <f>IF(P9="","",IF(P9&gt;R9,1,0))</f>
        <v>0</v>
      </c>
      <c r="P9" s="15">
        <v>6</v>
      </c>
      <c r="Q9" s="14" t="s">
        <v>13</v>
      </c>
      <c r="R9" s="16">
        <v>15</v>
      </c>
      <c r="S9" s="14">
        <f>IF(R9="","",IF(R9&gt;P9,1,0))</f>
        <v>1</v>
      </c>
      <c r="T9" s="136"/>
      <c r="U9" s="82">
        <f>IF(V9="","",IF(V9&gt;X9,1,0))</f>
        <v>0</v>
      </c>
      <c r="V9" s="90">
        <v>10</v>
      </c>
      <c r="W9" s="86" t="s">
        <v>13</v>
      </c>
      <c r="X9" s="87">
        <v>15</v>
      </c>
      <c r="Y9" s="82">
        <f>IF(X9="","",IF(X9&gt;V9,1,0))</f>
        <v>1</v>
      </c>
      <c r="Z9" s="136"/>
      <c r="AA9" s="82">
        <f>IF(AB9="","",IF(AB9&gt;AD9,1,0))</f>
        <v>0</v>
      </c>
      <c r="AB9" s="90">
        <v>7</v>
      </c>
      <c r="AC9" s="82" t="s">
        <v>13</v>
      </c>
      <c r="AD9" s="87">
        <v>15</v>
      </c>
      <c r="AE9" s="82">
        <f>IF(AD9="","",IF(AD9&gt;AB9,1,0))</f>
        <v>1</v>
      </c>
      <c r="AF9" s="136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39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89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9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39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0"/>
      <c r="BK9" s="180"/>
      <c r="BL9" s="180"/>
      <c r="BM9" s="196"/>
      <c r="BN9" s="159"/>
      <c r="BO9" s="159"/>
      <c r="BP9" s="159"/>
      <c r="BQ9" s="199"/>
      <c r="BR9" s="159"/>
      <c r="BS9" s="159"/>
      <c r="BT9" s="161"/>
      <c r="BU9" s="163"/>
      <c r="BW9" s="19"/>
    </row>
    <row r="10" spans="1:77" ht="14.25" customHeight="1" x14ac:dyDescent="0.2">
      <c r="A10" s="165"/>
      <c r="B10" s="168"/>
      <c r="C10" s="29">
        <f>M6</f>
        <v>0</v>
      </c>
      <c r="D10" s="30">
        <f>SUM(L6)</f>
        <v>5</v>
      </c>
      <c r="E10" s="30" t="s">
        <v>13</v>
      </c>
      <c r="F10" s="30">
        <f>SUM(J6)</f>
        <v>15</v>
      </c>
      <c r="G10" s="13">
        <f>I6</f>
        <v>1</v>
      </c>
      <c r="H10" s="173"/>
      <c r="I10" s="174"/>
      <c r="J10" s="174"/>
      <c r="K10" s="174"/>
      <c r="L10" s="174"/>
      <c r="M10" s="175"/>
      <c r="N10" s="136"/>
      <c r="O10" s="14">
        <f>IF(P10="","",IF(P10&gt;R10,1,0))</f>
        <v>0</v>
      </c>
      <c r="P10" s="17">
        <v>7</v>
      </c>
      <c r="Q10" s="14" t="s">
        <v>13</v>
      </c>
      <c r="R10" s="18">
        <v>15</v>
      </c>
      <c r="S10" s="14">
        <f>IF(R10="","",IF(R10&gt;P10,1,0))</f>
        <v>1</v>
      </c>
      <c r="T10" s="136"/>
      <c r="U10" s="82">
        <f>IF(V10="","",IF(V10&gt;X10,1,0))</f>
        <v>1</v>
      </c>
      <c r="V10" s="91">
        <v>15</v>
      </c>
      <c r="W10" s="86" t="s">
        <v>13</v>
      </c>
      <c r="X10" s="88">
        <v>12</v>
      </c>
      <c r="Y10" s="82">
        <f>IF(X10="","",IF(X10&gt;V10,1,0))</f>
        <v>0</v>
      </c>
      <c r="Z10" s="136"/>
      <c r="AA10" s="82">
        <f>IF(AB10="","",IF(AB10&gt;AD10,1,0))</f>
        <v>0</v>
      </c>
      <c r="AB10" s="91">
        <v>7</v>
      </c>
      <c r="AC10" s="82" t="s">
        <v>13</v>
      </c>
      <c r="AD10" s="88">
        <v>15</v>
      </c>
      <c r="AE10" s="82">
        <f>IF(AD10="","",IF(AD10&gt;AB10,1,0))</f>
        <v>1</v>
      </c>
      <c r="AF10" s="136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39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89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39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39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80"/>
      <c r="BK10" s="180"/>
      <c r="BL10" s="180"/>
      <c r="BM10" s="196"/>
      <c r="BN10" s="159"/>
      <c r="BO10" s="159"/>
      <c r="BP10" s="159"/>
      <c r="BQ10" s="199"/>
      <c r="BR10" s="159"/>
      <c r="BS10" s="159"/>
      <c r="BT10" s="161"/>
      <c r="BU10" s="163"/>
      <c r="BW10" s="19"/>
    </row>
    <row r="11" spans="1:77" ht="14.25" customHeight="1" thickBot="1" x14ac:dyDescent="0.25">
      <c r="A11" s="166"/>
      <c r="B11" s="169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6"/>
      <c r="I11" s="177"/>
      <c r="J11" s="177"/>
      <c r="K11" s="177"/>
      <c r="L11" s="177"/>
      <c r="M11" s="178"/>
      <c r="N11" s="137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7"/>
      <c r="U11" s="82">
        <f>IF(V11="","",IF(V11&gt;X11,1,0))</f>
        <v>0</v>
      </c>
      <c r="V11" s="92">
        <v>2</v>
      </c>
      <c r="W11" s="93" t="s">
        <v>13</v>
      </c>
      <c r="X11" s="89">
        <v>15</v>
      </c>
      <c r="Y11" s="82">
        <f>IF(X11="","",IF(X11&gt;V11,1,0))</f>
        <v>1</v>
      </c>
      <c r="Z11" s="137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37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40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90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40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40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1"/>
      <c r="BK11" s="181"/>
      <c r="BL11" s="181"/>
      <c r="BM11" s="197"/>
      <c r="BN11" s="160"/>
      <c r="BO11" s="160"/>
      <c r="BP11" s="160"/>
      <c r="BQ11" s="200"/>
      <c r="BR11" s="160"/>
      <c r="BS11" s="160"/>
      <c r="BT11" s="162"/>
      <c r="BU11" s="164"/>
      <c r="BW11" s="19"/>
    </row>
    <row r="12" spans="1:77" ht="14.25" customHeight="1" x14ac:dyDescent="0.2">
      <c r="A12" s="26">
        <f>H2</f>
        <v>0</v>
      </c>
      <c r="B12" s="205" t="str">
        <f>N4</f>
        <v>⑧</v>
      </c>
      <c r="C12" s="34"/>
      <c r="D12" s="35">
        <f>$R$4</f>
        <v>0</v>
      </c>
      <c r="E12" s="35" t="s">
        <v>13</v>
      </c>
      <c r="F12" s="35">
        <f>O4</f>
        <v>2</v>
      </c>
      <c r="G12" s="36"/>
      <c r="H12" s="207" t="str">
        <f>N8</f>
        <v>④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70"/>
      <c r="O12" s="171"/>
      <c r="P12" s="171"/>
      <c r="Q12" s="171"/>
      <c r="R12" s="171"/>
      <c r="S12" s="172"/>
      <c r="T12" s="135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135" t="s">
        <v>19</v>
      </c>
      <c r="AA12" s="83">
        <f>IF(AB13="","",SUM(AA13:AA15))</f>
        <v>0</v>
      </c>
      <c r="AB12" s="84"/>
      <c r="AC12" s="86" t="s">
        <v>13</v>
      </c>
      <c r="AD12" s="83">
        <f>IF(AD13="","",SUM(AE13:AE15))</f>
        <v>2</v>
      </c>
      <c r="AE12" s="84"/>
      <c r="AF12" s="188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35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38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38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38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79">
        <f>SUMPRODUCT((J12=2)+(D12=2)+(U12=2)+(AA12=2)+(AG12=2)+(AM12=2)+(AS12=2)+(AY12=2)+(BE12=2))</f>
        <v>2</v>
      </c>
      <c r="BK12" s="194" t="s">
        <v>14</v>
      </c>
      <c r="BL12" s="179">
        <f>SUMPRODUCT((L12=2)+(F12=2)+(X12=2)+(AD12=2)+(AJ12=2)+(AP12=2)+(AV12=2)+(BB12=2)+(BH12=2))</f>
        <v>2</v>
      </c>
      <c r="BM12" s="182">
        <f>SUM(BJ12*2)+BL12</f>
        <v>6</v>
      </c>
      <c r="BN12" s="158">
        <f>SUM(D12,J12,O12,U12,AA12,AG12,AM12,AS12,AY12,BE12)</f>
        <v>4</v>
      </c>
      <c r="BO12" s="158" t="s">
        <v>14</v>
      </c>
      <c r="BP12" s="158">
        <f>SUM(F12,L12,X12,AD12,AJ12,AP12,AV12,BB12,BH12)</f>
        <v>4</v>
      </c>
      <c r="BQ12" s="198">
        <f>SUM(BN12/BP12)</f>
        <v>1</v>
      </c>
      <c r="BR12" s="158">
        <f>SUM(J13,J14,J15,P13,P14,P15,V13,V14,V15,AB13,AB14,AB15,AH13,AH14,AH15,AN13,AN14,AN15,AT13,AT14,AT15,AZ13,AZ14,AZ15,BF13,BF14,BF15,D13,D14,D15)</f>
        <v>98</v>
      </c>
      <c r="BS12" s="158">
        <f>SUM(F13,F14,F15,L13,L14,L15,R13,R14,R15,X13,X14,X15,AD13,AD14,AD15,AJ13,AJ14,AJ15,AP13,AP14,AP15,AV13,AV14,AV15,BB13,BB14,BB15,BH13,BH14,BH15)</f>
        <v>102</v>
      </c>
      <c r="BT12" s="201">
        <f>SUM(BR12/BS12)</f>
        <v>0.96078431372549022</v>
      </c>
      <c r="BU12" s="163">
        <f>$BV12</f>
        <v>3</v>
      </c>
      <c r="BV12">
        <f>RANK(BY12,BY$4:BY$43)</f>
        <v>3</v>
      </c>
      <c r="BW12" s="19">
        <f>IF(BN12=0,0,IF(BP12=0,9,BQ12))</f>
        <v>1</v>
      </c>
      <c r="BX12">
        <f>IF(BR12=0,0,BT12)</f>
        <v>0.96078431372549022</v>
      </c>
      <c r="BY12">
        <f>BJ12+0.01*BW12+0.00001*BX12</f>
        <v>2.0100096078431369</v>
      </c>
    </row>
    <row r="13" spans="1:77" ht="14.25" customHeight="1" x14ac:dyDescent="0.2">
      <c r="A13" s="165" t="str">
        <f>N3</f>
        <v>ウェーブ</v>
      </c>
      <c r="B13" s="168"/>
      <c r="C13" s="29">
        <f>S5</f>
        <v>0</v>
      </c>
      <c r="D13" s="30">
        <f>R5</f>
        <v>11</v>
      </c>
      <c r="E13" s="30">
        <f>R3</f>
        <v>0</v>
      </c>
      <c r="F13" s="30">
        <f>SUM(P5)</f>
        <v>15</v>
      </c>
      <c r="G13" s="13">
        <f>O5</f>
        <v>1</v>
      </c>
      <c r="H13" s="208"/>
      <c r="I13" s="30">
        <f>S9</f>
        <v>1</v>
      </c>
      <c r="J13" s="30">
        <f>R9</f>
        <v>15</v>
      </c>
      <c r="K13" s="30" t="s">
        <v>13</v>
      </c>
      <c r="L13" s="12">
        <f>P9</f>
        <v>6</v>
      </c>
      <c r="M13" s="31">
        <f>O9</f>
        <v>0</v>
      </c>
      <c r="N13" s="173"/>
      <c r="O13" s="174"/>
      <c r="P13" s="174"/>
      <c r="Q13" s="174"/>
      <c r="R13" s="174"/>
      <c r="S13" s="175"/>
      <c r="T13" s="136"/>
      <c r="U13" s="14">
        <f>IF(V13="","",IF(V13&gt;X13,1,0))</f>
        <v>1</v>
      </c>
      <c r="V13" s="15">
        <v>15</v>
      </c>
      <c r="W13" s="14" t="s">
        <v>13</v>
      </c>
      <c r="X13" s="16">
        <v>13</v>
      </c>
      <c r="Y13" s="14">
        <f>IF(X13="","",IF(X13&gt;V13,1,0))</f>
        <v>0</v>
      </c>
      <c r="Z13" s="136"/>
      <c r="AA13" s="82">
        <f>IF(AB13="","",IF(AB13&gt;AD13,1,0))</f>
        <v>0</v>
      </c>
      <c r="AB13" s="90">
        <v>11</v>
      </c>
      <c r="AC13" s="82" t="s">
        <v>13</v>
      </c>
      <c r="AD13" s="87">
        <v>15</v>
      </c>
      <c r="AE13" s="82">
        <f>IF(AD13="","",IF(AD13&gt;AB13,1,0))</f>
        <v>1</v>
      </c>
      <c r="AF13" s="189"/>
      <c r="AG13" s="30"/>
      <c r="AH13" s="35"/>
      <c r="AI13" s="30" t="s">
        <v>13</v>
      </c>
      <c r="AJ13" s="56"/>
      <c r="AK13" s="30" t="str">
        <f>IF(AJ13="","",IF(AJ13&gt;AH13,1,0))</f>
        <v/>
      </c>
      <c r="AL13" s="136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39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39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39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80"/>
      <c r="BK13" s="180"/>
      <c r="BL13" s="180"/>
      <c r="BM13" s="183"/>
      <c r="BN13" s="159"/>
      <c r="BO13" s="159"/>
      <c r="BP13" s="159"/>
      <c r="BQ13" s="199"/>
      <c r="BR13" s="159"/>
      <c r="BS13" s="159"/>
      <c r="BT13" s="161"/>
      <c r="BU13" s="163"/>
      <c r="BW13" s="19"/>
    </row>
    <row r="14" spans="1:77" ht="14.25" customHeight="1" x14ac:dyDescent="0.2">
      <c r="A14" s="165"/>
      <c r="B14" s="168"/>
      <c r="C14" s="29">
        <f>S6</f>
        <v>0</v>
      </c>
      <c r="D14" s="30">
        <f>R6</f>
        <v>5</v>
      </c>
      <c r="E14" s="30" t="s">
        <v>13</v>
      </c>
      <c r="F14" s="30">
        <f>SUM(P6)</f>
        <v>15</v>
      </c>
      <c r="G14" s="13">
        <f>O6</f>
        <v>1</v>
      </c>
      <c r="H14" s="208"/>
      <c r="I14" s="30">
        <f>S10</f>
        <v>1</v>
      </c>
      <c r="J14" s="30">
        <f>R10</f>
        <v>15</v>
      </c>
      <c r="K14" s="30" t="s">
        <v>13</v>
      </c>
      <c r="L14" s="12">
        <f>P10</f>
        <v>7</v>
      </c>
      <c r="M14" s="36">
        <f>O10</f>
        <v>0</v>
      </c>
      <c r="N14" s="173"/>
      <c r="O14" s="174"/>
      <c r="P14" s="174"/>
      <c r="Q14" s="174"/>
      <c r="R14" s="174"/>
      <c r="S14" s="175"/>
      <c r="T14" s="136"/>
      <c r="U14" s="14">
        <f>IF(V14="","",IF(V14&gt;X14,1,0))</f>
        <v>1</v>
      </c>
      <c r="V14" s="17">
        <v>17</v>
      </c>
      <c r="W14" s="14" t="s">
        <v>13</v>
      </c>
      <c r="X14" s="18">
        <v>16</v>
      </c>
      <c r="Y14" s="14">
        <f>IF(X14="","",IF(X14&gt;V14,1,0))</f>
        <v>0</v>
      </c>
      <c r="Z14" s="136"/>
      <c r="AA14" s="82">
        <f>IF(AB14="","",IF(AB14&gt;AD14,1,0))</f>
        <v>0</v>
      </c>
      <c r="AB14" s="91">
        <v>9</v>
      </c>
      <c r="AC14" s="82" t="s">
        <v>13</v>
      </c>
      <c r="AD14" s="88">
        <v>15</v>
      </c>
      <c r="AE14" s="82">
        <f>IF(AD14="","",IF(AD14&gt;AB14,1,0))</f>
        <v>1</v>
      </c>
      <c r="AF14" s="189"/>
      <c r="AG14" s="30"/>
      <c r="AH14" s="30"/>
      <c r="AI14" s="30" t="s">
        <v>13</v>
      </c>
      <c r="AJ14" s="12"/>
      <c r="AK14" s="30" t="str">
        <f>IF(AJ14="","",IF(AJ14&gt;AH14,1,0))</f>
        <v/>
      </c>
      <c r="AL14" s="136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39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39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39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0"/>
      <c r="BK14" s="180"/>
      <c r="BL14" s="180"/>
      <c r="BM14" s="183"/>
      <c r="BN14" s="159"/>
      <c r="BO14" s="159"/>
      <c r="BP14" s="159"/>
      <c r="BQ14" s="199"/>
      <c r="BR14" s="159"/>
      <c r="BS14" s="159"/>
      <c r="BT14" s="161"/>
      <c r="BU14" s="163"/>
      <c r="BW14" s="19"/>
    </row>
    <row r="15" spans="1:77" ht="14.25" customHeight="1" thickBot="1" x14ac:dyDescent="0.25">
      <c r="A15" s="166"/>
      <c r="B15" s="206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09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76"/>
      <c r="O15" s="177"/>
      <c r="P15" s="177"/>
      <c r="Q15" s="177"/>
      <c r="R15" s="177"/>
      <c r="S15" s="178"/>
      <c r="T15" s="137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7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90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37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40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40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40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1"/>
      <c r="BK15" s="181"/>
      <c r="BL15" s="181"/>
      <c r="BM15" s="184"/>
      <c r="BN15" s="160"/>
      <c r="BO15" s="160"/>
      <c r="BP15" s="160"/>
      <c r="BQ15" s="200"/>
      <c r="BR15" s="160"/>
      <c r="BS15" s="160"/>
      <c r="BT15" s="162"/>
      <c r="BU15" s="164"/>
      <c r="BW15" s="19"/>
    </row>
    <row r="16" spans="1:77" ht="14.25" customHeight="1" x14ac:dyDescent="0.2">
      <c r="A16" s="26">
        <f>N2</f>
        <v>0</v>
      </c>
      <c r="B16" s="167" t="str">
        <f>T4</f>
        <v>⑤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02" t="str">
        <f>$T$8</f>
        <v>⑦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141" t="str">
        <f>T12</f>
        <v>②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70"/>
      <c r="U16" s="171"/>
      <c r="V16" s="171"/>
      <c r="W16" s="171"/>
      <c r="X16" s="171"/>
      <c r="Y16" s="172"/>
      <c r="Z16" s="135" t="s">
        <v>27</v>
      </c>
      <c r="AA16" s="83">
        <f>IF(AB17="","",SUM(AA17:AA19))</f>
        <v>0</v>
      </c>
      <c r="AB16" s="84"/>
      <c r="AC16" s="86" t="s">
        <v>13</v>
      </c>
      <c r="AD16" s="83">
        <f>IF(AD17="","",SUM(AE17:AE19))</f>
        <v>2</v>
      </c>
      <c r="AE16" s="84"/>
      <c r="AF16" s="135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41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88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38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38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79">
        <f>SUMPRODUCT((J16=2)+(P16=2)+(D16=2)+(AA16=2)+(AG16=2)+(AM16=2)+(AS16=2)+(AY16=2)+(BE16=2))</f>
        <v>1</v>
      </c>
      <c r="BK16" s="194" t="s">
        <v>14</v>
      </c>
      <c r="BL16" s="179">
        <f>SUMPRODUCT((L16=2)+(R16=2)+(F16=2)+(AD16=2)+(AJ16=2)+(AP16=2)+(AV16=2)+(BB16=2)+(BH16=2))</f>
        <v>3</v>
      </c>
      <c r="BM16" s="182">
        <f>SUM(BJ16*2)+BL16</f>
        <v>5</v>
      </c>
      <c r="BN16" s="158">
        <f>SUM(D16,J16,P16,U16,AA16,AG16,AM16,AS16,AY16,BE16)</f>
        <v>2</v>
      </c>
      <c r="BO16" s="158" t="s">
        <v>14</v>
      </c>
      <c r="BP16" s="158">
        <f>SUM(F16,L16,R16,AD16,AJ16,AP16,AV16,BB16,BH16)</f>
        <v>7</v>
      </c>
      <c r="BQ16" s="198">
        <f>SUM(BN16/BP16)</f>
        <v>0.2857142857142857</v>
      </c>
      <c r="BR16" s="158">
        <f>SUM(J17,J18,J19,P17,P18,P19,V17,V18,V19,AB17,AB18,AB19,AH17,AH18,AH19,AN17,AN18,AN19,AT17,AT18,AT19,AZ17,AZ18,AZ19,BF17,BF18,BF19,D17,D18,D19)</f>
        <v>102</v>
      </c>
      <c r="BS16" s="158">
        <f>SUM(F17,F18,F19,L17,L18,L19,R17,R18,R19,X17,X18,X19,AD17,AD18,AD19,AJ17,AJ18,AJ19,AP17,AP18,AP19,AV17,AV18,AV19,BB17,BB18,BB19,BH17,BH18,BH19)</f>
        <v>119</v>
      </c>
      <c r="BT16" s="201">
        <f>SUM(BR16/BS16)</f>
        <v>0.8571428571428571</v>
      </c>
      <c r="BU16" s="163">
        <f>$BV16</f>
        <v>4</v>
      </c>
      <c r="BV16">
        <f>RANK(BY16,BY$4:BY$43)</f>
        <v>4</v>
      </c>
      <c r="BW16" s="19">
        <f>IF(BN16=0,0,IF(BP16=0,9,BQ16))</f>
        <v>0.2857142857142857</v>
      </c>
      <c r="BX16">
        <f>IF(BR16=0,0,BT16)</f>
        <v>0.8571428571428571</v>
      </c>
      <c r="BY16">
        <f>BJ16+0.01*BW16+0.00001*BX16</f>
        <v>1.0028657142857142</v>
      </c>
    </row>
    <row r="17" spans="1:77" ht="14.25" customHeight="1" thickBot="1" x14ac:dyDescent="0.25">
      <c r="A17" s="165" t="str">
        <f>T3</f>
        <v>Ｑｕｅｅｎ　Ｂｅｅ</v>
      </c>
      <c r="B17" s="168"/>
      <c r="C17" s="29">
        <f>Y5</f>
        <v>0</v>
      </c>
      <c r="D17" s="30">
        <f>X5</f>
        <v>7</v>
      </c>
      <c r="E17" s="30" t="s">
        <v>14</v>
      </c>
      <c r="F17" s="30">
        <f>V5</f>
        <v>15</v>
      </c>
      <c r="G17" s="13">
        <f>U5</f>
        <v>1</v>
      </c>
      <c r="H17" s="203"/>
      <c r="I17" s="30">
        <f>Y9</f>
        <v>1</v>
      </c>
      <c r="J17" s="30">
        <f>X9</f>
        <v>15</v>
      </c>
      <c r="K17" s="30" t="s">
        <v>13</v>
      </c>
      <c r="L17" s="30">
        <f>V9</f>
        <v>10</v>
      </c>
      <c r="M17" s="13">
        <f>U9</f>
        <v>0</v>
      </c>
      <c r="N17" s="142"/>
      <c r="O17" s="12">
        <f>Y13</f>
        <v>0</v>
      </c>
      <c r="P17" s="13">
        <f>X13</f>
        <v>13</v>
      </c>
      <c r="Q17" s="30" t="s">
        <v>13</v>
      </c>
      <c r="R17" s="12">
        <f>V13</f>
        <v>15</v>
      </c>
      <c r="S17" s="13">
        <f>U13</f>
        <v>1</v>
      </c>
      <c r="T17" s="173"/>
      <c r="U17" s="174"/>
      <c r="V17" s="174"/>
      <c r="W17" s="174"/>
      <c r="X17" s="174"/>
      <c r="Y17" s="175"/>
      <c r="Z17" s="136"/>
      <c r="AA17" s="82">
        <f>IF(AB17="","",IF(AB17&gt;AD17,1,0))</f>
        <v>0</v>
      </c>
      <c r="AB17" s="90">
        <v>7</v>
      </c>
      <c r="AC17" s="82" t="s">
        <v>13</v>
      </c>
      <c r="AD17" s="87">
        <v>15</v>
      </c>
      <c r="AE17" s="82">
        <f>IF(AD17="","",IF(AD17&gt;AB17,1,0))</f>
        <v>1</v>
      </c>
      <c r="AF17" s="136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42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89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39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39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0"/>
      <c r="BK17" s="180"/>
      <c r="BL17" s="180"/>
      <c r="BM17" s="183"/>
      <c r="BN17" s="159"/>
      <c r="BO17" s="159"/>
      <c r="BP17" s="159"/>
      <c r="BQ17" s="199"/>
      <c r="BR17" s="159"/>
      <c r="BS17" s="159"/>
      <c r="BT17" s="161"/>
      <c r="BU17" s="163"/>
      <c r="BW17" s="19"/>
    </row>
    <row r="18" spans="1:77" ht="14.25" customHeight="1" x14ac:dyDescent="0.2">
      <c r="A18" s="165"/>
      <c r="B18" s="168"/>
      <c r="C18" s="29">
        <f>Y6</f>
        <v>0</v>
      </c>
      <c r="D18" s="30">
        <f>X6</f>
        <v>8</v>
      </c>
      <c r="E18" s="39" t="s">
        <v>13</v>
      </c>
      <c r="F18" s="30">
        <f>V6</f>
        <v>15</v>
      </c>
      <c r="G18" s="13">
        <f>U6</f>
        <v>1</v>
      </c>
      <c r="H18" s="203"/>
      <c r="I18" s="30">
        <f>Y10</f>
        <v>0</v>
      </c>
      <c r="J18" s="30">
        <f>X10</f>
        <v>12</v>
      </c>
      <c r="K18" s="30" t="s">
        <v>13</v>
      </c>
      <c r="L18" s="30">
        <f>V10</f>
        <v>15</v>
      </c>
      <c r="M18" s="13">
        <f>U10</f>
        <v>1</v>
      </c>
      <c r="N18" s="142"/>
      <c r="O18" s="12">
        <f>Y14</f>
        <v>0</v>
      </c>
      <c r="P18" s="13">
        <f>X14</f>
        <v>16</v>
      </c>
      <c r="Q18" s="30" t="s">
        <v>13</v>
      </c>
      <c r="R18" s="12">
        <f>V14</f>
        <v>17</v>
      </c>
      <c r="S18" s="13">
        <f>U14</f>
        <v>1</v>
      </c>
      <c r="T18" s="173"/>
      <c r="U18" s="174"/>
      <c r="V18" s="174"/>
      <c r="W18" s="174"/>
      <c r="X18" s="174"/>
      <c r="Y18" s="175"/>
      <c r="Z18" s="136"/>
      <c r="AA18" s="82">
        <f>IF(AB18="","",IF(AB18&gt;AD18,1,0))</f>
        <v>0</v>
      </c>
      <c r="AB18" s="91">
        <v>9</v>
      </c>
      <c r="AC18" s="82" t="s">
        <v>13</v>
      </c>
      <c r="AD18" s="88">
        <v>15</v>
      </c>
      <c r="AE18" s="82">
        <f>IF(AD18="","",IF(AD18&gt;AB18,1,0))</f>
        <v>1</v>
      </c>
      <c r="AF18" s="136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42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89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39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39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80"/>
      <c r="BK18" s="180"/>
      <c r="BL18" s="180"/>
      <c r="BM18" s="183"/>
      <c r="BN18" s="159"/>
      <c r="BO18" s="159"/>
      <c r="BP18" s="159"/>
      <c r="BQ18" s="199"/>
      <c r="BR18" s="159"/>
      <c r="BS18" s="159"/>
      <c r="BT18" s="161"/>
      <c r="BU18" s="163"/>
      <c r="BW18" s="19"/>
    </row>
    <row r="19" spans="1:77" ht="14.25" customHeight="1" thickBot="1" x14ac:dyDescent="0.25">
      <c r="A19" s="166"/>
      <c r="B19" s="169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04"/>
      <c r="I19" s="20">
        <f>Y11</f>
        <v>1</v>
      </c>
      <c r="J19" s="20">
        <f>X11</f>
        <v>15</v>
      </c>
      <c r="K19" s="20" t="s">
        <v>13</v>
      </c>
      <c r="L19" s="20">
        <f>V11</f>
        <v>2</v>
      </c>
      <c r="M19" s="22">
        <f>U11</f>
        <v>0</v>
      </c>
      <c r="N19" s="143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76"/>
      <c r="U19" s="177"/>
      <c r="V19" s="177"/>
      <c r="W19" s="177"/>
      <c r="X19" s="177"/>
      <c r="Y19" s="178"/>
      <c r="Z19" s="137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37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43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90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40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40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81"/>
      <c r="BK19" s="181"/>
      <c r="BL19" s="181"/>
      <c r="BM19" s="184"/>
      <c r="BN19" s="160"/>
      <c r="BO19" s="160"/>
      <c r="BP19" s="160"/>
      <c r="BQ19" s="200"/>
      <c r="BR19" s="160"/>
      <c r="BS19" s="160"/>
      <c r="BT19" s="162"/>
      <c r="BU19" s="164"/>
      <c r="BW19" s="19"/>
    </row>
    <row r="20" spans="1:77" ht="14.25" customHeight="1" x14ac:dyDescent="0.2">
      <c r="A20" s="26">
        <f>T2</f>
        <v>0</v>
      </c>
      <c r="B20" s="167" t="str">
        <f>Z4</f>
        <v>③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202" t="str">
        <f>$Z$8</f>
        <v>①</v>
      </c>
      <c r="I20" s="6"/>
      <c r="J20" s="6">
        <f>AD8</f>
        <v>2</v>
      </c>
      <c r="K20" s="6" t="s">
        <v>13</v>
      </c>
      <c r="L20" s="7">
        <f>AA8</f>
        <v>0</v>
      </c>
      <c r="M20" s="8"/>
      <c r="N20" s="141" t="str">
        <f>$Z$12</f>
        <v>⑥</v>
      </c>
      <c r="O20" s="6"/>
      <c r="P20" s="6">
        <f>AD12</f>
        <v>2</v>
      </c>
      <c r="Q20" s="6" t="s">
        <v>13</v>
      </c>
      <c r="R20" s="7">
        <f>AA12</f>
        <v>0</v>
      </c>
      <c r="S20" s="8"/>
      <c r="T20" s="141" t="str">
        <f>Z16</f>
        <v>⑨</v>
      </c>
      <c r="U20" s="40"/>
      <c r="V20" s="6">
        <f>AD16</f>
        <v>2</v>
      </c>
      <c r="W20" s="6" t="s">
        <v>13</v>
      </c>
      <c r="X20" s="7">
        <f>AA16</f>
        <v>0</v>
      </c>
      <c r="Y20" s="8"/>
      <c r="Z20" s="170"/>
      <c r="AA20" s="171"/>
      <c r="AB20" s="171"/>
      <c r="AC20" s="171"/>
      <c r="AD20" s="171"/>
      <c r="AE20" s="172"/>
      <c r="AF20" s="135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35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38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38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38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79">
        <f>SUMPRODUCT((D20=2)+(J20=2)+(P20=2)+(V20=2)+(AG20=2)+(AM20=2)+(AS20=2)+(AY20=2)+(BE20=2))</f>
        <v>3</v>
      </c>
      <c r="BK20" s="194" t="s">
        <v>14</v>
      </c>
      <c r="BL20" s="179">
        <f>SUMPRODUCT((L20=2)+(R20=2)+(F20=2)+(X20=2)+(AJ20=2)+(AP20=2)+(AV20=2)+(BB20=2)+(BH20=2))</f>
        <v>1</v>
      </c>
      <c r="BM20" s="182">
        <f>SUM(BJ20*2)+BL20</f>
        <v>7</v>
      </c>
      <c r="BN20" s="158">
        <f>SUM(D20,J20,P20,V20,,AG20,AM20,AS20,AY20,BE20)</f>
        <v>6</v>
      </c>
      <c r="BO20" s="158" t="s">
        <v>14</v>
      </c>
      <c r="BP20" s="158">
        <f>SUM(F20,L20,R20,X20,AJ20,AP20,AV20,BB20,BH20)</f>
        <v>2</v>
      </c>
      <c r="BQ20" s="198">
        <f>SUM(BN20/BP20)</f>
        <v>3</v>
      </c>
      <c r="BR20" s="158">
        <f>SUM(J21,J22,J23,P21,P22,P23,V21,V22,V23,AB21,AB22,AB23,AH21,AH22,AH23,AN21,AN22,AN23,AT21,AT22,AT23,AZ21,AZ22,AZ23,BF21,BF22,BF23,D21,D22,D23)</f>
        <v>118</v>
      </c>
      <c r="BS20" s="158">
        <f>SUM(F21,F22,F23,L21,L22,L23,R21,R22,R23,X21,X22,X23,AD21,AD22,AD23,AJ21,AJ22,AJ23,AP21,AP22,AP23,AV21,AV22,AV23,BB21,BB22,BB23,BH21,BH22,BH23)</f>
        <v>82</v>
      </c>
      <c r="BT20" s="201">
        <f>SUM(BR20/BS20)</f>
        <v>1.4390243902439024</v>
      </c>
      <c r="BU20" s="163">
        <f>$BV20</f>
        <v>2</v>
      </c>
      <c r="BV20">
        <f>RANK(BY20,BY$4:BY$43)</f>
        <v>2</v>
      </c>
      <c r="BW20" s="19">
        <f>IF(BN20=0,0,IF(BP20=0,9,BQ20))</f>
        <v>3</v>
      </c>
      <c r="BX20">
        <f>IF(BR20=0,0,BT20)</f>
        <v>1.4390243902439024</v>
      </c>
      <c r="BY20">
        <f>BJ20+0.01*BW20+0.00001*BX20</f>
        <v>3.0300143902439021</v>
      </c>
    </row>
    <row r="21" spans="1:77" ht="14.25" customHeight="1" x14ac:dyDescent="0.2">
      <c r="A21" s="210" t="str">
        <f>Z3</f>
        <v>フライデー</v>
      </c>
      <c r="B21" s="168"/>
      <c r="C21" s="29">
        <f>AE5</f>
        <v>0</v>
      </c>
      <c r="D21" s="30">
        <f>AD5</f>
        <v>15</v>
      </c>
      <c r="E21" s="30" t="s">
        <v>14</v>
      </c>
      <c r="F21" s="30">
        <f>AB5</f>
        <v>17</v>
      </c>
      <c r="G21" s="13">
        <f>AA5</f>
        <v>1</v>
      </c>
      <c r="H21" s="203"/>
      <c r="I21" s="30">
        <f>AE9</f>
        <v>1</v>
      </c>
      <c r="J21" s="30">
        <f>AD9</f>
        <v>15</v>
      </c>
      <c r="K21" s="30" t="s">
        <v>13</v>
      </c>
      <c r="L21" s="12">
        <f>AB9</f>
        <v>7</v>
      </c>
      <c r="M21" s="13">
        <f>AA9</f>
        <v>0</v>
      </c>
      <c r="N21" s="142"/>
      <c r="O21" s="30">
        <f>AE13</f>
        <v>1</v>
      </c>
      <c r="P21" s="30">
        <f>AD13</f>
        <v>15</v>
      </c>
      <c r="Q21" s="30" t="s">
        <v>13</v>
      </c>
      <c r="R21" s="12">
        <f>AB13</f>
        <v>11</v>
      </c>
      <c r="S21" s="13">
        <f>AA13</f>
        <v>0</v>
      </c>
      <c r="T21" s="142"/>
      <c r="U21" s="41">
        <f>AE17</f>
        <v>1</v>
      </c>
      <c r="V21" s="30">
        <f>AD17</f>
        <v>15</v>
      </c>
      <c r="W21" s="30" t="s">
        <v>13</v>
      </c>
      <c r="X21" s="12">
        <f>AB17</f>
        <v>7</v>
      </c>
      <c r="Y21" s="13">
        <f>AA17</f>
        <v>0</v>
      </c>
      <c r="Z21" s="173"/>
      <c r="AA21" s="174"/>
      <c r="AB21" s="174"/>
      <c r="AC21" s="174"/>
      <c r="AD21" s="174"/>
      <c r="AE21" s="175"/>
      <c r="AF21" s="136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36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39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9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39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80"/>
      <c r="BK21" s="180"/>
      <c r="BL21" s="180"/>
      <c r="BM21" s="183"/>
      <c r="BN21" s="159"/>
      <c r="BO21" s="159"/>
      <c r="BP21" s="159"/>
      <c r="BQ21" s="199"/>
      <c r="BR21" s="159"/>
      <c r="BS21" s="159"/>
      <c r="BT21" s="161"/>
      <c r="BU21" s="163"/>
      <c r="BW21" s="19"/>
    </row>
    <row r="22" spans="1:77" ht="14.25" customHeight="1" x14ac:dyDescent="0.2">
      <c r="A22" s="210"/>
      <c r="B22" s="168"/>
      <c r="C22" s="29">
        <f>AE6</f>
        <v>0</v>
      </c>
      <c r="D22" s="30">
        <f>AD6</f>
        <v>13</v>
      </c>
      <c r="E22" s="30" t="s">
        <v>14</v>
      </c>
      <c r="F22" s="30">
        <f>AB6</f>
        <v>15</v>
      </c>
      <c r="G22" s="13">
        <f>AA6</f>
        <v>1</v>
      </c>
      <c r="H22" s="203"/>
      <c r="I22" s="30">
        <f>AE10</f>
        <v>1</v>
      </c>
      <c r="J22" s="30">
        <f>AD10</f>
        <v>15</v>
      </c>
      <c r="K22" s="30" t="s">
        <v>13</v>
      </c>
      <c r="L22" s="12">
        <f>AB10</f>
        <v>7</v>
      </c>
      <c r="M22" s="13">
        <f>AA10</f>
        <v>0</v>
      </c>
      <c r="N22" s="142"/>
      <c r="O22" s="30">
        <f>AE14</f>
        <v>1</v>
      </c>
      <c r="P22" s="30">
        <f>AD14</f>
        <v>15</v>
      </c>
      <c r="Q22" s="30" t="s">
        <v>13</v>
      </c>
      <c r="R22" s="12">
        <f>AB14</f>
        <v>9</v>
      </c>
      <c r="S22" s="13">
        <f>AA14</f>
        <v>0</v>
      </c>
      <c r="T22" s="142"/>
      <c r="U22" s="41">
        <f>AE18</f>
        <v>1</v>
      </c>
      <c r="V22" s="30">
        <f>AD18</f>
        <v>15</v>
      </c>
      <c r="W22" s="30" t="s">
        <v>13</v>
      </c>
      <c r="X22" s="12">
        <f>AB18</f>
        <v>9</v>
      </c>
      <c r="Y22" s="13">
        <f>AA18</f>
        <v>0</v>
      </c>
      <c r="Z22" s="173"/>
      <c r="AA22" s="174"/>
      <c r="AB22" s="174"/>
      <c r="AC22" s="174"/>
      <c r="AD22" s="174"/>
      <c r="AE22" s="175"/>
      <c r="AF22" s="136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36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39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9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39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80"/>
      <c r="BK22" s="180"/>
      <c r="BL22" s="180"/>
      <c r="BM22" s="183"/>
      <c r="BN22" s="159"/>
      <c r="BO22" s="159"/>
      <c r="BP22" s="159"/>
      <c r="BQ22" s="199"/>
      <c r="BR22" s="159"/>
      <c r="BS22" s="159"/>
      <c r="BT22" s="161"/>
      <c r="BU22" s="163"/>
      <c r="BW22" s="19"/>
    </row>
    <row r="23" spans="1:77" ht="14.25" customHeight="1" thickBot="1" x14ac:dyDescent="0.25">
      <c r="A23" s="211"/>
      <c r="B23" s="16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04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43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43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6"/>
      <c r="AA23" s="177"/>
      <c r="AB23" s="177"/>
      <c r="AC23" s="177"/>
      <c r="AD23" s="177"/>
      <c r="AE23" s="178"/>
      <c r="AF23" s="137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7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40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40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40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1"/>
      <c r="BK23" s="181"/>
      <c r="BL23" s="181"/>
      <c r="BM23" s="184"/>
      <c r="BN23" s="160"/>
      <c r="BO23" s="160"/>
      <c r="BP23" s="160"/>
      <c r="BQ23" s="200"/>
      <c r="BR23" s="160"/>
      <c r="BS23" s="160"/>
      <c r="BT23" s="162"/>
      <c r="BU23" s="164"/>
      <c r="BW23" s="19"/>
    </row>
    <row r="24" spans="1:77" ht="12" hidden="1" customHeight="1" x14ac:dyDescent="0.2">
      <c r="A24" s="81">
        <f>Z2</f>
        <v>0</v>
      </c>
      <c r="B24" s="167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02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41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41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41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0"/>
      <c r="AG24" s="171"/>
      <c r="AH24" s="171"/>
      <c r="AI24" s="171"/>
      <c r="AJ24" s="171"/>
      <c r="AK24" s="172"/>
      <c r="AL24" s="138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88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8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38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79">
        <f>SUMPRODUCT((J24=2)+(P24=2)+(V24=2)+(AB24=2)+(D24=2)+(AM24=2)+(AS24=2)+(AY24=2)+(BE24=2))</f>
        <v>0</v>
      </c>
      <c r="BK24" s="194" t="s">
        <v>14</v>
      </c>
      <c r="BL24" s="179">
        <f>SUMPRODUCT((L24=2)+(R24=2)+(X24=2)+(F24=2)+(AD24=2)+(AP24=2)+(AV24=2)+(BB24=2)+(BH24=2))</f>
        <v>0</v>
      </c>
      <c r="BM24" s="182">
        <f>SUM(BJ24*2)+BL24</f>
        <v>0</v>
      </c>
      <c r="BN24" s="158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198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01" t="e">
        <f>SUM(BR24/BS24)</f>
        <v>#DIV/0!</v>
      </c>
      <c r="BU24" s="163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10">
        <f>AF3</f>
        <v>0</v>
      </c>
      <c r="B25" s="168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03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42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42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42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3"/>
      <c r="AG25" s="174"/>
      <c r="AH25" s="174"/>
      <c r="AI25" s="174"/>
      <c r="AJ25" s="174"/>
      <c r="AK25" s="175"/>
      <c r="AL25" s="139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89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9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39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0"/>
      <c r="BK25" s="180"/>
      <c r="BL25" s="180"/>
      <c r="BM25" s="183"/>
      <c r="BN25" s="159"/>
      <c r="BO25" s="159"/>
      <c r="BP25" s="159"/>
      <c r="BQ25" s="199"/>
      <c r="BR25" s="159"/>
      <c r="BS25" s="159"/>
      <c r="BT25" s="161"/>
      <c r="BU25" s="163"/>
      <c r="BW25" s="19"/>
    </row>
    <row r="26" spans="1:77" ht="12" hidden="1" customHeight="1" x14ac:dyDescent="0.2">
      <c r="A26" s="210"/>
      <c r="B26" s="168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03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42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42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42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3"/>
      <c r="AG26" s="174"/>
      <c r="AH26" s="174"/>
      <c r="AI26" s="174"/>
      <c r="AJ26" s="174"/>
      <c r="AK26" s="175"/>
      <c r="AL26" s="139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89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9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39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0"/>
      <c r="BK26" s="180"/>
      <c r="BL26" s="180"/>
      <c r="BM26" s="183"/>
      <c r="BN26" s="159"/>
      <c r="BO26" s="159"/>
      <c r="BP26" s="159"/>
      <c r="BQ26" s="199"/>
      <c r="BR26" s="159"/>
      <c r="BS26" s="159"/>
      <c r="BT26" s="161"/>
      <c r="BU26" s="163"/>
      <c r="BW26" s="19"/>
    </row>
    <row r="27" spans="1:77" ht="12" hidden="1" customHeight="1" x14ac:dyDescent="0.2">
      <c r="A27" s="211"/>
      <c r="B27" s="16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04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43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43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43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6"/>
      <c r="AG27" s="177"/>
      <c r="AH27" s="177"/>
      <c r="AI27" s="177"/>
      <c r="AJ27" s="177"/>
      <c r="AK27" s="178"/>
      <c r="AL27" s="140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90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40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40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1"/>
      <c r="BK27" s="181"/>
      <c r="BL27" s="181"/>
      <c r="BM27" s="184"/>
      <c r="BN27" s="160"/>
      <c r="BO27" s="160"/>
      <c r="BP27" s="160"/>
      <c r="BQ27" s="200"/>
      <c r="BR27" s="160"/>
      <c r="BS27" s="160"/>
      <c r="BT27" s="162"/>
      <c r="BU27" s="164"/>
      <c r="BW27" s="19"/>
    </row>
    <row r="28" spans="1:77" ht="12" hidden="1" customHeight="1" x14ac:dyDescent="0.2">
      <c r="A28" s="26">
        <f>AF2</f>
        <v>0</v>
      </c>
      <c r="B28" s="167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41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41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41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41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0"/>
      <c r="AM28" s="171"/>
      <c r="AN28" s="171"/>
      <c r="AO28" s="171"/>
      <c r="AP28" s="171"/>
      <c r="AQ28" s="172"/>
      <c r="AR28" s="138" t="s">
        <v>28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8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38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79">
        <f>SUMPRODUCT((J28=2)+(D28=2)+(P28=2)+(V28=2)+(AB28=2)+(AH28=2)+(AS28=2)+(AY28=2)+(BE28=2))</f>
        <v>0</v>
      </c>
      <c r="BK28" s="194" t="s">
        <v>14</v>
      </c>
      <c r="BL28" s="179">
        <f>SUMPRODUCT((L28=2)+(R28=2)+(X28=2)+(AD28=2)+(AJ28=2)+(AP28=2)+(AV28=2)+(BB28=2)+(BH28=2))</f>
        <v>0</v>
      </c>
      <c r="BM28" s="182">
        <f>SUM(BJ28*2)+BL28</f>
        <v>0</v>
      </c>
      <c r="BN28" s="158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198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01" t="e">
        <f>SUM(BR28/BS28)</f>
        <v>#DIV/0!</v>
      </c>
      <c r="BU28" s="163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42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42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42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42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3"/>
      <c r="AM29" s="174"/>
      <c r="AN29" s="174"/>
      <c r="AO29" s="174"/>
      <c r="AP29" s="174"/>
      <c r="AQ29" s="175"/>
      <c r="AR29" s="139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9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39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0"/>
      <c r="BK29" s="180"/>
      <c r="BL29" s="180"/>
      <c r="BM29" s="183"/>
      <c r="BN29" s="159"/>
      <c r="BO29" s="159"/>
      <c r="BP29" s="159"/>
      <c r="BQ29" s="199"/>
      <c r="BR29" s="159"/>
      <c r="BS29" s="159"/>
      <c r="BT29" s="161"/>
      <c r="BU29" s="163"/>
      <c r="BW29" s="19"/>
    </row>
    <row r="30" spans="1:77" ht="12" hidden="1" customHeight="1" x14ac:dyDescent="0.2">
      <c r="A30" s="165"/>
      <c r="B30" s="168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42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42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42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42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3"/>
      <c r="AM30" s="174"/>
      <c r="AN30" s="174"/>
      <c r="AO30" s="174"/>
      <c r="AP30" s="174"/>
      <c r="AQ30" s="175"/>
      <c r="AR30" s="139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9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39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0"/>
      <c r="BK30" s="180"/>
      <c r="BL30" s="180"/>
      <c r="BM30" s="183"/>
      <c r="BN30" s="159"/>
      <c r="BO30" s="159"/>
      <c r="BP30" s="159"/>
      <c r="BQ30" s="199"/>
      <c r="BR30" s="159"/>
      <c r="BS30" s="159"/>
      <c r="BT30" s="161"/>
      <c r="BU30" s="163"/>
      <c r="BW30" s="19"/>
    </row>
    <row r="31" spans="1:77" ht="12" hidden="1" customHeight="1" x14ac:dyDescent="0.2">
      <c r="A31" s="166"/>
      <c r="B31" s="169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43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43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43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43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6"/>
      <c r="AM31" s="177"/>
      <c r="AN31" s="177"/>
      <c r="AO31" s="177"/>
      <c r="AP31" s="177"/>
      <c r="AQ31" s="178"/>
      <c r="AR31" s="140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40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40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1"/>
      <c r="BK31" s="181"/>
      <c r="BL31" s="181"/>
      <c r="BM31" s="184"/>
      <c r="BN31" s="160"/>
      <c r="BO31" s="160"/>
      <c r="BP31" s="160"/>
      <c r="BQ31" s="200"/>
      <c r="BR31" s="160"/>
      <c r="BS31" s="160"/>
      <c r="BT31" s="162"/>
      <c r="BU31" s="164"/>
      <c r="BW31" s="19"/>
    </row>
    <row r="32" spans="1:77" ht="12" hidden="1" customHeight="1" x14ac:dyDescent="0.2">
      <c r="A32" s="26">
        <f>$AR$2</f>
        <v>0</v>
      </c>
      <c r="B32" s="212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02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41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41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41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41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41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88"/>
      <c r="AS32" s="101"/>
      <c r="AT32" s="6"/>
      <c r="AU32" s="6" t="s">
        <v>13</v>
      </c>
      <c r="AV32" s="7"/>
      <c r="AW32" s="28"/>
      <c r="AX32" s="138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38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79">
        <f>SUMPRODUCT((J32=2)+(P32=2)+(V32=2)+(AB32=2)+(D32=2)+(AH32=2)+(AN32=2)+(AY32=2)+(BE32=2))</f>
        <v>0</v>
      </c>
      <c r="BK32" s="194" t="s">
        <v>14</v>
      </c>
      <c r="BL32" s="179">
        <f>SUMPRODUCT((L32=2)+(R32=2)+(X32=2)+(AD32=2)+(AJ32=2)+(AP32=2)+(F32=2)+(BB32=2)+(BH32=2))</f>
        <v>0</v>
      </c>
      <c r="BM32" s="182">
        <f>SUM(BJ32*2)+BL32</f>
        <v>0</v>
      </c>
      <c r="BN32" s="158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198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01" t="e">
        <f>SUM(BR32/BS32)</f>
        <v>#DIV/0!</v>
      </c>
      <c r="BU32" s="163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3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03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42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42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42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42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42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89"/>
      <c r="AS33" s="102"/>
      <c r="AT33" s="30"/>
      <c r="AU33" s="30" t="s">
        <v>13</v>
      </c>
      <c r="AV33" s="12"/>
      <c r="AW33" s="31"/>
      <c r="AX33" s="139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39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0"/>
      <c r="BK33" s="180"/>
      <c r="BL33" s="180"/>
      <c r="BM33" s="183"/>
      <c r="BN33" s="159"/>
      <c r="BO33" s="159"/>
      <c r="BP33" s="159"/>
      <c r="BQ33" s="199"/>
      <c r="BR33" s="159"/>
      <c r="BS33" s="159"/>
      <c r="BT33" s="161"/>
      <c r="BU33" s="163"/>
      <c r="BW33" s="19"/>
    </row>
    <row r="34" spans="1:77" ht="12" hidden="1" customHeight="1" x14ac:dyDescent="0.2">
      <c r="A34" s="215"/>
      <c r="B34" s="213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03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42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42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42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42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42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89"/>
      <c r="AS34" s="102"/>
      <c r="AT34" s="30"/>
      <c r="AU34" s="30" t="s">
        <v>13</v>
      </c>
      <c r="AV34" s="12"/>
      <c r="AW34" s="31"/>
      <c r="AX34" s="139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39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0"/>
      <c r="BK34" s="180"/>
      <c r="BL34" s="180"/>
      <c r="BM34" s="183"/>
      <c r="BN34" s="159"/>
      <c r="BO34" s="159"/>
      <c r="BP34" s="159"/>
      <c r="BQ34" s="199"/>
      <c r="BR34" s="159"/>
      <c r="BS34" s="159"/>
      <c r="BT34" s="161"/>
      <c r="BU34" s="163"/>
      <c r="BW34" s="19"/>
    </row>
    <row r="35" spans="1:77" ht="12" hidden="1" customHeight="1" x14ac:dyDescent="0.2">
      <c r="A35" s="216"/>
      <c r="B35" s="213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04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43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43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43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43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43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0"/>
      <c r="AS35" s="103"/>
      <c r="AT35" s="20"/>
      <c r="AU35" s="20" t="s">
        <v>13</v>
      </c>
      <c r="AV35" s="21"/>
      <c r="AW35" s="33"/>
      <c r="AX35" s="140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40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1"/>
      <c r="BK35" s="181"/>
      <c r="BL35" s="181"/>
      <c r="BM35" s="184"/>
      <c r="BN35" s="160"/>
      <c r="BO35" s="160"/>
      <c r="BP35" s="160"/>
      <c r="BQ35" s="200"/>
      <c r="BR35" s="160"/>
      <c r="BS35" s="160"/>
      <c r="BT35" s="162"/>
      <c r="BU35" s="164"/>
      <c r="BW35" s="19"/>
    </row>
    <row r="36" spans="1:77" ht="12" hidden="1" customHeight="1" x14ac:dyDescent="0.2">
      <c r="A36" s="26">
        <f>$AX$2</f>
        <v>0</v>
      </c>
      <c r="B36" s="168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02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41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41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41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41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41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41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88"/>
      <c r="AY36" s="101"/>
      <c r="AZ36" s="6"/>
      <c r="BA36" s="6" t="s">
        <v>13</v>
      </c>
      <c r="BB36" s="7"/>
      <c r="BC36" s="8"/>
      <c r="BD36" s="138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79">
        <f>SUMPRODUCT((D36=2)+(J36=2)+(V36=2)+(P36=2)+(AB36=2)+(AH36=2)+(AN36=2)+(AT36=2)+(BE36=2))</f>
        <v>0</v>
      </c>
      <c r="BK36" s="194" t="s">
        <v>14</v>
      </c>
      <c r="BL36" s="179">
        <f>SUMPRODUCT((L36=2)+(R36=2)+(X36=2)+(AC36=2)+(AJ36=2)+(AP36=2)+(AV36=2)+(BB36=2)+(BH36=2))</f>
        <v>0</v>
      </c>
      <c r="BM36" s="182">
        <f>SUM(BJ36*2)+BL36</f>
        <v>0</v>
      </c>
      <c r="BN36" s="158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198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01" t="e">
        <f>SUM(BR36/BS36)</f>
        <v>#DIV/0!</v>
      </c>
      <c r="BU36" s="163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68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03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42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42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42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42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42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42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89"/>
      <c r="AY37" s="102"/>
      <c r="AZ37" s="30"/>
      <c r="BA37" s="30" t="s">
        <v>13</v>
      </c>
      <c r="BB37" s="12"/>
      <c r="BC37" s="13"/>
      <c r="BD37" s="139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0"/>
      <c r="BK37" s="180"/>
      <c r="BL37" s="180"/>
      <c r="BM37" s="183"/>
      <c r="BN37" s="159"/>
      <c r="BO37" s="159"/>
      <c r="BP37" s="159"/>
      <c r="BQ37" s="199"/>
      <c r="BR37" s="159"/>
      <c r="BS37" s="159"/>
      <c r="BT37" s="161"/>
      <c r="BU37" s="163"/>
      <c r="BW37" s="19"/>
    </row>
    <row r="38" spans="1:77" ht="12" hidden="1" customHeight="1" x14ac:dyDescent="0.2">
      <c r="A38" s="215"/>
      <c r="B38" s="168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03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42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42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42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42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42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42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89"/>
      <c r="AY38" s="102"/>
      <c r="AZ38" s="30"/>
      <c r="BA38" s="30" t="s">
        <v>13</v>
      </c>
      <c r="BB38" s="12"/>
      <c r="BC38" s="13"/>
      <c r="BD38" s="139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0"/>
      <c r="BK38" s="180"/>
      <c r="BL38" s="180"/>
      <c r="BM38" s="183"/>
      <c r="BN38" s="159"/>
      <c r="BO38" s="159"/>
      <c r="BP38" s="159"/>
      <c r="BQ38" s="199"/>
      <c r="BR38" s="159"/>
      <c r="BS38" s="159"/>
      <c r="BT38" s="161"/>
      <c r="BU38" s="163"/>
      <c r="BW38" s="19"/>
    </row>
    <row r="39" spans="1:77" ht="12" hidden="1" customHeight="1" x14ac:dyDescent="0.2">
      <c r="A39" s="216"/>
      <c r="B39" s="168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04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43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43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43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43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43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43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0"/>
      <c r="AY39" s="103"/>
      <c r="AZ39" s="20"/>
      <c r="BA39" s="20" t="s">
        <v>13</v>
      </c>
      <c r="BB39" s="21"/>
      <c r="BC39" s="22"/>
      <c r="BD39" s="140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1"/>
      <c r="BK39" s="181"/>
      <c r="BL39" s="181"/>
      <c r="BM39" s="184"/>
      <c r="BN39" s="160"/>
      <c r="BO39" s="160"/>
      <c r="BP39" s="160"/>
      <c r="BQ39" s="200"/>
      <c r="BR39" s="160"/>
      <c r="BS39" s="160"/>
      <c r="BT39" s="162"/>
      <c r="BU39" s="164"/>
      <c r="BW39" s="19"/>
    </row>
    <row r="40" spans="1:77" ht="12" hidden="1" customHeight="1" x14ac:dyDescent="0.2">
      <c r="A40" s="55">
        <f>$BD$2</f>
        <v>0</v>
      </c>
      <c r="B40" s="168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02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41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41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41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41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41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41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41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88"/>
      <c r="BE40" s="102"/>
      <c r="BF40" s="35"/>
      <c r="BG40" s="35" t="s">
        <v>13</v>
      </c>
      <c r="BH40" s="56"/>
      <c r="BI40" s="97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>SUM(BJ40*2)+BL40</f>
        <v>0</v>
      </c>
      <c r="BN40" s="221">
        <f>SUM(D40,J40,P40,V40,AB40,AH40,AN40,AT40,AZ40,BD40)</f>
        <v>0</v>
      </c>
      <c r="BO40" s="221" t="s">
        <v>14</v>
      </c>
      <c r="BP40" s="221">
        <f>SUM(F40,L40,R40,X40,AD40,AJ40,AP40,AV40,BB40)</f>
        <v>0</v>
      </c>
      <c r="BQ40" s="198" t="e">
        <f>SUM(BN40/BP40)</f>
        <v>#DIV/0!</v>
      </c>
      <c r="BR40" s="221">
        <f>SUM(J41,J42,J43,P41,P42,P43,V41,V42,V43,AB41,AB42,AB43,AH41,AH42,AH43,AN41,AN42,AN43,AT41,AT42,AT43,AZ41,AZ42,AZ43,BF41,BF42,BF43,D41,D42,D43)</f>
        <v>0</v>
      </c>
      <c r="BS40" s="221">
        <f>SUM(F41,F42,F43,L41,L42,L43,R41,R42,R43,X41,X42,X43,AD41,AD42,AD43,AJ41,AJ42,AJ43,AP41,AP42,AP43,AV41,AV42,AV43,BB41,BB42,BB43,BH41,BH42,BH43)</f>
        <v>0</v>
      </c>
      <c r="BT40" s="201" t="e">
        <f>SUM(BR40/BS40)</f>
        <v>#DIV/0!</v>
      </c>
      <c r="BU40" s="224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68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03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42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42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42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42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42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42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42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89"/>
      <c r="BE41" s="30"/>
      <c r="BF41" s="30"/>
      <c r="BG41" s="30" t="s">
        <v>13</v>
      </c>
      <c r="BH41" s="12"/>
      <c r="BI41" s="30"/>
      <c r="BJ41" s="180"/>
      <c r="BK41" s="180"/>
      <c r="BL41" s="180"/>
      <c r="BM41" s="183"/>
      <c r="BN41" s="159"/>
      <c r="BO41" s="159"/>
      <c r="BP41" s="159"/>
      <c r="BQ41" s="199"/>
      <c r="BR41" s="159"/>
      <c r="BS41" s="159"/>
      <c r="BT41" s="161"/>
      <c r="BU41" s="163"/>
      <c r="BW41" s="19"/>
    </row>
    <row r="42" spans="1:77" ht="12" hidden="1" customHeight="1" x14ac:dyDescent="0.2">
      <c r="A42" s="215"/>
      <c r="B42" s="168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03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42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42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42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42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42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42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42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89"/>
      <c r="BE42" s="30"/>
      <c r="BF42" s="30"/>
      <c r="BG42" s="30" t="s">
        <v>13</v>
      </c>
      <c r="BH42" s="12"/>
      <c r="BI42" s="30"/>
      <c r="BJ42" s="180"/>
      <c r="BK42" s="180"/>
      <c r="BL42" s="180"/>
      <c r="BM42" s="183"/>
      <c r="BN42" s="159"/>
      <c r="BO42" s="159"/>
      <c r="BP42" s="159"/>
      <c r="BQ42" s="199"/>
      <c r="BR42" s="159"/>
      <c r="BS42" s="159"/>
      <c r="BT42" s="161"/>
      <c r="BU42" s="163"/>
      <c r="BW42" s="19"/>
    </row>
    <row r="43" spans="1:77" ht="12" hidden="1" customHeight="1" x14ac:dyDescent="0.2">
      <c r="A43" s="226"/>
      <c r="B43" s="217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18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19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19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19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19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19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19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19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28"/>
      <c r="BE43" s="66"/>
      <c r="BF43" s="61"/>
      <c r="BG43" s="61" t="s">
        <v>13</v>
      </c>
      <c r="BH43" s="63"/>
      <c r="BI43" s="98"/>
      <c r="BJ43" s="181"/>
      <c r="BK43" s="227"/>
      <c r="BL43" s="181"/>
      <c r="BM43" s="184"/>
      <c r="BN43" s="222"/>
      <c r="BO43" s="222"/>
      <c r="BP43" s="222"/>
      <c r="BQ43" s="220"/>
      <c r="BR43" s="222"/>
      <c r="BS43" s="222"/>
      <c r="BT43" s="223"/>
      <c r="BU43" s="225"/>
    </row>
    <row r="44" spans="1:77" ht="13.5" thickTop="1" x14ac:dyDescent="0.2">
      <c r="BJ44" s="229"/>
      <c r="BK44" s="229"/>
      <c r="BL44" s="230"/>
      <c r="BM44" s="231"/>
      <c r="BN44" s="231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32" t="str">
        <f>$B$3</f>
        <v>わかば</v>
      </c>
      <c r="C49" s="232"/>
      <c r="D49" s="232"/>
      <c r="E49" s="232"/>
      <c r="F49" s="232"/>
      <c r="G49" s="232"/>
      <c r="H49" s="233" t="str">
        <f>H3</f>
        <v>Ｇｏｏｆｉｅｓ　2</v>
      </c>
      <c r="I49" s="233"/>
      <c r="J49" s="233"/>
      <c r="K49" s="233"/>
      <c r="L49" s="233"/>
      <c r="M49" s="233"/>
      <c r="N49" s="233" t="str">
        <f>$N$3</f>
        <v>ウェーブ</v>
      </c>
      <c r="O49" s="233"/>
      <c r="P49" s="233"/>
      <c r="Q49" s="233"/>
      <c r="R49" s="233"/>
      <c r="S49" s="233"/>
      <c r="T49" s="233" t="str">
        <f>$T$3</f>
        <v>Ｑｕｅｅｎ　Ｂｅｅ</v>
      </c>
      <c r="U49" s="233"/>
      <c r="V49" s="233"/>
      <c r="W49" s="233"/>
      <c r="X49" s="233"/>
      <c r="Y49" s="233"/>
      <c r="Z49" s="233" t="str">
        <f>$Z$3</f>
        <v>フライデー</v>
      </c>
      <c r="AA49" s="233"/>
      <c r="AB49" s="233"/>
      <c r="AC49" s="233"/>
      <c r="AD49" s="233"/>
      <c r="AE49" s="233"/>
      <c r="AF49" s="233">
        <f>$AF$3</f>
        <v>0</v>
      </c>
      <c r="AG49" s="233"/>
      <c r="AH49" s="233"/>
      <c r="AI49" s="233"/>
      <c r="AJ49" s="233"/>
      <c r="AK49" s="233"/>
      <c r="AL49" s="233">
        <f>$AL$3</f>
        <v>0</v>
      </c>
      <c r="AM49" s="233"/>
      <c r="AN49" s="233"/>
      <c r="AO49" s="233"/>
      <c r="AP49" s="233"/>
      <c r="AQ49" s="233"/>
      <c r="AR49" s="234">
        <f>$AR$3</f>
        <v>0</v>
      </c>
      <c r="AS49" s="235"/>
      <c r="AT49" s="235"/>
      <c r="AU49" s="235"/>
      <c r="AV49" s="235"/>
      <c r="AW49" s="236"/>
      <c r="AX49" s="234">
        <f>$AX$3</f>
        <v>0</v>
      </c>
      <c r="AY49" s="235"/>
      <c r="AZ49" s="235"/>
      <c r="BA49" s="235"/>
      <c r="BB49" s="235"/>
      <c r="BC49" s="236"/>
      <c r="BD49" s="234">
        <f>$BD$3</f>
        <v>0</v>
      </c>
      <c r="BE49" s="235"/>
      <c r="BF49" s="235"/>
      <c r="BG49" s="235"/>
      <c r="BH49" s="235"/>
      <c r="BI49" s="241"/>
    </row>
    <row r="50" spans="1:61" ht="22.5" customHeight="1" thickBot="1" x14ac:dyDescent="0.25">
      <c r="A50" s="70" t="s">
        <v>11</v>
      </c>
      <c r="B50" s="242">
        <f>$BU$4</f>
        <v>1</v>
      </c>
      <c r="C50" s="242"/>
      <c r="D50" s="242"/>
      <c r="E50" s="242"/>
      <c r="F50" s="242"/>
      <c r="G50" s="242"/>
      <c r="H50" s="242">
        <f>$BU$8</f>
        <v>5</v>
      </c>
      <c r="I50" s="242"/>
      <c r="J50" s="242"/>
      <c r="K50" s="242"/>
      <c r="L50" s="242"/>
      <c r="M50" s="242"/>
      <c r="N50" s="242">
        <f>$BU$12</f>
        <v>3</v>
      </c>
      <c r="O50" s="242"/>
      <c r="P50" s="242"/>
      <c r="Q50" s="242"/>
      <c r="R50" s="242"/>
      <c r="S50" s="242"/>
      <c r="T50" s="242">
        <f>$BU$16</f>
        <v>4</v>
      </c>
      <c r="U50" s="242"/>
      <c r="V50" s="242"/>
      <c r="W50" s="242"/>
      <c r="X50" s="242"/>
      <c r="Y50" s="242"/>
      <c r="Z50" s="242">
        <f>$BU$20</f>
        <v>2</v>
      </c>
      <c r="AA50" s="242"/>
      <c r="AB50" s="242"/>
      <c r="AC50" s="242"/>
      <c r="AD50" s="242"/>
      <c r="AE50" s="242"/>
      <c r="AF50" s="242">
        <f>$BU$24</f>
        <v>6</v>
      </c>
      <c r="AG50" s="242"/>
      <c r="AH50" s="242"/>
      <c r="AI50" s="242"/>
      <c r="AJ50" s="242"/>
      <c r="AK50" s="242"/>
      <c r="AL50" s="242">
        <f>$BU$28</f>
        <v>6</v>
      </c>
      <c r="AM50" s="242"/>
      <c r="AN50" s="242"/>
      <c r="AO50" s="242"/>
      <c r="AP50" s="242"/>
      <c r="AQ50" s="242"/>
      <c r="AR50" s="237">
        <f>$BU$32</f>
        <v>6</v>
      </c>
      <c r="AS50" s="238"/>
      <c r="AT50" s="238"/>
      <c r="AU50" s="238"/>
      <c r="AV50" s="238"/>
      <c r="AW50" s="239"/>
      <c r="AX50" s="237">
        <f>$BU$36</f>
        <v>6</v>
      </c>
      <c r="AY50" s="238"/>
      <c r="AZ50" s="238"/>
      <c r="BA50" s="238"/>
      <c r="BB50" s="238"/>
      <c r="BC50" s="239"/>
      <c r="BD50" s="237">
        <f>$BU$40</f>
        <v>6</v>
      </c>
      <c r="BE50" s="238"/>
      <c r="BF50" s="238"/>
      <c r="BG50" s="238"/>
      <c r="BH50" s="238"/>
      <c r="BI50" s="240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Y111"/>
  <sheetViews>
    <sheetView zoomScaleNormal="100" workbookViewId="0">
      <selection activeCell="CB58" sqref="CB58"/>
    </sheetView>
    <sheetView workbookViewId="1"/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5" width="3.08984375" customWidth="1"/>
    <col min="26" max="28" width="3.08984375" hidden="1" customWidth="1"/>
    <col min="29" max="29" width="1.6328125" hidden="1" customWidth="1"/>
    <col min="30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hidden="1" customWidth="1"/>
    <col min="66" max="66" width="3.26953125" hidden="1" customWidth="1"/>
    <col min="67" max="67" width="0.7265625" hidden="1" customWidth="1"/>
    <col min="68" max="68" width="2.7265625" hidden="1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34.5" customHeight="1" thickBot="1" x14ac:dyDescent="0.25">
      <c r="A1" s="105" t="s">
        <v>0</v>
      </c>
      <c r="B1" s="105"/>
      <c r="C1" s="243" t="s">
        <v>32</v>
      </c>
      <c r="D1" s="243"/>
      <c r="E1" s="243"/>
      <c r="F1" s="243"/>
      <c r="G1" s="243"/>
      <c r="H1" s="244" t="s">
        <v>69</v>
      </c>
      <c r="I1" s="244"/>
      <c r="J1" s="244"/>
      <c r="K1" s="244"/>
      <c r="L1" s="244"/>
      <c r="M1" s="244"/>
      <c r="N1" s="244"/>
      <c r="O1" s="244"/>
      <c r="P1" s="244"/>
      <c r="Q1" s="72"/>
      <c r="R1" s="72"/>
      <c r="S1" s="72"/>
      <c r="T1" s="245" t="s">
        <v>57</v>
      </c>
      <c r="U1" s="245"/>
      <c r="V1" s="245"/>
      <c r="W1" s="245"/>
      <c r="X1" s="245"/>
      <c r="Y1" s="245"/>
      <c r="Z1" s="72"/>
      <c r="AA1" s="72"/>
      <c r="AB1" s="72"/>
      <c r="AC1" s="72"/>
      <c r="AD1" s="72"/>
      <c r="AE1" s="72"/>
      <c r="AF1" s="72" t="s">
        <v>2</v>
      </c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</row>
    <row r="2" spans="1:77" ht="15" customHeight="1" thickTop="1" x14ac:dyDescent="0.2">
      <c r="A2" s="3" t="s">
        <v>3</v>
      </c>
      <c r="B2" s="132"/>
      <c r="C2" s="133"/>
      <c r="D2" s="133"/>
      <c r="E2" s="133"/>
      <c r="F2" s="133"/>
      <c r="G2" s="134"/>
      <c r="H2" s="132"/>
      <c r="I2" s="133"/>
      <c r="J2" s="133"/>
      <c r="K2" s="133"/>
      <c r="L2" s="133"/>
      <c r="M2" s="134"/>
      <c r="N2" s="132"/>
      <c r="O2" s="133"/>
      <c r="P2" s="133"/>
      <c r="Q2" s="133"/>
      <c r="R2" s="133"/>
      <c r="S2" s="134"/>
      <c r="T2" s="132"/>
      <c r="U2" s="133"/>
      <c r="V2" s="133"/>
      <c r="W2" s="133"/>
      <c r="X2" s="133"/>
      <c r="Y2" s="134"/>
      <c r="Z2" s="132"/>
      <c r="AA2" s="133"/>
      <c r="AB2" s="133"/>
      <c r="AC2" s="133"/>
      <c r="AD2" s="133"/>
      <c r="AE2" s="134"/>
      <c r="AF2" s="132"/>
      <c r="AG2" s="133"/>
      <c r="AH2" s="133"/>
      <c r="AI2" s="133"/>
      <c r="AJ2" s="133"/>
      <c r="AK2" s="134"/>
      <c r="AL2" s="132"/>
      <c r="AM2" s="133"/>
      <c r="AN2" s="133"/>
      <c r="AO2" s="133"/>
      <c r="AP2" s="133"/>
      <c r="AQ2" s="134"/>
      <c r="AR2" s="132"/>
      <c r="AS2" s="133"/>
      <c r="AT2" s="133"/>
      <c r="AU2" s="133"/>
      <c r="AV2" s="133"/>
      <c r="AW2" s="134"/>
      <c r="AX2" s="132"/>
      <c r="AY2" s="133"/>
      <c r="AZ2" s="133"/>
      <c r="BA2" s="133"/>
      <c r="BB2" s="133"/>
      <c r="BC2" s="134"/>
      <c r="BD2" s="132"/>
      <c r="BE2" s="133"/>
      <c r="BF2" s="133"/>
      <c r="BG2" s="133"/>
      <c r="BH2" s="133"/>
      <c r="BI2" s="134"/>
      <c r="BJ2" s="123" t="s">
        <v>4</v>
      </c>
      <c r="BK2" s="124"/>
      <c r="BL2" s="124"/>
      <c r="BM2" s="127" t="s">
        <v>26</v>
      </c>
      <c r="BN2" s="148" t="s">
        <v>5</v>
      </c>
      <c r="BO2" s="77"/>
      <c r="BP2" s="150" t="s">
        <v>6</v>
      </c>
      <c r="BQ2" s="152" t="s">
        <v>7</v>
      </c>
      <c r="BR2" s="154" t="s">
        <v>8</v>
      </c>
      <c r="BS2" s="156" t="s">
        <v>9</v>
      </c>
      <c r="BT2" s="152" t="s">
        <v>10</v>
      </c>
      <c r="BU2" s="144" t="s">
        <v>11</v>
      </c>
    </row>
    <row r="3" spans="1:77" s="72" customFormat="1" ht="30.75" customHeight="1" thickBot="1" x14ac:dyDescent="0.25">
      <c r="A3" s="4" t="s">
        <v>12</v>
      </c>
      <c r="B3" s="129" t="s">
        <v>78</v>
      </c>
      <c r="C3" s="146"/>
      <c r="D3" s="146"/>
      <c r="E3" s="146"/>
      <c r="F3" s="146"/>
      <c r="G3" s="147"/>
      <c r="H3" s="129" t="s">
        <v>80</v>
      </c>
      <c r="I3" s="146"/>
      <c r="J3" s="146"/>
      <c r="K3" s="146"/>
      <c r="L3" s="146"/>
      <c r="M3" s="147"/>
      <c r="N3" s="129" t="s">
        <v>83</v>
      </c>
      <c r="O3" s="146"/>
      <c r="P3" s="146"/>
      <c r="Q3" s="146"/>
      <c r="R3" s="146"/>
      <c r="S3" s="147"/>
      <c r="T3" s="129" t="s">
        <v>84</v>
      </c>
      <c r="U3" s="146"/>
      <c r="V3" s="146"/>
      <c r="W3" s="146"/>
      <c r="X3" s="146"/>
      <c r="Y3" s="147"/>
      <c r="Z3" s="129"/>
      <c r="AA3" s="130"/>
      <c r="AB3" s="130"/>
      <c r="AC3" s="130"/>
      <c r="AD3" s="130"/>
      <c r="AE3" s="131"/>
      <c r="AF3" s="129"/>
      <c r="AG3" s="130"/>
      <c r="AH3" s="130"/>
      <c r="AI3" s="130"/>
      <c r="AJ3" s="130"/>
      <c r="AK3" s="131"/>
      <c r="AL3" s="129"/>
      <c r="AM3" s="130"/>
      <c r="AN3" s="130"/>
      <c r="AO3" s="130"/>
      <c r="AP3" s="130"/>
      <c r="AQ3" s="131"/>
      <c r="AR3" s="129"/>
      <c r="AS3" s="130"/>
      <c r="AT3" s="130"/>
      <c r="AU3" s="130"/>
      <c r="AV3" s="130"/>
      <c r="AW3" s="131"/>
      <c r="AX3" s="129"/>
      <c r="AY3" s="130"/>
      <c r="AZ3" s="130"/>
      <c r="BA3" s="130"/>
      <c r="BB3" s="130"/>
      <c r="BC3" s="131"/>
      <c r="BD3" s="129"/>
      <c r="BE3" s="130"/>
      <c r="BF3" s="130"/>
      <c r="BG3" s="130"/>
      <c r="BH3" s="130"/>
      <c r="BI3" s="131"/>
      <c r="BJ3" s="125"/>
      <c r="BK3" s="126"/>
      <c r="BL3" s="126"/>
      <c r="BM3" s="128"/>
      <c r="BN3" s="149"/>
      <c r="BO3" s="78"/>
      <c r="BP3" s="151"/>
      <c r="BQ3" s="153"/>
      <c r="BR3" s="155"/>
      <c r="BS3" s="157"/>
      <c r="BT3" s="153"/>
      <c r="BU3" s="145"/>
    </row>
    <row r="4" spans="1:77" ht="13.5" customHeight="1" x14ac:dyDescent="0.2">
      <c r="A4" s="5">
        <f>$B$2</f>
        <v>0</v>
      </c>
      <c r="B4" s="170"/>
      <c r="C4" s="171"/>
      <c r="D4" s="171"/>
      <c r="E4" s="171"/>
      <c r="F4" s="171"/>
      <c r="G4" s="172"/>
      <c r="H4" s="191" t="s">
        <v>15</v>
      </c>
      <c r="I4" s="83">
        <f>IF(J5="","",SUM(I5:I7))</f>
        <v>2</v>
      </c>
      <c r="J4" s="84"/>
      <c r="K4" s="85" t="s">
        <v>13</v>
      </c>
      <c r="L4" s="83">
        <f>IF(L5="","",SUM(M5:M7))</f>
        <v>0</v>
      </c>
      <c r="M4" s="84"/>
      <c r="N4" s="135" t="s">
        <v>24</v>
      </c>
      <c r="O4" s="83">
        <f>IF(P5="","",SUM(O5:O7))</f>
        <v>2</v>
      </c>
      <c r="P4" s="96"/>
      <c r="Q4" s="86" t="s">
        <v>13</v>
      </c>
      <c r="R4" s="83">
        <f>IF(R5="","",SUM(S5:S7))</f>
        <v>1</v>
      </c>
      <c r="S4" s="84"/>
      <c r="T4" s="138" t="s">
        <v>25</v>
      </c>
      <c r="U4" s="83">
        <f>IF(V5="","",SUM(U5:U7))</f>
        <v>2</v>
      </c>
      <c r="V4" s="84"/>
      <c r="W4" s="11" t="s">
        <v>45</v>
      </c>
      <c r="X4" s="9">
        <f>IF(X5="","",SUM(Y5:Y7))</f>
        <v>0</v>
      </c>
      <c r="Y4" s="10"/>
      <c r="Z4" s="135" t="s">
        <v>46</v>
      </c>
      <c r="AA4" s="83" t="str">
        <f>IF(AB5="","",SUM(AA5:AA7))</f>
        <v/>
      </c>
      <c r="AB4" s="84"/>
      <c r="AC4" s="85" t="s">
        <v>47</v>
      </c>
      <c r="AD4" s="83" t="str">
        <f>IF(AD5="","",SUM(AE5:AE7))</f>
        <v/>
      </c>
      <c r="AE4" s="84"/>
      <c r="AF4" s="141"/>
      <c r="AG4" s="39" t="str">
        <f>IF(AH5="","",SUM(AG5:AG7))</f>
        <v/>
      </c>
      <c r="AH4" s="94"/>
      <c r="AI4" s="95" t="s">
        <v>47</v>
      </c>
      <c r="AJ4" s="39" t="str">
        <f>IF(AJ5="","",SUM(AK5:AK7))</f>
        <v/>
      </c>
      <c r="AK4" s="94"/>
      <c r="AL4" s="188"/>
      <c r="AM4" s="79" t="str">
        <f>IF(AN5="","",SUM(AM5:AM7))</f>
        <v/>
      </c>
      <c r="AN4" s="80"/>
      <c r="AO4" s="35" t="s">
        <v>47</v>
      </c>
      <c r="AP4" s="79" t="str">
        <f>IF(AP5="","",SUM(AQ5:AQ7))</f>
        <v/>
      </c>
      <c r="AQ4" s="80"/>
      <c r="AR4" s="138"/>
      <c r="AS4" s="9" t="str">
        <f>IF(AT5="","",SUM(AS5:AS7))</f>
        <v/>
      </c>
      <c r="AT4" s="10"/>
      <c r="AU4" s="11" t="s">
        <v>47</v>
      </c>
      <c r="AV4" s="9" t="str">
        <f>IF(AV5="","",SUM(AW5:AW7))</f>
        <v/>
      </c>
      <c r="AW4" s="10"/>
      <c r="AX4" s="138"/>
      <c r="AY4" s="9" t="str">
        <f>IF(AZ5="","",SUM(AY5:AY7))</f>
        <v/>
      </c>
      <c r="AZ4" s="10"/>
      <c r="BA4" s="11" t="s">
        <v>47</v>
      </c>
      <c r="BB4" s="9" t="str">
        <f>IF(BB5="","",SUM(BC5:BC7))</f>
        <v/>
      </c>
      <c r="BC4" s="10"/>
      <c r="BD4" s="138"/>
      <c r="BE4" s="9" t="str">
        <f>IF(BF5="","",SUM(BE5:BE7))</f>
        <v/>
      </c>
      <c r="BF4" s="10"/>
      <c r="BG4" s="11" t="s">
        <v>47</v>
      </c>
      <c r="BH4" s="9" t="str">
        <f>IF(BH5="","",SUM(BI5:BI7))</f>
        <v/>
      </c>
      <c r="BI4" s="10"/>
      <c r="BJ4" s="179">
        <f>SUMPRODUCT((I4=2)+(O4=2)+(U4=2)+(AA4=2)+(AG4=2)+(AM4=2)+(AS4=2)+(AY4=2)+(BE4=2))</f>
        <v>3</v>
      </c>
      <c r="BK4" s="179" t="s">
        <v>14</v>
      </c>
      <c r="BL4" s="179">
        <f>SUMPRODUCT((L4=2)+(R4=2)+(X4=2)+(AD4=2)+(AJ4=2)+(AP4=2)+(AV4=2)+(BB4=2)+(BH4=2))</f>
        <v>0</v>
      </c>
      <c r="BM4" s="182">
        <f>SUM(BJ4*2)+BL4</f>
        <v>6</v>
      </c>
      <c r="BN4" s="158">
        <f>SUM(I4,O4,U4,AA4,AG4,AM4,AS4,AY4,BE4)</f>
        <v>6</v>
      </c>
      <c r="BO4" s="158" t="s">
        <v>14</v>
      </c>
      <c r="BP4" s="158">
        <f>SUM(F4,L4,R4,X4,AD4,AJ4,AP4,AV4,BB4,BH4)</f>
        <v>1</v>
      </c>
      <c r="BQ4" s="185">
        <f>SUM(BN4/BP4)</f>
        <v>6</v>
      </c>
      <c r="BR4" s="158">
        <f>SUM(J5,J6,J7,P5,P6,P7,V5,V6,V7,AB5,AB6,AB7,AH5,AH6,AH7,AN5,AN6,AN7,AT5,AT6,AT7,AZ5,AZ6,AZ7,BF5,BF6,BF7,D5,D6,D7)</f>
        <v>102</v>
      </c>
      <c r="BS4" s="158">
        <f>SUM(F5,F6,F7,L5,L6,L7,R5,R6,R7,X5,X6,X7,AD5,AD6,AD7,AJ5,AJ6,AJ7,AP5,AP6,AP7,AV5,AV6,AV7,BB5,BB6,BB7,BH5,BH6,BH7)</f>
        <v>71</v>
      </c>
      <c r="BT4" s="161">
        <f>SUM(BR4/BS4)</f>
        <v>1.4366197183098592</v>
      </c>
      <c r="BU4" s="163">
        <f>$BV4</f>
        <v>1</v>
      </c>
      <c r="BV4">
        <f>RANK(BY4,BY$4:BY$43)</f>
        <v>1</v>
      </c>
      <c r="BW4">
        <f>IF(BN4=0,0,IF(BP4=0,9,BQ4))</f>
        <v>6</v>
      </c>
      <c r="BX4">
        <f>IF(BR4=0,0,BT4)</f>
        <v>1.4366197183098592</v>
      </c>
      <c r="BY4">
        <f>BJ4+0.01*BW4+0.00001*BX4</f>
        <v>3.060014366197183</v>
      </c>
    </row>
    <row r="5" spans="1:77" ht="12" customHeight="1" x14ac:dyDescent="0.2">
      <c r="A5" s="165" t="str">
        <f>$B$3</f>
        <v>ｃｈｏｃｏ</v>
      </c>
      <c r="B5" s="173"/>
      <c r="C5" s="174"/>
      <c r="D5" s="174"/>
      <c r="E5" s="174"/>
      <c r="F5" s="174"/>
      <c r="G5" s="175"/>
      <c r="H5" s="192"/>
      <c r="I5" s="82">
        <f>IF(J5="","",IF(J5&gt;L5,1,0))</f>
        <v>1</v>
      </c>
      <c r="J5" s="90">
        <v>15</v>
      </c>
      <c r="K5" s="82" t="s">
        <v>45</v>
      </c>
      <c r="L5" s="87">
        <v>7</v>
      </c>
      <c r="M5" s="82">
        <f>IF(L5="","",IF(L5&gt;J5,1,0))</f>
        <v>0</v>
      </c>
      <c r="N5" s="136"/>
      <c r="O5" s="82">
        <f>IF(P5="","",IF(P5&gt;R5,1,0))</f>
        <v>1</v>
      </c>
      <c r="P5" s="90">
        <v>15</v>
      </c>
      <c r="Q5" s="82" t="s">
        <v>45</v>
      </c>
      <c r="R5" s="87">
        <v>13</v>
      </c>
      <c r="S5" s="82">
        <f>IF(R5="","",IF(R5&gt;P5,1,0))</f>
        <v>0</v>
      </c>
      <c r="T5" s="139"/>
      <c r="U5" s="14">
        <f>IF(V5="","",IF(V5&gt;X5,1,0))</f>
        <v>1</v>
      </c>
      <c r="V5" s="15">
        <v>15</v>
      </c>
      <c r="W5" s="14" t="s">
        <v>45</v>
      </c>
      <c r="X5" s="16">
        <v>7</v>
      </c>
      <c r="Y5" s="14">
        <f>IF(X5="","",IF(X5&gt;V5,1,0))</f>
        <v>0</v>
      </c>
      <c r="Z5" s="136"/>
      <c r="AA5" s="82" t="str">
        <f>IF(AB5="","",IF(AB5&gt;AD5,1,0))</f>
        <v/>
      </c>
      <c r="AB5" s="90"/>
      <c r="AC5" s="82" t="s">
        <v>45</v>
      </c>
      <c r="AD5" s="87"/>
      <c r="AE5" s="82" t="str">
        <f>IF(AD5="","",IF(AD5&gt;AB5,1,0))</f>
        <v/>
      </c>
      <c r="AF5" s="142"/>
      <c r="AG5" s="41" t="str">
        <f>IF(AH5="","",IF(AH5&gt;AJ5,1,0))</f>
        <v/>
      </c>
      <c r="AH5" s="95"/>
      <c r="AI5" s="41" t="s">
        <v>45</v>
      </c>
      <c r="AJ5" s="48"/>
      <c r="AK5" s="41" t="str">
        <f>IF(AJ5="","",IF(AJ5&gt;AH5,1,0))</f>
        <v/>
      </c>
      <c r="AL5" s="189"/>
      <c r="AM5" s="30" t="str">
        <f>IF(AN5="","",IF(AN5&gt;AP5,1,0))</f>
        <v/>
      </c>
      <c r="AN5" s="35"/>
      <c r="AO5" s="30" t="s">
        <v>45</v>
      </c>
      <c r="AP5" s="56"/>
      <c r="AQ5" s="30" t="str">
        <f>IF(AP5="","",IF(AP5&gt;AN5,1,0))</f>
        <v/>
      </c>
      <c r="AR5" s="139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39"/>
      <c r="AY5" s="14" t="str">
        <f>IF(AZ5="","",IF(AZ5&gt;BB5,1,0))</f>
        <v/>
      </c>
      <c r="AZ5" s="15"/>
      <c r="BA5" s="14" t="s">
        <v>48</v>
      </c>
      <c r="BB5" s="16"/>
      <c r="BC5" s="14" t="str">
        <f>IF(BB5="","",IF(BB5&gt;AZ5,1,0))</f>
        <v/>
      </c>
      <c r="BD5" s="139"/>
      <c r="BE5" s="14" t="str">
        <f>IF(BF5="","",IF(BF5&gt;BH5,1,0))</f>
        <v/>
      </c>
      <c r="BF5" s="15"/>
      <c r="BG5" s="14" t="s">
        <v>48</v>
      </c>
      <c r="BH5" s="16"/>
      <c r="BI5" s="14" t="str">
        <f>IF(BH5="","",IF(BH5&gt;BF5,1,0))</f>
        <v/>
      </c>
      <c r="BJ5" s="180"/>
      <c r="BK5" s="180"/>
      <c r="BL5" s="180"/>
      <c r="BM5" s="183"/>
      <c r="BN5" s="159"/>
      <c r="BO5" s="159"/>
      <c r="BP5" s="159"/>
      <c r="BQ5" s="186"/>
      <c r="BR5" s="159"/>
      <c r="BS5" s="159"/>
      <c r="BT5" s="161"/>
      <c r="BU5" s="163"/>
    </row>
    <row r="6" spans="1:77" ht="12" customHeight="1" x14ac:dyDescent="0.2">
      <c r="A6" s="165"/>
      <c r="B6" s="173"/>
      <c r="C6" s="174"/>
      <c r="D6" s="174"/>
      <c r="E6" s="174"/>
      <c r="F6" s="174"/>
      <c r="G6" s="175"/>
      <c r="H6" s="192"/>
      <c r="I6" s="82">
        <f>IF(J6="","",IF(J6&gt;L6,1,0))</f>
        <v>1</v>
      </c>
      <c r="J6" s="91">
        <v>15</v>
      </c>
      <c r="K6" s="82" t="s">
        <v>48</v>
      </c>
      <c r="L6" s="88">
        <v>7</v>
      </c>
      <c r="M6" s="82">
        <f>IF(L6="","",IF(L6&gt;J6,1,0))</f>
        <v>0</v>
      </c>
      <c r="N6" s="136"/>
      <c r="O6" s="82">
        <f>IF(P6="","",IF(P6&gt;R6,1,0))</f>
        <v>0</v>
      </c>
      <c r="P6" s="91">
        <v>12</v>
      </c>
      <c r="Q6" s="82" t="s">
        <v>48</v>
      </c>
      <c r="R6" s="88">
        <v>15</v>
      </c>
      <c r="S6" s="82">
        <f>IF(R6="","",IF(R6&gt;P6,1,0))</f>
        <v>1</v>
      </c>
      <c r="T6" s="139"/>
      <c r="U6" s="14">
        <f>IF(V6="","",IF(V6&gt;X6,1,0))</f>
        <v>1</v>
      </c>
      <c r="V6" s="17">
        <v>15</v>
      </c>
      <c r="W6" s="14" t="s">
        <v>48</v>
      </c>
      <c r="X6" s="18">
        <v>11</v>
      </c>
      <c r="Y6" s="14">
        <f>IF(X6="","",IF(X6&gt;V6,1,0))</f>
        <v>0</v>
      </c>
      <c r="Z6" s="136"/>
      <c r="AA6" s="82" t="str">
        <f>IF(AB6="","",IF(AB6&gt;AD6,1,0))</f>
        <v/>
      </c>
      <c r="AB6" s="91"/>
      <c r="AC6" s="82" t="s">
        <v>48</v>
      </c>
      <c r="AD6" s="88"/>
      <c r="AE6" s="82" t="str">
        <f>IF(AD6="","",IF(AD6&gt;AB6,1,0))</f>
        <v/>
      </c>
      <c r="AF6" s="142"/>
      <c r="AG6" s="41" t="str">
        <f>IF(AH6="","",IF(AH6&gt;AJ6,1,0))</f>
        <v/>
      </c>
      <c r="AH6" s="41"/>
      <c r="AI6" s="41" t="s">
        <v>48</v>
      </c>
      <c r="AJ6" s="51"/>
      <c r="AK6" s="41" t="str">
        <f>IF(AJ6="","",IF(AJ6&gt;AH6,1,0))</f>
        <v/>
      </c>
      <c r="AL6" s="189"/>
      <c r="AM6" s="30" t="str">
        <f>IF(AN6="","",IF(AN6&gt;AP6,1,0))</f>
        <v/>
      </c>
      <c r="AN6" s="30"/>
      <c r="AO6" s="30" t="s">
        <v>48</v>
      </c>
      <c r="AP6" s="12"/>
      <c r="AQ6" s="30" t="str">
        <f>IF(AP6="","",IF(AP6&gt;AN6,1,0))</f>
        <v/>
      </c>
      <c r="AR6" s="139"/>
      <c r="AS6" s="14" t="str">
        <f>IF(AT6="","",IF(AT6&gt;AV6,1,0))</f>
        <v/>
      </c>
      <c r="AT6" s="17"/>
      <c r="AU6" s="14" t="s">
        <v>48</v>
      </c>
      <c r="AV6" s="17"/>
      <c r="AW6" s="14" t="str">
        <f>IF(AV6="","",IF(AV6&gt;AT6,1,0))</f>
        <v/>
      </c>
      <c r="AX6" s="139"/>
      <c r="AY6" s="14" t="str">
        <f>IF(AZ6="","",IF(AZ6&gt;BB6,1,0))</f>
        <v/>
      </c>
      <c r="AZ6" s="17"/>
      <c r="BA6" s="14" t="s">
        <v>48</v>
      </c>
      <c r="BB6" s="18"/>
      <c r="BC6" s="14" t="str">
        <f>IF(BB6="","",IF(BB6&gt;AZ6,1,0))</f>
        <v/>
      </c>
      <c r="BD6" s="139"/>
      <c r="BE6" s="14" t="str">
        <f>IF(BF6="","",IF(BF6&gt;BH6,1,0))</f>
        <v/>
      </c>
      <c r="BF6" s="17"/>
      <c r="BG6" s="14" t="s">
        <v>48</v>
      </c>
      <c r="BH6" s="18"/>
      <c r="BI6" s="14" t="str">
        <f>IF(BH6="","",IF(BH6&gt;BF6,1,0))</f>
        <v/>
      </c>
      <c r="BJ6" s="180"/>
      <c r="BK6" s="180"/>
      <c r="BL6" s="180"/>
      <c r="BM6" s="183"/>
      <c r="BN6" s="159"/>
      <c r="BO6" s="159"/>
      <c r="BP6" s="159"/>
      <c r="BQ6" s="186"/>
      <c r="BR6" s="159"/>
      <c r="BS6" s="159"/>
      <c r="BT6" s="161"/>
      <c r="BU6" s="163"/>
      <c r="BW6" s="19"/>
    </row>
    <row r="7" spans="1:77" ht="12" customHeight="1" thickBot="1" x14ac:dyDescent="0.25">
      <c r="A7" s="166"/>
      <c r="B7" s="176"/>
      <c r="C7" s="177"/>
      <c r="D7" s="177"/>
      <c r="E7" s="177"/>
      <c r="F7" s="177"/>
      <c r="G7" s="178"/>
      <c r="H7" s="193"/>
      <c r="I7" s="82" t="str">
        <f>IF(J7="","",IF(J7&gt;L7,1,0))</f>
        <v/>
      </c>
      <c r="J7" s="92"/>
      <c r="K7" s="93" t="s">
        <v>48</v>
      </c>
      <c r="L7" s="89"/>
      <c r="M7" s="82" t="str">
        <f>IF(L7="","",IF(L7&gt;J7,1,0))</f>
        <v/>
      </c>
      <c r="N7" s="137"/>
      <c r="O7" s="82">
        <f>IF(P7="","",IF(P7&gt;R7,1,0))</f>
        <v>1</v>
      </c>
      <c r="P7" s="92">
        <v>15</v>
      </c>
      <c r="Q7" s="93" t="s">
        <v>48</v>
      </c>
      <c r="R7" s="89">
        <v>11</v>
      </c>
      <c r="S7" s="82">
        <f>IF(R7="","",IF(R7&gt;P7,1,0))</f>
        <v>0</v>
      </c>
      <c r="T7" s="140"/>
      <c r="U7" s="14" t="str">
        <f>IF(V7="","",IF(V7&gt;X7,1,0))</f>
        <v/>
      </c>
      <c r="V7" s="23"/>
      <c r="W7" s="24" t="s">
        <v>48</v>
      </c>
      <c r="X7" s="25"/>
      <c r="Y7" s="14" t="str">
        <f>IF(X7="","",IF(X7&gt;V7,1,0))</f>
        <v/>
      </c>
      <c r="Z7" s="137"/>
      <c r="AA7" s="82" t="str">
        <f>IF(AB7="","",IF(AB7&gt;AD7,1,0))</f>
        <v/>
      </c>
      <c r="AB7" s="92"/>
      <c r="AC7" s="93" t="s">
        <v>48</v>
      </c>
      <c r="AD7" s="89"/>
      <c r="AE7" s="82" t="str">
        <f>IF(AD7="","",IF(AD7&gt;AB7,1,0))</f>
        <v/>
      </c>
      <c r="AF7" s="143"/>
      <c r="AG7" s="41" t="str">
        <f>IF(AH7="","",IF(AH7&gt;AJ7,1,0))</f>
        <v/>
      </c>
      <c r="AH7" s="42"/>
      <c r="AI7" s="42" t="s">
        <v>48</v>
      </c>
      <c r="AJ7" s="52"/>
      <c r="AK7" s="41" t="str">
        <f>IF(AJ7="","",IF(AJ7&gt;AH7,1,0))</f>
        <v/>
      </c>
      <c r="AL7" s="190"/>
      <c r="AM7" s="30" t="str">
        <f>IF(AN7="","",IF(AN7&gt;AP7,1,0))</f>
        <v/>
      </c>
      <c r="AN7" s="20"/>
      <c r="AO7" s="20" t="s">
        <v>48</v>
      </c>
      <c r="AP7" s="21"/>
      <c r="AQ7" s="30" t="str">
        <f>IF(AP7="","",IF(AP7&gt;AN7,1,0))</f>
        <v/>
      </c>
      <c r="AR7" s="140"/>
      <c r="AS7" s="14" t="str">
        <f>IF(AT7="","",IF(AT7&gt;AV7,1,0))</f>
        <v/>
      </c>
      <c r="AT7" s="23"/>
      <c r="AU7" s="24" t="s">
        <v>48</v>
      </c>
      <c r="AV7" s="23"/>
      <c r="AW7" s="14" t="str">
        <f>IF(AV7="","",IF(AV7&gt;AT7,1,0))</f>
        <v/>
      </c>
      <c r="AX7" s="140"/>
      <c r="AY7" s="14" t="str">
        <f>IF(AZ7="","",IF(AZ7&gt;BB7,1,0))</f>
        <v/>
      </c>
      <c r="AZ7" s="23"/>
      <c r="BA7" s="24" t="s">
        <v>48</v>
      </c>
      <c r="BB7" s="25"/>
      <c r="BC7" s="14" t="str">
        <f>IF(BB7="","",IF(BB7&gt;AZ7,1,0))</f>
        <v/>
      </c>
      <c r="BD7" s="140"/>
      <c r="BE7" s="14" t="str">
        <f>IF(BF7="","",IF(BF7&gt;BH7,1,0))</f>
        <v/>
      </c>
      <c r="BF7" s="23"/>
      <c r="BG7" s="24" t="s">
        <v>48</v>
      </c>
      <c r="BH7" s="25"/>
      <c r="BI7" s="14" t="str">
        <f>IF(BH7="","",IF(BH7&gt;BF7,1,0))</f>
        <v/>
      </c>
      <c r="BJ7" s="181"/>
      <c r="BK7" s="181"/>
      <c r="BL7" s="181"/>
      <c r="BM7" s="184"/>
      <c r="BN7" s="160"/>
      <c r="BO7" s="160"/>
      <c r="BP7" s="160"/>
      <c r="BQ7" s="187"/>
      <c r="BR7" s="160"/>
      <c r="BS7" s="160"/>
      <c r="BT7" s="162"/>
      <c r="BU7" s="164"/>
      <c r="BW7" s="19"/>
    </row>
    <row r="8" spans="1:77" ht="12" customHeight="1" x14ac:dyDescent="0.2">
      <c r="A8" s="26">
        <f>B2</f>
        <v>0</v>
      </c>
      <c r="B8" s="167" t="str">
        <f>H4</f>
        <v>⑤</v>
      </c>
      <c r="C8" s="27"/>
      <c r="D8" s="6">
        <f>L4</f>
        <v>0</v>
      </c>
      <c r="E8" s="6" t="s">
        <v>48</v>
      </c>
      <c r="F8" s="6">
        <f>I4</f>
        <v>2</v>
      </c>
      <c r="G8" s="8"/>
      <c r="H8" s="170"/>
      <c r="I8" s="171"/>
      <c r="J8" s="171"/>
      <c r="K8" s="171"/>
      <c r="L8" s="171"/>
      <c r="M8" s="172"/>
      <c r="N8" s="135" t="s">
        <v>16</v>
      </c>
      <c r="O8" s="83">
        <f>IF(P9="","",SUM(O9:O11))</f>
        <v>2</v>
      </c>
      <c r="P8" s="10"/>
      <c r="Q8" s="11" t="s">
        <v>13</v>
      </c>
      <c r="R8" s="9">
        <f>IF(R9="","",SUM(S9:S11))</f>
        <v>1</v>
      </c>
      <c r="S8" s="10"/>
      <c r="T8" s="135" t="s">
        <v>18</v>
      </c>
      <c r="U8" s="83">
        <f>IF(V9="","",SUM(U9:U11))</f>
        <v>2</v>
      </c>
      <c r="V8" s="84"/>
      <c r="W8" s="86" t="s">
        <v>13</v>
      </c>
      <c r="X8" s="83">
        <f>IF(X9="","",SUM(Y9:Y11))</f>
        <v>0</v>
      </c>
      <c r="Y8" s="84"/>
      <c r="Z8" s="135" t="s">
        <v>25</v>
      </c>
      <c r="AA8" s="83" t="str">
        <f>IF(AB9="","",SUM(AA9:AA11))</f>
        <v/>
      </c>
      <c r="AB8" s="84"/>
      <c r="AC8" s="86" t="s">
        <v>13</v>
      </c>
      <c r="AD8" s="83" t="str">
        <f>IF(AD9="","",SUM(AE9:AE11))</f>
        <v/>
      </c>
      <c r="AE8" s="84"/>
      <c r="AF8" s="135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38" t="s">
        <v>29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88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8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38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79">
        <f>SUMPRODUCT((D8=2)+(O8=2)+(U8=2)+(AA8=2)+(AG8=2)+(AM8=2)+(AS8=2)+(AY8=2)+(BE8=2))</f>
        <v>2</v>
      </c>
      <c r="BK8" s="194" t="s">
        <v>13</v>
      </c>
      <c r="BL8" s="179">
        <f>SUMPRODUCT((F8=2)+(R8=2)+(X8=2)+(AD8=2)+(AJ8=2)+(AP8=2)+(AV8=2)+(BB8=2)+(BH8=2))</f>
        <v>1</v>
      </c>
      <c r="BM8" s="195">
        <f>SUM(BJ8*2)+BL8</f>
        <v>5</v>
      </c>
      <c r="BN8" s="158">
        <f>SUM(D8,,O8,U8,AA8,AG8,AM8,AS8,AY8,BE8)</f>
        <v>4</v>
      </c>
      <c r="BO8" s="158" t="s">
        <v>14</v>
      </c>
      <c r="BP8" s="158">
        <f>SUM(F8,R8,X8,AD8,AJ8,AP8,AV8,BB8,BH8)</f>
        <v>3</v>
      </c>
      <c r="BQ8" s="198">
        <f>SUM(BN8/BP8)</f>
        <v>1.3333333333333333</v>
      </c>
      <c r="BR8" s="158">
        <f>SUM(J9,J10,J11,P9,P10,P11,V9,V10,V11,AB9,AB10,AB11,AH9,AH10,AH11,AN9,AN10,AN11,AT9,AT10,AT11,AZ9,AZ10,AZ11,BF9,BF10,BF11,D9,D10,D11)</f>
        <v>90</v>
      </c>
      <c r="BS8" s="158">
        <f>SUM(F9,F10,F11,L9,L10,L11,R9,R10,R11,X9,X10,X11,AD9,AD10,AD11,AJ9,AJ10,AJ11,AP9,AP10,AP11,AV9,AV10,AV11,BB9,BB10,BB11,BH9,BH10,BH11)</f>
        <v>92</v>
      </c>
      <c r="BT8" s="201">
        <f>SUM(BR8/BS8)</f>
        <v>0.97826086956521741</v>
      </c>
      <c r="BU8" s="163">
        <f>$BV8</f>
        <v>2</v>
      </c>
      <c r="BV8">
        <f>RANK(BY8,BY$4:BY$43)</f>
        <v>2</v>
      </c>
      <c r="BW8" s="73">
        <f>IF(BN8=0,0,IF(BP8=0,9,BQ8))</f>
        <v>1.3333333333333333</v>
      </c>
      <c r="BX8" s="74">
        <f>IF(BR8=0,0,BT8)</f>
        <v>0.97826086956521741</v>
      </c>
      <c r="BY8">
        <f>BJ8+0.01*BW8+0.00001*BX8</f>
        <v>2.0133431159420287</v>
      </c>
    </row>
    <row r="9" spans="1:77" ht="12" customHeight="1" x14ac:dyDescent="0.2">
      <c r="A9" s="165" t="str">
        <f>H3</f>
        <v>ＳＶミックス</v>
      </c>
      <c r="B9" s="168"/>
      <c r="C9" s="29">
        <f>M5</f>
        <v>0</v>
      </c>
      <c r="D9" s="30">
        <f>SUM(L5)</f>
        <v>7</v>
      </c>
      <c r="E9" s="30" t="s">
        <v>13</v>
      </c>
      <c r="F9" s="30">
        <f>SUM(J5)</f>
        <v>15</v>
      </c>
      <c r="G9" s="13">
        <f>$I$5</f>
        <v>1</v>
      </c>
      <c r="H9" s="173"/>
      <c r="I9" s="174"/>
      <c r="J9" s="174"/>
      <c r="K9" s="174"/>
      <c r="L9" s="174"/>
      <c r="M9" s="175"/>
      <c r="N9" s="136"/>
      <c r="O9" s="14">
        <f>IF(P9="","",IF(P9&gt;R9,1,0))</f>
        <v>0</v>
      </c>
      <c r="P9" s="15">
        <v>16</v>
      </c>
      <c r="Q9" s="14" t="s">
        <v>13</v>
      </c>
      <c r="R9" s="16">
        <v>17</v>
      </c>
      <c r="S9" s="14">
        <f>IF(R9="","",IF(R9&gt;P9,1,0))</f>
        <v>1</v>
      </c>
      <c r="T9" s="136"/>
      <c r="U9" s="82">
        <f>IF(V9="","",IF(V9&gt;X9,1,0))</f>
        <v>1</v>
      </c>
      <c r="V9" s="90">
        <v>15</v>
      </c>
      <c r="W9" s="86" t="s">
        <v>13</v>
      </c>
      <c r="X9" s="87">
        <v>12</v>
      </c>
      <c r="Y9" s="82">
        <f>IF(X9="","",IF(X9&gt;V9,1,0))</f>
        <v>0</v>
      </c>
      <c r="Z9" s="136"/>
      <c r="AA9" s="82" t="str">
        <f>IF(AB9="","",IF(AB9&gt;AD9,1,0))</f>
        <v/>
      </c>
      <c r="AB9" s="90"/>
      <c r="AC9" s="82" t="s">
        <v>13</v>
      </c>
      <c r="AD9" s="87"/>
      <c r="AE9" s="82" t="str">
        <f>IF(AD9="","",IF(AD9&gt;AB9,1,0))</f>
        <v/>
      </c>
      <c r="AF9" s="136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39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89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9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39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80"/>
      <c r="BK9" s="180"/>
      <c r="BL9" s="180"/>
      <c r="BM9" s="196"/>
      <c r="BN9" s="159"/>
      <c r="BO9" s="159"/>
      <c r="BP9" s="159"/>
      <c r="BQ9" s="199"/>
      <c r="BR9" s="159"/>
      <c r="BS9" s="159"/>
      <c r="BT9" s="161"/>
      <c r="BU9" s="163"/>
      <c r="BW9" s="19"/>
    </row>
    <row r="10" spans="1:77" ht="12" customHeight="1" x14ac:dyDescent="0.2">
      <c r="A10" s="165"/>
      <c r="B10" s="168"/>
      <c r="C10" s="29">
        <f>M6</f>
        <v>0</v>
      </c>
      <c r="D10" s="30">
        <f>SUM(L6)</f>
        <v>7</v>
      </c>
      <c r="E10" s="30" t="s">
        <v>13</v>
      </c>
      <c r="F10" s="30">
        <f>SUM(J6)</f>
        <v>15</v>
      </c>
      <c r="G10" s="13">
        <f>I6</f>
        <v>1</v>
      </c>
      <c r="H10" s="173"/>
      <c r="I10" s="174"/>
      <c r="J10" s="174"/>
      <c r="K10" s="174"/>
      <c r="L10" s="174"/>
      <c r="M10" s="175"/>
      <c r="N10" s="136"/>
      <c r="O10" s="14">
        <f>IF(P10="","",IF(P10&gt;R10,1,0))</f>
        <v>1</v>
      </c>
      <c r="P10" s="17">
        <v>15</v>
      </c>
      <c r="Q10" s="14" t="s">
        <v>48</v>
      </c>
      <c r="R10" s="18">
        <v>13</v>
      </c>
      <c r="S10" s="14">
        <f>IF(R10="","",IF(R10&gt;P10,1,0))</f>
        <v>0</v>
      </c>
      <c r="T10" s="136"/>
      <c r="U10" s="82">
        <f>IF(V10="","",IF(V10&gt;X10,1,0))</f>
        <v>1</v>
      </c>
      <c r="V10" s="91">
        <v>15</v>
      </c>
      <c r="W10" s="86" t="s">
        <v>48</v>
      </c>
      <c r="X10" s="88">
        <v>12</v>
      </c>
      <c r="Y10" s="82">
        <f>IF(X10="","",IF(X10&gt;V10,1,0))</f>
        <v>0</v>
      </c>
      <c r="Z10" s="136"/>
      <c r="AA10" s="82" t="str">
        <f>IF(AB10="","",IF(AB10&gt;AD10,1,0))</f>
        <v/>
      </c>
      <c r="AB10" s="91"/>
      <c r="AC10" s="82" t="s">
        <v>48</v>
      </c>
      <c r="AD10" s="88"/>
      <c r="AE10" s="82" t="str">
        <f>IF(AD10="","",IF(AD10&gt;AB10,1,0))</f>
        <v/>
      </c>
      <c r="AF10" s="136"/>
      <c r="AG10" s="82" t="str">
        <f>IF(AH10="","",IF(AH10&gt;AJ10,1,0))</f>
        <v/>
      </c>
      <c r="AH10" s="91"/>
      <c r="AI10" s="82" t="s">
        <v>48</v>
      </c>
      <c r="AJ10" s="88"/>
      <c r="AK10" s="82" t="str">
        <f>IF(AJ10="","",IF(AJ10&gt;AH10,1,0))</f>
        <v/>
      </c>
      <c r="AL10" s="139"/>
      <c r="AM10" s="14" t="str">
        <f>IF(AN10="","",IF(AN10&gt;AP10,1,0))</f>
        <v/>
      </c>
      <c r="AN10" s="17"/>
      <c r="AO10" s="14" t="s">
        <v>48</v>
      </c>
      <c r="AP10" s="18"/>
      <c r="AQ10" s="14" t="str">
        <f>IF(AP10="","",IF(AP10&gt;AN10,1,0))</f>
        <v/>
      </c>
      <c r="AR10" s="189"/>
      <c r="AS10" s="30" t="str">
        <f>IF(AT10="","",IF(AT10&gt;AV10,1,0))</f>
        <v/>
      </c>
      <c r="AT10" s="30"/>
      <c r="AU10" s="30" t="s">
        <v>48</v>
      </c>
      <c r="AV10" s="12"/>
      <c r="AW10" s="30" t="str">
        <f>IF(AV10="","",IF(AV10&gt;AT10,1,0))</f>
        <v/>
      </c>
      <c r="AX10" s="139"/>
      <c r="AY10" s="14" t="str">
        <f>IF(AZ10="","",IF(AZ10&gt;BB10,1,0))</f>
        <v/>
      </c>
      <c r="AZ10" s="17"/>
      <c r="BA10" s="14" t="s">
        <v>48</v>
      </c>
      <c r="BB10" s="18"/>
      <c r="BC10" s="14" t="str">
        <f>IF(BB10="","",IF(BB10&gt;AZ10,1,0))</f>
        <v/>
      </c>
      <c r="BD10" s="139"/>
      <c r="BE10" s="14" t="str">
        <f>IF(BF10="","",IF(BF10&gt;BH10,1,0))</f>
        <v/>
      </c>
      <c r="BF10" s="17"/>
      <c r="BG10" s="14" t="s">
        <v>48</v>
      </c>
      <c r="BH10" s="18"/>
      <c r="BI10" s="14" t="str">
        <f>IF(BH10="","",IF(BH10&gt;BF10,1,0))</f>
        <v/>
      </c>
      <c r="BJ10" s="180"/>
      <c r="BK10" s="180"/>
      <c r="BL10" s="180"/>
      <c r="BM10" s="196"/>
      <c r="BN10" s="159"/>
      <c r="BO10" s="159"/>
      <c r="BP10" s="159"/>
      <c r="BQ10" s="199"/>
      <c r="BR10" s="159"/>
      <c r="BS10" s="159"/>
      <c r="BT10" s="161"/>
      <c r="BU10" s="163"/>
      <c r="BW10" s="19"/>
    </row>
    <row r="11" spans="1:77" ht="12" customHeight="1" thickBot="1" x14ac:dyDescent="0.25">
      <c r="A11" s="166"/>
      <c r="B11" s="169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76"/>
      <c r="I11" s="177"/>
      <c r="J11" s="177"/>
      <c r="K11" s="177"/>
      <c r="L11" s="177"/>
      <c r="M11" s="178"/>
      <c r="N11" s="137"/>
      <c r="O11" s="14">
        <f>IF(P11="","",IF(P11&gt;R11,1,0))</f>
        <v>1</v>
      </c>
      <c r="P11" s="23">
        <v>15</v>
      </c>
      <c r="Q11" s="24" t="s">
        <v>13</v>
      </c>
      <c r="R11" s="25">
        <v>8</v>
      </c>
      <c r="S11" s="14">
        <f>IF(R11="","",IF(R11&gt;P11,1,0))</f>
        <v>0</v>
      </c>
      <c r="T11" s="137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137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37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40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90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40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40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81"/>
      <c r="BK11" s="181"/>
      <c r="BL11" s="181"/>
      <c r="BM11" s="197"/>
      <c r="BN11" s="160"/>
      <c r="BO11" s="160"/>
      <c r="BP11" s="160"/>
      <c r="BQ11" s="200"/>
      <c r="BR11" s="160"/>
      <c r="BS11" s="160"/>
      <c r="BT11" s="162"/>
      <c r="BU11" s="164"/>
      <c r="BW11" s="19"/>
    </row>
    <row r="12" spans="1:77" ht="12" customHeight="1" x14ac:dyDescent="0.2">
      <c r="A12" s="26">
        <f>H2</f>
        <v>0</v>
      </c>
      <c r="B12" s="205" t="str">
        <f>N4</f>
        <v>③</v>
      </c>
      <c r="C12" s="34"/>
      <c r="D12" s="35">
        <f>$R$4</f>
        <v>1</v>
      </c>
      <c r="E12" s="35" t="s">
        <v>48</v>
      </c>
      <c r="F12" s="35">
        <f>O4</f>
        <v>2</v>
      </c>
      <c r="G12" s="36"/>
      <c r="H12" s="207" t="str">
        <f>N8</f>
        <v>②</v>
      </c>
      <c r="I12" s="6"/>
      <c r="J12" s="6">
        <f>R8</f>
        <v>1</v>
      </c>
      <c r="K12" s="7" t="s">
        <v>48</v>
      </c>
      <c r="L12" s="35">
        <f>O8</f>
        <v>2</v>
      </c>
      <c r="M12" s="8"/>
      <c r="N12" s="170"/>
      <c r="O12" s="171"/>
      <c r="P12" s="171"/>
      <c r="Q12" s="171"/>
      <c r="R12" s="171"/>
      <c r="S12" s="172"/>
      <c r="T12" s="135" t="s">
        <v>19</v>
      </c>
      <c r="U12" s="9">
        <f>IF(V13="","",SUM(U13:U15))</f>
        <v>0</v>
      </c>
      <c r="V12" s="10"/>
      <c r="W12" s="11" t="s">
        <v>48</v>
      </c>
      <c r="X12" s="9">
        <f>IF(X13="","",SUM(Y13:Y15))</f>
        <v>2</v>
      </c>
      <c r="Y12" s="10"/>
      <c r="Z12" s="135" t="s">
        <v>49</v>
      </c>
      <c r="AA12" s="83" t="str">
        <f>IF(AB13="","",SUM(AA13:AA15))</f>
        <v/>
      </c>
      <c r="AB12" s="84"/>
      <c r="AC12" s="86" t="s">
        <v>45</v>
      </c>
      <c r="AD12" s="83" t="str">
        <f>IF(AD13="","",SUM(AE13:AE15))</f>
        <v/>
      </c>
      <c r="AE12" s="84"/>
      <c r="AF12" s="188"/>
      <c r="AG12" s="79" t="str">
        <f>IF(AH13="","",SUM(AG13:AG15))</f>
        <v/>
      </c>
      <c r="AH12" s="80"/>
      <c r="AI12" s="35" t="s">
        <v>45</v>
      </c>
      <c r="AJ12" s="79" t="str">
        <f>IF(AJ13="","",SUM(AK13:AK15))</f>
        <v/>
      </c>
      <c r="AK12" s="80"/>
      <c r="AL12" s="135" t="s">
        <v>50</v>
      </c>
      <c r="AM12" s="83" t="str">
        <f>IF(AN13="","",SUM(AM13:AM15))</f>
        <v/>
      </c>
      <c r="AN12" s="84"/>
      <c r="AO12" s="86" t="s">
        <v>45</v>
      </c>
      <c r="AP12" s="83" t="str">
        <f>IF(AP13="","",SUM(AQ13:AQ15))</f>
        <v/>
      </c>
      <c r="AQ12" s="84"/>
      <c r="AR12" s="138"/>
      <c r="AS12" s="9" t="str">
        <f>IF(AT13="","",SUM(AS13:AS15))</f>
        <v/>
      </c>
      <c r="AT12" s="10"/>
      <c r="AU12" s="11" t="s">
        <v>45</v>
      </c>
      <c r="AV12" s="9" t="str">
        <f>IF(AV13="","",SUM(AW13:AW15))</f>
        <v/>
      </c>
      <c r="AW12" s="10"/>
      <c r="AX12" s="138"/>
      <c r="AY12" s="9" t="str">
        <f>IF(AZ13="","",SUM(AY13:AY15))</f>
        <v/>
      </c>
      <c r="AZ12" s="10"/>
      <c r="BA12" s="11" t="s">
        <v>45</v>
      </c>
      <c r="BB12" s="9" t="str">
        <f>IF(BB13="","",SUM(BC13:BC15))</f>
        <v/>
      </c>
      <c r="BC12" s="10"/>
      <c r="BD12" s="138"/>
      <c r="BE12" s="9" t="str">
        <f>IF(BF13="","",SUM(BE13:BE15))</f>
        <v/>
      </c>
      <c r="BF12" s="10"/>
      <c r="BG12" s="11" t="s">
        <v>45</v>
      </c>
      <c r="BH12" s="9" t="str">
        <f>IF(BH13="","",SUM(BI13:BI15))</f>
        <v/>
      </c>
      <c r="BI12" s="10"/>
      <c r="BJ12" s="179">
        <f>SUMPRODUCT((J12=2)+(D12=2)+(U12=2)+(AA12=2)+(AG12=2)+(AM12=2)+(AS12=2)+(AY12=2)+(BE12=2))</f>
        <v>0</v>
      </c>
      <c r="BK12" s="194" t="s">
        <v>14</v>
      </c>
      <c r="BL12" s="179">
        <f>SUMPRODUCT((L12=2)+(F12=2)+(X12=2)+(AD12=2)+(AJ12=2)+(AP12=2)+(AV12=2)+(BB12=2)+(BH12=2))</f>
        <v>3</v>
      </c>
      <c r="BM12" s="182">
        <f>SUM(BJ12*2)+BL12</f>
        <v>3</v>
      </c>
      <c r="BN12" s="158">
        <f>SUM(D12,J12,O12,U12,AA12,AG12,AM12,AS12,AY12,BE12)</f>
        <v>2</v>
      </c>
      <c r="BO12" s="158" t="s">
        <v>14</v>
      </c>
      <c r="BP12" s="158">
        <f>SUM(F12,L12,X12,AD12,AJ12,AP12,AV12,BB12,BH12)</f>
        <v>6</v>
      </c>
      <c r="BQ12" s="198">
        <f>SUM(BN12/BP12)</f>
        <v>0.33333333333333331</v>
      </c>
      <c r="BR12" s="158">
        <f>SUM(J13,J14,J15,P13,P14,P15,V13,V14,V15,AB13,AB14,AB15,AH13,AH14,AH15,AN13,AN14,AN15,AT13,AT14,AT15,AZ13,AZ14,AZ15,BF13,BF14,BF15,D13,D14,D15)</f>
        <v>98</v>
      </c>
      <c r="BS12" s="158">
        <f>SUM(F13,F14,F15,L13,L14,L15,R13,R14,R15,X13,X14,X15,AD13,AD14,AD15,AJ13,AJ14,AJ15,AP13,AP14,AP15,AV13,AV14,AV15,BB13,BB14,BB15,BH13,BH14,BH15)</f>
        <v>119</v>
      </c>
      <c r="BT12" s="201">
        <f>SUM(BR12/BS12)</f>
        <v>0.82352941176470584</v>
      </c>
      <c r="BU12" s="163">
        <f>$BV12</f>
        <v>4</v>
      </c>
      <c r="BV12">
        <f>RANK(BY12,BY$4:BY$43)</f>
        <v>4</v>
      </c>
      <c r="BW12" s="19">
        <f>IF(BN12=0,0,IF(BP12=0,9,BQ12))</f>
        <v>0.33333333333333331</v>
      </c>
      <c r="BX12">
        <f>IF(BR12=0,0,BT12)</f>
        <v>0.82352941176470584</v>
      </c>
      <c r="BY12">
        <f>BJ12+0.01*BW12+0.00001*BX12</f>
        <v>3.3415686274509801E-3</v>
      </c>
    </row>
    <row r="13" spans="1:77" ht="12" customHeight="1" x14ac:dyDescent="0.2">
      <c r="A13" s="165" t="str">
        <f>N3</f>
        <v>ＲＩＳＥ</v>
      </c>
      <c r="B13" s="168"/>
      <c r="C13" s="29">
        <f>S5</f>
        <v>0</v>
      </c>
      <c r="D13" s="30">
        <f>R5</f>
        <v>13</v>
      </c>
      <c r="E13" s="30">
        <f>R3</f>
        <v>0</v>
      </c>
      <c r="F13" s="30">
        <f>SUM(P5)</f>
        <v>15</v>
      </c>
      <c r="G13" s="13">
        <f>O5</f>
        <v>1</v>
      </c>
      <c r="H13" s="208"/>
      <c r="I13" s="30">
        <f>S9</f>
        <v>1</v>
      </c>
      <c r="J13" s="30">
        <f>R9</f>
        <v>17</v>
      </c>
      <c r="K13" s="30" t="s">
        <v>48</v>
      </c>
      <c r="L13" s="12">
        <f>P9</f>
        <v>16</v>
      </c>
      <c r="M13" s="31">
        <f>O9</f>
        <v>0</v>
      </c>
      <c r="N13" s="173"/>
      <c r="O13" s="174"/>
      <c r="P13" s="174"/>
      <c r="Q13" s="174"/>
      <c r="R13" s="174"/>
      <c r="S13" s="175"/>
      <c r="T13" s="136"/>
      <c r="U13" s="14">
        <f>IF(V13="","",IF(V13&gt;X13,1,0))</f>
        <v>0</v>
      </c>
      <c r="V13" s="15">
        <v>7</v>
      </c>
      <c r="W13" s="14" t="s">
        <v>48</v>
      </c>
      <c r="X13" s="16">
        <v>15</v>
      </c>
      <c r="Y13" s="14">
        <f>IF(X13="","",IF(X13&gt;V13,1,0))</f>
        <v>1</v>
      </c>
      <c r="Z13" s="136"/>
      <c r="AA13" s="82" t="str">
        <f>IF(AB13="","",IF(AB13&gt;AD13,1,0))</f>
        <v/>
      </c>
      <c r="AB13" s="90"/>
      <c r="AC13" s="82" t="s">
        <v>48</v>
      </c>
      <c r="AD13" s="87"/>
      <c r="AE13" s="82" t="str">
        <f>IF(AD13="","",IF(AD13&gt;AB13,1,0))</f>
        <v/>
      </c>
      <c r="AF13" s="189"/>
      <c r="AG13" s="30"/>
      <c r="AH13" s="35"/>
      <c r="AI13" s="30" t="s">
        <v>48</v>
      </c>
      <c r="AJ13" s="56"/>
      <c r="AK13" s="30" t="str">
        <f>IF(AJ13="","",IF(AJ13&gt;AH13,1,0))</f>
        <v/>
      </c>
      <c r="AL13" s="136"/>
      <c r="AM13" s="82" t="str">
        <f>IF(AN13="","",IF(AN13&gt;AP13,1,0))</f>
        <v/>
      </c>
      <c r="AN13" s="90"/>
      <c r="AO13" s="82" t="s">
        <v>48</v>
      </c>
      <c r="AP13" s="87"/>
      <c r="AQ13" s="82" t="str">
        <f>IF(AP13="","",IF(AP13&gt;AN13,1,0))</f>
        <v/>
      </c>
      <c r="AR13" s="139"/>
      <c r="AS13" s="14" t="str">
        <f>IF(AT13="","",IF(AT13&gt;AV13,1,0))</f>
        <v/>
      </c>
      <c r="AT13" s="15"/>
      <c r="AU13" s="14" t="s">
        <v>48</v>
      </c>
      <c r="AV13" s="16"/>
      <c r="AW13" s="14" t="str">
        <f>IF(AV13="","",IF(AV13&gt;AT13,1,0))</f>
        <v/>
      </c>
      <c r="AX13" s="139"/>
      <c r="AY13" s="14" t="str">
        <f>IF(AZ13="","",IF(AZ13&gt;BB13,1,0))</f>
        <v/>
      </c>
      <c r="AZ13" s="15"/>
      <c r="BA13" s="14" t="s">
        <v>48</v>
      </c>
      <c r="BB13" s="16"/>
      <c r="BC13" s="14" t="str">
        <f>IF(BB13="","",IF(BB13&gt;AZ13,1,0))</f>
        <v/>
      </c>
      <c r="BD13" s="139"/>
      <c r="BE13" s="14" t="str">
        <f>IF(BF13="","",IF(BF13&gt;BH13,1,0))</f>
        <v/>
      </c>
      <c r="BF13" s="15"/>
      <c r="BG13" s="14" t="s">
        <v>48</v>
      </c>
      <c r="BH13" s="16"/>
      <c r="BI13" s="14" t="str">
        <f>IF(BH13="","",IF(BH13&gt;BF13,1,0))</f>
        <v/>
      </c>
      <c r="BJ13" s="180"/>
      <c r="BK13" s="180"/>
      <c r="BL13" s="180"/>
      <c r="BM13" s="183"/>
      <c r="BN13" s="159"/>
      <c r="BO13" s="159"/>
      <c r="BP13" s="159"/>
      <c r="BQ13" s="199"/>
      <c r="BR13" s="159"/>
      <c r="BS13" s="159"/>
      <c r="BT13" s="161"/>
      <c r="BU13" s="163"/>
      <c r="BW13" s="19"/>
    </row>
    <row r="14" spans="1:77" ht="12" customHeight="1" x14ac:dyDescent="0.2">
      <c r="A14" s="165"/>
      <c r="B14" s="168"/>
      <c r="C14" s="29">
        <f>S6</f>
        <v>1</v>
      </c>
      <c r="D14" s="30">
        <f>R6</f>
        <v>15</v>
      </c>
      <c r="E14" s="30" t="s">
        <v>48</v>
      </c>
      <c r="F14" s="30">
        <f>SUM(P6)</f>
        <v>12</v>
      </c>
      <c r="G14" s="13">
        <f>O6</f>
        <v>0</v>
      </c>
      <c r="H14" s="208"/>
      <c r="I14" s="30">
        <f>S10</f>
        <v>0</v>
      </c>
      <c r="J14" s="30">
        <f>R10</f>
        <v>13</v>
      </c>
      <c r="K14" s="30" t="s">
        <v>48</v>
      </c>
      <c r="L14" s="12">
        <f>P10</f>
        <v>15</v>
      </c>
      <c r="M14" s="36">
        <f>O10</f>
        <v>1</v>
      </c>
      <c r="N14" s="173"/>
      <c r="O14" s="174"/>
      <c r="P14" s="174"/>
      <c r="Q14" s="174"/>
      <c r="R14" s="174"/>
      <c r="S14" s="175"/>
      <c r="T14" s="136"/>
      <c r="U14" s="14">
        <f>IF(V14="","",IF(V14&gt;X14,1,0))</f>
        <v>0</v>
      </c>
      <c r="V14" s="17">
        <v>14</v>
      </c>
      <c r="W14" s="14" t="s">
        <v>13</v>
      </c>
      <c r="X14" s="18">
        <v>16</v>
      </c>
      <c r="Y14" s="14">
        <f>IF(X14="","",IF(X14&gt;V14,1,0))</f>
        <v>1</v>
      </c>
      <c r="Z14" s="136"/>
      <c r="AA14" s="82" t="str">
        <f>IF(AB14="","",IF(AB14&gt;AD14,1,0))</f>
        <v/>
      </c>
      <c r="AB14" s="91"/>
      <c r="AC14" s="82" t="s">
        <v>13</v>
      </c>
      <c r="AD14" s="88"/>
      <c r="AE14" s="82" t="str">
        <f>IF(AD14="","",IF(AD14&gt;AB14,1,0))</f>
        <v/>
      </c>
      <c r="AF14" s="189"/>
      <c r="AG14" s="30"/>
      <c r="AH14" s="30"/>
      <c r="AI14" s="30" t="s">
        <v>13</v>
      </c>
      <c r="AJ14" s="12"/>
      <c r="AK14" s="30" t="str">
        <f>IF(AJ14="","",IF(AJ14&gt;AH14,1,0))</f>
        <v/>
      </c>
      <c r="AL14" s="136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39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39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39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80"/>
      <c r="BK14" s="180"/>
      <c r="BL14" s="180"/>
      <c r="BM14" s="183"/>
      <c r="BN14" s="159"/>
      <c r="BO14" s="159"/>
      <c r="BP14" s="159"/>
      <c r="BQ14" s="199"/>
      <c r="BR14" s="159"/>
      <c r="BS14" s="159"/>
      <c r="BT14" s="161"/>
      <c r="BU14" s="163"/>
      <c r="BW14" s="19"/>
    </row>
    <row r="15" spans="1:77" ht="12" customHeight="1" thickBot="1" x14ac:dyDescent="0.25">
      <c r="A15" s="166"/>
      <c r="B15" s="206"/>
      <c r="C15" s="37">
        <f>S7</f>
        <v>0</v>
      </c>
      <c r="D15" s="100">
        <f>R7</f>
        <v>11</v>
      </c>
      <c r="E15" s="100" t="s">
        <v>13</v>
      </c>
      <c r="F15" s="100">
        <f>SUM(P7)</f>
        <v>15</v>
      </c>
      <c r="G15" s="38">
        <f>O7</f>
        <v>1</v>
      </c>
      <c r="H15" s="209"/>
      <c r="I15" s="20">
        <f>S11</f>
        <v>0</v>
      </c>
      <c r="J15" s="20">
        <f>R11</f>
        <v>8</v>
      </c>
      <c r="K15" s="20" t="s">
        <v>13</v>
      </c>
      <c r="L15" s="21">
        <f>P11</f>
        <v>15</v>
      </c>
      <c r="M15" s="33">
        <f>O11</f>
        <v>1</v>
      </c>
      <c r="N15" s="176"/>
      <c r="O15" s="177"/>
      <c r="P15" s="177"/>
      <c r="Q15" s="177"/>
      <c r="R15" s="177"/>
      <c r="S15" s="178"/>
      <c r="T15" s="137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7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90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37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40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40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40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81"/>
      <c r="BK15" s="181"/>
      <c r="BL15" s="181"/>
      <c r="BM15" s="184"/>
      <c r="BN15" s="160"/>
      <c r="BO15" s="160"/>
      <c r="BP15" s="160"/>
      <c r="BQ15" s="200"/>
      <c r="BR15" s="160"/>
      <c r="BS15" s="160"/>
      <c r="BT15" s="162"/>
      <c r="BU15" s="164"/>
      <c r="BW15" s="19"/>
    </row>
    <row r="16" spans="1:77" ht="12" customHeight="1" x14ac:dyDescent="0.2">
      <c r="A16" s="26">
        <f>N2</f>
        <v>0</v>
      </c>
      <c r="B16" s="167" t="str">
        <f>T4</f>
        <v>①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202" t="str">
        <f>$T$8</f>
        <v>④</v>
      </c>
      <c r="I16" s="6"/>
      <c r="J16" s="6">
        <f>X8</f>
        <v>0</v>
      </c>
      <c r="K16" s="6" t="s">
        <v>13</v>
      </c>
      <c r="L16" s="39">
        <f>SUM(U8)</f>
        <v>2</v>
      </c>
      <c r="M16" s="8"/>
      <c r="N16" s="141" t="str">
        <f>T12</f>
        <v>⑥</v>
      </c>
      <c r="O16" s="6"/>
      <c r="P16" s="6">
        <f>X12</f>
        <v>2</v>
      </c>
      <c r="Q16" s="6" t="s">
        <v>13</v>
      </c>
      <c r="R16" s="7">
        <f>U12</f>
        <v>0</v>
      </c>
      <c r="S16" s="8"/>
      <c r="T16" s="170"/>
      <c r="U16" s="171"/>
      <c r="V16" s="171"/>
      <c r="W16" s="171"/>
      <c r="X16" s="171"/>
      <c r="Y16" s="172"/>
      <c r="Z16" s="135" t="s">
        <v>27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135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41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88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38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38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79">
        <f>SUMPRODUCT((J16=2)+(P16=2)+(D16=2)+(AA16=2)+(AG16=2)+(AM16=2)+(AS16=2)+(AY16=2)+(BE16=2))</f>
        <v>1</v>
      </c>
      <c r="BK16" s="194" t="s">
        <v>14</v>
      </c>
      <c r="BL16" s="179">
        <f>SUMPRODUCT((L16=2)+(R16=2)+(F16=2)+(AD16=2)+(AJ16=2)+(AP16=2)+(AV16=2)+(BB16=2)+(BH16=2))</f>
        <v>2</v>
      </c>
      <c r="BM16" s="182">
        <f>SUM(BJ16*2)+BL16</f>
        <v>4</v>
      </c>
      <c r="BN16" s="158">
        <f>SUM(D16,J16,P16,U16,AA16,AG16,AM16,AS16,AY16,BE16)</f>
        <v>2</v>
      </c>
      <c r="BO16" s="158" t="s">
        <v>14</v>
      </c>
      <c r="BP16" s="158">
        <f>SUM(F16,L16,R16,AD16,AJ16,AP16,AV16,BB16,BH16)</f>
        <v>4</v>
      </c>
      <c r="BQ16" s="198">
        <f>SUM(BN16/BP16)</f>
        <v>0.5</v>
      </c>
      <c r="BR16" s="158">
        <f>SUM(J17,J18,J19,P17,P18,P19,V17,V18,V19,AB17,AB18,AB19,AH17,AH18,AH19,AN17,AN18,AN19,AT17,AT18,AT19,AZ17,AZ18,AZ19,BF17,BF18,BF19,D17,D18,D19)</f>
        <v>73</v>
      </c>
      <c r="BS16" s="158">
        <f>SUM(F17,F18,F19,L17,L18,L19,R17,R18,R19,X17,X18,X19,AD17,AD18,AD19,AJ17,AJ18,AJ19,AP17,AP18,AP19,AV17,AV18,AV19,BB17,BB18,BB19,BH17,BH18,BH19)</f>
        <v>81</v>
      </c>
      <c r="BT16" s="201">
        <f>SUM(BR16/BS16)</f>
        <v>0.90123456790123457</v>
      </c>
      <c r="BU16" s="163">
        <f>$BV16</f>
        <v>3</v>
      </c>
      <c r="BV16">
        <f>RANK(BY16,BY$4:BY$43)</f>
        <v>3</v>
      </c>
      <c r="BW16" s="19">
        <f>IF(BN16=0,0,IF(BP16=0,9,BQ16))</f>
        <v>0.5</v>
      </c>
      <c r="BX16">
        <f>IF(BR16=0,0,BT16)</f>
        <v>0.90123456790123457</v>
      </c>
      <c r="BY16">
        <f>BJ16+0.01*BW16+0.00001*BX16</f>
        <v>1.005009012345679</v>
      </c>
    </row>
    <row r="17" spans="1:77" ht="12" customHeight="1" thickBot="1" x14ac:dyDescent="0.25">
      <c r="A17" s="165" t="str">
        <f>T3</f>
        <v>Ｑビック</v>
      </c>
      <c r="B17" s="168"/>
      <c r="C17" s="29">
        <f>Y5</f>
        <v>0</v>
      </c>
      <c r="D17" s="30">
        <f>X5</f>
        <v>7</v>
      </c>
      <c r="E17" s="30" t="s">
        <v>14</v>
      </c>
      <c r="F17" s="30">
        <f>V5</f>
        <v>15</v>
      </c>
      <c r="G17" s="13">
        <f>U5</f>
        <v>1</v>
      </c>
      <c r="H17" s="203"/>
      <c r="I17" s="30">
        <f>Y9</f>
        <v>0</v>
      </c>
      <c r="J17" s="30">
        <f>X9</f>
        <v>12</v>
      </c>
      <c r="K17" s="30" t="s">
        <v>13</v>
      </c>
      <c r="L17" s="30">
        <f>V9</f>
        <v>15</v>
      </c>
      <c r="M17" s="13">
        <f>U9</f>
        <v>1</v>
      </c>
      <c r="N17" s="142"/>
      <c r="O17" s="12">
        <f>Y13</f>
        <v>1</v>
      </c>
      <c r="P17" s="13">
        <f>X13</f>
        <v>15</v>
      </c>
      <c r="Q17" s="30" t="s">
        <v>13</v>
      </c>
      <c r="R17" s="12">
        <f>V13</f>
        <v>7</v>
      </c>
      <c r="S17" s="13">
        <f>U13</f>
        <v>0</v>
      </c>
      <c r="T17" s="173"/>
      <c r="U17" s="174"/>
      <c r="V17" s="174"/>
      <c r="W17" s="174"/>
      <c r="X17" s="174"/>
      <c r="Y17" s="175"/>
      <c r="Z17" s="136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136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42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89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39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39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80"/>
      <c r="BK17" s="180"/>
      <c r="BL17" s="180"/>
      <c r="BM17" s="183"/>
      <c r="BN17" s="159"/>
      <c r="BO17" s="159"/>
      <c r="BP17" s="159"/>
      <c r="BQ17" s="199"/>
      <c r="BR17" s="159"/>
      <c r="BS17" s="159"/>
      <c r="BT17" s="161"/>
      <c r="BU17" s="163"/>
      <c r="BW17" s="19"/>
    </row>
    <row r="18" spans="1:77" ht="12" customHeight="1" x14ac:dyDescent="0.2">
      <c r="A18" s="165"/>
      <c r="B18" s="168"/>
      <c r="C18" s="29">
        <f>Y6</f>
        <v>0</v>
      </c>
      <c r="D18" s="30">
        <f>X6</f>
        <v>11</v>
      </c>
      <c r="E18" s="39" t="s">
        <v>13</v>
      </c>
      <c r="F18" s="30">
        <f>V6</f>
        <v>15</v>
      </c>
      <c r="G18" s="13">
        <f>U6</f>
        <v>1</v>
      </c>
      <c r="H18" s="203"/>
      <c r="I18" s="30">
        <f>Y10</f>
        <v>0</v>
      </c>
      <c r="J18" s="30">
        <f>X10</f>
        <v>12</v>
      </c>
      <c r="K18" s="30" t="s">
        <v>51</v>
      </c>
      <c r="L18" s="30">
        <f>V10</f>
        <v>15</v>
      </c>
      <c r="M18" s="13">
        <f>U10</f>
        <v>1</v>
      </c>
      <c r="N18" s="142"/>
      <c r="O18" s="12">
        <f>Y14</f>
        <v>1</v>
      </c>
      <c r="P18" s="13">
        <f>X14</f>
        <v>16</v>
      </c>
      <c r="Q18" s="30" t="s">
        <v>52</v>
      </c>
      <c r="R18" s="12">
        <f>V14</f>
        <v>14</v>
      </c>
      <c r="S18" s="13">
        <f>U14</f>
        <v>0</v>
      </c>
      <c r="T18" s="173"/>
      <c r="U18" s="174"/>
      <c r="V18" s="174"/>
      <c r="W18" s="174"/>
      <c r="X18" s="174"/>
      <c r="Y18" s="175"/>
      <c r="Z18" s="136"/>
      <c r="AA18" s="82" t="str">
        <f>IF(AB18="","",IF(AB18&gt;AD18,1,0))</f>
        <v/>
      </c>
      <c r="AB18" s="91"/>
      <c r="AC18" s="82" t="s">
        <v>52</v>
      </c>
      <c r="AD18" s="88"/>
      <c r="AE18" s="82" t="str">
        <f>IF(AD18="","",IF(AD18&gt;AB18,1,0))</f>
        <v/>
      </c>
      <c r="AF18" s="136"/>
      <c r="AG18" s="82" t="str">
        <f>IF(AH18="","",IF(AH18&gt;AJ18,1,0))</f>
        <v/>
      </c>
      <c r="AH18" s="91"/>
      <c r="AI18" s="82" t="s">
        <v>52</v>
      </c>
      <c r="AJ18" s="88"/>
      <c r="AK18" s="82" t="str">
        <f>IF(AJ18="","",IF(AJ18&gt;AH18,1,0))</f>
        <v/>
      </c>
      <c r="AL18" s="142"/>
      <c r="AM18" s="41" t="str">
        <f>IF(AN18="","",IF(AN18&gt;AP18,1,0))</f>
        <v/>
      </c>
      <c r="AN18" s="41"/>
      <c r="AO18" s="41" t="s">
        <v>52</v>
      </c>
      <c r="AP18" s="51"/>
      <c r="AQ18" s="41" t="str">
        <f>IF(AP18="","",IF(AP18&gt;AN18,1,0))</f>
        <v/>
      </c>
      <c r="AR18" s="189"/>
      <c r="AS18" s="30" t="str">
        <f>IF(AT18="","",IF(AT18&gt;AV18,1,0))</f>
        <v/>
      </c>
      <c r="AT18" s="30"/>
      <c r="AU18" s="30" t="s">
        <v>52</v>
      </c>
      <c r="AV18" s="12"/>
      <c r="AW18" s="30" t="str">
        <f>IF(AV18="","",IF(AV18&gt;AT18,1,0))</f>
        <v/>
      </c>
      <c r="AX18" s="139"/>
      <c r="AY18" s="14" t="str">
        <f>IF(AZ18="","",IF(AZ18&gt;BB18,1,0))</f>
        <v/>
      </c>
      <c r="AZ18" s="17"/>
      <c r="BA18" s="14" t="s">
        <v>52</v>
      </c>
      <c r="BB18" s="18"/>
      <c r="BC18" s="14" t="str">
        <f>IF(BB18="","",IF(BB18&gt;AZ18,1,0))</f>
        <v/>
      </c>
      <c r="BD18" s="139"/>
      <c r="BE18" s="14" t="str">
        <f>IF(BF18="","",IF(BF18&gt;BH18,1,0))</f>
        <v/>
      </c>
      <c r="BF18" s="17"/>
      <c r="BG18" s="14" t="s">
        <v>52</v>
      </c>
      <c r="BH18" s="18"/>
      <c r="BI18" s="14" t="str">
        <f>IF(BH18="","",IF(BH18&gt;BF18,1,0))</f>
        <v/>
      </c>
      <c r="BJ18" s="180"/>
      <c r="BK18" s="180"/>
      <c r="BL18" s="180"/>
      <c r="BM18" s="183"/>
      <c r="BN18" s="159"/>
      <c r="BO18" s="159"/>
      <c r="BP18" s="159"/>
      <c r="BQ18" s="199"/>
      <c r="BR18" s="159"/>
      <c r="BS18" s="159"/>
      <c r="BT18" s="161"/>
      <c r="BU18" s="163"/>
      <c r="BW18" s="19"/>
    </row>
    <row r="19" spans="1:77" ht="12" customHeight="1" thickBot="1" x14ac:dyDescent="0.25">
      <c r="A19" s="166"/>
      <c r="B19" s="169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204"/>
      <c r="I19" s="20" t="str">
        <f>Y11</f>
        <v/>
      </c>
      <c r="J19" s="20">
        <f>X11</f>
        <v>0</v>
      </c>
      <c r="K19" s="20" t="s">
        <v>52</v>
      </c>
      <c r="L19" s="20">
        <f>V11</f>
        <v>0</v>
      </c>
      <c r="M19" s="22" t="str">
        <f>U11</f>
        <v/>
      </c>
      <c r="N19" s="143"/>
      <c r="O19" s="21" t="str">
        <f>Y15</f>
        <v/>
      </c>
      <c r="P19" s="22">
        <f>X15</f>
        <v>0</v>
      </c>
      <c r="Q19" s="20" t="s">
        <v>52</v>
      </c>
      <c r="R19" s="21">
        <f>V15</f>
        <v>0</v>
      </c>
      <c r="S19" s="22" t="str">
        <f>U15</f>
        <v/>
      </c>
      <c r="T19" s="176"/>
      <c r="U19" s="177"/>
      <c r="V19" s="177"/>
      <c r="W19" s="177"/>
      <c r="X19" s="177"/>
      <c r="Y19" s="178"/>
      <c r="Z19" s="137"/>
      <c r="AA19" s="82" t="str">
        <f>IF(AB19="","",IF(AB19&gt;AD19,1,0))</f>
        <v/>
      </c>
      <c r="AB19" s="92"/>
      <c r="AC19" s="93" t="s">
        <v>52</v>
      </c>
      <c r="AD19" s="89"/>
      <c r="AE19" s="82" t="str">
        <f>IF(AD19="","",IF(AD19&gt;AB19,1,0))</f>
        <v/>
      </c>
      <c r="AF19" s="137"/>
      <c r="AG19" s="82" t="str">
        <f>IF(AH19="","",IF(AH19&gt;AJ19,1,0))</f>
        <v/>
      </c>
      <c r="AH19" s="92"/>
      <c r="AI19" s="93" t="s">
        <v>52</v>
      </c>
      <c r="AJ19" s="89"/>
      <c r="AK19" s="82" t="str">
        <f>IF(AJ19="","",IF(AJ19&gt;AH19,1,0))</f>
        <v/>
      </c>
      <c r="AL19" s="143"/>
      <c r="AM19" s="41" t="str">
        <f>IF(AN19="","",IF(AN19&gt;AP19,1,0))</f>
        <v/>
      </c>
      <c r="AN19" s="42"/>
      <c r="AO19" s="42" t="s">
        <v>52</v>
      </c>
      <c r="AP19" s="52"/>
      <c r="AQ19" s="41" t="str">
        <f>IF(AP19="","",IF(AP19&gt;AN19,1,0))</f>
        <v/>
      </c>
      <c r="AR19" s="190"/>
      <c r="AS19" s="30" t="str">
        <f>IF(AT19="","",IF(AT19&gt;AV19,1,0))</f>
        <v/>
      </c>
      <c r="AT19" s="20"/>
      <c r="AU19" s="20" t="s">
        <v>52</v>
      </c>
      <c r="AV19" s="21"/>
      <c r="AW19" s="30" t="str">
        <f>IF(AV19="","",IF(AV19&gt;AT19,1,0))</f>
        <v/>
      </c>
      <c r="AX19" s="140"/>
      <c r="AY19" s="14" t="str">
        <f>IF(AZ19="","",IF(AZ19&gt;BB19,1,0))</f>
        <v/>
      </c>
      <c r="AZ19" s="23"/>
      <c r="BA19" s="24" t="s">
        <v>52</v>
      </c>
      <c r="BB19" s="25"/>
      <c r="BC19" s="14" t="str">
        <f>IF(BB19="","",IF(BB19&gt;AZ19,1,0))</f>
        <v/>
      </c>
      <c r="BD19" s="140"/>
      <c r="BE19" s="14" t="str">
        <f>IF(BF19="","",IF(BF19&gt;BH19,1,0))</f>
        <v/>
      </c>
      <c r="BF19" s="23"/>
      <c r="BG19" s="24" t="s">
        <v>52</v>
      </c>
      <c r="BH19" s="25"/>
      <c r="BI19" s="14" t="str">
        <f>IF(BH19="","",IF(BH19&gt;BF19,1,0))</f>
        <v/>
      </c>
      <c r="BJ19" s="181"/>
      <c r="BK19" s="181"/>
      <c r="BL19" s="181"/>
      <c r="BM19" s="184"/>
      <c r="BN19" s="160"/>
      <c r="BO19" s="160"/>
      <c r="BP19" s="160"/>
      <c r="BQ19" s="200"/>
      <c r="BR19" s="160"/>
      <c r="BS19" s="160"/>
      <c r="BT19" s="162"/>
      <c r="BU19" s="164"/>
      <c r="BW19" s="19"/>
    </row>
    <row r="20" spans="1:77" ht="12" hidden="1" customHeight="1" x14ac:dyDescent="0.2">
      <c r="A20" s="26">
        <f>T2</f>
        <v>0</v>
      </c>
      <c r="B20" s="167" t="str">
        <f>Z4</f>
        <v>③</v>
      </c>
      <c r="C20" s="34"/>
      <c r="D20" s="35" t="str">
        <f>AD4</f>
        <v/>
      </c>
      <c r="E20" s="35" t="s">
        <v>52</v>
      </c>
      <c r="F20" s="35" t="str">
        <f>AA4</f>
        <v/>
      </c>
      <c r="G20" s="36"/>
      <c r="H20" s="202" t="str">
        <f>$Z$8</f>
        <v>①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141" t="str">
        <f>$Z$12</f>
        <v>⑥</v>
      </c>
      <c r="O20" s="6"/>
      <c r="P20" s="6" t="str">
        <f>AD12</f>
        <v/>
      </c>
      <c r="Q20" s="6" t="s">
        <v>52</v>
      </c>
      <c r="R20" s="7" t="str">
        <f>AA12</f>
        <v/>
      </c>
      <c r="S20" s="8"/>
      <c r="T20" s="141" t="str">
        <f>Z16</f>
        <v>⑨</v>
      </c>
      <c r="U20" s="40"/>
      <c r="V20" s="6" t="str">
        <f>AD16</f>
        <v/>
      </c>
      <c r="W20" s="6" t="s">
        <v>52</v>
      </c>
      <c r="X20" s="7" t="str">
        <f>AA16</f>
        <v/>
      </c>
      <c r="Y20" s="8"/>
      <c r="Z20" s="170"/>
      <c r="AA20" s="171"/>
      <c r="AB20" s="171"/>
      <c r="AC20" s="171"/>
      <c r="AD20" s="171"/>
      <c r="AE20" s="172"/>
      <c r="AF20" s="135" t="s">
        <v>53</v>
      </c>
      <c r="AG20" s="83" t="str">
        <f>IF(AH21="","",SUM(AG21:AG23))</f>
        <v/>
      </c>
      <c r="AH20" s="84"/>
      <c r="AI20" s="86" t="s">
        <v>52</v>
      </c>
      <c r="AJ20" s="83" t="str">
        <f>IF(AJ21="","",SUM(AK21:AK23))</f>
        <v/>
      </c>
      <c r="AK20" s="84"/>
      <c r="AL20" s="135" t="s">
        <v>54</v>
      </c>
      <c r="AM20" s="83" t="str">
        <f>IF(AN21="","",SUM(AM21:AM23))</f>
        <v/>
      </c>
      <c r="AN20" s="84"/>
      <c r="AO20" s="86" t="s">
        <v>45</v>
      </c>
      <c r="AP20" s="83" t="str">
        <f>IF(AP21="","",SUM(AQ21:AQ23))</f>
        <v/>
      </c>
      <c r="AQ20" s="84"/>
      <c r="AR20" s="138"/>
      <c r="AS20" s="9" t="str">
        <f>IF(AT21="","",SUM(AS21:AS23))</f>
        <v/>
      </c>
      <c r="AT20" s="10"/>
      <c r="AU20" s="11" t="s">
        <v>45</v>
      </c>
      <c r="AV20" s="9" t="str">
        <f>IF(AV21="","",SUM(AW21:AW23))</f>
        <v/>
      </c>
      <c r="AW20" s="10"/>
      <c r="AX20" s="138"/>
      <c r="AY20" s="9" t="str">
        <f>IF(AZ21="","",SUM(AY21:AY23))</f>
        <v/>
      </c>
      <c r="AZ20" s="10"/>
      <c r="BA20" s="11" t="s">
        <v>45</v>
      </c>
      <c r="BB20" s="9" t="str">
        <f>IF(BB21="","",SUM(BC21:BC23))</f>
        <v/>
      </c>
      <c r="BC20" s="10"/>
      <c r="BD20" s="138"/>
      <c r="BE20" s="9" t="str">
        <f>IF(BF21="","",SUM(BE21:BE23))</f>
        <v/>
      </c>
      <c r="BF20" s="10"/>
      <c r="BG20" s="11" t="s">
        <v>45</v>
      </c>
      <c r="BH20" s="9" t="str">
        <f>IF(BH21="","",SUM(BI21:BI23))</f>
        <v/>
      </c>
      <c r="BI20" s="10"/>
      <c r="BJ20" s="179">
        <f>SUMPRODUCT((D20=2)+(J20=2)+(P20=2)+(V20=2)+(AG20=2)+(AM20=2)+(AS20=2)+(AY20=2)+(BE20=2))</f>
        <v>0</v>
      </c>
      <c r="BK20" s="194" t="s">
        <v>14</v>
      </c>
      <c r="BL20" s="179">
        <f>SUMPRODUCT((L20=2)+(R20=2)+(F20=2)+(X20=2)+(AJ20=2)+(AP20=2)+(AV20=2)+(BB20=2)+(BH20=2))</f>
        <v>0</v>
      </c>
      <c r="BM20" s="182">
        <f>SUM(BJ20*2)+BL20</f>
        <v>0</v>
      </c>
      <c r="BN20" s="158">
        <f>SUM(D20,J20,P20,V20,,AG20,AM20,AS20,AY20,BE20)</f>
        <v>0</v>
      </c>
      <c r="BO20" s="158" t="s">
        <v>14</v>
      </c>
      <c r="BP20" s="158">
        <f>SUM(F20,L20,R20,X20,AJ20,AP20,AV20,BB20,BH20)</f>
        <v>0</v>
      </c>
      <c r="BQ20" s="198" t="e">
        <f>SUM(BN20/BP20)</f>
        <v>#DIV/0!</v>
      </c>
      <c r="BR20" s="158">
        <f>SUM(J21,J22,J23,P21,P22,P23,V21,V22,V23,AB21,AB22,AB23,AH21,AH22,AH23,AN21,AN22,AN23,AT21,AT22,AT23,AZ21,AZ22,AZ23,BF21,BF22,BF23,D21,D22,D23)</f>
        <v>0</v>
      </c>
      <c r="BS20" s="158">
        <f>SUM(F21,F22,F23,L21,L22,L23,R21,R22,R23,X21,X22,X23,AD21,AD22,AD23,AJ21,AJ22,AJ23,AP21,AP22,AP23,AV21,AV22,AV23,BB21,BB22,BB23,BH21,BH22,BH23)</f>
        <v>0</v>
      </c>
      <c r="BT20" s="201" t="e">
        <f>SUM(BR20/BS20)</f>
        <v>#DIV/0!</v>
      </c>
      <c r="BU20" s="163">
        <f>$BV20</f>
        <v>5</v>
      </c>
      <c r="BV20">
        <f>RANK(BY20,BY$4:BY$43)</f>
        <v>5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hidden="1" customHeight="1" x14ac:dyDescent="0.2">
      <c r="A21" s="210">
        <f>Z3</f>
        <v>0</v>
      </c>
      <c r="B21" s="168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203"/>
      <c r="I21" s="30" t="str">
        <f>AE9</f>
        <v/>
      </c>
      <c r="J21" s="30">
        <f>AD9</f>
        <v>0</v>
      </c>
      <c r="K21" s="30" t="s">
        <v>52</v>
      </c>
      <c r="L21" s="12">
        <f>AB9</f>
        <v>0</v>
      </c>
      <c r="M21" s="13" t="str">
        <f>AA9</f>
        <v/>
      </c>
      <c r="N21" s="142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42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73"/>
      <c r="AA21" s="174"/>
      <c r="AB21" s="174"/>
      <c r="AC21" s="174"/>
      <c r="AD21" s="174"/>
      <c r="AE21" s="175"/>
      <c r="AF21" s="136"/>
      <c r="AG21" s="82" t="str">
        <f>IF(AH21="","",IF(AH21&gt;AJ21,1,0))</f>
        <v/>
      </c>
      <c r="AH21" s="90"/>
      <c r="AI21" s="82" t="s">
        <v>52</v>
      </c>
      <c r="AJ21" s="87"/>
      <c r="AK21" s="82" t="str">
        <f>IF(AJ21="","",IF(AJ21&gt;AH21,1,0))</f>
        <v/>
      </c>
      <c r="AL21" s="136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39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9"/>
      <c r="AY21" s="14" t="str">
        <f>IF(AZ21="","",IF(AZ21&gt;BB21,1,0))</f>
        <v/>
      </c>
      <c r="AZ21" s="15"/>
      <c r="BA21" s="14" t="s">
        <v>52</v>
      </c>
      <c r="BB21" s="16"/>
      <c r="BC21" s="14" t="str">
        <f>IF(BB21="","",IF(BB21&gt;AZ21,1,0))</f>
        <v/>
      </c>
      <c r="BD21" s="139"/>
      <c r="BE21" s="14" t="str">
        <f>IF(BF21="","",IF(BF21&gt;BH21,1,0))</f>
        <v/>
      </c>
      <c r="BF21" s="15"/>
      <c r="BG21" s="14" t="s">
        <v>52</v>
      </c>
      <c r="BH21" s="16"/>
      <c r="BI21" s="14" t="str">
        <f>IF(BH21="","",IF(BH21&gt;BF21,1,0))</f>
        <v/>
      </c>
      <c r="BJ21" s="180"/>
      <c r="BK21" s="180"/>
      <c r="BL21" s="180"/>
      <c r="BM21" s="183"/>
      <c r="BN21" s="159"/>
      <c r="BO21" s="159"/>
      <c r="BP21" s="159"/>
      <c r="BQ21" s="199"/>
      <c r="BR21" s="159"/>
      <c r="BS21" s="159"/>
      <c r="BT21" s="161"/>
      <c r="BU21" s="163"/>
      <c r="BW21" s="19"/>
    </row>
    <row r="22" spans="1:77" ht="12" hidden="1" customHeight="1" x14ac:dyDescent="0.2">
      <c r="A22" s="210"/>
      <c r="B22" s="168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203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142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42"/>
      <c r="U22" s="41" t="str">
        <f>AE18</f>
        <v/>
      </c>
      <c r="V22" s="30">
        <f>AD18</f>
        <v>0</v>
      </c>
      <c r="W22" s="30" t="s">
        <v>52</v>
      </c>
      <c r="X22" s="12">
        <f>AB18</f>
        <v>0</v>
      </c>
      <c r="Y22" s="13" t="str">
        <f>AA18</f>
        <v/>
      </c>
      <c r="Z22" s="173"/>
      <c r="AA22" s="174"/>
      <c r="AB22" s="174"/>
      <c r="AC22" s="174"/>
      <c r="AD22" s="174"/>
      <c r="AE22" s="175"/>
      <c r="AF22" s="136"/>
      <c r="AG22" s="82" t="str">
        <f>IF(AH22="","",IF(AH22&gt;AJ22,1,0))</f>
        <v/>
      </c>
      <c r="AH22" s="91"/>
      <c r="AI22" s="82" t="s">
        <v>52</v>
      </c>
      <c r="AJ22" s="88"/>
      <c r="AK22" s="82" t="str">
        <f>IF(AJ22="","",IF(AJ22&gt;AH22,1,0))</f>
        <v/>
      </c>
      <c r="AL22" s="136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39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9"/>
      <c r="AY22" s="14" t="str">
        <f>IF(AZ22="","",IF(AZ22&gt;BB22,1,0))</f>
        <v/>
      </c>
      <c r="AZ22" s="17"/>
      <c r="BA22" s="14" t="s">
        <v>52</v>
      </c>
      <c r="BB22" s="18"/>
      <c r="BC22" s="14" t="str">
        <f>IF(BB22="","",IF(BB22&gt;AZ22,1,0))</f>
        <v/>
      </c>
      <c r="BD22" s="139"/>
      <c r="BE22" s="14" t="str">
        <f>IF(BF22="","",IF(BF22&gt;BH22,1,0))</f>
        <v/>
      </c>
      <c r="BF22" s="17"/>
      <c r="BG22" s="14" t="s">
        <v>52</v>
      </c>
      <c r="BH22" s="18"/>
      <c r="BI22" s="14" t="str">
        <f>IF(BH22="","",IF(BH22&gt;BF22,1,0))</f>
        <v/>
      </c>
      <c r="BJ22" s="180"/>
      <c r="BK22" s="180"/>
      <c r="BL22" s="180"/>
      <c r="BM22" s="183"/>
      <c r="BN22" s="159"/>
      <c r="BO22" s="159"/>
      <c r="BP22" s="159"/>
      <c r="BQ22" s="199"/>
      <c r="BR22" s="159"/>
      <c r="BS22" s="159"/>
      <c r="BT22" s="161"/>
      <c r="BU22" s="163"/>
      <c r="BW22" s="19"/>
    </row>
    <row r="23" spans="1:77" ht="12" hidden="1" customHeight="1" thickBot="1" x14ac:dyDescent="0.25">
      <c r="A23" s="211"/>
      <c r="B23" s="169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204"/>
      <c r="I23" s="20" t="str">
        <f>AE11</f>
        <v/>
      </c>
      <c r="J23" s="20">
        <f>AD11</f>
        <v>0</v>
      </c>
      <c r="K23" s="20" t="s">
        <v>52</v>
      </c>
      <c r="L23" s="21">
        <f>AB11</f>
        <v>0</v>
      </c>
      <c r="M23" s="22" t="str">
        <f>AA11</f>
        <v/>
      </c>
      <c r="N23" s="143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43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76"/>
      <c r="AA23" s="177"/>
      <c r="AB23" s="177"/>
      <c r="AC23" s="177"/>
      <c r="AD23" s="177"/>
      <c r="AE23" s="178"/>
      <c r="AF23" s="137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7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40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40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40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81"/>
      <c r="BK23" s="181"/>
      <c r="BL23" s="181"/>
      <c r="BM23" s="184"/>
      <c r="BN23" s="160"/>
      <c r="BO23" s="160"/>
      <c r="BP23" s="160"/>
      <c r="BQ23" s="200"/>
      <c r="BR23" s="160"/>
      <c r="BS23" s="160"/>
      <c r="BT23" s="162"/>
      <c r="BU23" s="164"/>
      <c r="BW23" s="19"/>
    </row>
    <row r="24" spans="1:77" ht="12" hidden="1" customHeight="1" x14ac:dyDescent="0.2">
      <c r="A24" s="81">
        <f>Z2</f>
        <v>0</v>
      </c>
      <c r="B24" s="167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202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41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41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41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70"/>
      <c r="AG24" s="171"/>
      <c r="AH24" s="171"/>
      <c r="AI24" s="171"/>
      <c r="AJ24" s="171"/>
      <c r="AK24" s="172"/>
      <c r="AL24" s="138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88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8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38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79">
        <f>SUMPRODUCT((J24=2)+(P24=2)+(V24=2)+(AB24=2)+(D24=2)+(AM24=2)+(AS24=2)+(AY24=2)+(BE24=2))</f>
        <v>0</v>
      </c>
      <c r="BK24" s="194" t="s">
        <v>14</v>
      </c>
      <c r="BL24" s="179">
        <f>SUMPRODUCT((L24=2)+(R24=2)+(X24=2)+(F24=2)+(AD24=2)+(AP24=2)+(AV24=2)+(BB24=2)+(BH24=2))</f>
        <v>0</v>
      </c>
      <c r="BM24" s="182">
        <f>SUM(BJ24*2)+BL24</f>
        <v>0</v>
      </c>
      <c r="BN24" s="158">
        <f>SUM(D24,J24,P24,V24,AB24,AM24,AS24,AY24,BE24)</f>
        <v>0</v>
      </c>
      <c r="BO24" s="158" t="s">
        <v>14</v>
      </c>
      <c r="BP24" s="158">
        <f>SUM(F24,L24,R24,X24,AD24,AP24,AV24,BB24,BH24)</f>
        <v>0</v>
      </c>
      <c r="BQ24" s="198" t="e">
        <f>SUM(BN24/BP24)</f>
        <v>#DIV/0!</v>
      </c>
      <c r="BR24" s="158">
        <f>SUM(J25,J26,J27,P25,P26,P27,V25,V26,V27,AB25,AB26,AB27,AH25,AH26,AH27,AN25,AN26,AN27,AT25,AT26,AT27,AZ25,AZ26,AZ27,BF25,BF26,BF27,D25,D26,D27)</f>
        <v>0</v>
      </c>
      <c r="BS24" s="158">
        <f>SUM(F25,F26,F27,L25,L26,L27,R25,R26,R27,X25,X26,X27,AD25,AD26,AD27,AJ25,AJ26,AJ27,AP25,AP26,AP27,AV25,AV26,AV27,BB25,BB26,BB27,BH25,BH26,BH27)</f>
        <v>0</v>
      </c>
      <c r="BT24" s="201" t="e">
        <f>SUM(BR24/BS24)</f>
        <v>#DIV/0!</v>
      </c>
      <c r="BU24" s="163">
        <f>$BV24</f>
        <v>5</v>
      </c>
      <c r="BV24">
        <f>RANK(BY24,BY$4:BY$43)</f>
        <v>5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10">
        <f>AF3</f>
        <v>0</v>
      </c>
      <c r="B25" s="168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203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42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42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42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73"/>
      <c r="AG25" s="174"/>
      <c r="AH25" s="174"/>
      <c r="AI25" s="174"/>
      <c r="AJ25" s="174"/>
      <c r="AK25" s="175"/>
      <c r="AL25" s="139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89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9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39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80"/>
      <c r="BK25" s="180"/>
      <c r="BL25" s="180"/>
      <c r="BM25" s="183"/>
      <c r="BN25" s="159"/>
      <c r="BO25" s="159"/>
      <c r="BP25" s="159"/>
      <c r="BQ25" s="199"/>
      <c r="BR25" s="159"/>
      <c r="BS25" s="159"/>
      <c r="BT25" s="161"/>
      <c r="BU25" s="163"/>
      <c r="BW25" s="19"/>
    </row>
    <row r="26" spans="1:77" ht="12" hidden="1" customHeight="1" x14ac:dyDescent="0.2">
      <c r="A26" s="210"/>
      <c r="B26" s="168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203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42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42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42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73"/>
      <c r="AG26" s="174"/>
      <c r="AH26" s="174"/>
      <c r="AI26" s="174"/>
      <c r="AJ26" s="174"/>
      <c r="AK26" s="175"/>
      <c r="AL26" s="139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89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9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39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80"/>
      <c r="BK26" s="180"/>
      <c r="BL26" s="180"/>
      <c r="BM26" s="183"/>
      <c r="BN26" s="159"/>
      <c r="BO26" s="159"/>
      <c r="BP26" s="159"/>
      <c r="BQ26" s="199"/>
      <c r="BR26" s="159"/>
      <c r="BS26" s="159"/>
      <c r="BT26" s="161"/>
      <c r="BU26" s="163"/>
      <c r="BW26" s="19"/>
    </row>
    <row r="27" spans="1:77" ht="12" hidden="1" customHeight="1" thickBot="1" x14ac:dyDescent="0.25">
      <c r="A27" s="211"/>
      <c r="B27" s="169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204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43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43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43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76"/>
      <c r="AG27" s="177"/>
      <c r="AH27" s="177"/>
      <c r="AI27" s="177"/>
      <c r="AJ27" s="177"/>
      <c r="AK27" s="178"/>
      <c r="AL27" s="140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90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40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40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81"/>
      <c r="BK27" s="181"/>
      <c r="BL27" s="181"/>
      <c r="BM27" s="184"/>
      <c r="BN27" s="160"/>
      <c r="BO27" s="160"/>
      <c r="BP27" s="160"/>
      <c r="BQ27" s="200"/>
      <c r="BR27" s="160"/>
      <c r="BS27" s="160"/>
      <c r="BT27" s="162"/>
      <c r="BU27" s="164"/>
      <c r="BW27" s="19"/>
    </row>
    <row r="28" spans="1:77" ht="12" hidden="1" customHeight="1" x14ac:dyDescent="0.2">
      <c r="A28" s="26">
        <f>AF2</f>
        <v>0</v>
      </c>
      <c r="B28" s="167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41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41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41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41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70"/>
      <c r="AM28" s="171"/>
      <c r="AN28" s="171"/>
      <c r="AO28" s="171"/>
      <c r="AP28" s="171"/>
      <c r="AQ28" s="172"/>
      <c r="AR28" s="138" t="s">
        <v>28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8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38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79">
        <f>SUMPRODUCT((J28=2)+(D28=2)+(P28=2)+(V28=2)+(AB28=2)+(AH28=2)+(AS28=2)+(AY28=2)+(BE28=2))</f>
        <v>0</v>
      </c>
      <c r="BK28" s="194" t="s">
        <v>14</v>
      </c>
      <c r="BL28" s="179">
        <f>SUMPRODUCT((L28=2)+(R28=2)+(X28=2)+(AD28=2)+(AJ28=2)+(AP28=2)+(AV28=2)+(BB28=2)+(BH28=2))</f>
        <v>0</v>
      </c>
      <c r="BM28" s="182">
        <f>SUM(BJ28*2)+BL28</f>
        <v>0</v>
      </c>
      <c r="BN28" s="158">
        <f>SUM(D28,J28,V28,AB28,AH28,P28,AS28,AY28,BE28)</f>
        <v>0</v>
      </c>
      <c r="BO28" s="158" t="s">
        <v>14</v>
      </c>
      <c r="BP28" s="158">
        <f>SUM(F28,L28,R28,X28,AD28,AJ28,AP28,AV28,BB28,BH28)</f>
        <v>0</v>
      </c>
      <c r="BQ28" s="198" t="e">
        <f>SUM(BN28/BP28)</f>
        <v>#DIV/0!</v>
      </c>
      <c r="BR28" s="158">
        <f>SUM(J29,J30,J31,P29,P30,P31,V29,V30,V31,AB29,AB30,AB31,AH29,AH30,AH31,AN29,AN30,AN31,AT29,AT30,AT31,AZ29,AZ30,AZ31,BF29,BF30,BF31,D29,D30,D31)</f>
        <v>0</v>
      </c>
      <c r="BS28" s="158">
        <f>SUM(F29,F30,F31,L29,L30,L31,R29,R30,R31,X29,X30,X31,AD29,AD30,AD31,AJ29,AJ30,AJ31,AP29,AP30,AP31,AV29,AV30,AV31,BB29,BB30,BB31,BH29,BH30,BH31)</f>
        <v>0</v>
      </c>
      <c r="BT28" s="201" t="e">
        <f>SUM(BR28/BS28)</f>
        <v>#DIV/0!</v>
      </c>
      <c r="BU28" s="163">
        <f>$BV28</f>
        <v>5</v>
      </c>
      <c r="BV28">
        <f>RANK(BY28,BY$4:BY$43)</f>
        <v>5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65">
        <f>AL3</f>
        <v>0</v>
      </c>
      <c r="B29" s="168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42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42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42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42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73"/>
      <c r="AM29" s="174"/>
      <c r="AN29" s="174"/>
      <c r="AO29" s="174"/>
      <c r="AP29" s="174"/>
      <c r="AQ29" s="175"/>
      <c r="AR29" s="139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9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39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80"/>
      <c r="BK29" s="180"/>
      <c r="BL29" s="180"/>
      <c r="BM29" s="183"/>
      <c r="BN29" s="159"/>
      <c r="BO29" s="159"/>
      <c r="BP29" s="159"/>
      <c r="BQ29" s="199"/>
      <c r="BR29" s="159"/>
      <c r="BS29" s="159"/>
      <c r="BT29" s="161"/>
      <c r="BU29" s="163"/>
      <c r="BW29" s="19"/>
    </row>
    <row r="30" spans="1:77" ht="12" hidden="1" customHeight="1" x14ac:dyDescent="0.2">
      <c r="A30" s="165"/>
      <c r="B30" s="168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42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42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42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42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73"/>
      <c r="AM30" s="174"/>
      <c r="AN30" s="174"/>
      <c r="AO30" s="174"/>
      <c r="AP30" s="174"/>
      <c r="AQ30" s="175"/>
      <c r="AR30" s="139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9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39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80"/>
      <c r="BK30" s="180"/>
      <c r="BL30" s="180"/>
      <c r="BM30" s="183"/>
      <c r="BN30" s="159"/>
      <c r="BO30" s="159"/>
      <c r="BP30" s="159"/>
      <c r="BQ30" s="199"/>
      <c r="BR30" s="159"/>
      <c r="BS30" s="159"/>
      <c r="BT30" s="161"/>
      <c r="BU30" s="163"/>
      <c r="BW30" s="19"/>
    </row>
    <row r="31" spans="1:77" ht="12" hidden="1" customHeight="1" thickBot="1" x14ac:dyDescent="0.25">
      <c r="A31" s="166"/>
      <c r="B31" s="169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43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43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43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43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76"/>
      <c r="AM31" s="177"/>
      <c r="AN31" s="177"/>
      <c r="AO31" s="177"/>
      <c r="AP31" s="177"/>
      <c r="AQ31" s="178"/>
      <c r="AR31" s="140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40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40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81"/>
      <c r="BK31" s="181"/>
      <c r="BL31" s="181"/>
      <c r="BM31" s="184"/>
      <c r="BN31" s="160"/>
      <c r="BO31" s="160"/>
      <c r="BP31" s="160"/>
      <c r="BQ31" s="200"/>
      <c r="BR31" s="160"/>
      <c r="BS31" s="160"/>
      <c r="BT31" s="162"/>
      <c r="BU31" s="164"/>
      <c r="BW31" s="19"/>
    </row>
    <row r="32" spans="1:77" ht="12" hidden="1" customHeight="1" x14ac:dyDescent="0.2">
      <c r="A32" s="26">
        <f>$AR$2</f>
        <v>0</v>
      </c>
      <c r="B32" s="212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202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41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41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41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41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41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88"/>
      <c r="AS32" s="101"/>
      <c r="AT32" s="6"/>
      <c r="AU32" s="6" t="s">
        <v>13</v>
      </c>
      <c r="AV32" s="7"/>
      <c r="AW32" s="28"/>
      <c r="AX32" s="138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38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79">
        <f>SUMPRODUCT((J32=2)+(P32=2)+(V32=2)+(AB32=2)+(D32=2)+(AH32=2)+(AN32=2)+(AY32=2)+(BE32=2))</f>
        <v>0</v>
      </c>
      <c r="BK32" s="194" t="s">
        <v>14</v>
      </c>
      <c r="BL32" s="179">
        <f>SUMPRODUCT((L32=2)+(R32=2)+(X32=2)+(AD32=2)+(AJ32=2)+(AP32=2)+(F32=2)+(BB32=2)+(BH32=2))</f>
        <v>0</v>
      </c>
      <c r="BM32" s="182">
        <f>SUM(BJ32*2)+BL32</f>
        <v>0</v>
      </c>
      <c r="BN32" s="158">
        <f>SUM(D32,J32,P32,V32,AB32,AH32,AN32,AS32,AY32,BE32)</f>
        <v>0</v>
      </c>
      <c r="BO32" s="158" t="s">
        <v>14</v>
      </c>
      <c r="BP32" s="158">
        <f>SUM(F32,L32,R32,X32,AD32,AJ32,AP32,BB32,BH32)</f>
        <v>0</v>
      </c>
      <c r="BQ32" s="198" t="e">
        <f>SUM(BN32/BP32)</f>
        <v>#DIV/0!</v>
      </c>
      <c r="BR32" s="158">
        <f>SUM(J33,J34,J35,P33,P34,P35,V33,V34,V35,AB33,AB34,AB35,AH33,AH34,AH35,AN33,AN34,AN35,AT33,AT34,AT35,AZ33,AZ34,AZ35,BF33,BF34,BF35,D33,D34,D35)</f>
        <v>0</v>
      </c>
      <c r="BS32" s="158">
        <f>SUM(F33,F34,F35,L33,L34,L35,R33,R34,R35,X33,X34,X35,AD33,AD34,AD35,AJ33,AJ34,AJ35,AP33,AP34,AP35,AV33,AV34,AV35,BB33,BB34,BB35,BH33,BH34,BH35)</f>
        <v>0</v>
      </c>
      <c r="BT32" s="201" t="e">
        <f>SUM(BR32/BS32)</f>
        <v>#DIV/0!</v>
      </c>
      <c r="BU32" s="163">
        <f>$BV32</f>
        <v>5</v>
      </c>
      <c r="BV32">
        <f>RANK(BY32,BY$4:BY$43)</f>
        <v>5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214">
        <f>$AR$3</f>
        <v>0</v>
      </c>
      <c r="B33" s="213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203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42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42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42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42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42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89"/>
      <c r="AS33" s="102"/>
      <c r="AT33" s="30"/>
      <c r="AU33" s="30" t="s">
        <v>13</v>
      </c>
      <c r="AV33" s="12"/>
      <c r="AW33" s="31"/>
      <c r="AX33" s="139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39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80"/>
      <c r="BK33" s="180"/>
      <c r="BL33" s="180"/>
      <c r="BM33" s="183"/>
      <c r="BN33" s="159"/>
      <c r="BO33" s="159"/>
      <c r="BP33" s="159"/>
      <c r="BQ33" s="199"/>
      <c r="BR33" s="159"/>
      <c r="BS33" s="159"/>
      <c r="BT33" s="161"/>
      <c r="BU33" s="163"/>
      <c r="BW33" s="19"/>
    </row>
    <row r="34" spans="1:77" ht="12" hidden="1" customHeight="1" x14ac:dyDescent="0.2">
      <c r="A34" s="215"/>
      <c r="B34" s="213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203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42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42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42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42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42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89"/>
      <c r="AS34" s="102"/>
      <c r="AT34" s="30"/>
      <c r="AU34" s="30" t="s">
        <v>13</v>
      </c>
      <c r="AV34" s="12"/>
      <c r="AW34" s="31"/>
      <c r="AX34" s="139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39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80"/>
      <c r="BK34" s="180"/>
      <c r="BL34" s="180"/>
      <c r="BM34" s="183"/>
      <c r="BN34" s="159"/>
      <c r="BO34" s="159"/>
      <c r="BP34" s="159"/>
      <c r="BQ34" s="199"/>
      <c r="BR34" s="159"/>
      <c r="BS34" s="159"/>
      <c r="BT34" s="161"/>
      <c r="BU34" s="163"/>
      <c r="BW34" s="19"/>
    </row>
    <row r="35" spans="1:77" ht="12" hidden="1" customHeight="1" thickBot="1" x14ac:dyDescent="0.25">
      <c r="A35" s="216"/>
      <c r="B35" s="213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204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43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43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43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43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43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0"/>
      <c r="AS35" s="103"/>
      <c r="AT35" s="20"/>
      <c r="AU35" s="20" t="s">
        <v>13</v>
      </c>
      <c r="AV35" s="21"/>
      <c r="AW35" s="33"/>
      <c r="AX35" s="140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40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81"/>
      <c r="BK35" s="181"/>
      <c r="BL35" s="181"/>
      <c r="BM35" s="184"/>
      <c r="BN35" s="160"/>
      <c r="BO35" s="160"/>
      <c r="BP35" s="160"/>
      <c r="BQ35" s="200"/>
      <c r="BR35" s="160"/>
      <c r="BS35" s="160"/>
      <c r="BT35" s="162"/>
      <c r="BU35" s="164"/>
      <c r="BW35" s="19"/>
    </row>
    <row r="36" spans="1:77" ht="12" hidden="1" customHeight="1" x14ac:dyDescent="0.2">
      <c r="A36" s="26">
        <f>$AX$2</f>
        <v>0</v>
      </c>
      <c r="B36" s="168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202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41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41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41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41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41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41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88"/>
      <c r="AY36" s="101"/>
      <c r="AZ36" s="6"/>
      <c r="BA36" s="6" t="s">
        <v>13</v>
      </c>
      <c r="BB36" s="7"/>
      <c r="BC36" s="8"/>
      <c r="BD36" s="138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79">
        <f>SUMPRODUCT((D36=2)+(J36=2)+(V36=2)+(P36=2)+(AB36=2)+(AH36=2)+(AN36=2)+(AT36=2)+(BE36=2))</f>
        <v>0</v>
      </c>
      <c r="BK36" s="194" t="s">
        <v>14</v>
      </c>
      <c r="BL36" s="179">
        <f>SUMPRODUCT((L36=2)+(R36=2)+(X36=2)+(AC36=2)+(AJ36=2)+(AP36=2)+(AV36=2)+(BB36=2)+(BH36=2))</f>
        <v>0</v>
      </c>
      <c r="BM36" s="182">
        <f>SUM(BJ36*2)+BL36</f>
        <v>0</v>
      </c>
      <c r="BN36" s="158">
        <f>SUM(D36,J36,P36,V36,AB36,AG36,AN36,AT36,BE36)</f>
        <v>0</v>
      </c>
      <c r="BO36" s="158" t="s">
        <v>14</v>
      </c>
      <c r="BP36" s="158">
        <f>SUM(F36,L36,R36,X36,AD36,AJ36,AP36,AV36,BH36)</f>
        <v>0</v>
      </c>
      <c r="BQ36" s="198" t="e">
        <f>SUM(BN36/BP36)</f>
        <v>#DIV/0!</v>
      </c>
      <c r="BR36" s="158">
        <f>SUM(J37,J38,J39,P37,P38,P39,V37,V38,V39,AB37,AB38,AB39,AH37,AH38,AH39,AN37,AN38,AN39,AT37,AT38,AT39,AZ37,AZ38,AZ39,BF37,BF38,BF39,D37,D38,D39)</f>
        <v>0</v>
      </c>
      <c r="BS36" s="158">
        <f>SUM(F37,F38,F39,L37,L38,L39,R37,R38,R39,X37,X38,X39,AD37,AD38,AD39,AJ37,AJ38,AJ39,AP37,AP38,AP39,AV37,AV38,AV39,BB37,BB38,BB39,BH37,BH38,BH39)</f>
        <v>0</v>
      </c>
      <c r="BT36" s="201" t="e">
        <f>SUM(BR36/BS36)</f>
        <v>#DIV/0!</v>
      </c>
      <c r="BU36" s="163">
        <f>$BV36</f>
        <v>5</v>
      </c>
      <c r="BV36">
        <f>RANK(BY36,BY$4:BY$43)</f>
        <v>5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214">
        <f>$AX$3</f>
        <v>0</v>
      </c>
      <c r="B37" s="168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203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42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42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42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42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42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42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89"/>
      <c r="AY37" s="102"/>
      <c r="AZ37" s="30"/>
      <c r="BA37" s="30" t="s">
        <v>13</v>
      </c>
      <c r="BB37" s="12"/>
      <c r="BC37" s="13"/>
      <c r="BD37" s="139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80"/>
      <c r="BK37" s="180"/>
      <c r="BL37" s="180"/>
      <c r="BM37" s="183"/>
      <c r="BN37" s="159"/>
      <c r="BO37" s="159"/>
      <c r="BP37" s="159"/>
      <c r="BQ37" s="199"/>
      <c r="BR37" s="159"/>
      <c r="BS37" s="159"/>
      <c r="BT37" s="161"/>
      <c r="BU37" s="163"/>
      <c r="BW37" s="19"/>
    </row>
    <row r="38" spans="1:77" ht="12" hidden="1" customHeight="1" x14ac:dyDescent="0.2">
      <c r="A38" s="215"/>
      <c r="B38" s="168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203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42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42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42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42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42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42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89"/>
      <c r="AY38" s="102"/>
      <c r="AZ38" s="30"/>
      <c r="BA38" s="30" t="s">
        <v>13</v>
      </c>
      <c r="BB38" s="12"/>
      <c r="BC38" s="13"/>
      <c r="BD38" s="139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80"/>
      <c r="BK38" s="180"/>
      <c r="BL38" s="180"/>
      <c r="BM38" s="183"/>
      <c r="BN38" s="159"/>
      <c r="BO38" s="159"/>
      <c r="BP38" s="159"/>
      <c r="BQ38" s="199"/>
      <c r="BR38" s="159"/>
      <c r="BS38" s="159"/>
      <c r="BT38" s="161"/>
      <c r="BU38" s="163"/>
      <c r="BW38" s="19"/>
    </row>
    <row r="39" spans="1:77" ht="12" hidden="1" customHeight="1" thickBot="1" x14ac:dyDescent="0.25">
      <c r="A39" s="216"/>
      <c r="B39" s="168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204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43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43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43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43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43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43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0"/>
      <c r="AY39" s="103"/>
      <c r="AZ39" s="20"/>
      <c r="BA39" s="20" t="s">
        <v>13</v>
      </c>
      <c r="BB39" s="21"/>
      <c r="BC39" s="22"/>
      <c r="BD39" s="140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81"/>
      <c r="BK39" s="181"/>
      <c r="BL39" s="181"/>
      <c r="BM39" s="184"/>
      <c r="BN39" s="160"/>
      <c r="BO39" s="160"/>
      <c r="BP39" s="160"/>
      <c r="BQ39" s="200"/>
      <c r="BR39" s="160"/>
      <c r="BS39" s="160"/>
      <c r="BT39" s="162"/>
      <c r="BU39" s="164"/>
      <c r="BW39" s="19"/>
    </row>
    <row r="40" spans="1:77" ht="12" hidden="1" customHeight="1" x14ac:dyDescent="0.2">
      <c r="A40" s="55">
        <f>$BD$2</f>
        <v>0</v>
      </c>
      <c r="B40" s="168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202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41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41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41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41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41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41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41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88"/>
      <c r="BE40" s="102"/>
      <c r="BF40" s="35"/>
      <c r="BG40" s="35" t="s">
        <v>13</v>
      </c>
      <c r="BH40" s="56"/>
      <c r="BI40" s="97"/>
      <c r="BJ40" s="179">
        <f>SUMPRODUCT((J40=2)+(P40=2)+(V40=2)+(AB40=2)+(AH40=2)+(D40=2)+(AN40=2)+(AT40=2)+(AZ40=2))</f>
        <v>0</v>
      </c>
      <c r="BK40" s="180" t="s">
        <v>14</v>
      </c>
      <c r="BL40" s="179">
        <f>SUMPRODUCT((L40=2)+(R40=2)+(X40=2)+(AD40=2)+(AJ40=2)+(F40=2)+(AP40=2)+(AV40=2)+(BB40=2))</f>
        <v>0</v>
      </c>
      <c r="BM40" s="182">
        <f>SUM(BJ40*2)+BL40</f>
        <v>0</v>
      </c>
      <c r="BN40" s="221">
        <f>SUM(D40,J40,P40,V40,AB40,AH40,AN40,AT40,AZ40,BD40)</f>
        <v>0</v>
      </c>
      <c r="BO40" s="221" t="s">
        <v>14</v>
      </c>
      <c r="BP40" s="221">
        <f>SUM(F40,L40,R40,X40,AD40,AJ40,AP40,AV40,BB40)</f>
        <v>0</v>
      </c>
      <c r="BQ40" s="198" t="e">
        <f>SUM(BN40/BP40)</f>
        <v>#DIV/0!</v>
      </c>
      <c r="BR40" s="221">
        <f>SUM(J41,J42,J43,P41,P42,P43,V41,V42,V43,AB41,AB42,AB43,AH41,AH42,AH43,AN41,AN42,AN43,AT41,AT42,AT43,AZ41,AZ42,AZ43,BF41,BF42,BF43,D41,D42,D43)</f>
        <v>0</v>
      </c>
      <c r="BS40" s="221">
        <f>SUM(F41,F42,F43,L41,L42,L43,R41,R42,R43,X41,X42,X43,AD41,AD42,AD43,AJ41,AJ42,AJ43,AP41,AP42,AP43,AV41,AV42,AV43,BB41,BB42,BB43,BH41,BH42,BH43)</f>
        <v>0</v>
      </c>
      <c r="BT40" s="201" t="e">
        <f>SUM(BR40/BS40)</f>
        <v>#DIV/0!</v>
      </c>
      <c r="BU40" s="224">
        <f>$BV40</f>
        <v>5</v>
      </c>
      <c r="BV40">
        <f>RANK(BY40,BY$4:BY$43)</f>
        <v>5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214">
        <f>$BD$3</f>
        <v>0</v>
      </c>
      <c r="B41" s="168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203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42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42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42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42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42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42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42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89"/>
      <c r="BE41" s="30"/>
      <c r="BF41" s="30"/>
      <c r="BG41" s="30" t="s">
        <v>13</v>
      </c>
      <c r="BH41" s="12"/>
      <c r="BI41" s="30"/>
      <c r="BJ41" s="180"/>
      <c r="BK41" s="180"/>
      <c r="BL41" s="180"/>
      <c r="BM41" s="183"/>
      <c r="BN41" s="159"/>
      <c r="BO41" s="159"/>
      <c r="BP41" s="159"/>
      <c r="BQ41" s="199"/>
      <c r="BR41" s="159"/>
      <c r="BS41" s="159"/>
      <c r="BT41" s="161"/>
      <c r="BU41" s="163"/>
      <c r="BW41" s="19"/>
    </row>
    <row r="42" spans="1:77" ht="12" hidden="1" customHeight="1" x14ac:dyDescent="0.2">
      <c r="A42" s="215"/>
      <c r="B42" s="168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203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42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42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42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42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42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42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42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89"/>
      <c r="BE42" s="30"/>
      <c r="BF42" s="30"/>
      <c r="BG42" s="30" t="s">
        <v>13</v>
      </c>
      <c r="BH42" s="12"/>
      <c r="BI42" s="30"/>
      <c r="BJ42" s="180"/>
      <c r="BK42" s="180"/>
      <c r="BL42" s="180"/>
      <c r="BM42" s="183"/>
      <c r="BN42" s="159"/>
      <c r="BO42" s="159"/>
      <c r="BP42" s="159"/>
      <c r="BQ42" s="199"/>
      <c r="BR42" s="159"/>
      <c r="BS42" s="159"/>
      <c r="BT42" s="161"/>
      <c r="BU42" s="163"/>
      <c r="BW42" s="19"/>
    </row>
    <row r="43" spans="1:77" ht="12" hidden="1" customHeight="1" thickBot="1" x14ac:dyDescent="0.25">
      <c r="A43" s="226"/>
      <c r="B43" s="217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218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219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219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219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219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219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219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219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228"/>
      <c r="BE43" s="66"/>
      <c r="BF43" s="61"/>
      <c r="BG43" s="61" t="s">
        <v>13</v>
      </c>
      <c r="BH43" s="63"/>
      <c r="BI43" s="98"/>
      <c r="BJ43" s="181"/>
      <c r="BK43" s="227"/>
      <c r="BL43" s="181"/>
      <c r="BM43" s="184"/>
      <c r="BN43" s="222"/>
      <c r="BO43" s="222"/>
      <c r="BP43" s="222"/>
      <c r="BQ43" s="220"/>
      <c r="BR43" s="222"/>
      <c r="BS43" s="222"/>
      <c r="BT43" s="223"/>
      <c r="BU43" s="225"/>
    </row>
    <row r="44" spans="1:77" ht="13.5" thickTop="1" x14ac:dyDescent="0.2">
      <c r="BJ44" s="229"/>
      <c r="BK44" s="229"/>
      <c r="BL44" s="230"/>
      <c r="BM44" s="231"/>
      <c r="BN44" s="231"/>
      <c r="BQ44" s="68"/>
    </row>
    <row r="45" spans="1:77" hidden="1" x14ac:dyDescent="0.2">
      <c r="BQ45" s="68"/>
    </row>
    <row r="46" spans="1:77" ht="19.5" hidden="1" customHeight="1" x14ac:dyDescent="0.2"/>
    <row r="47" spans="1:77" ht="15" customHeight="1" x14ac:dyDescent="0.2"/>
    <row r="48" spans="1:77" ht="13.5" thickBot="1" x14ac:dyDescent="0.25"/>
    <row r="49" spans="1:62" ht="41.25" customHeight="1" thickTop="1" x14ac:dyDescent="0.2">
      <c r="A49" s="69" t="str">
        <f>$A$3</f>
        <v>チーム名</v>
      </c>
      <c r="B49" s="232" t="str">
        <f>$B$3</f>
        <v>ｃｈｏｃｏ</v>
      </c>
      <c r="C49" s="232"/>
      <c r="D49" s="232"/>
      <c r="E49" s="232"/>
      <c r="F49" s="232"/>
      <c r="G49" s="232"/>
      <c r="H49" s="233" t="str">
        <f>H3</f>
        <v>ＳＶミックス</v>
      </c>
      <c r="I49" s="233"/>
      <c r="J49" s="233"/>
      <c r="K49" s="233"/>
      <c r="L49" s="233"/>
      <c r="M49" s="233"/>
      <c r="N49" s="233" t="str">
        <f>$N$3</f>
        <v>ＲＩＳＥ</v>
      </c>
      <c r="O49" s="233"/>
      <c r="P49" s="233"/>
      <c r="Q49" s="233"/>
      <c r="R49" s="233"/>
      <c r="S49" s="233"/>
      <c r="T49" s="233" t="str">
        <f>$T$3</f>
        <v>Ｑビック</v>
      </c>
      <c r="U49" s="233"/>
      <c r="V49" s="233"/>
      <c r="W49" s="233"/>
      <c r="X49" s="233"/>
      <c r="Y49" s="233"/>
      <c r="Z49" s="233">
        <f>$Z$3</f>
        <v>0</v>
      </c>
      <c r="AA49" s="233"/>
      <c r="AB49" s="233"/>
      <c r="AC49" s="233"/>
      <c r="AD49" s="233"/>
      <c r="AE49" s="233"/>
      <c r="AF49" s="233">
        <f>$AF$3</f>
        <v>0</v>
      </c>
      <c r="AG49" s="233"/>
      <c r="AH49" s="233"/>
      <c r="AI49" s="233"/>
      <c r="AJ49" s="233"/>
      <c r="AK49" s="233"/>
      <c r="AL49" s="233">
        <f>$AL$3</f>
        <v>0</v>
      </c>
      <c r="AM49" s="233"/>
      <c r="AN49" s="233"/>
      <c r="AO49" s="233"/>
      <c r="AP49" s="233"/>
      <c r="AQ49" s="233"/>
      <c r="AR49" s="234">
        <f>$AR$3</f>
        <v>0</v>
      </c>
      <c r="AS49" s="235"/>
      <c r="AT49" s="235"/>
      <c r="AU49" s="235"/>
      <c r="AV49" s="235"/>
      <c r="AW49" s="236"/>
      <c r="AX49" s="234">
        <f>$AX$3</f>
        <v>0</v>
      </c>
      <c r="AY49" s="235"/>
      <c r="AZ49" s="235"/>
      <c r="BA49" s="235"/>
      <c r="BB49" s="235"/>
      <c r="BC49" s="236"/>
      <c r="BD49" s="234">
        <f>$BD$3</f>
        <v>0</v>
      </c>
      <c r="BE49" s="235"/>
      <c r="BF49" s="235"/>
      <c r="BG49" s="235"/>
      <c r="BH49" s="235"/>
      <c r="BI49" s="241"/>
    </row>
    <row r="50" spans="1:62" ht="22.5" customHeight="1" thickBot="1" x14ac:dyDescent="0.25">
      <c r="A50" s="70" t="s">
        <v>11</v>
      </c>
      <c r="B50" s="242">
        <f>$BU$4</f>
        <v>1</v>
      </c>
      <c r="C50" s="242"/>
      <c r="D50" s="242"/>
      <c r="E50" s="242"/>
      <c r="F50" s="242"/>
      <c r="G50" s="242"/>
      <c r="H50" s="242">
        <f>$BU$8</f>
        <v>2</v>
      </c>
      <c r="I50" s="242"/>
      <c r="J50" s="242"/>
      <c r="K50" s="242"/>
      <c r="L50" s="242"/>
      <c r="M50" s="242"/>
      <c r="N50" s="242">
        <f>$BU$12</f>
        <v>4</v>
      </c>
      <c r="O50" s="242"/>
      <c r="P50" s="242"/>
      <c r="Q50" s="242"/>
      <c r="R50" s="242"/>
      <c r="S50" s="242"/>
      <c r="T50" s="242">
        <f>$BU$16</f>
        <v>3</v>
      </c>
      <c r="U50" s="242"/>
      <c r="V50" s="242"/>
      <c r="W50" s="242"/>
      <c r="X50" s="242"/>
      <c r="Y50" s="242"/>
      <c r="Z50" s="242">
        <f>$BU$20</f>
        <v>5</v>
      </c>
      <c r="AA50" s="242"/>
      <c r="AB50" s="242"/>
      <c r="AC50" s="242"/>
      <c r="AD50" s="242"/>
      <c r="AE50" s="242"/>
      <c r="AF50" s="242">
        <f>$BU$24</f>
        <v>5</v>
      </c>
      <c r="AG50" s="242"/>
      <c r="AH50" s="242"/>
      <c r="AI50" s="242"/>
      <c r="AJ50" s="242"/>
      <c r="AK50" s="242"/>
      <c r="AL50" s="242">
        <f>$BU$28</f>
        <v>5</v>
      </c>
      <c r="AM50" s="242"/>
      <c r="AN50" s="242"/>
      <c r="AO50" s="242"/>
      <c r="AP50" s="242"/>
      <c r="AQ50" s="242"/>
      <c r="AR50" s="237">
        <f>$BU$32</f>
        <v>5</v>
      </c>
      <c r="AS50" s="238"/>
      <c r="AT50" s="238"/>
      <c r="AU50" s="238"/>
      <c r="AV50" s="238"/>
      <c r="AW50" s="239"/>
      <c r="AX50" s="237">
        <f>$BU$36</f>
        <v>5</v>
      </c>
      <c r="AY50" s="238"/>
      <c r="AZ50" s="238"/>
      <c r="BA50" s="238"/>
      <c r="BB50" s="238"/>
      <c r="BC50" s="239"/>
      <c r="BD50" s="237">
        <f>$BU$40</f>
        <v>5</v>
      </c>
      <c r="BE50" s="238"/>
      <c r="BF50" s="238"/>
      <c r="BG50" s="238"/>
      <c r="BH50" s="238"/>
      <c r="BI50" s="240"/>
    </row>
    <row r="51" spans="1:62" ht="12" customHeight="1" thickTop="1" thickBot="1" x14ac:dyDescent="0.25"/>
    <row r="52" spans="1:62" ht="12" customHeight="1" x14ac:dyDescent="0.2">
      <c r="B52" s="115"/>
      <c r="C52" s="116" t="s">
        <v>75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 t="s">
        <v>77</v>
      </c>
      <c r="U52" s="116"/>
      <c r="V52" s="116"/>
      <c r="W52" s="116"/>
      <c r="X52" s="116"/>
      <c r="Y52" s="117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</row>
    <row r="53" spans="1:62" ht="12" customHeight="1" x14ac:dyDescent="0.2">
      <c r="B53" s="118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119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</row>
    <row r="54" spans="1:62" ht="12" customHeight="1" x14ac:dyDescent="0.2">
      <c r="B54" s="118"/>
      <c r="C54" s="76"/>
      <c r="D54" s="76" t="s">
        <v>78</v>
      </c>
      <c r="E54" s="76"/>
      <c r="F54" s="76"/>
      <c r="G54" s="76" t="s">
        <v>79</v>
      </c>
      <c r="H54" s="76" t="s">
        <v>80</v>
      </c>
      <c r="I54" s="76"/>
      <c r="J54" s="76"/>
      <c r="K54" s="76"/>
      <c r="L54" s="76"/>
      <c r="M54" s="76"/>
      <c r="N54" s="76"/>
      <c r="O54" s="76"/>
      <c r="P54" s="76"/>
      <c r="Q54" s="76"/>
      <c r="R54" s="76" t="s">
        <v>73</v>
      </c>
      <c r="S54" s="76"/>
      <c r="T54" s="76"/>
      <c r="U54" s="76" t="s">
        <v>79</v>
      </c>
      <c r="V54" s="76" t="s">
        <v>74</v>
      </c>
      <c r="W54" s="76"/>
      <c r="X54" s="76"/>
      <c r="Y54" s="119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</row>
    <row r="55" spans="1:62" ht="12" customHeight="1" x14ac:dyDescent="0.2">
      <c r="B55" s="118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>
        <v>2</v>
      </c>
      <c r="Q55" s="76"/>
      <c r="R55" s="76">
        <v>17</v>
      </c>
      <c r="S55" s="76"/>
      <c r="T55" s="76"/>
      <c r="U55" s="76"/>
      <c r="V55" s="76">
        <v>16</v>
      </c>
      <c r="W55" s="76"/>
      <c r="X55" s="76"/>
      <c r="Y55" s="119">
        <v>0</v>
      </c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</row>
    <row r="56" spans="1:62" ht="12" customHeight="1" x14ac:dyDescent="0.2">
      <c r="B56" s="118">
        <v>2</v>
      </c>
      <c r="C56" s="76"/>
      <c r="D56" s="76">
        <v>15</v>
      </c>
      <c r="E56" s="76"/>
      <c r="F56" s="76"/>
      <c r="G56" s="76"/>
      <c r="H56" s="76">
        <v>5</v>
      </c>
      <c r="I56" s="76"/>
      <c r="J56" s="76">
        <v>0</v>
      </c>
      <c r="K56" s="76"/>
      <c r="L56" s="76"/>
      <c r="M56" s="76"/>
      <c r="N56" s="76"/>
      <c r="O56" s="76"/>
      <c r="P56" s="76"/>
      <c r="Q56" s="76"/>
      <c r="R56" s="76">
        <v>15</v>
      </c>
      <c r="S56" s="76"/>
      <c r="T56" s="76"/>
      <c r="U56" s="76"/>
      <c r="V56" s="76">
        <v>9</v>
      </c>
      <c r="W56" s="76"/>
      <c r="X56" s="76"/>
      <c r="Y56" s="119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</row>
    <row r="57" spans="1:62" ht="12" customHeight="1" thickBot="1" x14ac:dyDescent="0.25">
      <c r="B57" s="120"/>
      <c r="C57" s="121"/>
      <c r="D57" s="121">
        <v>15</v>
      </c>
      <c r="E57" s="121"/>
      <c r="F57" s="121"/>
      <c r="G57" s="121"/>
      <c r="H57" s="121">
        <v>8</v>
      </c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2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</row>
    <row r="58" spans="1:62" ht="12" customHeight="1" x14ac:dyDescent="0.2"/>
    <row r="59" spans="1:62" ht="12" customHeight="1" x14ac:dyDescent="0.2"/>
    <row r="60" spans="1:62" ht="12" customHeight="1" x14ac:dyDescent="0.2"/>
    <row r="61" spans="1:62" ht="12" customHeight="1" x14ac:dyDescent="0.2"/>
    <row r="62" spans="1:62" ht="12" customHeight="1" x14ac:dyDescent="0.2"/>
    <row r="63" spans="1:62" ht="12" customHeight="1" x14ac:dyDescent="0.2"/>
    <row r="64" spans="1:6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C1:G1"/>
    <mergeCell ref="H1:P1"/>
    <mergeCell ref="T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I15"/>
  <sheetViews>
    <sheetView topLeftCell="A10" workbookViewId="0">
      <selection activeCell="K12" sqref="K12"/>
    </sheetView>
    <sheetView tabSelected="1" workbookViewId="1">
      <selection activeCell="K3" sqref="K2:K3"/>
    </sheetView>
  </sheetViews>
  <sheetFormatPr defaultRowHeight="13" x14ac:dyDescent="0.2"/>
  <cols>
    <col min="1" max="1" width="2.90625" customWidth="1"/>
    <col min="3" max="3" width="12.26953125" customWidth="1"/>
  </cols>
  <sheetData>
    <row r="1" spans="2:9" ht="22.5" customHeight="1" x14ac:dyDescent="0.2">
      <c r="C1" s="107" t="s">
        <v>88</v>
      </c>
    </row>
    <row r="2" spans="2:9" ht="27" customHeight="1" x14ac:dyDescent="0.25">
      <c r="C2" s="104" t="s">
        <v>87</v>
      </c>
    </row>
    <row r="3" spans="2:9" ht="21.75" customHeight="1" x14ac:dyDescent="0.2"/>
    <row r="4" spans="2:9" ht="18.75" customHeight="1" x14ac:dyDescent="0.2">
      <c r="B4" s="106" t="s">
        <v>89</v>
      </c>
      <c r="C4" s="106"/>
      <c r="D4" s="106"/>
      <c r="E4" s="106"/>
      <c r="F4" s="106"/>
      <c r="G4" s="106"/>
      <c r="H4" s="106"/>
      <c r="I4" s="106"/>
    </row>
    <row r="5" spans="2:9" ht="26.25" customHeight="1" x14ac:dyDescent="0.2">
      <c r="B5" s="114" t="s">
        <v>103</v>
      </c>
      <c r="C5" s="111"/>
      <c r="D5" s="246" t="s">
        <v>90</v>
      </c>
      <c r="E5" s="247"/>
      <c r="F5" s="111"/>
      <c r="G5" s="246" t="s">
        <v>91</v>
      </c>
      <c r="H5" s="247"/>
      <c r="I5" s="112"/>
    </row>
    <row r="6" spans="2:9" ht="29.25" customHeight="1" x14ac:dyDescent="0.2">
      <c r="B6" s="250" t="s">
        <v>94</v>
      </c>
      <c r="C6" s="251"/>
      <c r="D6" s="248" t="s">
        <v>63</v>
      </c>
      <c r="E6" s="248"/>
      <c r="F6" s="248"/>
      <c r="G6" s="248" t="s">
        <v>93</v>
      </c>
      <c r="H6" s="248"/>
      <c r="I6" s="249"/>
    </row>
    <row r="7" spans="2:9" ht="29.25" customHeight="1" x14ac:dyDescent="0.2">
      <c r="B7" s="256" t="s">
        <v>95</v>
      </c>
      <c r="C7" s="257"/>
      <c r="D7" s="258" t="s">
        <v>102</v>
      </c>
      <c r="E7" s="259"/>
      <c r="F7" s="259"/>
      <c r="G7" s="260"/>
      <c r="H7" s="261"/>
      <c r="I7" s="262"/>
    </row>
    <row r="8" spans="2:9" ht="37.5" customHeight="1" x14ac:dyDescent="0.2">
      <c r="B8" s="108" t="s">
        <v>99</v>
      </c>
      <c r="C8" s="109"/>
      <c r="D8" s="106"/>
      <c r="E8" s="106"/>
      <c r="F8" s="106"/>
      <c r="G8" s="106"/>
      <c r="H8" s="106"/>
      <c r="I8" s="106"/>
    </row>
    <row r="9" spans="2:9" ht="26.25" customHeight="1" x14ac:dyDescent="0.2">
      <c r="B9" s="114" t="s">
        <v>103</v>
      </c>
      <c r="C9" s="111"/>
      <c r="D9" s="246" t="s">
        <v>90</v>
      </c>
      <c r="E9" s="247"/>
      <c r="F9" s="111"/>
      <c r="G9" s="246" t="s">
        <v>91</v>
      </c>
      <c r="H9" s="247"/>
      <c r="I9" s="112"/>
    </row>
    <row r="10" spans="2:9" ht="30" customHeight="1" x14ac:dyDescent="0.2">
      <c r="B10" s="252" t="s">
        <v>96</v>
      </c>
      <c r="C10" s="253"/>
      <c r="D10" s="263" t="s">
        <v>104</v>
      </c>
      <c r="E10" s="264"/>
      <c r="F10" s="265"/>
      <c r="G10" s="263" t="s">
        <v>105</v>
      </c>
      <c r="H10" s="264"/>
      <c r="I10" s="266"/>
    </row>
    <row r="11" spans="2:9" ht="30" customHeight="1" x14ac:dyDescent="0.2">
      <c r="B11" s="254" t="s">
        <v>97</v>
      </c>
      <c r="C11" s="255"/>
      <c r="D11" s="267" t="s">
        <v>30</v>
      </c>
      <c r="E11" s="268"/>
      <c r="F11" s="269"/>
      <c r="G11" s="267" t="s">
        <v>107</v>
      </c>
      <c r="H11" s="268"/>
      <c r="I11" s="270"/>
    </row>
    <row r="12" spans="2:9" ht="30" customHeight="1" x14ac:dyDescent="0.2">
      <c r="B12" s="256" t="s">
        <v>98</v>
      </c>
      <c r="C12" s="257"/>
      <c r="D12" s="271" t="s">
        <v>108</v>
      </c>
      <c r="E12" s="272"/>
      <c r="F12" s="273"/>
      <c r="G12" s="271" t="s">
        <v>109</v>
      </c>
      <c r="H12" s="272"/>
      <c r="I12" s="274"/>
    </row>
    <row r="13" spans="2:9" ht="37.5" customHeight="1" x14ac:dyDescent="0.2">
      <c r="B13" s="106" t="s">
        <v>100</v>
      </c>
      <c r="C13" s="106"/>
      <c r="D13" s="106"/>
      <c r="E13" s="106"/>
      <c r="F13" s="106"/>
      <c r="G13" s="106"/>
      <c r="H13" s="106"/>
      <c r="I13" s="106"/>
    </row>
    <row r="14" spans="2:9" ht="26.25" customHeight="1" x14ac:dyDescent="0.2">
      <c r="B14" s="114" t="s">
        <v>103</v>
      </c>
      <c r="C14" s="111"/>
      <c r="D14" s="246" t="s">
        <v>90</v>
      </c>
      <c r="E14" s="247"/>
      <c r="F14" s="111"/>
      <c r="G14" s="246" t="s">
        <v>91</v>
      </c>
      <c r="H14" s="247"/>
      <c r="I14" s="112"/>
    </row>
    <row r="15" spans="2:9" ht="29.25" customHeight="1" x14ac:dyDescent="0.2">
      <c r="B15" s="113" t="s">
        <v>101</v>
      </c>
      <c r="C15" s="110"/>
      <c r="D15" s="275" t="s">
        <v>110</v>
      </c>
      <c r="E15" s="276"/>
      <c r="F15" s="277"/>
      <c r="G15" s="278"/>
      <c r="H15" s="279"/>
      <c r="I15" s="280"/>
    </row>
  </sheetData>
  <mergeCells count="23">
    <mergeCell ref="D15:F15"/>
    <mergeCell ref="G15:I15"/>
    <mergeCell ref="D9:E9"/>
    <mergeCell ref="G9:H9"/>
    <mergeCell ref="D14:E14"/>
    <mergeCell ref="G14:H14"/>
    <mergeCell ref="B10:C10"/>
    <mergeCell ref="B11:C11"/>
    <mergeCell ref="B12:C12"/>
    <mergeCell ref="D7:F7"/>
    <mergeCell ref="G7:I7"/>
    <mergeCell ref="D10:F10"/>
    <mergeCell ref="G10:I10"/>
    <mergeCell ref="D11:F11"/>
    <mergeCell ref="G11:I11"/>
    <mergeCell ref="D12:F12"/>
    <mergeCell ref="B7:C7"/>
    <mergeCell ref="G12:I12"/>
    <mergeCell ref="D5:E5"/>
    <mergeCell ref="G5:H5"/>
    <mergeCell ref="G6:I6"/>
    <mergeCell ref="D6:F6"/>
    <mergeCell ref="B6:C6"/>
  </mergeCells>
  <phoneticPr fontId="1"/>
  <pageMargins left="0.98425196850393704" right="0.70866141732283472" top="1.1811023622047245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1コート</vt:lpstr>
      <vt:lpstr>2コート</vt:lpstr>
      <vt:lpstr>3コート</vt:lpstr>
      <vt:lpstr>４コート </vt:lpstr>
      <vt:lpstr>５コート </vt:lpstr>
      <vt:lpstr>６コート</vt:lpstr>
      <vt:lpstr>成績表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2024-06-30T08:38:56Z</dcterms:modified>
</cp:coreProperties>
</file>