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41957F9F-A53F-41ED-8B06-B226907559F3}" xr6:coauthVersionLast="47" xr6:coauthVersionMax="47" xr10:uidLastSave="{00000000-0000-0000-0000-000000000000}"/>
  <bookViews>
    <workbookView xWindow="-110" yWindow="-110" windowWidth="19420" windowHeight="10300" tabRatio="638" activeTab="5" xr2:uid="{00000000-000D-0000-FFFF-FFFF00000000}"/>
  </bookViews>
  <sheets>
    <sheet name="1コート " sheetId="153" r:id="rId1"/>
    <sheet name="2コート " sheetId="152" r:id="rId2"/>
    <sheet name="3コート " sheetId="154" r:id="rId3"/>
    <sheet name="4.5コート" sheetId="149" r:id="rId4"/>
    <sheet name="6コート" sheetId="150" r:id="rId5"/>
    <sheet name="7コート " sheetId="155" r:id="rId6"/>
  </sheets>
  <calcPr calcId="191029"/>
</workbook>
</file>

<file path=xl/calcChain.xml><?xml version="1.0" encoding="utf-8"?>
<calcChain xmlns="http://schemas.openxmlformats.org/spreadsheetml/2006/main">
  <c r="U5" i="153" l="1"/>
  <c r="G17" i="153" s="1"/>
  <c r="BD49" i="155"/>
  <c r="AX49" i="155"/>
  <c r="AR49" i="155"/>
  <c r="AL49" i="155"/>
  <c r="AF49" i="155"/>
  <c r="Z49" i="155"/>
  <c r="T49" i="155"/>
  <c r="N49" i="155"/>
  <c r="H49" i="155"/>
  <c r="B49" i="155"/>
  <c r="A49" i="155"/>
  <c r="BB43" i="155"/>
  <c r="AZ43" i="155"/>
  <c r="AV43" i="155"/>
  <c r="AT43" i="155"/>
  <c r="AP43" i="155"/>
  <c r="AN43" i="155"/>
  <c r="AJ43" i="155"/>
  <c r="AH43" i="155"/>
  <c r="AD43" i="155"/>
  <c r="AB43" i="155"/>
  <c r="X43" i="155"/>
  <c r="V43" i="155"/>
  <c r="R43" i="155"/>
  <c r="P43" i="155"/>
  <c r="L43" i="155"/>
  <c r="J43" i="155"/>
  <c r="F43" i="155"/>
  <c r="D43" i="155"/>
  <c r="BB42" i="155"/>
  <c r="AZ42" i="155"/>
  <c r="AV42" i="155"/>
  <c r="AT42" i="155"/>
  <c r="AP42" i="155"/>
  <c r="AN42" i="155"/>
  <c r="AJ42" i="155"/>
  <c r="AH42" i="155"/>
  <c r="AD42" i="155"/>
  <c r="AB42" i="155"/>
  <c r="X42" i="155"/>
  <c r="V42" i="155"/>
  <c r="R42" i="155"/>
  <c r="P42" i="155"/>
  <c r="L42" i="155"/>
  <c r="J42" i="155"/>
  <c r="F42" i="155"/>
  <c r="D42" i="155"/>
  <c r="BB41" i="155"/>
  <c r="AZ41" i="155"/>
  <c r="AV41" i="155"/>
  <c r="AT41" i="155"/>
  <c r="AP41" i="155"/>
  <c r="AN41" i="155"/>
  <c r="AJ41" i="155"/>
  <c r="AH41" i="155"/>
  <c r="AD41" i="155"/>
  <c r="AB41" i="155"/>
  <c r="X41" i="155"/>
  <c r="V41" i="155"/>
  <c r="R41" i="155"/>
  <c r="P41" i="155"/>
  <c r="L41" i="155"/>
  <c r="J41" i="155"/>
  <c r="F41" i="155"/>
  <c r="D41" i="155"/>
  <c r="A41" i="155"/>
  <c r="BS40" i="155"/>
  <c r="BR40" i="155"/>
  <c r="AX40" i="155"/>
  <c r="AR40" i="155"/>
  <c r="AL40" i="155"/>
  <c r="AJ40" i="155"/>
  <c r="AF40" i="155"/>
  <c r="Z40" i="155"/>
  <c r="T40" i="155"/>
  <c r="N40" i="155"/>
  <c r="L40" i="155"/>
  <c r="H40" i="155"/>
  <c r="B40" i="155"/>
  <c r="A40" i="155"/>
  <c r="BI39" i="155"/>
  <c r="AY43" i="155" s="1"/>
  <c r="BE39" i="155"/>
  <c r="BC43" i="155" s="1"/>
  <c r="AV39" i="155"/>
  <c r="AT39" i="155"/>
  <c r="AP39" i="155"/>
  <c r="AN39" i="155"/>
  <c r="AJ39" i="155"/>
  <c r="AH39" i="155"/>
  <c r="AD39" i="155"/>
  <c r="AB39" i="155"/>
  <c r="X39" i="155"/>
  <c r="V39" i="155"/>
  <c r="R39" i="155"/>
  <c r="P39" i="155"/>
  <c r="L39" i="155"/>
  <c r="J39" i="155"/>
  <c r="F39" i="155"/>
  <c r="D39" i="155"/>
  <c r="BI38" i="155"/>
  <c r="AY42" i="155" s="1"/>
  <c r="BE38" i="155"/>
  <c r="BC42" i="155" s="1"/>
  <c r="AV38" i="155"/>
  <c r="AT38" i="155"/>
  <c r="AP38" i="155"/>
  <c r="AN38" i="155"/>
  <c r="AJ38" i="155"/>
  <c r="AH38" i="155"/>
  <c r="AD38" i="155"/>
  <c r="AB38" i="155"/>
  <c r="X38" i="155"/>
  <c r="V38" i="155"/>
  <c r="R38" i="155"/>
  <c r="P38" i="155"/>
  <c r="L38" i="155"/>
  <c r="J38" i="155"/>
  <c r="F38" i="155"/>
  <c r="D38" i="155"/>
  <c r="BI37" i="155"/>
  <c r="AY41" i="155" s="1"/>
  <c r="BE37" i="155"/>
  <c r="BC41" i="155" s="1"/>
  <c r="AV37" i="155"/>
  <c r="AT37" i="155"/>
  <c r="AP37" i="155"/>
  <c r="AN37" i="155"/>
  <c r="AJ37" i="155"/>
  <c r="AH37" i="155"/>
  <c r="AD37" i="155"/>
  <c r="AB37" i="155"/>
  <c r="X37" i="155"/>
  <c r="V37" i="155"/>
  <c r="R37" i="155"/>
  <c r="P37" i="155"/>
  <c r="L37" i="155"/>
  <c r="J37" i="155"/>
  <c r="F37" i="155"/>
  <c r="BS36" i="155" s="1"/>
  <c r="D37" i="155"/>
  <c r="A37" i="155"/>
  <c r="BH36" i="155"/>
  <c r="AZ40" i="155" s="1"/>
  <c r="BE36" i="155"/>
  <c r="BB40" i="155" s="1"/>
  <c r="AR36" i="155"/>
  <c r="AN36" i="155"/>
  <c r="AL36" i="155"/>
  <c r="AF36" i="155"/>
  <c r="Z36" i="155"/>
  <c r="T36" i="155"/>
  <c r="P36" i="155"/>
  <c r="N36" i="155"/>
  <c r="J36" i="155"/>
  <c r="H36" i="155"/>
  <c r="F36" i="155"/>
  <c r="B36" i="155"/>
  <c r="A36" i="155"/>
  <c r="BI35" i="155"/>
  <c r="AS43" i="155" s="1"/>
  <c r="BE35" i="155"/>
  <c r="AW43" i="155" s="1"/>
  <c r="BC35" i="155"/>
  <c r="AS39" i="155" s="1"/>
  <c r="AY35" i="155"/>
  <c r="AW39" i="155" s="1"/>
  <c r="AP35" i="155"/>
  <c r="AN35" i="155"/>
  <c r="AJ35" i="155"/>
  <c r="AH35" i="155"/>
  <c r="AD35" i="155"/>
  <c r="AB35" i="155"/>
  <c r="X35" i="155"/>
  <c r="V35" i="155"/>
  <c r="R35" i="155"/>
  <c r="P35" i="155"/>
  <c r="L35" i="155"/>
  <c r="J35" i="155"/>
  <c r="F35" i="155"/>
  <c r="D35" i="155"/>
  <c r="BI34" i="155"/>
  <c r="AS42" i="155" s="1"/>
  <c r="BE34" i="155"/>
  <c r="AW42" i="155" s="1"/>
  <c r="BC34" i="155"/>
  <c r="AS38" i="155" s="1"/>
  <c r="AY34" i="155"/>
  <c r="AW38" i="155" s="1"/>
  <c r="AP34" i="155"/>
  <c r="AN34" i="155"/>
  <c r="AJ34" i="155"/>
  <c r="AH34" i="155"/>
  <c r="AD34" i="155"/>
  <c r="AB34" i="155"/>
  <c r="X34" i="155"/>
  <c r="V34" i="155"/>
  <c r="R34" i="155"/>
  <c r="P34" i="155"/>
  <c r="L34" i="155"/>
  <c r="J34" i="155"/>
  <c r="BR32" i="155" s="1"/>
  <c r="BX32" i="155" s="1"/>
  <c r="F34" i="155"/>
  <c r="D34" i="155"/>
  <c r="BI33" i="155"/>
  <c r="AS41" i="155" s="1"/>
  <c r="BE33" i="155"/>
  <c r="AW41" i="155" s="1"/>
  <c r="BC33" i="155"/>
  <c r="AS37" i="155" s="1"/>
  <c r="AY33" i="155"/>
  <c r="AW37" i="155" s="1"/>
  <c r="AP33" i="155"/>
  <c r="AN33" i="155"/>
  <c r="AJ33" i="155"/>
  <c r="AH33" i="155"/>
  <c r="AD33" i="155"/>
  <c r="AB33" i="155"/>
  <c r="X33" i="155"/>
  <c r="V33" i="155"/>
  <c r="R33" i="155"/>
  <c r="P33" i="155"/>
  <c r="L33" i="155"/>
  <c r="J33" i="155"/>
  <c r="F33" i="155"/>
  <c r="D33" i="155"/>
  <c r="A33" i="155"/>
  <c r="BH32" i="155"/>
  <c r="AT40" i="155" s="1"/>
  <c r="BE32" i="155"/>
  <c r="AV40" i="155" s="1"/>
  <c r="BB32" i="155"/>
  <c r="AT36" i="155" s="1"/>
  <c r="AY32" i="155"/>
  <c r="AV36" i="155" s="1"/>
  <c r="AP32" i="155"/>
  <c r="AL32" i="155"/>
  <c r="AF32" i="155"/>
  <c r="Z32" i="155"/>
  <c r="T32" i="155"/>
  <c r="N32" i="155"/>
  <c r="H32" i="155"/>
  <c r="B32" i="155"/>
  <c r="A32" i="155"/>
  <c r="BI31" i="155"/>
  <c r="AM43" i="155" s="1"/>
  <c r="BE31" i="155"/>
  <c r="AQ43" i="155" s="1"/>
  <c r="BC31" i="155"/>
  <c r="AM39" i="155" s="1"/>
  <c r="AY31" i="155"/>
  <c r="AQ39" i="155" s="1"/>
  <c r="AW31" i="155"/>
  <c r="AM35" i="155" s="1"/>
  <c r="AS31" i="155"/>
  <c r="AQ35" i="155" s="1"/>
  <c r="AJ31" i="155"/>
  <c r="AH31" i="155"/>
  <c r="AD31" i="155"/>
  <c r="AB31" i="155"/>
  <c r="X31" i="155"/>
  <c r="V31" i="155"/>
  <c r="R31" i="155"/>
  <c r="P31" i="155"/>
  <c r="L31" i="155"/>
  <c r="J31" i="155"/>
  <c r="F31" i="155"/>
  <c r="D31" i="155"/>
  <c r="BI30" i="155"/>
  <c r="AM42" i="155" s="1"/>
  <c r="BE30" i="155"/>
  <c r="AQ42" i="155" s="1"/>
  <c r="BC30" i="155"/>
  <c r="AM38" i="155" s="1"/>
  <c r="AY30" i="155"/>
  <c r="AQ38" i="155" s="1"/>
  <c r="AW30" i="155"/>
  <c r="AM34" i="155" s="1"/>
  <c r="AS30" i="155"/>
  <c r="AQ34" i="155" s="1"/>
  <c r="AJ30" i="155"/>
  <c r="AH30" i="155"/>
  <c r="AD30" i="155"/>
  <c r="AB30" i="155"/>
  <c r="X30" i="155"/>
  <c r="V30" i="155"/>
  <c r="R30" i="155"/>
  <c r="P30" i="155"/>
  <c r="L30" i="155"/>
  <c r="J30" i="155"/>
  <c r="F30" i="155"/>
  <c r="D30" i="155"/>
  <c r="BI29" i="155"/>
  <c r="AM41" i="155" s="1"/>
  <c r="BE29" i="155"/>
  <c r="AQ41" i="155" s="1"/>
  <c r="BC29" i="155"/>
  <c r="AM37" i="155" s="1"/>
  <c r="AY29" i="155"/>
  <c r="AQ37" i="155" s="1"/>
  <c r="AW29" i="155"/>
  <c r="AM33" i="155" s="1"/>
  <c r="AS29" i="155"/>
  <c r="AQ33" i="155" s="1"/>
  <c r="AJ29" i="155"/>
  <c r="AH29" i="155"/>
  <c r="AD29" i="155"/>
  <c r="AB29" i="155"/>
  <c r="X29" i="155"/>
  <c r="V29" i="155"/>
  <c r="R29" i="155"/>
  <c r="P29" i="155"/>
  <c r="L29" i="155"/>
  <c r="J29" i="155"/>
  <c r="F29" i="155"/>
  <c r="D29" i="155"/>
  <c r="A29" i="155"/>
  <c r="BH28" i="155"/>
  <c r="AN40" i="155" s="1"/>
  <c r="BE28" i="155"/>
  <c r="AP40" i="155" s="1"/>
  <c r="BB28" i="155"/>
  <c r="AY28" i="155"/>
  <c r="AP36" i="155" s="1"/>
  <c r="AV28" i="155"/>
  <c r="AN32" i="155" s="1"/>
  <c r="AS28" i="155"/>
  <c r="AF28" i="155"/>
  <c r="T28" i="155"/>
  <c r="N28" i="155"/>
  <c r="H28" i="155"/>
  <c r="B28" i="155"/>
  <c r="A28" i="155"/>
  <c r="BI27" i="155"/>
  <c r="AG43" i="155" s="1"/>
  <c r="BE27" i="155"/>
  <c r="AK43" i="155" s="1"/>
  <c r="BC27" i="155"/>
  <c r="AG39" i="155" s="1"/>
  <c r="AY27" i="155"/>
  <c r="AK39" i="155" s="1"/>
  <c r="AW27" i="155"/>
  <c r="AG35" i="155" s="1"/>
  <c r="AS27" i="155"/>
  <c r="AK35" i="155" s="1"/>
  <c r="AQ27" i="155"/>
  <c r="AG31" i="155" s="1"/>
  <c r="AM27" i="155"/>
  <c r="AK31" i="155" s="1"/>
  <c r="AD27" i="155"/>
  <c r="AB27" i="155"/>
  <c r="X27" i="155"/>
  <c r="V27" i="155"/>
  <c r="R27" i="155"/>
  <c r="P27" i="155"/>
  <c r="L27" i="155"/>
  <c r="J27" i="155"/>
  <c r="F27" i="155"/>
  <c r="D27" i="155"/>
  <c r="BI26" i="155"/>
  <c r="AG42" i="155" s="1"/>
  <c r="BE26" i="155"/>
  <c r="AK42" i="155" s="1"/>
  <c r="BC26" i="155"/>
  <c r="AG38" i="155" s="1"/>
  <c r="AY26" i="155"/>
  <c r="AK38" i="155" s="1"/>
  <c r="AW26" i="155"/>
  <c r="AG34" i="155" s="1"/>
  <c r="AS26" i="155"/>
  <c r="AK34" i="155" s="1"/>
  <c r="AQ26" i="155"/>
  <c r="AG30" i="155" s="1"/>
  <c r="AM26" i="155"/>
  <c r="AK30" i="155" s="1"/>
  <c r="AD26" i="155"/>
  <c r="AB26" i="155"/>
  <c r="X26" i="155"/>
  <c r="V26" i="155"/>
  <c r="S26" i="155"/>
  <c r="R26" i="155"/>
  <c r="P26" i="155"/>
  <c r="L26" i="155"/>
  <c r="J26" i="155"/>
  <c r="F26" i="155"/>
  <c r="D26" i="155"/>
  <c r="BI25" i="155"/>
  <c r="AG41" i="155" s="1"/>
  <c r="BE25" i="155"/>
  <c r="AK41" i="155" s="1"/>
  <c r="BC25" i="155"/>
  <c r="AG37" i="155" s="1"/>
  <c r="AY25" i="155"/>
  <c r="AK37" i="155" s="1"/>
  <c r="AW25" i="155"/>
  <c r="AG33" i="155" s="1"/>
  <c r="AS25" i="155"/>
  <c r="AK33" i="155" s="1"/>
  <c r="AQ25" i="155"/>
  <c r="AG29" i="155" s="1"/>
  <c r="AM25" i="155"/>
  <c r="AK29" i="155" s="1"/>
  <c r="AD25" i="155"/>
  <c r="AB25" i="155"/>
  <c r="X25" i="155"/>
  <c r="V25" i="155"/>
  <c r="S25" i="155"/>
  <c r="R25" i="155"/>
  <c r="P25" i="155"/>
  <c r="L25" i="155"/>
  <c r="J25" i="155"/>
  <c r="F25" i="155"/>
  <c r="D25" i="155"/>
  <c r="A25" i="155"/>
  <c r="BR24" i="155"/>
  <c r="BX24" i="155" s="1"/>
  <c r="BH24" i="155"/>
  <c r="AH40" i="155" s="1"/>
  <c r="BE24" i="155"/>
  <c r="BB24" i="155"/>
  <c r="AH36" i="155" s="1"/>
  <c r="AY24" i="155"/>
  <c r="AJ36" i="155" s="1"/>
  <c r="AV24" i="155"/>
  <c r="AH32" i="155" s="1"/>
  <c r="AS24" i="155"/>
  <c r="AJ32" i="155" s="1"/>
  <c r="AP24" i="155"/>
  <c r="AH28" i="155" s="1"/>
  <c r="AM24" i="155"/>
  <c r="AJ28" i="155" s="1"/>
  <c r="Z24" i="155"/>
  <c r="T24" i="155"/>
  <c r="N24" i="155"/>
  <c r="H24" i="155"/>
  <c r="B24" i="155"/>
  <c r="A24" i="155"/>
  <c r="BI23" i="155"/>
  <c r="AA43" i="155" s="1"/>
  <c r="BE23" i="155"/>
  <c r="AE43" i="155" s="1"/>
  <c r="BC23" i="155"/>
  <c r="AA39" i="155" s="1"/>
  <c r="AY23" i="155"/>
  <c r="AE39" i="155" s="1"/>
  <c r="AW23" i="155"/>
  <c r="AA35" i="155" s="1"/>
  <c r="AS23" i="155"/>
  <c r="AE35" i="155" s="1"/>
  <c r="AQ23" i="155"/>
  <c r="AA31" i="155" s="1"/>
  <c r="AM23" i="155"/>
  <c r="AE31" i="155" s="1"/>
  <c r="AK23" i="155"/>
  <c r="AA27" i="155" s="1"/>
  <c r="AG23" i="155"/>
  <c r="AE27" i="155" s="1"/>
  <c r="X23" i="155"/>
  <c r="V23" i="155"/>
  <c r="R23" i="155"/>
  <c r="P23" i="155"/>
  <c r="L23" i="155"/>
  <c r="J23" i="155"/>
  <c r="F23" i="155"/>
  <c r="D23" i="155"/>
  <c r="BI22" i="155"/>
  <c r="AA42" i="155" s="1"/>
  <c r="BE22" i="155"/>
  <c r="AE42" i="155" s="1"/>
  <c r="BC22" i="155"/>
  <c r="AA38" i="155" s="1"/>
  <c r="AY22" i="155"/>
  <c r="AE38" i="155" s="1"/>
  <c r="AW22" i="155"/>
  <c r="AA34" i="155" s="1"/>
  <c r="AS22" i="155"/>
  <c r="AE34" i="155" s="1"/>
  <c r="AQ22" i="155"/>
  <c r="AA30" i="155" s="1"/>
  <c r="AM22" i="155"/>
  <c r="AE30" i="155" s="1"/>
  <c r="AK22" i="155"/>
  <c r="AA26" i="155" s="1"/>
  <c r="AG22" i="155"/>
  <c r="AE26" i="155" s="1"/>
  <c r="X22" i="155"/>
  <c r="V22" i="155"/>
  <c r="R22" i="155"/>
  <c r="P22" i="155"/>
  <c r="L22" i="155"/>
  <c r="J22" i="155"/>
  <c r="F22" i="155"/>
  <c r="D22" i="155"/>
  <c r="BI21" i="155"/>
  <c r="AA41" i="155" s="1"/>
  <c r="BE21" i="155"/>
  <c r="AE41" i="155" s="1"/>
  <c r="BC21" i="155"/>
  <c r="AA37" i="155" s="1"/>
  <c r="AY21" i="155"/>
  <c r="AE37" i="155" s="1"/>
  <c r="AW21" i="155"/>
  <c r="AA33" i="155" s="1"/>
  <c r="AS21" i="155"/>
  <c r="AE33" i="155" s="1"/>
  <c r="AQ21" i="155"/>
  <c r="AA29" i="155" s="1"/>
  <c r="AM21" i="155"/>
  <c r="AE29" i="155" s="1"/>
  <c r="AK21" i="155"/>
  <c r="AA25" i="155" s="1"/>
  <c r="AG21" i="155"/>
  <c r="AE25" i="155" s="1"/>
  <c r="X21" i="155"/>
  <c r="V21" i="155"/>
  <c r="R21" i="155"/>
  <c r="P21" i="155"/>
  <c r="L21" i="155"/>
  <c r="J21" i="155"/>
  <c r="BR20" i="155" s="1"/>
  <c r="F21" i="155"/>
  <c r="D21" i="155"/>
  <c r="A21" i="155"/>
  <c r="BH20" i="155"/>
  <c r="AB40" i="155" s="1"/>
  <c r="BE20" i="155"/>
  <c r="AD40" i="155" s="1"/>
  <c r="BB20" i="155"/>
  <c r="AB36" i="155" s="1"/>
  <c r="AY20" i="155"/>
  <c r="AD36" i="155" s="1"/>
  <c r="AV20" i="155"/>
  <c r="AB32" i="155" s="1"/>
  <c r="AS20" i="155"/>
  <c r="AD32" i="155" s="1"/>
  <c r="AP20" i="155"/>
  <c r="AB28" i="155" s="1"/>
  <c r="AM20" i="155"/>
  <c r="AD28" i="155" s="1"/>
  <c r="AJ20" i="155"/>
  <c r="AB24" i="155" s="1"/>
  <c r="AG20" i="155"/>
  <c r="AD24" i="155" s="1"/>
  <c r="T20" i="155"/>
  <c r="N20" i="155"/>
  <c r="H20" i="155"/>
  <c r="B20" i="155"/>
  <c r="A20" i="155"/>
  <c r="BI19" i="155"/>
  <c r="U43" i="155" s="1"/>
  <c r="BE19" i="155"/>
  <c r="Y43" i="155" s="1"/>
  <c r="BC19" i="155"/>
  <c r="U39" i="155" s="1"/>
  <c r="AY19" i="155"/>
  <c r="Y39" i="155" s="1"/>
  <c r="AW19" i="155"/>
  <c r="U35" i="155" s="1"/>
  <c r="AS19" i="155"/>
  <c r="Y35" i="155" s="1"/>
  <c r="AQ19" i="155"/>
  <c r="U31" i="155" s="1"/>
  <c r="AM19" i="155"/>
  <c r="Y31" i="155" s="1"/>
  <c r="AK19" i="155"/>
  <c r="U27" i="155" s="1"/>
  <c r="AG19" i="155"/>
  <c r="Y27" i="155" s="1"/>
  <c r="AE19" i="155"/>
  <c r="U23" i="155" s="1"/>
  <c r="AA19" i="155"/>
  <c r="Y23" i="155" s="1"/>
  <c r="R19" i="155"/>
  <c r="P19" i="155"/>
  <c r="L19" i="155"/>
  <c r="J19" i="155"/>
  <c r="F19" i="155"/>
  <c r="D19" i="155"/>
  <c r="BI18" i="155"/>
  <c r="U42" i="155" s="1"/>
  <c r="BE18" i="155"/>
  <c r="Y42" i="155" s="1"/>
  <c r="BC18" i="155"/>
  <c r="U38" i="155" s="1"/>
  <c r="AY18" i="155"/>
  <c r="Y38" i="155" s="1"/>
  <c r="AW18" i="155"/>
  <c r="U34" i="155" s="1"/>
  <c r="AS18" i="155"/>
  <c r="Y34" i="155" s="1"/>
  <c r="AQ18" i="155"/>
  <c r="U30" i="155" s="1"/>
  <c r="AM18" i="155"/>
  <c r="Y30" i="155" s="1"/>
  <c r="AK18" i="155"/>
  <c r="U26" i="155" s="1"/>
  <c r="AG18" i="155"/>
  <c r="Y26" i="155" s="1"/>
  <c r="AE18" i="155"/>
  <c r="U22" i="155" s="1"/>
  <c r="AA18" i="155"/>
  <c r="Y22" i="155" s="1"/>
  <c r="R18" i="155"/>
  <c r="P18" i="155"/>
  <c r="L18" i="155"/>
  <c r="J18" i="155"/>
  <c r="F18" i="155"/>
  <c r="D18" i="155"/>
  <c r="BI17" i="155"/>
  <c r="U41" i="155" s="1"/>
  <c r="BE17" i="155"/>
  <c r="Y41" i="155" s="1"/>
  <c r="BC17" i="155"/>
  <c r="U37" i="155" s="1"/>
  <c r="AY17" i="155"/>
  <c r="Y37" i="155" s="1"/>
  <c r="AW17" i="155"/>
  <c r="U33" i="155" s="1"/>
  <c r="AS17" i="155"/>
  <c r="Y33" i="155" s="1"/>
  <c r="AQ17" i="155"/>
  <c r="U29" i="155" s="1"/>
  <c r="AM17" i="155"/>
  <c r="Y29" i="155" s="1"/>
  <c r="AK17" i="155"/>
  <c r="U25" i="155" s="1"/>
  <c r="AG17" i="155"/>
  <c r="Y25" i="155" s="1"/>
  <c r="AE17" i="155"/>
  <c r="U21" i="155" s="1"/>
  <c r="AA17" i="155"/>
  <c r="Y21" i="155" s="1"/>
  <c r="R17" i="155"/>
  <c r="P17" i="155"/>
  <c r="L17" i="155"/>
  <c r="J17" i="155"/>
  <c r="BR16" i="155" s="1"/>
  <c r="F17" i="155"/>
  <c r="D17" i="155"/>
  <c r="A17" i="155"/>
  <c r="BH16" i="155"/>
  <c r="V40" i="155" s="1"/>
  <c r="BE16" i="155"/>
  <c r="X40" i="155" s="1"/>
  <c r="BB16" i="155"/>
  <c r="V36" i="155" s="1"/>
  <c r="AY16" i="155"/>
  <c r="X36" i="155" s="1"/>
  <c r="AV16" i="155"/>
  <c r="V32" i="155" s="1"/>
  <c r="AS16" i="155"/>
  <c r="X32" i="155" s="1"/>
  <c r="AP16" i="155"/>
  <c r="V28" i="155" s="1"/>
  <c r="AM16" i="155"/>
  <c r="X28" i="155" s="1"/>
  <c r="AJ16" i="155"/>
  <c r="V24" i="155" s="1"/>
  <c r="AG16" i="155"/>
  <c r="X24" i="155" s="1"/>
  <c r="N16" i="155"/>
  <c r="H16" i="155"/>
  <c r="B16" i="155"/>
  <c r="A16" i="155"/>
  <c r="BI15" i="155"/>
  <c r="O43" i="155" s="1"/>
  <c r="BE15" i="155"/>
  <c r="S43" i="155" s="1"/>
  <c r="BC15" i="155"/>
  <c r="O39" i="155" s="1"/>
  <c r="AY15" i="155"/>
  <c r="S39" i="155" s="1"/>
  <c r="AW15" i="155"/>
  <c r="O35" i="155" s="1"/>
  <c r="AS15" i="155"/>
  <c r="S35" i="155" s="1"/>
  <c r="AQ15" i="155"/>
  <c r="O31" i="155" s="1"/>
  <c r="AM15" i="155"/>
  <c r="S31" i="155" s="1"/>
  <c r="AK15" i="155"/>
  <c r="O27" i="155" s="1"/>
  <c r="AG15" i="155"/>
  <c r="S27" i="155" s="1"/>
  <c r="AE15" i="155"/>
  <c r="O23" i="155" s="1"/>
  <c r="AA15" i="155"/>
  <c r="S23" i="155" s="1"/>
  <c r="Y15" i="155"/>
  <c r="O19" i="155" s="1"/>
  <c r="U15" i="155"/>
  <c r="S19" i="155" s="1"/>
  <c r="L15" i="155"/>
  <c r="J15" i="155"/>
  <c r="F15" i="155"/>
  <c r="D15" i="155"/>
  <c r="BI14" i="155"/>
  <c r="O42" i="155" s="1"/>
  <c r="BE14" i="155"/>
  <c r="S42" i="155" s="1"/>
  <c r="BC14" i="155"/>
  <c r="O38" i="155" s="1"/>
  <c r="AY14" i="155"/>
  <c r="S38" i="155" s="1"/>
  <c r="AW14" i="155"/>
  <c r="O34" i="155" s="1"/>
  <c r="AS14" i="155"/>
  <c r="S34" i="155" s="1"/>
  <c r="AQ14" i="155"/>
  <c r="O30" i="155" s="1"/>
  <c r="AM14" i="155"/>
  <c r="S30" i="155" s="1"/>
  <c r="AK14" i="155"/>
  <c r="O26" i="155" s="1"/>
  <c r="AE14" i="155"/>
  <c r="O22" i="155" s="1"/>
  <c r="AA14" i="155"/>
  <c r="S22" i="155" s="1"/>
  <c r="Y14" i="155"/>
  <c r="O18" i="155" s="1"/>
  <c r="U14" i="155"/>
  <c r="S18" i="155" s="1"/>
  <c r="L14" i="155"/>
  <c r="J14" i="155"/>
  <c r="F14" i="155"/>
  <c r="D14" i="155"/>
  <c r="BI13" i="155"/>
  <c r="O41" i="155" s="1"/>
  <c r="BE13" i="155"/>
  <c r="S41" i="155" s="1"/>
  <c r="BC13" i="155"/>
  <c r="O37" i="155" s="1"/>
  <c r="AY13" i="155"/>
  <c r="S37" i="155" s="1"/>
  <c r="AW13" i="155"/>
  <c r="O33" i="155" s="1"/>
  <c r="AS13" i="155"/>
  <c r="S33" i="155" s="1"/>
  <c r="AQ13" i="155"/>
  <c r="O29" i="155" s="1"/>
  <c r="AM13" i="155"/>
  <c r="S29" i="155" s="1"/>
  <c r="AK13" i="155"/>
  <c r="O25" i="155" s="1"/>
  <c r="AE13" i="155"/>
  <c r="O21" i="155" s="1"/>
  <c r="AA13" i="155"/>
  <c r="S21" i="155" s="1"/>
  <c r="Y13" i="155"/>
  <c r="O17" i="155" s="1"/>
  <c r="U13" i="155"/>
  <c r="S17" i="155" s="1"/>
  <c r="L13" i="155"/>
  <c r="J13" i="155"/>
  <c r="F13" i="155"/>
  <c r="E13" i="155"/>
  <c r="D13" i="155"/>
  <c r="A13" i="155"/>
  <c r="BH12" i="155"/>
  <c r="P40" i="155" s="1"/>
  <c r="BE12" i="155"/>
  <c r="R40" i="155" s="1"/>
  <c r="BB12" i="155"/>
  <c r="AY12" i="155"/>
  <c r="R36" i="155" s="1"/>
  <c r="AV12" i="155"/>
  <c r="P32" i="155" s="1"/>
  <c r="AS12" i="155"/>
  <c r="R32" i="155" s="1"/>
  <c r="AP12" i="155"/>
  <c r="P28" i="155" s="1"/>
  <c r="AM12" i="155"/>
  <c r="R28" i="155" s="1"/>
  <c r="AJ12" i="155"/>
  <c r="P24" i="155" s="1"/>
  <c r="AG12" i="155"/>
  <c r="R24" i="155" s="1"/>
  <c r="AA12" i="155"/>
  <c r="R20" i="155" s="1"/>
  <c r="H12" i="155"/>
  <c r="B12" i="155"/>
  <c r="A12" i="155"/>
  <c r="BI11" i="155"/>
  <c r="I43" i="155" s="1"/>
  <c r="BE11" i="155"/>
  <c r="M43" i="155" s="1"/>
  <c r="BC11" i="155"/>
  <c r="I39" i="155" s="1"/>
  <c r="AY11" i="155"/>
  <c r="M39" i="155" s="1"/>
  <c r="AW11" i="155"/>
  <c r="I35" i="155" s="1"/>
  <c r="AS11" i="155"/>
  <c r="M35" i="155" s="1"/>
  <c r="AQ11" i="155"/>
  <c r="AM11" i="155"/>
  <c r="AK11" i="155"/>
  <c r="I27" i="155" s="1"/>
  <c r="AG11" i="155"/>
  <c r="M27" i="155" s="1"/>
  <c r="AE11" i="155"/>
  <c r="I23" i="155" s="1"/>
  <c r="AA11" i="155"/>
  <c r="M23" i="155" s="1"/>
  <c r="Y11" i="155"/>
  <c r="I19" i="155" s="1"/>
  <c r="U11" i="155"/>
  <c r="M19" i="155" s="1"/>
  <c r="S11" i="155"/>
  <c r="I15" i="155" s="1"/>
  <c r="O11" i="155"/>
  <c r="M15" i="155" s="1"/>
  <c r="F11" i="155"/>
  <c r="D11" i="155"/>
  <c r="BI10" i="155"/>
  <c r="I42" i="155" s="1"/>
  <c r="BE10" i="155"/>
  <c r="M42" i="155" s="1"/>
  <c r="BC10" i="155"/>
  <c r="I38" i="155" s="1"/>
  <c r="AY10" i="155"/>
  <c r="M38" i="155" s="1"/>
  <c r="AW10" i="155"/>
  <c r="I34" i="155" s="1"/>
  <c r="AS10" i="155"/>
  <c r="M34" i="155" s="1"/>
  <c r="AQ10" i="155"/>
  <c r="AM10" i="155"/>
  <c r="AK10" i="155"/>
  <c r="I26" i="155" s="1"/>
  <c r="AG10" i="155"/>
  <c r="M26" i="155" s="1"/>
  <c r="AE10" i="155"/>
  <c r="I22" i="155" s="1"/>
  <c r="AA10" i="155"/>
  <c r="M22" i="155" s="1"/>
  <c r="Y10" i="155"/>
  <c r="I18" i="155" s="1"/>
  <c r="U10" i="155"/>
  <c r="M18" i="155" s="1"/>
  <c r="S10" i="155"/>
  <c r="I14" i="155" s="1"/>
  <c r="O10" i="155"/>
  <c r="M14" i="155" s="1"/>
  <c r="F10" i="155"/>
  <c r="BS8" i="155" s="1"/>
  <c r="D10" i="155"/>
  <c r="BI9" i="155"/>
  <c r="I41" i="155" s="1"/>
  <c r="BE9" i="155"/>
  <c r="M41" i="155" s="1"/>
  <c r="BC9" i="155"/>
  <c r="I37" i="155" s="1"/>
  <c r="AY9" i="155"/>
  <c r="M37" i="155" s="1"/>
  <c r="AW9" i="155"/>
  <c r="I33" i="155" s="1"/>
  <c r="AS9" i="155"/>
  <c r="M33" i="155" s="1"/>
  <c r="AQ9" i="155"/>
  <c r="AM9" i="155"/>
  <c r="AK9" i="155"/>
  <c r="I25" i="155" s="1"/>
  <c r="AG9" i="155"/>
  <c r="M25" i="155" s="1"/>
  <c r="AE9" i="155"/>
  <c r="I21" i="155" s="1"/>
  <c r="AA9" i="155"/>
  <c r="M21" i="155" s="1"/>
  <c r="Y9" i="155"/>
  <c r="I17" i="155" s="1"/>
  <c r="U9" i="155"/>
  <c r="M17" i="155" s="1"/>
  <c r="S9" i="155"/>
  <c r="I13" i="155" s="1"/>
  <c r="O9" i="155"/>
  <c r="M13" i="155" s="1"/>
  <c r="F9" i="155"/>
  <c r="D9" i="155"/>
  <c r="A9" i="155"/>
  <c r="BR8" i="155"/>
  <c r="BH8" i="155"/>
  <c r="J40" i="155" s="1"/>
  <c r="BE8" i="155"/>
  <c r="BB8" i="155"/>
  <c r="AY8" i="155"/>
  <c r="L36" i="155" s="1"/>
  <c r="AV8" i="155"/>
  <c r="J32" i="155" s="1"/>
  <c r="AS8" i="155"/>
  <c r="L32" i="155" s="1"/>
  <c r="AP8" i="155"/>
  <c r="J28" i="155" s="1"/>
  <c r="AM8" i="155"/>
  <c r="L28" i="155" s="1"/>
  <c r="AJ8" i="155"/>
  <c r="J24" i="155" s="1"/>
  <c r="AG8" i="155"/>
  <c r="L24" i="155" s="1"/>
  <c r="AD8" i="155"/>
  <c r="J20" i="155" s="1"/>
  <c r="O8" i="155"/>
  <c r="L12" i="155" s="1"/>
  <c r="B8" i="155"/>
  <c r="A8" i="155"/>
  <c r="BI7" i="155"/>
  <c r="C43" i="155" s="1"/>
  <c r="BE7" i="155"/>
  <c r="G43" i="155" s="1"/>
  <c r="BC7" i="155"/>
  <c r="C39" i="155" s="1"/>
  <c r="AY7" i="155"/>
  <c r="G39" i="155" s="1"/>
  <c r="AW7" i="155"/>
  <c r="C35" i="155" s="1"/>
  <c r="AS7" i="155"/>
  <c r="G35" i="155" s="1"/>
  <c r="AQ7" i="155"/>
  <c r="AM7" i="155"/>
  <c r="AK7" i="155"/>
  <c r="C27" i="155" s="1"/>
  <c r="AG7" i="155"/>
  <c r="G27" i="155" s="1"/>
  <c r="AE7" i="155"/>
  <c r="C23" i="155" s="1"/>
  <c r="AA7" i="155"/>
  <c r="G23" i="155" s="1"/>
  <c r="Y7" i="155"/>
  <c r="C19" i="155" s="1"/>
  <c r="U7" i="155"/>
  <c r="G19" i="155" s="1"/>
  <c r="S7" i="155"/>
  <c r="C15" i="155" s="1"/>
  <c r="O7" i="155"/>
  <c r="G15" i="155" s="1"/>
  <c r="M7" i="155"/>
  <c r="C11" i="155" s="1"/>
  <c r="I7" i="155"/>
  <c r="G11" i="155" s="1"/>
  <c r="BI6" i="155"/>
  <c r="C42" i="155" s="1"/>
  <c r="BE6" i="155"/>
  <c r="G42" i="155" s="1"/>
  <c r="BC6" i="155"/>
  <c r="C38" i="155" s="1"/>
  <c r="AY6" i="155"/>
  <c r="G38" i="155" s="1"/>
  <c r="AW6" i="155"/>
  <c r="C34" i="155" s="1"/>
  <c r="AS6" i="155"/>
  <c r="G34" i="155" s="1"/>
  <c r="AQ6" i="155"/>
  <c r="AM6" i="155"/>
  <c r="M30" i="155" s="1"/>
  <c r="AK6" i="155"/>
  <c r="C26" i="155" s="1"/>
  <c r="AG6" i="155"/>
  <c r="G26" i="155" s="1"/>
  <c r="AE6" i="155"/>
  <c r="C22" i="155" s="1"/>
  <c r="AA6" i="155"/>
  <c r="G22" i="155" s="1"/>
  <c r="Y6" i="155"/>
  <c r="C18" i="155" s="1"/>
  <c r="U6" i="155"/>
  <c r="G18" i="155" s="1"/>
  <c r="S6" i="155"/>
  <c r="C14" i="155" s="1"/>
  <c r="O6" i="155"/>
  <c r="G14" i="155" s="1"/>
  <c r="M6" i="155"/>
  <c r="C10" i="155" s="1"/>
  <c r="I6" i="155"/>
  <c r="G10" i="155" s="1"/>
  <c r="BI5" i="155"/>
  <c r="C41" i="155" s="1"/>
  <c r="BE5" i="155"/>
  <c r="G41" i="155" s="1"/>
  <c r="BC5" i="155"/>
  <c r="C37" i="155" s="1"/>
  <c r="AY5" i="155"/>
  <c r="G37" i="155" s="1"/>
  <c r="AW5" i="155"/>
  <c r="C33" i="155" s="1"/>
  <c r="AU5" i="155"/>
  <c r="AS5" i="155"/>
  <c r="G33" i="155" s="1"/>
  <c r="AQ5" i="155"/>
  <c r="AM5" i="155"/>
  <c r="AK5" i="155"/>
  <c r="C25" i="155" s="1"/>
  <c r="AG5" i="155"/>
  <c r="G25" i="155" s="1"/>
  <c r="AE5" i="155"/>
  <c r="C21" i="155" s="1"/>
  <c r="AA5" i="155"/>
  <c r="G21" i="155" s="1"/>
  <c r="Y5" i="155"/>
  <c r="C17" i="155" s="1"/>
  <c r="U5" i="155"/>
  <c r="G17" i="155" s="1"/>
  <c r="S5" i="155"/>
  <c r="C13" i="155" s="1"/>
  <c r="O5" i="155"/>
  <c r="G13" i="155" s="1"/>
  <c r="M5" i="155"/>
  <c r="C9" i="155" s="1"/>
  <c r="I5" i="155"/>
  <c r="G9" i="155" s="1"/>
  <c r="A5" i="155"/>
  <c r="BS4" i="155"/>
  <c r="BR4" i="155"/>
  <c r="BH4" i="155"/>
  <c r="D40" i="155" s="1"/>
  <c r="BN40" i="155" s="1"/>
  <c r="BE4" i="155"/>
  <c r="F40" i="155" s="1"/>
  <c r="BB4" i="155"/>
  <c r="D36" i="155" s="1"/>
  <c r="AY4" i="155"/>
  <c r="AV4" i="155"/>
  <c r="D32" i="155" s="1"/>
  <c r="AS4" i="155"/>
  <c r="F32" i="155" s="1"/>
  <c r="AP4" i="155"/>
  <c r="D28" i="155" s="1"/>
  <c r="AM4" i="155"/>
  <c r="F28" i="155" s="1"/>
  <c r="AJ4" i="155"/>
  <c r="D24" i="155" s="1"/>
  <c r="AG4" i="155"/>
  <c r="F24" i="155" s="1"/>
  <c r="AD4" i="155"/>
  <c r="D20" i="155" s="1"/>
  <c r="X4" i="155"/>
  <c r="D16" i="155" s="1"/>
  <c r="A4" i="155"/>
  <c r="BD49" i="154"/>
  <c r="AX49" i="154"/>
  <c r="AR49" i="154"/>
  <c r="AL49" i="154"/>
  <c r="AF49" i="154"/>
  <c r="Z49" i="154"/>
  <c r="T49" i="154"/>
  <c r="N49" i="154"/>
  <c r="H49" i="154"/>
  <c r="B49" i="154"/>
  <c r="A49" i="154"/>
  <c r="BB43" i="154"/>
  <c r="AZ43" i="154"/>
  <c r="AV43" i="154"/>
  <c r="AT43" i="154"/>
  <c r="AP43" i="154"/>
  <c r="AN43" i="154"/>
  <c r="AJ43" i="154"/>
  <c r="AH43" i="154"/>
  <c r="AD43" i="154"/>
  <c r="AB43" i="154"/>
  <c r="X43" i="154"/>
  <c r="V43" i="154"/>
  <c r="R43" i="154"/>
  <c r="P43" i="154"/>
  <c r="L43" i="154"/>
  <c r="J43" i="154"/>
  <c r="F43" i="154"/>
  <c r="D43" i="154"/>
  <c r="BB42" i="154"/>
  <c r="AZ42" i="154"/>
  <c r="AV42" i="154"/>
  <c r="AT42" i="154"/>
  <c r="AP42" i="154"/>
  <c r="AN42" i="154"/>
  <c r="AJ42" i="154"/>
  <c r="AH42" i="154"/>
  <c r="AD42" i="154"/>
  <c r="AB42" i="154"/>
  <c r="X42" i="154"/>
  <c r="V42" i="154"/>
  <c r="R42" i="154"/>
  <c r="P42" i="154"/>
  <c r="L42" i="154"/>
  <c r="J42" i="154"/>
  <c r="BR40" i="154" s="1"/>
  <c r="BX40" i="154" s="1"/>
  <c r="F42" i="154"/>
  <c r="D42" i="154"/>
  <c r="BB41" i="154"/>
  <c r="AZ41" i="154"/>
  <c r="AV41" i="154"/>
  <c r="AT41" i="154"/>
  <c r="AP41" i="154"/>
  <c r="AN41" i="154"/>
  <c r="AJ41" i="154"/>
  <c r="AH41" i="154"/>
  <c r="AD41" i="154"/>
  <c r="AB41" i="154"/>
  <c r="X41" i="154"/>
  <c r="V41" i="154"/>
  <c r="R41" i="154"/>
  <c r="P41" i="154"/>
  <c r="L41" i="154"/>
  <c r="J41" i="154"/>
  <c r="F41" i="154"/>
  <c r="D41" i="154"/>
  <c r="A41" i="154"/>
  <c r="BS40" i="154"/>
  <c r="AX40" i="154"/>
  <c r="AR40" i="154"/>
  <c r="AL40" i="154"/>
  <c r="AJ40" i="154"/>
  <c r="AF40" i="154"/>
  <c r="Z40" i="154"/>
  <c r="T40" i="154"/>
  <c r="N40" i="154"/>
  <c r="L40" i="154"/>
  <c r="H40" i="154"/>
  <c r="B40" i="154"/>
  <c r="A40" i="154"/>
  <c r="BI39" i="154"/>
  <c r="AY43" i="154" s="1"/>
  <c r="BE39" i="154"/>
  <c r="BC43" i="154" s="1"/>
  <c r="AV39" i="154"/>
  <c r="AT39" i="154"/>
  <c r="AP39" i="154"/>
  <c r="AN39" i="154"/>
  <c r="AJ39" i="154"/>
  <c r="AH39" i="154"/>
  <c r="AD39" i="154"/>
  <c r="AB39" i="154"/>
  <c r="X39" i="154"/>
  <c r="V39" i="154"/>
  <c r="R39" i="154"/>
  <c r="P39" i="154"/>
  <c r="L39" i="154"/>
  <c r="J39" i="154"/>
  <c r="F39" i="154"/>
  <c r="D39" i="154"/>
  <c r="BI38" i="154"/>
  <c r="AY42" i="154" s="1"/>
  <c r="BE38" i="154"/>
  <c r="BC42" i="154" s="1"/>
  <c r="AW38" i="154"/>
  <c r="AV38" i="154"/>
  <c r="AT38" i="154"/>
  <c r="AP38" i="154"/>
  <c r="AN38" i="154"/>
  <c r="AJ38" i="154"/>
  <c r="AH38" i="154"/>
  <c r="AD38" i="154"/>
  <c r="AB38" i="154"/>
  <c r="X38" i="154"/>
  <c r="V38" i="154"/>
  <c r="R38" i="154"/>
  <c r="P38" i="154"/>
  <c r="L38" i="154"/>
  <c r="J38" i="154"/>
  <c r="F38" i="154"/>
  <c r="D38" i="154"/>
  <c r="BI37" i="154"/>
  <c r="AY41" i="154" s="1"/>
  <c r="BE37" i="154"/>
  <c r="BC41" i="154" s="1"/>
  <c r="AV37" i="154"/>
  <c r="AT37" i="154"/>
  <c r="AP37" i="154"/>
  <c r="AN37" i="154"/>
  <c r="AJ37" i="154"/>
  <c r="AH37" i="154"/>
  <c r="AD37" i="154"/>
  <c r="AB37" i="154"/>
  <c r="X37" i="154"/>
  <c r="V37" i="154"/>
  <c r="R37" i="154"/>
  <c r="P37" i="154"/>
  <c r="L37" i="154"/>
  <c r="J37" i="154"/>
  <c r="F37" i="154"/>
  <c r="D37" i="154"/>
  <c r="A37" i="154"/>
  <c r="BS36" i="154"/>
  <c r="BH36" i="154"/>
  <c r="AZ40" i="154" s="1"/>
  <c r="BE36" i="154"/>
  <c r="BB40" i="154" s="1"/>
  <c r="AR36" i="154"/>
  <c r="AN36" i="154"/>
  <c r="AL36" i="154"/>
  <c r="AF36" i="154"/>
  <c r="Z36" i="154"/>
  <c r="T36" i="154"/>
  <c r="P36" i="154"/>
  <c r="N36" i="154"/>
  <c r="J36" i="154"/>
  <c r="H36" i="154"/>
  <c r="F36" i="154"/>
  <c r="B36" i="154"/>
  <c r="A36" i="154"/>
  <c r="BI35" i="154"/>
  <c r="AS43" i="154" s="1"/>
  <c r="BE35" i="154"/>
  <c r="AW43" i="154" s="1"/>
  <c r="BC35" i="154"/>
  <c r="AS39" i="154" s="1"/>
  <c r="AY35" i="154"/>
  <c r="AW39" i="154" s="1"/>
  <c r="AP35" i="154"/>
  <c r="AN35" i="154"/>
  <c r="AJ35" i="154"/>
  <c r="AH35" i="154"/>
  <c r="AD35" i="154"/>
  <c r="AB35" i="154"/>
  <c r="X35" i="154"/>
  <c r="V35" i="154"/>
  <c r="R35" i="154"/>
  <c r="P35" i="154"/>
  <c r="L35" i="154"/>
  <c r="J35" i="154"/>
  <c r="F35" i="154"/>
  <c r="D35" i="154"/>
  <c r="BI34" i="154"/>
  <c r="AS42" i="154" s="1"/>
  <c r="BE34" i="154"/>
  <c r="AW42" i="154" s="1"/>
  <c r="BC34" i="154"/>
  <c r="AS38" i="154" s="1"/>
  <c r="AY34" i="154"/>
  <c r="AP34" i="154"/>
  <c r="AN34" i="154"/>
  <c r="AJ34" i="154"/>
  <c r="AH34" i="154"/>
  <c r="AD34" i="154"/>
  <c r="AB34" i="154"/>
  <c r="X34" i="154"/>
  <c r="V34" i="154"/>
  <c r="R34" i="154"/>
  <c r="P34" i="154"/>
  <c r="L34" i="154"/>
  <c r="J34" i="154"/>
  <c r="F34" i="154"/>
  <c r="D34" i="154"/>
  <c r="BI33" i="154"/>
  <c r="AS41" i="154" s="1"/>
  <c r="BE33" i="154"/>
  <c r="AW41" i="154" s="1"/>
  <c r="BC33" i="154"/>
  <c r="AS37" i="154" s="1"/>
  <c r="AY33" i="154"/>
  <c r="AW37" i="154" s="1"/>
  <c r="AP33" i="154"/>
  <c r="AN33" i="154"/>
  <c r="AJ33" i="154"/>
  <c r="AH33" i="154"/>
  <c r="AD33" i="154"/>
  <c r="AB33" i="154"/>
  <c r="X33" i="154"/>
  <c r="V33" i="154"/>
  <c r="R33" i="154"/>
  <c r="P33" i="154"/>
  <c r="L33" i="154"/>
  <c r="J33" i="154"/>
  <c r="F33" i="154"/>
  <c r="D33" i="154"/>
  <c r="A33" i="154"/>
  <c r="BR32" i="154"/>
  <c r="BH32" i="154"/>
  <c r="AT40" i="154" s="1"/>
  <c r="BE32" i="154"/>
  <c r="AV40" i="154" s="1"/>
  <c r="BB32" i="154"/>
  <c r="AT36" i="154" s="1"/>
  <c r="AY32" i="154"/>
  <c r="AV36" i="154" s="1"/>
  <c r="AL32" i="154"/>
  <c r="AF32" i="154"/>
  <c r="Z32" i="154"/>
  <c r="T32" i="154"/>
  <c r="N32" i="154"/>
  <c r="H32" i="154"/>
  <c r="B32" i="154"/>
  <c r="A32" i="154"/>
  <c r="BI31" i="154"/>
  <c r="AM43" i="154" s="1"/>
  <c r="BE31" i="154"/>
  <c r="AQ43" i="154" s="1"/>
  <c r="BC31" i="154"/>
  <c r="AM39" i="154" s="1"/>
  <c r="AY31" i="154"/>
  <c r="AQ39" i="154" s="1"/>
  <c r="AW31" i="154"/>
  <c r="AM35" i="154" s="1"/>
  <c r="AS31" i="154"/>
  <c r="AQ35" i="154" s="1"/>
  <c r="AJ31" i="154"/>
  <c r="AH31" i="154"/>
  <c r="AD31" i="154"/>
  <c r="AB31" i="154"/>
  <c r="X31" i="154"/>
  <c r="V31" i="154"/>
  <c r="R31" i="154"/>
  <c r="P31" i="154"/>
  <c r="L31" i="154"/>
  <c r="J31" i="154"/>
  <c r="F31" i="154"/>
  <c r="D31" i="154"/>
  <c r="BI30" i="154"/>
  <c r="AM42" i="154" s="1"/>
  <c r="BE30" i="154"/>
  <c r="AQ42" i="154" s="1"/>
  <c r="BC30" i="154"/>
  <c r="AM38" i="154" s="1"/>
  <c r="AY30" i="154"/>
  <c r="AQ38" i="154" s="1"/>
  <c r="AW30" i="154"/>
  <c r="AM34" i="154" s="1"/>
  <c r="AS30" i="154"/>
  <c r="AQ34" i="154" s="1"/>
  <c r="AJ30" i="154"/>
  <c r="AH30" i="154"/>
  <c r="AD30" i="154"/>
  <c r="AB30" i="154"/>
  <c r="X30" i="154"/>
  <c r="V30" i="154"/>
  <c r="R30" i="154"/>
  <c r="P30" i="154"/>
  <c r="L30" i="154"/>
  <c r="J30" i="154"/>
  <c r="F30" i="154"/>
  <c r="D30" i="154"/>
  <c r="BI29" i="154"/>
  <c r="AM41" i="154" s="1"/>
  <c r="BE29" i="154"/>
  <c r="AQ41" i="154" s="1"/>
  <c r="BC29" i="154"/>
  <c r="AM37" i="154" s="1"/>
  <c r="AY29" i="154"/>
  <c r="AQ37" i="154" s="1"/>
  <c r="AW29" i="154"/>
  <c r="AM33" i="154" s="1"/>
  <c r="AS29" i="154"/>
  <c r="AQ33" i="154" s="1"/>
  <c r="AJ29" i="154"/>
  <c r="AH29" i="154"/>
  <c r="AD29" i="154"/>
  <c r="AB29" i="154"/>
  <c r="X29" i="154"/>
  <c r="V29" i="154"/>
  <c r="R29" i="154"/>
  <c r="P29" i="154"/>
  <c r="L29" i="154"/>
  <c r="J29" i="154"/>
  <c r="F29" i="154"/>
  <c r="BS28" i="154" s="1"/>
  <c r="D29" i="154"/>
  <c r="A29" i="154"/>
  <c r="BH28" i="154"/>
  <c r="AN40" i="154" s="1"/>
  <c r="BE28" i="154"/>
  <c r="AP40" i="154" s="1"/>
  <c r="BB28" i="154"/>
  <c r="AY28" i="154"/>
  <c r="AP36" i="154" s="1"/>
  <c r="AV28" i="154"/>
  <c r="AN32" i="154" s="1"/>
  <c r="AS28" i="154"/>
  <c r="AP32" i="154" s="1"/>
  <c r="AF28" i="154"/>
  <c r="Z28" i="154"/>
  <c r="T28" i="154"/>
  <c r="N28" i="154"/>
  <c r="H28" i="154"/>
  <c r="B28" i="154"/>
  <c r="A28" i="154"/>
  <c r="BI27" i="154"/>
  <c r="AG43" i="154" s="1"/>
  <c r="BE27" i="154"/>
  <c r="AK43" i="154" s="1"/>
  <c r="BC27" i="154"/>
  <c r="AG39" i="154" s="1"/>
  <c r="AY27" i="154"/>
  <c r="AK39" i="154" s="1"/>
  <c r="AW27" i="154"/>
  <c r="AG35" i="154" s="1"/>
  <c r="AS27" i="154"/>
  <c r="AK35" i="154" s="1"/>
  <c r="AQ27" i="154"/>
  <c r="AG31" i="154" s="1"/>
  <c r="AM27" i="154"/>
  <c r="AK31" i="154" s="1"/>
  <c r="AD27" i="154"/>
  <c r="AB27" i="154"/>
  <c r="X27" i="154"/>
  <c r="V27" i="154"/>
  <c r="R27" i="154"/>
  <c r="P27" i="154"/>
  <c r="L27" i="154"/>
  <c r="J27" i="154"/>
  <c r="F27" i="154"/>
  <c r="D27" i="154"/>
  <c r="BI26" i="154"/>
  <c r="AG42" i="154" s="1"/>
  <c r="BE26" i="154"/>
  <c r="AK42" i="154" s="1"/>
  <c r="BC26" i="154"/>
  <c r="AG38" i="154" s="1"/>
  <c r="AY26" i="154"/>
  <c r="AK38" i="154" s="1"/>
  <c r="AW26" i="154"/>
  <c r="AG34" i="154" s="1"/>
  <c r="AS26" i="154"/>
  <c r="AK34" i="154" s="1"/>
  <c r="AQ26" i="154"/>
  <c r="AG30" i="154" s="1"/>
  <c r="AM26" i="154"/>
  <c r="AK30" i="154" s="1"/>
  <c r="AD26" i="154"/>
  <c r="AB26" i="154"/>
  <c r="X26" i="154"/>
  <c r="V26" i="154"/>
  <c r="R26" i="154"/>
  <c r="P26" i="154"/>
  <c r="L26" i="154"/>
  <c r="J26" i="154"/>
  <c r="F26" i="154"/>
  <c r="D26" i="154"/>
  <c r="BI25" i="154"/>
  <c r="AG41" i="154" s="1"/>
  <c r="BE25" i="154"/>
  <c r="AK41" i="154" s="1"/>
  <c r="BC25" i="154"/>
  <c r="AG37" i="154" s="1"/>
  <c r="AY25" i="154"/>
  <c r="AK37" i="154" s="1"/>
  <c r="AW25" i="154"/>
  <c r="AG33" i="154" s="1"/>
  <c r="AS25" i="154"/>
  <c r="AK33" i="154" s="1"/>
  <c r="AQ25" i="154"/>
  <c r="AG29" i="154" s="1"/>
  <c r="AM25" i="154"/>
  <c r="AK29" i="154" s="1"/>
  <c r="AD25" i="154"/>
  <c r="AB25" i="154"/>
  <c r="X25" i="154"/>
  <c r="V25" i="154"/>
  <c r="R25" i="154"/>
  <c r="P25" i="154"/>
  <c r="L25" i="154"/>
  <c r="J25" i="154"/>
  <c r="F25" i="154"/>
  <c r="D25" i="154"/>
  <c r="A25" i="154"/>
  <c r="BH24" i="154"/>
  <c r="AH40" i="154" s="1"/>
  <c r="BE24" i="154"/>
  <c r="BB24" i="154"/>
  <c r="AH36" i="154" s="1"/>
  <c r="AY24" i="154"/>
  <c r="AJ36" i="154" s="1"/>
  <c r="AV24" i="154"/>
  <c r="AH32" i="154" s="1"/>
  <c r="AS24" i="154"/>
  <c r="AJ32" i="154" s="1"/>
  <c r="AP24" i="154"/>
  <c r="AH28" i="154" s="1"/>
  <c r="AM24" i="154"/>
  <c r="AJ28" i="154" s="1"/>
  <c r="Z24" i="154"/>
  <c r="T24" i="154"/>
  <c r="N24" i="154"/>
  <c r="H24" i="154"/>
  <c r="B24" i="154"/>
  <c r="A24" i="154"/>
  <c r="BI23" i="154"/>
  <c r="AA43" i="154" s="1"/>
  <c r="BE23" i="154"/>
  <c r="AE43" i="154" s="1"/>
  <c r="BC23" i="154"/>
  <c r="AA39" i="154" s="1"/>
  <c r="AY23" i="154"/>
  <c r="AE39" i="154" s="1"/>
  <c r="AW23" i="154"/>
  <c r="AA35" i="154" s="1"/>
  <c r="AS23" i="154"/>
  <c r="AE35" i="154" s="1"/>
  <c r="AQ23" i="154"/>
  <c r="AA31" i="154" s="1"/>
  <c r="AM23" i="154"/>
  <c r="AE31" i="154" s="1"/>
  <c r="AK23" i="154"/>
  <c r="AA27" i="154" s="1"/>
  <c r="AG23" i="154"/>
  <c r="AE27" i="154" s="1"/>
  <c r="X23" i="154"/>
  <c r="V23" i="154"/>
  <c r="R23" i="154"/>
  <c r="P23" i="154"/>
  <c r="L23" i="154"/>
  <c r="J23" i="154"/>
  <c r="F23" i="154"/>
  <c r="D23" i="154"/>
  <c r="BI22" i="154"/>
  <c r="AA42" i="154" s="1"/>
  <c r="BE22" i="154"/>
  <c r="AE42" i="154" s="1"/>
  <c r="BC22" i="154"/>
  <c r="AA38" i="154" s="1"/>
  <c r="AY22" i="154"/>
  <c r="AE38" i="154" s="1"/>
  <c r="AW22" i="154"/>
  <c r="AA34" i="154" s="1"/>
  <c r="AS22" i="154"/>
  <c r="AE34" i="154" s="1"/>
  <c r="AQ22" i="154"/>
  <c r="AA30" i="154" s="1"/>
  <c r="AM22" i="154"/>
  <c r="AE30" i="154" s="1"/>
  <c r="AK22" i="154"/>
  <c r="AA26" i="154" s="1"/>
  <c r="AG22" i="154"/>
  <c r="AE26" i="154" s="1"/>
  <c r="X22" i="154"/>
  <c r="V22" i="154"/>
  <c r="R22" i="154"/>
  <c r="P22" i="154"/>
  <c r="L22" i="154"/>
  <c r="J22" i="154"/>
  <c r="F22" i="154"/>
  <c r="D22" i="154"/>
  <c r="BI21" i="154"/>
  <c r="AA41" i="154" s="1"/>
  <c r="BE21" i="154"/>
  <c r="AE41" i="154" s="1"/>
  <c r="BC21" i="154"/>
  <c r="AA37" i="154" s="1"/>
  <c r="AY21" i="154"/>
  <c r="AE37" i="154" s="1"/>
  <c r="AW21" i="154"/>
  <c r="AA33" i="154" s="1"/>
  <c r="AS21" i="154"/>
  <c r="AE33" i="154" s="1"/>
  <c r="AQ21" i="154"/>
  <c r="AA29" i="154" s="1"/>
  <c r="AM21" i="154"/>
  <c r="AE29" i="154" s="1"/>
  <c r="AK21" i="154"/>
  <c r="AA25" i="154" s="1"/>
  <c r="AG21" i="154"/>
  <c r="AE25" i="154" s="1"/>
  <c r="X21" i="154"/>
  <c r="V21" i="154"/>
  <c r="R21" i="154"/>
  <c r="P21" i="154"/>
  <c r="L21" i="154"/>
  <c r="J21" i="154"/>
  <c r="F21" i="154"/>
  <c r="D21" i="154"/>
  <c r="A21" i="154"/>
  <c r="BH20" i="154"/>
  <c r="AB40" i="154" s="1"/>
  <c r="BE20" i="154"/>
  <c r="AD40" i="154" s="1"/>
  <c r="BB20" i="154"/>
  <c r="AB36" i="154" s="1"/>
  <c r="AY20" i="154"/>
  <c r="AD36" i="154" s="1"/>
  <c r="AV20" i="154"/>
  <c r="AB32" i="154" s="1"/>
  <c r="AS20" i="154"/>
  <c r="AD32" i="154" s="1"/>
  <c r="AP20" i="154"/>
  <c r="AB28" i="154" s="1"/>
  <c r="AM20" i="154"/>
  <c r="AD28" i="154" s="1"/>
  <c r="T20" i="154"/>
  <c r="N20" i="154"/>
  <c r="H20" i="154"/>
  <c r="B20" i="154"/>
  <c r="A20" i="154"/>
  <c r="BI19" i="154"/>
  <c r="U43" i="154" s="1"/>
  <c r="BE19" i="154"/>
  <c r="Y43" i="154" s="1"/>
  <c r="BC19" i="154"/>
  <c r="U39" i="154" s="1"/>
  <c r="AY19" i="154"/>
  <c r="Y39" i="154" s="1"/>
  <c r="AW19" i="154"/>
  <c r="U35" i="154" s="1"/>
  <c r="AS19" i="154"/>
  <c r="Y35" i="154" s="1"/>
  <c r="AQ19" i="154"/>
  <c r="U31" i="154" s="1"/>
  <c r="AM19" i="154"/>
  <c r="Y31" i="154" s="1"/>
  <c r="AK19" i="154"/>
  <c r="U27" i="154" s="1"/>
  <c r="AG19" i="154"/>
  <c r="Y27" i="154" s="1"/>
  <c r="AE19" i="154"/>
  <c r="U23" i="154" s="1"/>
  <c r="AA19" i="154"/>
  <c r="Y23" i="154" s="1"/>
  <c r="R19" i="154"/>
  <c r="P19" i="154"/>
  <c r="L19" i="154"/>
  <c r="J19" i="154"/>
  <c r="F19" i="154"/>
  <c r="D19" i="154"/>
  <c r="BI18" i="154"/>
  <c r="U42" i="154" s="1"/>
  <c r="BE18" i="154"/>
  <c r="Y42" i="154" s="1"/>
  <c r="BC18" i="154"/>
  <c r="U38" i="154" s="1"/>
  <c r="AY18" i="154"/>
  <c r="Y38" i="154" s="1"/>
  <c r="AW18" i="154"/>
  <c r="U34" i="154" s="1"/>
  <c r="AS18" i="154"/>
  <c r="Y34" i="154" s="1"/>
  <c r="AQ18" i="154"/>
  <c r="U30" i="154" s="1"/>
  <c r="AM18" i="154"/>
  <c r="Y30" i="154" s="1"/>
  <c r="AK18" i="154"/>
  <c r="U26" i="154" s="1"/>
  <c r="AG18" i="154"/>
  <c r="Y26" i="154" s="1"/>
  <c r="AE18" i="154"/>
  <c r="U22" i="154" s="1"/>
  <c r="AA18" i="154"/>
  <c r="Y22" i="154" s="1"/>
  <c r="R18" i="154"/>
  <c r="P18" i="154"/>
  <c r="L18" i="154"/>
  <c r="J18" i="154"/>
  <c r="F18" i="154"/>
  <c r="D18" i="154"/>
  <c r="BI17" i="154"/>
  <c r="U41" i="154" s="1"/>
  <c r="BE17" i="154"/>
  <c r="Y41" i="154" s="1"/>
  <c r="BC17" i="154"/>
  <c r="U37" i="154" s="1"/>
  <c r="AY17" i="154"/>
  <c r="Y37" i="154" s="1"/>
  <c r="AW17" i="154"/>
  <c r="U33" i="154" s="1"/>
  <c r="AS17" i="154"/>
  <c r="Y33" i="154" s="1"/>
  <c r="AQ17" i="154"/>
  <c r="U29" i="154" s="1"/>
  <c r="AM17" i="154"/>
  <c r="Y29" i="154" s="1"/>
  <c r="AK17" i="154"/>
  <c r="U25" i="154" s="1"/>
  <c r="AG17" i="154"/>
  <c r="Y25" i="154" s="1"/>
  <c r="AE17" i="154"/>
  <c r="U21" i="154" s="1"/>
  <c r="AA17" i="154"/>
  <c r="Y21" i="154" s="1"/>
  <c r="R17" i="154"/>
  <c r="P17" i="154"/>
  <c r="L17" i="154"/>
  <c r="J17" i="154"/>
  <c r="BR16" i="154" s="1"/>
  <c r="F17" i="154"/>
  <c r="D17" i="154"/>
  <c r="A17" i="154"/>
  <c r="BH16" i="154"/>
  <c r="V40" i="154" s="1"/>
  <c r="BE16" i="154"/>
  <c r="X40" i="154" s="1"/>
  <c r="BB16" i="154"/>
  <c r="V36" i="154" s="1"/>
  <c r="AY16" i="154"/>
  <c r="X36" i="154" s="1"/>
  <c r="AV16" i="154"/>
  <c r="V32" i="154" s="1"/>
  <c r="AS16" i="154"/>
  <c r="X32" i="154" s="1"/>
  <c r="AP16" i="154"/>
  <c r="V28" i="154" s="1"/>
  <c r="AM16" i="154"/>
  <c r="X28" i="154" s="1"/>
  <c r="AD16" i="154"/>
  <c r="V20" i="154" s="1"/>
  <c r="AA16" i="154"/>
  <c r="X20" i="154" s="1"/>
  <c r="N16" i="154"/>
  <c r="H16" i="154"/>
  <c r="B16" i="154"/>
  <c r="A16" i="154"/>
  <c r="BI15" i="154"/>
  <c r="O43" i="154" s="1"/>
  <c r="BE15" i="154"/>
  <c r="S43" i="154" s="1"/>
  <c r="BC15" i="154"/>
  <c r="O39" i="154" s="1"/>
  <c r="AY15" i="154"/>
  <c r="S39" i="154" s="1"/>
  <c r="AW15" i="154"/>
  <c r="O35" i="154" s="1"/>
  <c r="AS15" i="154"/>
  <c r="S35" i="154" s="1"/>
  <c r="AQ15" i="154"/>
  <c r="O31" i="154" s="1"/>
  <c r="AM15" i="154"/>
  <c r="S31" i="154" s="1"/>
  <c r="AK15" i="154"/>
  <c r="O27" i="154" s="1"/>
  <c r="AG15" i="154"/>
  <c r="S27" i="154" s="1"/>
  <c r="AE15" i="154"/>
  <c r="O23" i="154" s="1"/>
  <c r="AA15" i="154"/>
  <c r="S23" i="154" s="1"/>
  <c r="Y15" i="154"/>
  <c r="O19" i="154" s="1"/>
  <c r="U15" i="154"/>
  <c r="S19" i="154" s="1"/>
  <c r="L15" i="154"/>
  <c r="J15" i="154"/>
  <c r="F15" i="154"/>
  <c r="D15" i="154"/>
  <c r="BI14" i="154"/>
  <c r="O42" i="154" s="1"/>
  <c r="BE14" i="154"/>
  <c r="S42" i="154" s="1"/>
  <c r="BC14" i="154"/>
  <c r="O38" i="154" s="1"/>
  <c r="AY14" i="154"/>
  <c r="S38" i="154" s="1"/>
  <c r="AW14" i="154"/>
  <c r="O34" i="154" s="1"/>
  <c r="AS14" i="154"/>
  <c r="S34" i="154" s="1"/>
  <c r="AQ14" i="154"/>
  <c r="O30" i="154" s="1"/>
  <c r="AM14" i="154"/>
  <c r="S30" i="154" s="1"/>
  <c r="AK14" i="154"/>
  <c r="O26" i="154" s="1"/>
  <c r="AG14" i="154"/>
  <c r="S26" i="154" s="1"/>
  <c r="AE14" i="154"/>
  <c r="O22" i="154" s="1"/>
  <c r="AA14" i="154"/>
  <c r="S22" i="154" s="1"/>
  <c r="Y14" i="154"/>
  <c r="O18" i="154" s="1"/>
  <c r="U14" i="154"/>
  <c r="S18" i="154" s="1"/>
  <c r="L14" i="154"/>
  <c r="J14" i="154"/>
  <c r="F14" i="154"/>
  <c r="D14" i="154"/>
  <c r="BI13" i="154"/>
  <c r="O41" i="154" s="1"/>
  <c r="BE13" i="154"/>
  <c r="S41" i="154" s="1"/>
  <c r="BC13" i="154"/>
  <c r="O37" i="154" s="1"/>
  <c r="AY13" i="154"/>
  <c r="S37" i="154" s="1"/>
  <c r="AW13" i="154"/>
  <c r="O33" i="154" s="1"/>
  <c r="AS13" i="154"/>
  <c r="S33" i="154" s="1"/>
  <c r="AQ13" i="154"/>
  <c r="O29" i="154" s="1"/>
  <c r="AM13" i="154"/>
  <c r="S29" i="154" s="1"/>
  <c r="AK13" i="154"/>
  <c r="O25" i="154" s="1"/>
  <c r="AG13" i="154"/>
  <c r="S25" i="154" s="1"/>
  <c r="AE13" i="154"/>
  <c r="O21" i="154" s="1"/>
  <c r="AA13" i="154"/>
  <c r="S21" i="154" s="1"/>
  <c r="Y13" i="154"/>
  <c r="O17" i="154" s="1"/>
  <c r="U13" i="154"/>
  <c r="S17" i="154" s="1"/>
  <c r="L13" i="154"/>
  <c r="J13" i="154"/>
  <c r="F13" i="154"/>
  <c r="E13" i="154"/>
  <c r="D13" i="154"/>
  <c r="A13" i="154"/>
  <c r="BH12" i="154"/>
  <c r="P40" i="154" s="1"/>
  <c r="BE12" i="154"/>
  <c r="R40" i="154" s="1"/>
  <c r="BB12" i="154"/>
  <c r="AY12" i="154"/>
  <c r="R36" i="154" s="1"/>
  <c r="AV12" i="154"/>
  <c r="P32" i="154" s="1"/>
  <c r="AS12" i="154"/>
  <c r="R32" i="154" s="1"/>
  <c r="AP12" i="154"/>
  <c r="P28" i="154" s="1"/>
  <c r="AM12" i="154"/>
  <c r="R28" i="154" s="1"/>
  <c r="AJ12" i="154"/>
  <c r="P24" i="154" s="1"/>
  <c r="AG12" i="154"/>
  <c r="R24" i="154" s="1"/>
  <c r="AA12" i="154"/>
  <c r="R20" i="154" s="1"/>
  <c r="X12" i="154"/>
  <c r="P16" i="154" s="1"/>
  <c r="H12" i="154"/>
  <c r="B12" i="154"/>
  <c r="A12" i="154"/>
  <c r="BI11" i="154"/>
  <c r="I43" i="154" s="1"/>
  <c r="BE11" i="154"/>
  <c r="M43" i="154" s="1"/>
  <c r="BC11" i="154"/>
  <c r="I39" i="154" s="1"/>
  <c r="AY11" i="154"/>
  <c r="M39" i="154" s="1"/>
  <c r="AW11" i="154"/>
  <c r="I35" i="154" s="1"/>
  <c r="AS11" i="154"/>
  <c r="M35" i="154" s="1"/>
  <c r="AQ11" i="154"/>
  <c r="I31" i="154" s="1"/>
  <c r="AM11" i="154"/>
  <c r="AK11" i="154"/>
  <c r="I27" i="154" s="1"/>
  <c r="AG11" i="154"/>
  <c r="M27" i="154" s="1"/>
  <c r="AE11" i="154"/>
  <c r="I23" i="154" s="1"/>
  <c r="AA11" i="154"/>
  <c r="M23" i="154" s="1"/>
  <c r="Y11" i="154"/>
  <c r="I19" i="154" s="1"/>
  <c r="U11" i="154"/>
  <c r="M19" i="154" s="1"/>
  <c r="S11" i="154"/>
  <c r="I15" i="154" s="1"/>
  <c r="O11" i="154"/>
  <c r="M15" i="154" s="1"/>
  <c r="F11" i="154"/>
  <c r="D11" i="154"/>
  <c r="BI10" i="154"/>
  <c r="I42" i="154" s="1"/>
  <c r="BE10" i="154"/>
  <c r="M42" i="154" s="1"/>
  <c r="BC10" i="154"/>
  <c r="I38" i="154" s="1"/>
  <c r="AY10" i="154"/>
  <c r="M38" i="154" s="1"/>
  <c r="AW10" i="154"/>
  <c r="I34" i="154" s="1"/>
  <c r="AS10" i="154"/>
  <c r="M34" i="154" s="1"/>
  <c r="AQ10" i="154"/>
  <c r="I30" i="154" s="1"/>
  <c r="AM10" i="154"/>
  <c r="AK10" i="154"/>
  <c r="I26" i="154" s="1"/>
  <c r="AG10" i="154"/>
  <c r="M26" i="154" s="1"/>
  <c r="AE10" i="154"/>
  <c r="I22" i="154" s="1"/>
  <c r="AA10" i="154"/>
  <c r="M22" i="154" s="1"/>
  <c r="Y10" i="154"/>
  <c r="I18" i="154" s="1"/>
  <c r="U10" i="154"/>
  <c r="M18" i="154" s="1"/>
  <c r="S10" i="154"/>
  <c r="I14" i="154" s="1"/>
  <c r="O10" i="154"/>
  <c r="M14" i="154" s="1"/>
  <c r="F10" i="154"/>
  <c r="BS8" i="154" s="1"/>
  <c r="D10" i="154"/>
  <c r="BI9" i="154"/>
  <c r="I41" i="154" s="1"/>
  <c r="BE9" i="154"/>
  <c r="M41" i="154" s="1"/>
  <c r="BC9" i="154"/>
  <c r="I37" i="154" s="1"/>
  <c r="AY9" i="154"/>
  <c r="M37" i="154" s="1"/>
  <c r="AW9" i="154"/>
  <c r="I33" i="154" s="1"/>
  <c r="AS9" i="154"/>
  <c r="M33" i="154" s="1"/>
  <c r="AQ9" i="154"/>
  <c r="I29" i="154" s="1"/>
  <c r="AM9" i="154"/>
  <c r="AK9" i="154"/>
  <c r="I25" i="154" s="1"/>
  <c r="AG9" i="154"/>
  <c r="M25" i="154" s="1"/>
  <c r="AE9" i="154"/>
  <c r="I21" i="154" s="1"/>
  <c r="AA9" i="154"/>
  <c r="M21" i="154" s="1"/>
  <c r="Y9" i="154"/>
  <c r="I17" i="154" s="1"/>
  <c r="U9" i="154"/>
  <c r="M17" i="154" s="1"/>
  <c r="S9" i="154"/>
  <c r="I13" i="154" s="1"/>
  <c r="O9" i="154"/>
  <c r="M13" i="154" s="1"/>
  <c r="F9" i="154"/>
  <c r="D9" i="154"/>
  <c r="BR8" i="154" s="1"/>
  <c r="A9" i="154"/>
  <c r="BH8" i="154"/>
  <c r="J40" i="154" s="1"/>
  <c r="BE8" i="154"/>
  <c r="BB8" i="154"/>
  <c r="AY8" i="154"/>
  <c r="L36" i="154" s="1"/>
  <c r="BL36" i="154" s="1"/>
  <c r="AV8" i="154"/>
  <c r="J32" i="154" s="1"/>
  <c r="AS8" i="154"/>
  <c r="L32" i="154" s="1"/>
  <c r="AP8" i="154"/>
  <c r="J28" i="154" s="1"/>
  <c r="AM8" i="154"/>
  <c r="L28" i="154" s="1"/>
  <c r="BL28" i="154" s="1"/>
  <c r="AG8" i="154"/>
  <c r="L24" i="154" s="1"/>
  <c r="B8" i="154"/>
  <c r="A8" i="154"/>
  <c r="BI7" i="154"/>
  <c r="C43" i="154" s="1"/>
  <c r="BE7" i="154"/>
  <c r="G43" i="154" s="1"/>
  <c r="BC7" i="154"/>
  <c r="C39" i="154" s="1"/>
  <c r="AY7" i="154"/>
  <c r="G39" i="154" s="1"/>
  <c r="AW7" i="154"/>
  <c r="C35" i="154" s="1"/>
  <c r="AS7" i="154"/>
  <c r="G35" i="154" s="1"/>
  <c r="AQ7" i="154"/>
  <c r="C31" i="154" s="1"/>
  <c r="AM7" i="154"/>
  <c r="AK7" i="154"/>
  <c r="C27" i="154" s="1"/>
  <c r="AG7" i="154"/>
  <c r="G27" i="154" s="1"/>
  <c r="AE7" i="154"/>
  <c r="C23" i="154" s="1"/>
  <c r="AA7" i="154"/>
  <c r="G23" i="154" s="1"/>
  <c r="Y7" i="154"/>
  <c r="C19" i="154" s="1"/>
  <c r="U7" i="154"/>
  <c r="G19" i="154" s="1"/>
  <c r="S7" i="154"/>
  <c r="C15" i="154" s="1"/>
  <c r="O7" i="154"/>
  <c r="G15" i="154" s="1"/>
  <c r="M7" i="154"/>
  <c r="C11" i="154" s="1"/>
  <c r="I7" i="154"/>
  <c r="G11" i="154" s="1"/>
  <c r="BI6" i="154"/>
  <c r="C42" i="154" s="1"/>
  <c r="BE6" i="154"/>
  <c r="G42" i="154" s="1"/>
  <c r="BC6" i="154"/>
  <c r="C38" i="154" s="1"/>
  <c r="AY6" i="154"/>
  <c r="G38" i="154" s="1"/>
  <c r="AW6" i="154"/>
  <c r="C34" i="154" s="1"/>
  <c r="AS6" i="154"/>
  <c r="G34" i="154" s="1"/>
  <c r="AQ6" i="154"/>
  <c r="C30" i="154" s="1"/>
  <c r="AM6" i="154"/>
  <c r="AK6" i="154"/>
  <c r="C26" i="154" s="1"/>
  <c r="AG6" i="154"/>
  <c r="G26" i="154" s="1"/>
  <c r="AE6" i="154"/>
  <c r="C22" i="154" s="1"/>
  <c r="AA6" i="154"/>
  <c r="G22" i="154" s="1"/>
  <c r="Y6" i="154"/>
  <c r="C18" i="154" s="1"/>
  <c r="U6" i="154"/>
  <c r="G18" i="154" s="1"/>
  <c r="S6" i="154"/>
  <c r="C14" i="154" s="1"/>
  <c r="O6" i="154"/>
  <c r="G14" i="154" s="1"/>
  <c r="M6" i="154"/>
  <c r="C10" i="154" s="1"/>
  <c r="I6" i="154"/>
  <c r="G10" i="154" s="1"/>
  <c r="BI5" i="154"/>
  <c r="C41" i="154" s="1"/>
  <c r="BE5" i="154"/>
  <c r="G41" i="154" s="1"/>
  <c r="BC5" i="154"/>
  <c r="C37" i="154" s="1"/>
  <c r="AY5" i="154"/>
  <c r="G37" i="154" s="1"/>
  <c r="AW5" i="154"/>
  <c r="C33" i="154" s="1"/>
  <c r="AU5" i="154"/>
  <c r="AS5" i="154"/>
  <c r="G33" i="154" s="1"/>
  <c r="AQ5" i="154"/>
  <c r="C29" i="154" s="1"/>
  <c r="AM5" i="154"/>
  <c r="AK5" i="154"/>
  <c r="C25" i="154" s="1"/>
  <c r="AG5" i="154"/>
  <c r="G25" i="154" s="1"/>
  <c r="AE5" i="154"/>
  <c r="AA5" i="154"/>
  <c r="AA4" i="154" s="1"/>
  <c r="F20" i="154" s="1"/>
  <c r="Y5" i="154"/>
  <c r="C17" i="154" s="1"/>
  <c r="U5" i="154"/>
  <c r="G17" i="154" s="1"/>
  <c r="S5" i="154"/>
  <c r="C13" i="154" s="1"/>
  <c r="O5" i="154"/>
  <c r="G13" i="154" s="1"/>
  <c r="M5" i="154"/>
  <c r="C9" i="154" s="1"/>
  <c r="I5" i="154"/>
  <c r="G9" i="154" s="1"/>
  <c r="A5" i="154"/>
  <c r="BS4" i="154"/>
  <c r="BR4" i="154"/>
  <c r="BH4" i="154"/>
  <c r="D40" i="154" s="1"/>
  <c r="BE4" i="154"/>
  <c r="F40" i="154" s="1"/>
  <c r="BB4" i="154"/>
  <c r="D36" i="154" s="1"/>
  <c r="AY4" i="154"/>
  <c r="AV4" i="154"/>
  <c r="D32" i="154" s="1"/>
  <c r="AS4" i="154"/>
  <c r="F32" i="154" s="1"/>
  <c r="AP4" i="154"/>
  <c r="D28" i="154" s="1"/>
  <c r="BN28" i="154" s="1"/>
  <c r="AM4" i="154"/>
  <c r="F28" i="154" s="1"/>
  <c r="AG4" i="154"/>
  <c r="F24" i="154" s="1"/>
  <c r="O4" i="154"/>
  <c r="F12" i="154" s="1"/>
  <c r="L4" i="154"/>
  <c r="D8" i="154" s="1"/>
  <c r="I4" i="154"/>
  <c r="F8" i="154" s="1"/>
  <c r="BD49" i="153"/>
  <c r="AX49" i="153"/>
  <c r="AR49" i="153"/>
  <c r="AL49" i="153"/>
  <c r="AF49" i="153"/>
  <c r="Z49" i="153"/>
  <c r="T49" i="153"/>
  <c r="N49" i="153"/>
  <c r="H49" i="153"/>
  <c r="B49" i="153"/>
  <c r="A49" i="153"/>
  <c r="BB43" i="153"/>
  <c r="AZ43" i="153"/>
  <c r="AV43" i="153"/>
  <c r="AT43" i="153"/>
  <c r="AP43" i="153"/>
  <c r="AN43" i="153"/>
  <c r="AJ43" i="153"/>
  <c r="AH43" i="153"/>
  <c r="AD43" i="153"/>
  <c r="AB43" i="153"/>
  <c r="X43" i="153"/>
  <c r="V43" i="153"/>
  <c r="R43" i="153"/>
  <c r="P43" i="153"/>
  <c r="L43" i="153"/>
  <c r="J43" i="153"/>
  <c r="F43" i="153"/>
  <c r="D43" i="153"/>
  <c r="BB42" i="153"/>
  <c r="AZ42" i="153"/>
  <c r="AV42" i="153"/>
  <c r="AT42" i="153"/>
  <c r="AP42" i="153"/>
  <c r="AN42" i="153"/>
  <c r="AJ42" i="153"/>
  <c r="AH42" i="153"/>
  <c r="AD42" i="153"/>
  <c r="AB42" i="153"/>
  <c r="X42" i="153"/>
  <c r="V42" i="153"/>
  <c r="R42" i="153"/>
  <c r="P42" i="153"/>
  <c r="L42" i="153"/>
  <c r="J42" i="153"/>
  <c r="F42" i="153"/>
  <c r="D42" i="153"/>
  <c r="BB41" i="153"/>
  <c r="AZ41" i="153"/>
  <c r="AV41" i="153"/>
  <c r="AT41" i="153"/>
  <c r="AP41" i="153"/>
  <c r="AN41" i="153"/>
  <c r="AJ41" i="153"/>
  <c r="AH41" i="153"/>
  <c r="AD41" i="153"/>
  <c r="AB41" i="153"/>
  <c r="X41" i="153"/>
  <c r="V41" i="153"/>
  <c r="R41" i="153"/>
  <c r="P41" i="153"/>
  <c r="L41" i="153"/>
  <c r="J41" i="153"/>
  <c r="BR40" i="153" s="1"/>
  <c r="F41" i="153"/>
  <c r="D41" i="153"/>
  <c r="A41" i="153"/>
  <c r="BX40" i="153"/>
  <c r="BS40" i="153"/>
  <c r="AX40" i="153"/>
  <c r="AR40" i="153"/>
  <c r="AL40" i="153"/>
  <c r="AJ40" i="153"/>
  <c r="AF40" i="153"/>
  <c r="Z40" i="153"/>
  <c r="T40" i="153"/>
  <c r="N40" i="153"/>
  <c r="L40" i="153"/>
  <c r="H40" i="153"/>
  <c r="B40" i="153"/>
  <c r="A40" i="153"/>
  <c r="BI39" i="153"/>
  <c r="AY43" i="153" s="1"/>
  <c r="BE39" i="153"/>
  <c r="BC43" i="153" s="1"/>
  <c r="AV39" i="153"/>
  <c r="AT39" i="153"/>
  <c r="AP39" i="153"/>
  <c r="AN39" i="153"/>
  <c r="AJ39" i="153"/>
  <c r="AH39" i="153"/>
  <c r="AD39" i="153"/>
  <c r="AB39" i="153"/>
  <c r="X39" i="153"/>
  <c r="V39" i="153"/>
  <c r="R39" i="153"/>
  <c r="P39" i="153"/>
  <c r="L39" i="153"/>
  <c r="J39" i="153"/>
  <c r="F39" i="153"/>
  <c r="D39" i="153"/>
  <c r="BI38" i="153"/>
  <c r="AY42" i="153" s="1"/>
  <c r="BE38" i="153"/>
  <c r="BC42" i="153" s="1"/>
  <c r="AV38" i="153"/>
  <c r="AT38" i="153"/>
  <c r="AP38" i="153"/>
  <c r="AN38" i="153"/>
  <c r="AJ38" i="153"/>
  <c r="AH38" i="153"/>
  <c r="AD38" i="153"/>
  <c r="AB38" i="153"/>
  <c r="X38" i="153"/>
  <c r="V38" i="153"/>
  <c r="R38" i="153"/>
  <c r="P38" i="153"/>
  <c r="L38" i="153"/>
  <c r="J38" i="153"/>
  <c r="F38" i="153"/>
  <c r="D38" i="153"/>
  <c r="BI37" i="153"/>
  <c r="AY41" i="153" s="1"/>
  <c r="BE37" i="153"/>
  <c r="BC41" i="153" s="1"/>
  <c r="AV37" i="153"/>
  <c r="AT37" i="153"/>
  <c r="AP37" i="153"/>
  <c r="AN37" i="153"/>
  <c r="AJ37" i="153"/>
  <c r="AH37" i="153"/>
  <c r="AD37" i="153"/>
  <c r="AB37" i="153"/>
  <c r="X37" i="153"/>
  <c r="V37" i="153"/>
  <c r="R37" i="153"/>
  <c r="P37" i="153"/>
  <c r="L37" i="153"/>
  <c r="J37" i="153"/>
  <c r="F37" i="153"/>
  <c r="D37" i="153"/>
  <c r="A37" i="153"/>
  <c r="BH36" i="153"/>
  <c r="AZ40" i="153" s="1"/>
  <c r="BE36" i="153"/>
  <c r="BB40" i="153" s="1"/>
  <c r="AR36" i="153"/>
  <c r="AN36" i="153"/>
  <c r="AL36" i="153"/>
  <c r="AF36" i="153"/>
  <c r="Z36" i="153"/>
  <c r="T36" i="153"/>
  <c r="P36" i="153"/>
  <c r="N36" i="153"/>
  <c r="J36" i="153"/>
  <c r="H36" i="153"/>
  <c r="F36" i="153"/>
  <c r="B36" i="153"/>
  <c r="A36" i="153"/>
  <c r="BI35" i="153"/>
  <c r="AS43" i="153" s="1"/>
  <c r="BE35" i="153"/>
  <c r="AW43" i="153" s="1"/>
  <c r="BC35" i="153"/>
  <c r="AS39" i="153" s="1"/>
  <c r="AY35" i="153"/>
  <c r="AW39" i="153" s="1"/>
  <c r="AP35" i="153"/>
  <c r="AN35" i="153"/>
  <c r="AJ35" i="153"/>
  <c r="AH35" i="153"/>
  <c r="AD35" i="153"/>
  <c r="AB35" i="153"/>
  <c r="X35" i="153"/>
  <c r="V35" i="153"/>
  <c r="R35" i="153"/>
  <c r="P35" i="153"/>
  <c r="L35" i="153"/>
  <c r="J35" i="153"/>
  <c r="F35" i="153"/>
  <c r="D35" i="153"/>
  <c r="BI34" i="153"/>
  <c r="AS42" i="153" s="1"/>
  <c r="BE34" i="153"/>
  <c r="AW42" i="153" s="1"/>
  <c r="BC34" i="153"/>
  <c r="AS38" i="153" s="1"/>
  <c r="AY34" i="153"/>
  <c r="AW38" i="153" s="1"/>
  <c r="AP34" i="153"/>
  <c r="AN34" i="153"/>
  <c r="AJ34" i="153"/>
  <c r="AH34" i="153"/>
  <c r="AD34" i="153"/>
  <c r="AB34" i="153"/>
  <c r="X34" i="153"/>
  <c r="V34" i="153"/>
  <c r="R34" i="153"/>
  <c r="P34" i="153"/>
  <c r="L34" i="153"/>
  <c r="J34" i="153"/>
  <c r="BR32" i="153" s="1"/>
  <c r="BX32" i="153" s="1"/>
  <c r="F34" i="153"/>
  <c r="D34" i="153"/>
  <c r="BI33" i="153"/>
  <c r="AS41" i="153" s="1"/>
  <c r="BE33" i="153"/>
  <c r="AW41" i="153" s="1"/>
  <c r="BC33" i="153"/>
  <c r="AS37" i="153" s="1"/>
  <c r="AY33" i="153"/>
  <c r="AW37" i="153" s="1"/>
  <c r="AP33" i="153"/>
  <c r="AN33" i="153"/>
  <c r="AJ33" i="153"/>
  <c r="AH33" i="153"/>
  <c r="AD33" i="153"/>
  <c r="AB33" i="153"/>
  <c r="X33" i="153"/>
  <c r="V33" i="153"/>
  <c r="R33" i="153"/>
  <c r="P33" i="153"/>
  <c r="L33" i="153"/>
  <c r="J33" i="153"/>
  <c r="F33" i="153"/>
  <c r="BS32" i="153" s="1"/>
  <c r="D33" i="153"/>
  <c r="A33" i="153"/>
  <c r="BH32" i="153"/>
  <c r="AT40" i="153" s="1"/>
  <c r="BE32" i="153"/>
  <c r="AV40" i="153" s="1"/>
  <c r="BB32" i="153"/>
  <c r="AT36" i="153" s="1"/>
  <c r="AY32" i="153"/>
  <c r="AV36" i="153" s="1"/>
  <c r="AP32" i="153"/>
  <c r="AL32" i="153"/>
  <c r="AF32" i="153"/>
  <c r="Z32" i="153"/>
  <c r="T32" i="153"/>
  <c r="N32" i="153"/>
  <c r="H32" i="153"/>
  <c r="B32" i="153"/>
  <c r="A32" i="153"/>
  <c r="BI31" i="153"/>
  <c r="AM43" i="153" s="1"/>
  <c r="BE31" i="153"/>
  <c r="AQ43" i="153" s="1"/>
  <c r="BC31" i="153"/>
  <c r="AM39" i="153" s="1"/>
  <c r="AY31" i="153"/>
  <c r="AQ39" i="153" s="1"/>
  <c r="AW31" i="153"/>
  <c r="AM35" i="153" s="1"/>
  <c r="AS31" i="153"/>
  <c r="AQ35" i="153" s="1"/>
  <c r="AK31" i="153"/>
  <c r="AJ31" i="153"/>
  <c r="AH31" i="153"/>
  <c r="AD31" i="153"/>
  <c r="AB31" i="153"/>
  <c r="X31" i="153"/>
  <c r="V31" i="153"/>
  <c r="R31" i="153"/>
  <c r="P31" i="153"/>
  <c r="L31" i="153"/>
  <c r="J31" i="153"/>
  <c r="F31" i="153"/>
  <c r="D31" i="153"/>
  <c r="BI30" i="153"/>
  <c r="AM42" i="153" s="1"/>
  <c r="BE30" i="153"/>
  <c r="AQ42" i="153" s="1"/>
  <c r="BC30" i="153"/>
  <c r="AM38" i="153" s="1"/>
  <c r="AY30" i="153"/>
  <c r="AQ38" i="153" s="1"/>
  <c r="AW30" i="153"/>
  <c r="AM34" i="153" s="1"/>
  <c r="AS30" i="153"/>
  <c r="AQ34" i="153" s="1"/>
  <c r="AJ30" i="153"/>
  <c r="AH30" i="153"/>
  <c r="AD30" i="153"/>
  <c r="AB30" i="153"/>
  <c r="X30" i="153"/>
  <c r="V30" i="153"/>
  <c r="R30" i="153"/>
  <c r="P30" i="153"/>
  <c r="L30" i="153"/>
  <c r="J30" i="153"/>
  <c r="F30" i="153"/>
  <c r="D30" i="153"/>
  <c r="BI29" i="153"/>
  <c r="AM41" i="153" s="1"/>
  <c r="BE29" i="153"/>
  <c r="AQ41" i="153" s="1"/>
  <c r="BC29" i="153"/>
  <c r="AM37" i="153" s="1"/>
  <c r="AY29" i="153"/>
  <c r="AQ37" i="153" s="1"/>
  <c r="AW29" i="153"/>
  <c r="AM33" i="153" s="1"/>
  <c r="AS29" i="153"/>
  <c r="AQ33" i="153" s="1"/>
  <c r="AJ29" i="153"/>
  <c r="AH29" i="153"/>
  <c r="AD29" i="153"/>
  <c r="AB29" i="153"/>
  <c r="X29" i="153"/>
  <c r="V29" i="153"/>
  <c r="R29" i="153"/>
  <c r="P29" i="153"/>
  <c r="L29" i="153"/>
  <c r="J29" i="153"/>
  <c r="F29" i="153"/>
  <c r="D29" i="153"/>
  <c r="A29" i="153"/>
  <c r="BH28" i="153"/>
  <c r="AN40" i="153" s="1"/>
  <c r="BE28" i="153"/>
  <c r="AP40" i="153" s="1"/>
  <c r="BB28" i="153"/>
  <c r="AY28" i="153"/>
  <c r="AP36" i="153" s="1"/>
  <c r="AV28" i="153"/>
  <c r="AN32" i="153" s="1"/>
  <c r="AS28" i="153"/>
  <c r="AF28" i="153"/>
  <c r="T28" i="153"/>
  <c r="N28" i="153"/>
  <c r="H28" i="153"/>
  <c r="B28" i="153"/>
  <c r="A28" i="153"/>
  <c r="BI27" i="153"/>
  <c r="AG43" i="153" s="1"/>
  <c r="BE27" i="153"/>
  <c r="AK43" i="153" s="1"/>
  <c r="BC27" i="153"/>
  <c r="AG39" i="153" s="1"/>
  <c r="AY27" i="153"/>
  <c r="AK39" i="153" s="1"/>
  <c r="AW27" i="153"/>
  <c r="AG35" i="153" s="1"/>
  <c r="AS27" i="153"/>
  <c r="AK35" i="153" s="1"/>
  <c r="AQ27" i="153"/>
  <c r="AG31" i="153" s="1"/>
  <c r="AM27" i="153"/>
  <c r="AD27" i="153"/>
  <c r="AB27" i="153"/>
  <c r="X27" i="153"/>
  <c r="V27" i="153"/>
  <c r="R27" i="153"/>
  <c r="P27" i="153"/>
  <c r="L27" i="153"/>
  <c r="J27" i="153"/>
  <c r="F27" i="153"/>
  <c r="D27" i="153"/>
  <c r="BI26" i="153"/>
  <c r="AG42" i="153" s="1"/>
  <c r="BE26" i="153"/>
  <c r="AK42" i="153" s="1"/>
  <c r="BC26" i="153"/>
  <c r="AG38" i="153" s="1"/>
  <c r="AY26" i="153"/>
  <c r="AK38" i="153" s="1"/>
  <c r="AW26" i="153"/>
  <c r="AG34" i="153" s="1"/>
  <c r="AS26" i="153"/>
  <c r="AK34" i="153" s="1"/>
  <c r="AQ26" i="153"/>
  <c r="AG30" i="153" s="1"/>
  <c r="AM26" i="153"/>
  <c r="AK30" i="153" s="1"/>
  <c r="AD26" i="153"/>
  <c r="AB26" i="153"/>
  <c r="X26" i="153"/>
  <c r="V26" i="153"/>
  <c r="S26" i="153"/>
  <c r="R26" i="153"/>
  <c r="P26" i="153"/>
  <c r="L26" i="153"/>
  <c r="J26" i="153"/>
  <c r="F26" i="153"/>
  <c r="D26" i="153"/>
  <c r="BI25" i="153"/>
  <c r="AG41" i="153" s="1"/>
  <c r="BE25" i="153"/>
  <c r="AK41" i="153" s="1"/>
  <c r="BC25" i="153"/>
  <c r="AG37" i="153" s="1"/>
  <c r="AY25" i="153"/>
  <c r="AK37" i="153" s="1"/>
  <c r="AW25" i="153"/>
  <c r="AG33" i="153" s="1"/>
  <c r="AS25" i="153"/>
  <c r="AK33" i="153" s="1"/>
  <c r="AQ25" i="153"/>
  <c r="AG29" i="153" s="1"/>
  <c r="AM25" i="153"/>
  <c r="AK29" i="153" s="1"/>
  <c r="AD25" i="153"/>
  <c r="AB25" i="153"/>
  <c r="X25" i="153"/>
  <c r="V25" i="153"/>
  <c r="S25" i="153"/>
  <c r="R25" i="153"/>
  <c r="P25" i="153"/>
  <c r="L25" i="153"/>
  <c r="J25" i="153"/>
  <c r="F25" i="153"/>
  <c r="D25" i="153"/>
  <c r="A25" i="153"/>
  <c r="BR24" i="153"/>
  <c r="BX24" i="153" s="1"/>
  <c r="BH24" i="153"/>
  <c r="AH40" i="153" s="1"/>
  <c r="BE24" i="153"/>
  <c r="BB24" i="153"/>
  <c r="AH36" i="153" s="1"/>
  <c r="AY24" i="153"/>
  <c r="AJ36" i="153" s="1"/>
  <c r="AV24" i="153"/>
  <c r="AH32" i="153" s="1"/>
  <c r="AS24" i="153"/>
  <c r="AJ32" i="153" s="1"/>
  <c r="AP24" i="153"/>
  <c r="AH28" i="153" s="1"/>
  <c r="AM24" i="153"/>
  <c r="AJ28" i="153" s="1"/>
  <c r="Z24" i="153"/>
  <c r="T24" i="153"/>
  <c r="N24" i="153"/>
  <c r="H24" i="153"/>
  <c r="B24" i="153"/>
  <c r="A24" i="153"/>
  <c r="BI23" i="153"/>
  <c r="AA43" i="153" s="1"/>
  <c r="BE23" i="153"/>
  <c r="AE43" i="153" s="1"/>
  <c r="BC23" i="153"/>
  <c r="AA39" i="153" s="1"/>
  <c r="AY23" i="153"/>
  <c r="AE39" i="153" s="1"/>
  <c r="AW23" i="153"/>
  <c r="AA35" i="153" s="1"/>
  <c r="AS23" i="153"/>
  <c r="AE35" i="153" s="1"/>
  <c r="AQ23" i="153"/>
  <c r="AA31" i="153" s="1"/>
  <c r="AM23" i="153"/>
  <c r="AE31" i="153" s="1"/>
  <c r="AK23" i="153"/>
  <c r="AA27" i="153" s="1"/>
  <c r="AG23" i="153"/>
  <c r="AE27" i="153" s="1"/>
  <c r="X23" i="153"/>
  <c r="V23" i="153"/>
  <c r="R23" i="153"/>
  <c r="P23" i="153"/>
  <c r="L23" i="153"/>
  <c r="J23" i="153"/>
  <c r="F23" i="153"/>
  <c r="D23" i="153"/>
  <c r="BI22" i="153"/>
  <c r="AA42" i="153" s="1"/>
  <c r="BE22" i="153"/>
  <c r="AE42" i="153" s="1"/>
  <c r="BC22" i="153"/>
  <c r="AA38" i="153" s="1"/>
  <c r="AY22" i="153"/>
  <c r="AE38" i="153" s="1"/>
  <c r="AW22" i="153"/>
  <c r="AA34" i="153" s="1"/>
  <c r="AS22" i="153"/>
  <c r="AE34" i="153" s="1"/>
  <c r="AQ22" i="153"/>
  <c r="AA30" i="153" s="1"/>
  <c r="AM22" i="153"/>
  <c r="AE30" i="153" s="1"/>
  <c r="AK22" i="153"/>
  <c r="AA26" i="153" s="1"/>
  <c r="AG22" i="153"/>
  <c r="AE26" i="153" s="1"/>
  <c r="X22" i="153"/>
  <c r="V22" i="153"/>
  <c r="R22" i="153"/>
  <c r="P22" i="153"/>
  <c r="L22" i="153"/>
  <c r="J22" i="153"/>
  <c r="F22" i="153"/>
  <c r="D22" i="153"/>
  <c r="BI21" i="153"/>
  <c r="AA41" i="153" s="1"/>
  <c r="BE21" i="153"/>
  <c r="AE41" i="153" s="1"/>
  <c r="BC21" i="153"/>
  <c r="AA37" i="153" s="1"/>
  <c r="AY21" i="153"/>
  <c r="AE37" i="153" s="1"/>
  <c r="AW21" i="153"/>
  <c r="AA33" i="153" s="1"/>
  <c r="AS21" i="153"/>
  <c r="AE33" i="153" s="1"/>
  <c r="AQ21" i="153"/>
  <c r="AA29" i="153" s="1"/>
  <c r="AM21" i="153"/>
  <c r="AE29" i="153" s="1"/>
  <c r="AK21" i="153"/>
  <c r="AA25" i="153" s="1"/>
  <c r="AG21" i="153"/>
  <c r="AE25" i="153" s="1"/>
  <c r="X21" i="153"/>
  <c r="V21" i="153"/>
  <c r="R21" i="153"/>
  <c r="P21" i="153"/>
  <c r="L21" i="153"/>
  <c r="BS20" i="153" s="1"/>
  <c r="J21" i="153"/>
  <c r="F21" i="153"/>
  <c r="D21" i="153"/>
  <c r="A21" i="153"/>
  <c r="BH20" i="153"/>
  <c r="AB40" i="153" s="1"/>
  <c r="BE20" i="153"/>
  <c r="AD40" i="153" s="1"/>
  <c r="BB20" i="153"/>
  <c r="AB36" i="153" s="1"/>
  <c r="AY20" i="153"/>
  <c r="AD36" i="153" s="1"/>
  <c r="AV20" i="153"/>
  <c r="AB32" i="153" s="1"/>
  <c r="AS20" i="153"/>
  <c r="AD32" i="153" s="1"/>
  <c r="AP20" i="153"/>
  <c r="AB28" i="153" s="1"/>
  <c r="AM20" i="153"/>
  <c r="AD28" i="153" s="1"/>
  <c r="AJ20" i="153"/>
  <c r="AB24" i="153" s="1"/>
  <c r="AG20" i="153"/>
  <c r="AD24" i="153" s="1"/>
  <c r="T20" i="153"/>
  <c r="N20" i="153"/>
  <c r="H20" i="153"/>
  <c r="B20" i="153"/>
  <c r="A20" i="153"/>
  <c r="BI19" i="153"/>
  <c r="U43" i="153" s="1"/>
  <c r="BE19" i="153"/>
  <c r="Y43" i="153" s="1"/>
  <c r="BC19" i="153"/>
  <c r="U39" i="153" s="1"/>
  <c r="AY19" i="153"/>
  <c r="Y39" i="153" s="1"/>
  <c r="AW19" i="153"/>
  <c r="U35" i="153" s="1"/>
  <c r="AS19" i="153"/>
  <c r="Y35" i="153" s="1"/>
  <c r="AQ19" i="153"/>
  <c r="U31" i="153" s="1"/>
  <c r="AM19" i="153"/>
  <c r="Y31" i="153" s="1"/>
  <c r="AK19" i="153"/>
  <c r="U27" i="153" s="1"/>
  <c r="AG19" i="153"/>
  <c r="Y27" i="153" s="1"/>
  <c r="AE19" i="153"/>
  <c r="U23" i="153" s="1"/>
  <c r="AA19" i="153"/>
  <c r="Y23" i="153" s="1"/>
  <c r="R19" i="153"/>
  <c r="P19" i="153"/>
  <c r="L19" i="153"/>
  <c r="J19" i="153"/>
  <c r="F19" i="153"/>
  <c r="D19" i="153"/>
  <c r="BI18" i="153"/>
  <c r="U42" i="153" s="1"/>
  <c r="BE18" i="153"/>
  <c r="Y42" i="153" s="1"/>
  <c r="BC18" i="153"/>
  <c r="U38" i="153" s="1"/>
  <c r="AY18" i="153"/>
  <c r="Y38" i="153" s="1"/>
  <c r="AW18" i="153"/>
  <c r="U34" i="153" s="1"/>
  <c r="AS18" i="153"/>
  <c r="Y34" i="153" s="1"/>
  <c r="AQ18" i="153"/>
  <c r="U30" i="153" s="1"/>
  <c r="AM18" i="153"/>
  <c r="Y30" i="153" s="1"/>
  <c r="AK18" i="153"/>
  <c r="U26" i="153" s="1"/>
  <c r="AG18" i="153"/>
  <c r="Y26" i="153" s="1"/>
  <c r="AE18" i="153"/>
  <c r="U22" i="153" s="1"/>
  <c r="AA18" i="153"/>
  <c r="Y22" i="153" s="1"/>
  <c r="R18" i="153"/>
  <c r="P18" i="153"/>
  <c r="L18" i="153"/>
  <c r="J18" i="153"/>
  <c r="F18" i="153"/>
  <c r="D18" i="153"/>
  <c r="BI17" i="153"/>
  <c r="U41" i="153" s="1"/>
  <c r="BE17" i="153"/>
  <c r="Y41" i="153" s="1"/>
  <c r="BC17" i="153"/>
  <c r="U37" i="153" s="1"/>
  <c r="AY17" i="153"/>
  <c r="Y37" i="153" s="1"/>
  <c r="AW17" i="153"/>
  <c r="U33" i="153" s="1"/>
  <c r="AS17" i="153"/>
  <c r="Y33" i="153" s="1"/>
  <c r="AQ17" i="153"/>
  <c r="U29" i="153" s="1"/>
  <c r="AM17" i="153"/>
  <c r="Y29" i="153" s="1"/>
  <c r="AK17" i="153"/>
  <c r="U25" i="153" s="1"/>
  <c r="AG17" i="153"/>
  <c r="Y25" i="153" s="1"/>
  <c r="AE17" i="153"/>
  <c r="U21" i="153" s="1"/>
  <c r="AA17" i="153"/>
  <c r="Y21" i="153" s="1"/>
  <c r="R17" i="153"/>
  <c r="P17" i="153"/>
  <c r="L17" i="153"/>
  <c r="J17" i="153"/>
  <c r="BR16" i="153" s="1"/>
  <c r="F17" i="153"/>
  <c r="D17" i="153"/>
  <c r="A17" i="153"/>
  <c r="BH16" i="153"/>
  <c r="V40" i="153" s="1"/>
  <c r="BE16" i="153"/>
  <c r="X40" i="153" s="1"/>
  <c r="BB16" i="153"/>
  <c r="V36" i="153" s="1"/>
  <c r="AY16" i="153"/>
  <c r="X36" i="153" s="1"/>
  <c r="AV16" i="153"/>
  <c r="V32" i="153" s="1"/>
  <c r="AS16" i="153"/>
  <c r="X32" i="153" s="1"/>
  <c r="AP16" i="153"/>
  <c r="V28" i="153" s="1"/>
  <c r="AM16" i="153"/>
  <c r="X28" i="153" s="1"/>
  <c r="AJ16" i="153"/>
  <c r="V24" i="153" s="1"/>
  <c r="AG16" i="153"/>
  <c r="X24" i="153" s="1"/>
  <c r="AD16" i="153"/>
  <c r="V20" i="153" s="1"/>
  <c r="N16" i="153"/>
  <c r="H16" i="153"/>
  <c r="B16" i="153"/>
  <c r="A16" i="153"/>
  <c r="BI15" i="153"/>
  <c r="O43" i="153" s="1"/>
  <c r="BE15" i="153"/>
  <c r="S43" i="153" s="1"/>
  <c r="BC15" i="153"/>
  <c r="O39" i="153" s="1"/>
  <c r="AY15" i="153"/>
  <c r="S39" i="153" s="1"/>
  <c r="AW15" i="153"/>
  <c r="O35" i="153" s="1"/>
  <c r="AS15" i="153"/>
  <c r="S35" i="153" s="1"/>
  <c r="AQ15" i="153"/>
  <c r="O31" i="153" s="1"/>
  <c r="AM15" i="153"/>
  <c r="S31" i="153" s="1"/>
  <c r="AK15" i="153"/>
  <c r="O27" i="153" s="1"/>
  <c r="AG15" i="153"/>
  <c r="S27" i="153" s="1"/>
  <c r="AE15" i="153"/>
  <c r="O23" i="153" s="1"/>
  <c r="AA15" i="153"/>
  <c r="S23" i="153" s="1"/>
  <c r="Y15" i="153"/>
  <c r="O19" i="153" s="1"/>
  <c r="U15" i="153"/>
  <c r="S19" i="153" s="1"/>
  <c r="L15" i="153"/>
  <c r="J15" i="153"/>
  <c r="F15" i="153"/>
  <c r="D15" i="153"/>
  <c r="BI14" i="153"/>
  <c r="O42" i="153" s="1"/>
  <c r="BE14" i="153"/>
  <c r="S42" i="153" s="1"/>
  <c r="BC14" i="153"/>
  <c r="O38" i="153" s="1"/>
  <c r="AY14" i="153"/>
  <c r="S38" i="153" s="1"/>
  <c r="AW14" i="153"/>
  <c r="O34" i="153" s="1"/>
  <c r="AS14" i="153"/>
  <c r="S34" i="153" s="1"/>
  <c r="AQ14" i="153"/>
  <c r="O30" i="153" s="1"/>
  <c r="AM14" i="153"/>
  <c r="S30" i="153" s="1"/>
  <c r="AK14" i="153"/>
  <c r="O26" i="153" s="1"/>
  <c r="AE14" i="153"/>
  <c r="O22" i="153" s="1"/>
  <c r="AA14" i="153"/>
  <c r="S22" i="153" s="1"/>
  <c r="Y14" i="153"/>
  <c r="O18" i="153" s="1"/>
  <c r="U14" i="153"/>
  <c r="S18" i="153" s="1"/>
  <c r="L14" i="153"/>
  <c r="J14" i="153"/>
  <c r="F14" i="153"/>
  <c r="D14" i="153"/>
  <c r="BI13" i="153"/>
  <c r="O41" i="153" s="1"/>
  <c r="BE13" i="153"/>
  <c r="S41" i="153" s="1"/>
  <c r="BC13" i="153"/>
  <c r="O37" i="153" s="1"/>
  <c r="AY13" i="153"/>
  <c r="S37" i="153" s="1"/>
  <c r="AW13" i="153"/>
  <c r="O33" i="153" s="1"/>
  <c r="AS13" i="153"/>
  <c r="S33" i="153" s="1"/>
  <c r="AQ13" i="153"/>
  <c r="O29" i="153" s="1"/>
  <c r="AM13" i="153"/>
  <c r="S29" i="153" s="1"/>
  <c r="AK13" i="153"/>
  <c r="O25" i="153" s="1"/>
  <c r="AE13" i="153"/>
  <c r="O21" i="153" s="1"/>
  <c r="AA13" i="153"/>
  <c r="S21" i="153" s="1"/>
  <c r="Y13" i="153"/>
  <c r="O17" i="153" s="1"/>
  <c r="U13" i="153"/>
  <c r="S17" i="153" s="1"/>
  <c r="L13" i="153"/>
  <c r="J13" i="153"/>
  <c r="F13" i="153"/>
  <c r="E13" i="153"/>
  <c r="D13" i="153"/>
  <c r="A13" i="153"/>
  <c r="BH12" i="153"/>
  <c r="P40" i="153" s="1"/>
  <c r="BE12" i="153"/>
  <c r="R40" i="153" s="1"/>
  <c r="BB12" i="153"/>
  <c r="AY12" i="153"/>
  <c r="R36" i="153" s="1"/>
  <c r="AV12" i="153"/>
  <c r="P32" i="153" s="1"/>
  <c r="AS12" i="153"/>
  <c r="R32" i="153" s="1"/>
  <c r="AP12" i="153"/>
  <c r="P28" i="153" s="1"/>
  <c r="AM12" i="153"/>
  <c r="R28" i="153" s="1"/>
  <c r="AJ12" i="153"/>
  <c r="P24" i="153" s="1"/>
  <c r="AG12" i="153"/>
  <c r="R24" i="153" s="1"/>
  <c r="H12" i="153"/>
  <c r="B12" i="153"/>
  <c r="A12" i="153"/>
  <c r="BI11" i="153"/>
  <c r="I43" i="153" s="1"/>
  <c r="BE11" i="153"/>
  <c r="M43" i="153" s="1"/>
  <c r="BC11" i="153"/>
  <c r="I39" i="153" s="1"/>
  <c r="AY11" i="153"/>
  <c r="M39" i="153" s="1"/>
  <c r="AW11" i="153"/>
  <c r="I35" i="153" s="1"/>
  <c r="AS11" i="153"/>
  <c r="M35" i="153" s="1"/>
  <c r="AQ11" i="153"/>
  <c r="AM11" i="153"/>
  <c r="AK11" i="153"/>
  <c r="I27" i="153" s="1"/>
  <c r="AG11" i="153"/>
  <c r="M27" i="153" s="1"/>
  <c r="AE11" i="153"/>
  <c r="I23" i="153" s="1"/>
  <c r="AA11" i="153"/>
  <c r="M23" i="153" s="1"/>
  <c r="Y11" i="153"/>
  <c r="I19" i="153" s="1"/>
  <c r="U11" i="153"/>
  <c r="M19" i="153" s="1"/>
  <c r="S11" i="153"/>
  <c r="I15" i="153" s="1"/>
  <c r="O11" i="153"/>
  <c r="M15" i="153" s="1"/>
  <c r="F11" i="153"/>
  <c r="D11" i="153"/>
  <c r="BI10" i="153"/>
  <c r="I42" i="153" s="1"/>
  <c r="BE10" i="153"/>
  <c r="M42" i="153" s="1"/>
  <c r="BC10" i="153"/>
  <c r="I38" i="153" s="1"/>
  <c r="AY10" i="153"/>
  <c r="M38" i="153" s="1"/>
  <c r="AW10" i="153"/>
  <c r="I34" i="153" s="1"/>
  <c r="AS10" i="153"/>
  <c r="M34" i="153" s="1"/>
  <c r="AQ10" i="153"/>
  <c r="AM10" i="153"/>
  <c r="AK10" i="153"/>
  <c r="I26" i="153" s="1"/>
  <c r="AG10" i="153"/>
  <c r="M26" i="153" s="1"/>
  <c r="AE10" i="153"/>
  <c r="I22" i="153" s="1"/>
  <c r="AA10" i="153"/>
  <c r="M22" i="153" s="1"/>
  <c r="Y10" i="153"/>
  <c r="I18" i="153" s="1"/>
  <c r="U10" i="153"/>
  <c r="M18" i="153" s="1"/>
  <c r="S10" i="153"/>
  <c r="I14" i="153" s="1"/>
  <c r="O10" i="153"/>
  <c r="M14" i="153" s="1"/>
  <c r="F10" i="153"/>
  <c r="D10" i="153"/>
  <c r="BI9" i="153"/>
  <c r="I41" i="153" s="1"/>
  <c r="BE9" i="153"/>
  <c r="M41" i="153" s="1"/>
  <c r="BC9" i="153"/>
  <c r="I37" i="153" s="1"/>
  <c r="AY9" i="153"/>
  <c r="M37" i="153" s="1"/>
  <c r="AW9" i="153"/>
  <c r="I33" i="153" s="1"/>
  <c r="AS9" i="153"/>
  <c r="M33" i="153" s="1"/>
  <c r="AQ9" i="153"/>
  <c r="AM9" i="153"/>
  <c r="AK9" i="153"/>
  <c r="I25" i="153" s="1"/>
  <c r="AG9" i="153"/>
  <c r="M25" i="153" s="1"/>
  <c r="AE9" i="153"/>
  <c r="I21" i="153" s="1"/>
  <c r="AA9" i="153"/>
  <c r="M21" i="153" s="1"/>
  <c r="Y9" i="153"/>
  <c r="I17" i="153" s="1"/>
  <c r="U9" i="153"/>
  <c r="M17" i="153" s="1"/>
  <c r="S9" i="153"/>
  <c r="I13" i="153" s="1"/>
  <c r="O9" i="153"/>
  <c r="M13" i="153" s="1"/>
  <c r="F9" i="153"/>
  <c r="BS8" i="153" s="1"/>
  <c r="D9" i="153"/>
  <c r="BR8" i="153" s="1"/>
  <c r="A9" i="153"/>
  <c r="BH8" i="153"/>
  <c r="J40" i="153" s="1"/>
  <c r="BE8" i="153"/>
  <c r="BB8" i="153"/>
  <c r="AY8" i="153"/>
  <c r="L36" i="153" s="1"/>
  <c r="AV8" i="153"/>
  <c r="J32" i="153" s="1"/>
  <c r="AS8" i="153"/>
  <c r="L32" i="153" s="1"/>
  <c r="AP8" i="153"/>
  <c r="J28" i="153" s="1"/>
  <c r="AM8" i="153"/>
  <c r="L28" i="153" s="1"/>
  <c r="AJ8" i="153"/>
  <c r="J24" i="153" s="1"/>
  <c r="AG8" i="153"/>
  <c r="L24" i="153" s="1"/>
  <c r="BL24" i="153" s="1"/>
  <c r="AA8" i="153"/>
  <c r="L20" i="153" s="1"/>
  <c r="X8" i="153"/>
  <c r="J16" i="153" s="1"/>
  <c r="B8" i="153"/>
  <c r="A8" i="153"/>
  <c r="BI7" i="153"/>
  <c r="C43" i="153" s="1"/>
  <c r="BE7" i="153"/>
  <c r="G43" i="153" s="1"/>
  <c r="BC7" i="153"/>
  <c r="C39" i="153" s="1"/>
  <c r="AY7" i="153"/>
  <c r="G39" i="153" s="1"/>
  <c r="AW7" i="153"/>
  <c r="C35" i="153" s="1"/>
  <c r="AS7" i="153"/>
  <c r="G35" i="153" s="1"/>
  <c r="AQ7" i="153"/>
  <c r="AM7" i="153"/>
  <c r="G31" i="153" s="1"/>
  <c r="AK7" i="153"/>
  <c r="C27" i="153" s="1"/>
  <c r="AG7" i="153"/>
  <c r="G27" i="153" s="1"/>
  <c r="AE7" i="153"/>
  <c r="C23" i="153" s="1"/>
  <c r="AA7" i="153"/>
  <c r="G23" i="153" s="1"/>
  <c r="Y7" i="153"/>
  <c r="C19" i="153" s="1"/>
  <c r="U7" i="153"/>
  <c r="G19" i="153" s="1"/>
  <c r="S7" i="153"/>
  <c r="C15" i="153" s="1"/>
  <c r="O7" i="153"/>
  <c r="G15" i="153" s="1"/>
  <c r="M7" i="153"/>
  <c r="C11" i="153" s="1"/>
  <c r="I7" i="153"/>
  <c r="G11" i="153" s="1"/>
  <c r="BI6" i="153"/>
  <c r="C42" i="153" s="1"/>
  <c r="BE6" i="153"/>
  <c r="G42" i="153" s="1"/>
  <c r="BC6" i="153"/>
  <c r="C38" i="153" s="1"/>
  <c r="AY6" i="153"/>
  <c r="G38" i="153" s="1"/>
  <c r="AW6" i="153"/>
  <c r="C34" i="153" s="1"/>
  <c r="AS6" i="153"/>
  <c r="G34" i="153" s="1"/>
  <c r="AQ6" i="153"/>
  <c r="AM6" i="153"/>
  <c r="AK6" i="153"/>
  <c r="C26" i="153" s="1"/>
  <c r="AG6" i="153"/>
  <c r="G26" i="153" s="1"/>
  <c r="AE6" i="153"/>
  <c r="C22" i="153" s="1"/>
  <c r="AA6" i="153"/>
  <c r="G22" i="153" s="1"/>
  <c r="Y6" i="153"/>
  <c r="C18" i="153" s="1"/>
  <c r="U6" i="153"/>
  <c r="G18" i="153" s="1"/>
  <c r="S6" i="153"/>
  <c r="C14" i="153" s="1"/>
  <c r="O6" i="153"/>
  <c r="G14" i="153" s="1"/>
  <c r="M6" i="153"/>
  <c r="C10" i="153" s="1"/>
  <c r="I6" i="153"/>
  <c r="G10" i="153" s="1"/>
  <c r="BI5" i="153"/>
  <c r="C41" i="153" s="1"/>
  <c r="BE5" i="153"/>
  <c r="G41" i="153" s="1"/>
  <c r="BC5" i="153"/>
  <c r="C37" i="153" s="1"/>
  <c r="AY5" i="153"/>
  <c r="G37" i="153" s="1"/>
  <c r="AW5" i="153"/>
  <c r="C33" i="153" s="1"/>
  <c r="AU5" i="153"/>
  <c r="AS5" i="153"/>
  <c r="G33" i="153" s="1"/>
  <c r="AQ5" i="153"/>
  <c r="AM5" i="153"/>
  <c r="G29" i="153" s="1"/>
  <c r="AK5" i="153"/>
  <c r="C25" i="153" s="1"/>
  <c r="AG5" i="153"/>
  <c r="G25" i="153" s="1"/>
  <c r="AE5" i="153"/>
  <c r="C21" i="153" s="1"/>
  <c r="AA5" i="153"/>
  <c r="G21" i="153" s="1"/>
  <c r="Y5" i="153"/>
  <c r="C17" i="153" s="1"/>
  <c r="S5" i="153"/>
  <c r="C13" i="153" s="1"/>
  <c r="O5" i="153"/>
  <c r="G13" i="153" s="1"/>
  <c r="M5" i="153"/>
  <c r="C9" i="153" s="1"/>
  <c r="I5" i="153"/>
  <c r="G9" i="153" s="1"/>
  <c r="A5" i="153"/>
  <c r="BS4" i="153"/>
  <c r="BR4" i="153"/>
  <c r="BH4" i="153"/>
  <c r="D40" i="153" s="1"/>
  <c r="BE4" i="153"/>
  <c r="F40" i="153" s="1"/>
  <c r="BB4" i="153"/>
  <c r="D36" i="153" s="1"/>
  <c r="AY4" i="153"/>
  <c r="AV4" i="153"/>
  <c r="D32" i="153" s="1"/>
  <c r="AS4" i="153"/>
  <c r="F32" i="153" s="1"/>
  <c r="AP4" i="153"/>
  <c r="D28" i="153" s="1"/>
  <c r="AM4" i="153"/>
  <c r="F28" i="153" s="1"/>
  <c r="AJ4" i="153"/>
  <c r="D24" i="153" s="1"/>
  <c r="AG4" i="153"/>
  <c r="F24" i="153" s="1"/>
  <c r="AD4" i="153"/>
  <c r="D20" i="153" s="1"/>
  <c r="L4" i="153"/>
  <c r="D8" i="153" s="1"/>
  <c r="A4" i="153"/>
  <c r="BD49" i="152"/>
  <c r="AX49" i="152"/>
  <c r="AR49" i="152"/>
  <c r="AL49" i="152"/>
  <c r="AF49" i="152"/>
  <c r="Z49" i="152"/>
  <c r="T49" i="152"/>
  <c r="N49" i="152"/>
  <c r="H49" i="152"/>
  <c r="B49" i="152"/>
  <c r="A49" i="152"/>
  <c r="BB43" i="152"/>
  <c r="AZ43" i="152"/>
  <c r="AV43" i="152"/>
  <c r="AT43" i="152"/>
  <c r="AP43" i="152"/>
  <c r="AN43" i="152"/>
  <c r="AJ43" i="152"/>
  <c r="AH43" i="152"/>
  <c r="AD43" i="152"/>
  <c r="AB43" i="152"/>
  <c r="X43" i="152"/>
  <c r="V43" i="152"/>
  <c r="R43" i="152"/>
  <c r="P43" i="152"/>
  <c r="L43" i="152"/>
  <c r="J43" i="152"/>
  <c r="F43" i="152"/>
  <c r="D43" i="152"/>
  <c r="BB42" i="152"/>
  <c r="AZ42" i="152"/>
  <c r="AV42" i="152"/>
  <c r="AT42" i="152"/>
  <c r="AP42" i="152"/>
  <c r="AN42" i="152"/>
  <c r="AJ42" i="152"/>
  <c r="AH42" i="152"/>
  <c r="AD42" i="152"/>
  <c r="AB42" i="152"/>
  <c r="X42" i="152"/>
  <c r="V42" i="152"/>
  <c r="R42" i="152"/>
  <c r="P42" i="152"/>
  <c r="L42" i="152"/>
  <c r="J42" i="152"/>
  <c r="F42" i="152"/>
  <c r="D42" i="152"/>
  <c r="BB41" i="152"/>
  <c r="AZ41" i="152"/>
  <c r="AV41" i="152"/>
  <c r="AT41" i="152"/>
  <c r="AP41" i="152"/>
  <c r="AN41" i="152"/>
  <c r="AJ41" i="152"/>
  <c r="AH41" i="152"/>
  <c r="AD41" i="152"/>
  <c r="AB41" i="152"/>
  <c r="X41" i="152"/>
  <c r="V41" i="152"/>
  <c r="R41" i="152"/>
  <c r="P41" i="152"/>
  <c r="L41" i="152"/>
  <c r="J41" i="152"/>
  <c r="F41" i="152"/>
  <c r="BS40" i="152" s="1"/>
  <c r="D41" i="152"/>
  <c r="A41" i="152"/>
  <c r="AX40" i="152"/>
  <c r="AR40" i="152"/>
  <c r="AL40" i="152"/>
  <c r="AJ40" i="152"/>
  <c r="AF40" i="152"/>
  <c r="Z40" i="152"/>
  <c r="T40" i="152"/>
  <c r="N40" i="152"/>
  <c r="L40" i="152"/>
  <c r="H40" i="152"/>
  <c r="B40" i="152"/>
  <c r="A40" i="152"/>
  <c r="BI39" i="152"/>
  <c r="AY43" i="152" s="1"/>
  <c r="BE39" i="152"/>
  <c r="BC43" i="152" s="1"/>
  <c r="AV39" i="152"/>
  <c r="AT39" i="152"/>
  <c r="AP39" i="152"/>
  <c r="AN39" i="152"/>
  <c r="AJ39" i="152"/>
  <c r="AH39" i="152"/>
  <c r="AD39" i="152"/>
  <c r="AB39" i="152"/>
  <c r="X39" i="152"/>
  <c r="V39" i="152"/>
  <c r="R39" i="152"/>
  <c r="P39" i="152"/>
  <c r="L39" i="152"/>
  <c r="J39" i="152"/>
  <c r="F39" i="152"/>
  <c r="D39" i="152"/>
  <c r="BI38" i="152"/>
  <c r="AY42" i="152" s="1"/>
  <c r="BE38" i="152"/>
  <c r="BC42" i="152" s="1"/>
  <c r="AV38" i="152"/>
  <c r="AT38" i="152"/>
  <c r="AS38" i="152"/>
  <c r="AP38" i="152"/>
  <c r="AN38" i="152"/>
  <c r="AJ38" i="152"/>
  <c r="AH38" i="152"/>
  <c r="AD38" i="152"/>
  <c r="AB38" i="152"/>
  <c r="X38" i="152"/>
  <c r="V38" i="152"/>
  <c r="R38" i="152"/>
  <c r="P38" i="152"/>
  <c r="L38" i="152"/>
  <c r="J38" i="152"/>
  <c r="F38" i="152"/>
  <c r="D38" i="152"/>
  <c r="BI37" i="152"/>
  <c r="AY41" i="152" s="1"/>
  <c r="BE37" i="152"/>
  <c r="BC41" i="152" s="1"/>
  <c r="AV37" i="152"/>
  <c r="AT37" i="152"/>
  <c r="AP37" i="152"/>
  <c r="AN37" i="152"/>
  <c r="AJ37" i="152"/>
  <c r="AH37" i="152"/>
  <c r="AD37" i="152"/>
  <c r="AB37" i="152"/>
  <c r="X37" i="152"/>
  <c r="V37" i="152"/>
  <c r="R37" i="152"/>
  <c r="P37" i="152"/>
  <c r="L37" i="152"/>
  <c r="J37" i="152"/>
  <c r="BR36" i="152" s="1"/>
  <c r="F37" i="152"/>
  <c r="D37" i="152"/>
  <c r="A37" i="152"/>
  <c r="BH36" i="152"/>
  <c r="AZ40" i="152" s="1"/>
  <c r="BE36" i="152"/>
  <c r="BB40" i="152" s="1"/>
  <c r="AR36" i="152"/>
  <c r="AN36" i="152"/>
  <c r="AL36" i="152"/>
  <c r="AF36" i="152"/>
  <c r="Z36" i="152"/>
  <c r="T36" i="152"/>
  <c r="P36" i="152"/>
  <c r="N36" i="152"/>
  <c r="J36" i="152"/>
  <c r="H36" i="152"/>
  <c r="F36" i="152"/>
  <c r="B36" i="152"/>
  <c r="A36" i="152"/>
  <c r="BI35" i="152"/>
  <c r="AS43" i="152" s="1"/>
  <c r="BE35" i="152"/>
  <c r="AW43" i="152" s="1"/>
  <c r="BC35" i="152"/>
  <c r="AS39" i="152" s="1"/>
  <c r="AY35" i="152"/>
  <c r="AW39" i="152" s="1"/>
  <c r="AP35" i="152"/>
  <c r="AN35" i="152"/>
  <c r="AJ35" i="152"/>
  <c r="AH35" i="152"/>
  <c r="AD35" i="152"/>
  <c r="AB35" i="152"/>
  <c r="X35" i="152"/>
  <c r="V35" i="152"/>
  <c r="R35" i="152"/>
  <c r="P35" i="152"/>
  <c r="L35" i="152"/>
  <c r="J35" i="152"/>
  <c r="F35" i="152"/>
  <c r="D35" i="152"/>
  <c r="BI34" i="152"/>
  <c r="AS42" i="152" s="1"/>
  <c r="BE34" i="152"/>
  <c r="AW42" i="152" s="1"/>
  <c r="BC34" i="152"/>
  <c r="AY34" i="152"/>
  <c r="AW38" i="152" s="1"/>
  <c r="AP34" i="152"/>
  <c r="AN34" i="152"/>
  <c r="AJ34" i="152"/>
  <c r="AH34" i="152"/>
  <c r="AD34" i="152"/>
  <c r="AB34" i="152"/>
  <c r="X34" i="152"/>
  <c r="V34" i="152"/>
  <c r="R34" i="152"/>
  <c r="P34" i="152"/>
  <c r="L34" i="152"/>
  <c r="J34" i="152"/>
  <c r="F34" i="152"/>
  <c r="D34" i="152"/>
  <c r="BI33" i="152"/>
  <c r="AS41" i="152" s="1"/>
  <c r="BE33" i="152"/>
  <c r="AW41" i="152" s="1"/>
  <c r="BC33" i="152"/>
  <c r="AS37" i="152" s="1"/>
  <c r="AY33" i="152"/>
  <c r="AW37" i="152" s="1"/>
  <c r="AP33" i="152"/>
  <c r="AN33" i="152"/>
  <c r="AM33" i="152"/>
  <c r="AJ33" i="152"/>
  <c r="AH33" i="152"/>
  <c r="AD33" i="152"/>
  <c r="AB33" i="152"/>
  <c r="X33" i="152"/>
  <c r="V33" i="152"/>
  <c r="R33" i="152"/>
  <c r="P33" i="152"/>
  <c r="L33" i="152"/>
  <c r="J33" i="152"/>
  <c r="F33" i="152"/>
  <c r="BS32" i="152" s="1"/>
  <c r="D33" i="152"/>
  <c r="A33" i="152"/>
  <c r="BR32" i="152"/>
  <c r="BX32" i="152" s="1"/>
  <c r="BH32" i="152"/>
  <c r="AT40" i="152" s="1"/>
  <c r="BE32" i="152"/>
  <c r="AV40" i="152" s="1"/>
  <c r="BB32" i="152"/>
  <c r="AT36" i="152" s="1"/>
  <c r="AY32" i="152"/>
  <c r="AV36" i="152" s="1"/>
  <c r="AP32" i="152"/>
  <c r="AL32" i="152"/>
  <c r="AF32" i="152"/>
  <c r="Z32" i="152"/>
  <c r="T32" i="152"/>
  <c r="N32" i="152"/>
  <c r="H32" i="152"/>
  <c r="B32" i="152"/>
  <c r="A32" i="152"/>
  <c r="BI31" i="152"/>
  <c r="AM43" i="152" s="1"/>
  <c r="BE31" i="152"/>
  <c r="AQ43" i="152" s="1"/>
  <c r="BC31" i="152"/>
  <c r="AM39" i="152" s="1"/>
  <c r="AY31" i="152"/>
  <c r="AQ39" i="152" s="1"/>
  <c r="AW31" i="152"/>
  <c r="AM35" i="152" s="1"/>
  <c r="AS31" i="152"/>
  <c r="AQ35" i="152" s="1"/>
  <c r="AJ31" i="152"/>
  <c r="AH31" i="152"/>
  <c r="AD31" i="152"/>
  <c r="AB31" i="152"/>
  <c r="X31" i="152"/>
  <c r="V31" i="152"/>
  <c r="R31" i="152"/>
  <c r="P31" i="152"/>
  <c r="L31" i="152"/>
  <c r="J31" i="152"/>
  <c r="F31" i="152"/>
  <c r="D31" i="152"/>
  <c r="BI30" i="152"/>
  <c r="AM42" i="152" s="1"/>
  <c r="BE30" i="152"/>
  <c r="AQ42" i="152" s="1"/>
  <c r="BC30" i="152"/>
  <c r="AM38" i="152" s="1"/>
  <c r="AY30" i="152"/>
  <c r="AQ38" i="152" s="1"/>
  <c r="AW30" i="152"/>
  <c r="AM34" i="152" s="1"/>
  <c r="AS30" i="152"/>
  <c r="AQ34" i="152" s="1"/>
  <c r="AJ30" i="152"/>
  <c r="AH30" i="152"/>
  <c r="AD30" i="152"/>
  <c r="AB30" i="152"/>
  <c r="X30" i="152"/>
  <c r="V30" i="152"/>
  <c r="R30" i="152"/>
  <c r="P30" i="152"/>
  <c r="L30" i="152"/>
  <c r="J30" i="152"/>
  <c r="F30" i="152"/>
  <c r="D30" i="152"/>
  <c r="BI29" i="152"/>
  <c r="AM41" i="152" s="1"/>
  <c r="BE29" i="152"/>
  <c r="AQ41" i="152" s="1"/>
  <c r="BC29" i="152"/>
  <c r="AM37" i="152" s="1"/>
  <c r="AY29" i="152"/>
  <c r="AQ37" i="152" s="1"/>
  <c r="AW29" i="152"/>
  <c r="AS29" i="152"/>
  <c r="AQ33" i="152" s="1"/>
  <c r="AJ29" i="152"/>
  <c r="AH29" i="152"/>
  <c r="AD29" i="152"/>
  <c r="AB29" i="152"/>
  <c r="X29" i="152"/>
  <c r="V29" i="152"/>
  <c r="R29" i="152"/>
  <c r="P29" i="152"/>
  <c r="L29" i="152"/>
  <c r="J29" i="152"/>
  <c r="F29" i="152"/>
  <c r="D29" i="152"/>
  <c r="A29" i="152"/>
  <c r="BH28" i="152"/>
  <c r="AN40" i="152" s="1"/>
  <c r="BE28" i="152"/>
  <c r="AP40" i="152" s="1"/>
  <c r="BB28" i="152"/>
  <c r="AY28" i="152"/>
  <c r="AP36" i="152" s="1"/>
  <c r="AV28" i="152"/>
  <c r="AN32" i="152" s="1"/>
  <c r="AS28" i="152"/>
  <c r="AF28" i="152"/>
  <c r="T28" i="152"/>
  <c r="N28" i="152"/>
  <c r="H28" i="152"/>
  <c r="B28" i="152"/>
  <c r="A28" i="152"/>
  <c r="BI27" i="152"/>
  <c r="AG43" i="152" s="1"/>
  <c r="BE27" i="152"/>
  <c r="AK43" i="152" s="1"/>
  <c r="BC27" i="152"/>
  <c r="AG39" i="152" s="1"/>
  <c r="AY27" i="152"/>
  <c r="AK39" i="152" s="1"/>
  <c r="AW27" i="152"/>
  <c r="AG35" i="152" s="1"/>
  <c r="AS27" i="152"/>
  <c r="AK35" i="152" s="1"/>
  <c r="AQ27" i="152"/>
  <c r="AG31" i="152" s="1"/>
  <c r="AM27" i="152"/>
  <c r="AK31" i="152" s="1"/>
  <c r="AD27" i="152"/>
  <c r="AB27" i="152"/>
  <c r="X27" i="152"/>
  <c r="V27" i="152"/>
  <c r="R27" i="152"/>
  <c r="P27" i="152"/>
  <c r="L27" i="152"/>
  <c r="J27" i="152"/>
  <c r="F27" i="152"/>
  <c r="D27" i="152"/>
  <c r="BI26" i="152"/>
  <c r="AG42" i="152" s="1"/>
  <c r="BE26" i="152"/>
  <c r="AK42" i="152" s="1"/>
  <c r="BC26" i="152"/>
  <c r="AG38" i="152" s="1"/>
  <c r="AY26" i="152"/>
  <c r="AK38" i="152" s="1"/>
  <c r="AW26" i="152"/>
  <c r="AG34" i="152" s="1"/>
  <c r="AS26" i="152"/>
  <c r="AK34" i="152" s="1"/>
  <c r="AQ26" i="152"/>
  <c r="AG30" i="152" s="1"/>
  <c r="AM26" i="152"/>
  <c r="AK30" i="152" s="1"/>
  <c r="AD26" i="152"/>
  <c r="AB26" i="152"/>
  <c r="X26" i="152"/>
  <c r="V26" i="152"/>
  <c r="S26" i="152"/>
  <c r="R26" i="152"/>
  <c r="P26" i="152"/>
  <c r="L26" i="152"/>
  <c r="J26" i="152"/>
  <c r="F26" i="152"/>
  <c r="D26" i="152"/>
  <c r="BI25" i="152"/>
  <c r="AG41" i="152" s="1"/>
  <c r="BE25" i="152"/>
  <c r="AK41" i="152" s="1"/>
  <c r="BC25" i="152"/>
  <c r="AG37" i="152" s="1"/>
  <c r="AY25" i="152"/>
  <c r="AK37" i="152" s="1"/>
  <c r="AW25" i="152"/>
  <c r="AG33" i="152" s="1"/>
  <c r="AS25" i="152"/>
  <c r="AK33" i="152" s="1"/>
  <c r="AQ25" i="152"/>
  <c r="AG29" i="152" s="1"/>
  <c r="AM25" i="152"/>
  <c r="AK29" i="152" s="1"/>
  <c r="AD25" i="152"/>
  <c r="AB25" i="152"/>
  <c r="X25" i="152"/>
  <c r="V25" i="152"/>
  <c r="S25" i="152"/>
  <c r="R25" i="152"/>
  <c r="P25" i="152"/>
  <c r="L25" i="152"/>
  <c r="J25" i="152"/>
  <c r="F25" i="152"/>
  <c r="D25" i="152"/>
  <c r="A25" i="152"/>
  <c r="BH24" i="152"/>
  <c r="AH40" i="152" s="1"/>
  <c r="BE24" i="152"/>
  <c r="BB24" i="152"/>
  <c r="AH36" i="152" s="1"/>
  <c r="AY24" i="152"/>
  <c r="AJ36" i="152" s="1"/>
  <c r="AV24" i="152"/>
  <c r="AH32" i="152" s="1"/>
  <c r="AS24" i="152"/>
  <c r="AJ32" i="152" s="1"/>
  <c r="AP24" i="152"/>
  <c r="AH28" i="152" s="1"/>
  <c r="AM24" i="152"/>
  <c r="AJ28" i="152" s="1"/>
  <c r="Z24" i="152"/>
  <c r="T24" i="152"/>
  <c r="N24" i="152"/>
  <c r="H24" i="152"/>
  <c r="B24" i="152"/>
  <c r="A24" i="152"/>
  <c r="BI23" i="152"/>
  <c r="AA43" i="152" s="1"/>
  <c r="BE23" i="152"/>
  <c r="AE43" i="152" s="1"/>
  <c r="BC23" i="152"/>
  <c r="AA39" i="152" s="1"/>
  <c r="AY23" i="152"/>
  <c r="AE39" i="152" s="1"/>
  <c r="AW23" i="152"/>
  <c r="AA35" i="152" s="1"/>
  <c r="AS23" i="152"/>
  <c r="AE35" i="152" s="1"/>
  <c r="AQ23" i="152"/>
  <c r="AA31" i="152" s="1"/>
  <c r="AM23" i="152"/>
  <c r="AE31" i="152" s="1"/>
  <c r="AK23" i="152"/>
  <c r="AA27" i="152" s="1"/>
  <c r="AG23" i="152"/>
  <c r="AE27" i="152" s="1"/>
  <c r="X23" i="152"/>
  <c r="V23" i="152"/>
  <c r="R23" i="152"/>
  <c r="P23" i="152"/>
  <c r="L23" i="152"/>
  <c r="J23" i="152"/>
  <c r="F23" i="152"/>
  <c r="D23" i="152"/>
  <c r="BI22" i="152"/>
  <c r="AA42" i="152" s="1"/>
  <c r="BE22" i="152"/>
  <c r="AE42" i="152" s="1"/>
  <c r="BC22" i="152"/>
  <c r="AA38" i="152" s="1"/>
  <c r="AY22" i="152"/>
  <c r="AE38" i="152" s="1"/>
  <c r="AW22" i="152"/>
  <c r="AA34" i="152" s="1"/>
  <c r="AS22" i="152"/>
  <c r="AE34" i="152" s="1"/>
  <c r="AQ22" i="152"/>
  <c r="AA30" i="152" s="1"/>
  <c r="AM22" i="152"/>
  <c r="AE30" i="152" s="1"/>
  <c r="AK22" i="152"/>
  <c r="AA26" i="152" s="1"/>
  <c r="AG22" i="152"/>
  <c r="AE26" i="152" s="1"/>
  <c r="X22" i="152"/>
  <c r="V22" i="152"/>
  <c r="R22" i="152"/>
  <c r="P22" i="152"/>
  <c r="L22" i="152"/>
  <c r="J22" i="152"/>
  <c r="F22" i="152"/>
  <c r="D22" i="152"/>
  <c r="BI21" i="152"/>
  <c r="AA41" i="152" s="1"/>
  <c r="BE21" i="152"/>
  <c r="AE41" i="152" s="1"/>
  <c r="BC21" i="152"/>
  <c r="AA37" i="152" s="1"/>
  <c r="AY21" i="152"/>
  <c r="AE37" i="152" s="1"/>
  <c r="AW21" i="152"/>
  <c r="AA33" i="152" s="1"/>
  <c r="AS21" i="152"/>
  <c r="AE33" i="152" s="1"/>
  <c r="AQ21" i="152"/>
  <c r="AA29" i="152" s="1"/>
  <c r="AM21" i="152"/>
  <c r="AE29" i="152" s="1"/>
  <c r="AK21" i="152"/>
  <c r="AA25" i="152" s="1"/>
  <c r="AG21" i="152"/>
  <c r="AE25" i="152" s="1"/>
  <c r="X21" i="152"/>
  <c r="V21" i="152"/>
  <c r="R21" i="152"/>
  <c r="P21" i="152"/>
  <c r="L21" i="152"/>
  <c r="J21" i="152"/>
  <c r="F21" i="152"/>
  <c r="D21" i="152"/>
  <c r="A21" i="152"/>
  <c r="BH20" i="152"/>
  <c r="AB40" i="152" s="1"/>
  <c r="BE20" i="152"/>
  <c r="AD40" i="152" s="1"/>
  <c r="BB20" i="152"/>
  <c r="AB36" i="152" s="1"/>
  <c r="AY20" i="152"/>
  <c r="AD36" i="152" s="1"/>
  <c r="AV20" i="152"/>
  <c r="AB32" i="152" s="1"/>
  <c r="AS20" i="152"/>
  <c r="AD32" i="152" s="1"/>
  <c r="AP20" i="152"/>
  <c r="AB28" i="152" s="1"/>
  <c r="AM20" i="152"/>
  <c r="AD28" i="152" s="1"/>
  <c r="AJ20" i="152"/>
  <c r="AB24" i="152" s="1"/>
  <c r="AG20" i="152"/>
  <c r="AD24" i="152" s="1"/>
  <c r="T20" i="152"/>
  <c r="N20" i="152"/>
  <c r="H20" i="152"/>
  <c r="B20" i="152"/>
  <c r="A20" i="152"/>
  <c r="BI19" i="152"/>
  <c r="U43" i="152" s="1"/>
  <c r="BE19" i="152"/>
  <c r="Y43" i="152" s="1"/>
  <c r="BC19" i="152"/>
  <c r="U39" i="152" s="1"/>
  <c r="AY19" i="152"/>
  <c r="Y39" i="152" s="1"/>
  <c r="AW19" i="152"/>
  <c r="U35" i="152" s="1"/>
  <c r="AS19" i="152"/>
  <c r="Y35" i="152" s="1"/>
  <c r="AQ19" i="152"/>
  <c r="U31" i="152" s="1"/>
  <c r="AM19" i="152"/>
  <c r="Y31" i="152" s="1"/>
  <c r="AK19" i="152"/>
  <c r="U27" i="152" s="1"/>
  <c r="AG19" i="152"/>
  <c r="Y27" i="152" s="1"/>
  <c r="AE19" i="152"/>
  <c r="U23" i="152" s="1"/>
  <c r="AA19" i="152"/>
  <c r="Y23" i="152" s="1"/>
  <c r="R19" i="152"/>
  <c r="P19" i="152"/>
  <c r="L19" i="152"/>
  <c r="J19" i="152"/>
  <c r="F19" i="152"/>
  <c r="D19" i="152"/>
  <c r="BI18" i="152"/>
  <c r="U42" i="152" s="1"/>
  <c r="BE18" i="152"/>
  <c r="Y42" i="152" s="1"/>
  <c r="BC18" i="152"/>
  <c r="U38" i="152" s="1"/>
  <c r="AY18" i="152"/>
  <c r="Y38" i="152" s="1"/>
  <c r="AW18" i="152"/>
  <c r="U34" i="152" s="1"/>
  <c r="AS18" i="152"/>
  <c r="Y34" i="152" s="1"/>
  <c r="AQ18" i="152"/>
  <c r="U30" i="152" s="1"/>
  <c r="AM18" i="152"/>
  <c r="Y30" i="152" s="1"/>
  <c r="AK18" i="152"/>
  <c r="U26" i="152" s="1"/>
  <c r="AG18" i="152"/>
  <c r="Y26" i="152" s="1"/>
  <c r="AE18" i="152"/>
  <c r="U22" i="152" s="1"/>
  <c r="AA18" i="152"/>
  <c r="Y22" i="152" s="1"/>
  <c r="R18" i="152"/>
  <c r="P18" i="152"/>
  <c r="L18" i="152"/>
  <c r="J18" i="152"/>
  <c r="F18" i="152"/>
  <c r="D18" i="152"/>
  <c r="BI17" i="152"/>
  <c r="U41" i="152" s="1"/>
  <c r="BE17" i="152"/>
  <c r="Y41" i="152" s="1"/>
  <c r="BC17" i="152"/>
  <c r="U37" i="152" s="1"/>
  <c r="AY17" i="152"/>
  <c r="Y37" i="152" s="1"/>
  <c r="AW17" i="152"/>
  <c r="U33" i="152" s="1"/>
  <c r="AS17" i="152"/>
  <c r="Y33" i="152" s="1"/>
  <c r="AQ17" i="152"/>
  <c r="U29" i="152" s="1"/>
  <c r="AM17" i="152"/>
  <c r="Y29" i="152" s="1"/>
  <c r="AK17" i="152"/>
  <c r="U25" i="152" s="1"/>
  <c r="AG17" i="152"/>
  <c r="Y25" i="152" s="1"/>
  <c r="AE17" i="152"/>
  <c r="U21" i="152" s="1"/>
  <c r="AA17" i="152"/>
  <c r="Y21" i="152" s="1"/>
  <c r="R17" i="152"/>
  <c r="P17" i="152"/>
  <c r="L17" i="152"/>
  <c r="J17" i="152"/>
  <c r="F17" i="152"/>
  <c r="D17" i="152"/>
  <c r="A17" i="152"/>
  <c r="BH16" i="152"/>
  <c r="V40" i="152" s="1"/>
  <c r="BE16" i="152"/>
  <c r="X40" i="152" s="1"/>
  <c r="BB16" i="152"/>
  <c r="V36" i="152" s="1"/>
  <c r="AY16" i="152"/>
  <c r="X36" i="152" s="1"/>
  <c r="AV16" i="152"/>
  <c r="V32" i="152" s="1"/>
  <c r="AS16" i="152"/>
  <c r="X32" i="152" s="1"/>
  <c r="AP16" i="152"/>
  <c r="V28" i="152" s="1"/>
  <c r="AM16" i="152"/>
  <c r="X28" i="152" s="1"/>
  <c r="AJ16" i="152"/>
  <c r="V24" i="152" s="1"/>
  <c r="AG16" i="152"/>
  <c r="X24" i="152" s="1"/>
  <c r="AD16" i="152"/>
  <c r="V20" i="152" s="1"/>
  <c r="N16" i="152"/>
  <c r="H16" i="152"/>
  <c r="B16" i="152"/>
  <c r="A16" i="152"/>
  <c r="BI15" i="152"/>
  <c r="O43" i="152" s="1"/>
  <c r="BE15" i="152"/>
  <c r="S43" i="152" s="1"/>
  <c r="BC15" i="152"/>
  <c r="O39" i="152" s="1"/>
  <c r="AY15" i="152"/>
  <c r="S39" i="152" s="1"/>
  <c r="AW15" i="152"/>
  <c r="O35" i="152" s="1"/>
  <c r="AS15" i="152"/>
  <c r="S35" i="152" s="1"/>
  <c r="AQ15" i="152"/>
  <c r="O31" i="152" s="1"/>
  <c r="AM15" i="152"/>
  <c r="S31" i="152" s="1"/>
  <c r="AK15" i="152"/>
  <c r="O27" i="152" s="1"/>
  <c r="AG15" i="152"/>
  <c r="S27" i="152" s="1"/>
  <c r="AE15" i="152"/>
  <c r="O23" i="152" s="1"/>
  <c r="AA15" i="152"/>
  <c r="S23" i="152" s="1"/>
  <c r="Y15" i="152"/>
  <c r="O19" i="152" s="1"/>
  <c r="U15" i="152"/>
  <c r="S19" i="152" s="1"/>
  <c r="L15" i="152"/>
  <c r="J15" i="152"/>
  <c r="F15" i="152"/>
  <c r="D15" i="152"/>
  <c r="BI14" i="152"/>
  <c r="O42" i="152" s="1"/>
  <c r="BE14" i="152"/>
  <c r="S42" i="152" s="1"/>
  <c r="BC14" i="152"/>
  <c r="O38" i="152" s="1"/>
  <c r="AY14" i="152"/>
  <c r="S38" i="152" s="1"/>
  <c r="AW14" i="152"/>
  <c r="O34" i="152" s="1"/>
  <c r="AS14" i="152"/>
  <c r="S34" i="152" s="1"/>
  <c r="AQ14" i="152"/>
  <c r="O30" i="152" s="1"/>
  <c r="AM14" i="152"/>
  <c r="S30" i="152" s="1"/>
  <c r="AK14" i="152"/>
  <c r="O26" i="152" s="1"/>
  <c r="AE14" i="152"/>
  <c r="O22" i="152" s="1"/>
  <c r="AA14" i="152"/>
  <c r="S22" i="152" s="1"/>
  <c r="Y14" i="152"/>
  <c r="O18" i="152" s="1"/>
  <c r="U14" i="152"/>
  <c r="S18" i="152" s="1"/>
  <c r="L14" i="152"/>
  <c r="J14" i="152"/>
  <c r="F14" i="152"/>
  <c r="D14" i="152"/>
  <c r="BI13" i="152"/>
  <c r="O41" i="152" s="1"/>
  <c r="BE13" i="152"/>
  <c r="S41" i="152" s="1"/>
  <c r="BC13" i="152"/>
  <c r="O37" i="152" s="1"/>
  <c r="AY13" i="152"/>
  <c r="S37" i="152" s="1"/>
  <c r="AW13" i="152"/>
  <c r="O33" i="152" s="1"/>
  <c r="AS13" i="152"/>
  <c r="S33" i="152" s="1"/>
  <c r="AQ13" i="152"/>
  <c r="O29" i="152" s="1"/>
  <c r="AM13" i="152"/>
  <c r="S29" i="152" s="1"/>
  <c r="AK13" i="152"/>
  <c r="O25" i="152" s="1"/>
  <c r="AE13" i="152"/>
  <c r="O21" i="152" s="1"/>
  <c r="AA13" i="152"/>
  <c r="S21" i="152" s="1"/>
  <c r="Y13" i="152"/>
  <c r="O17" i="152" s="1"/>
  <c r="U13" i="152"/>
  <c r="S17" i="152" s="1"/>
  <c r="L13" i="152"/>
  <c r="BS12" i="152" s="1"/>
  <c r="J13" i="152"/>
  <c r="BR12" i="152" s="1"/>
  <c r="F13" i="152"/>
  <c r="E13" i="152"/>
  <c r="D13" i="152"/>
  <c r="A13" i="152"/>
  <c r="BH12" i="152"/>
  <c r="P40" i="152" s="1"/>
  <c r="BE12" i="152"/>
  <c r="R40" i="152" s="1"/>
  <c r="BB12" i="152"/>
  <c r="AY12" i="152"/>
  <c r="R36" i="152" s="1"/>
  <c r="AV12" i="152"/>
  <c r="P32" i="152" s="1"/>
  <c r="AS12" i="152"/>
  <c r="R32" i="152" s="1"/>
  <c r="AP12" i="152"/>
  <c r="P28" i="152" s="1"/>
  <c r="AM12" i="152"/>
  <c r="R28" i="152" s="1"/>
  <c r="AJ12" i="152"/>
  <c r="P24" i="152" s="1"/>
  <c r="AG12" i="152"/>
  <c r="R24" i="152" s="1"/>
  <c r="AA12" i="152"/>
  <c r="R20" i="152" s="1"/>
  <c r="H12" i="152"/>
  <c r="B12" i="152"/>
  <c r="A12" i="152"/>
  <c r="BI11" i="152"/>
  <c r="I43" i="152" s="1"/>
  <c r="BE11" i="152"/>
  <c r="M43" i="152" s="1"/>
  <c r="BC11" i="152"/>
  <c r="I39" i="152" s="1"/>
  <c r="AY11" i="152"/>
  <c r="M39" i="152" s="1"/>
  <c r="AW11" i="152"/>
  <c r="I35" i="152" s="1"/>
  <c r="AS11" i="152"/>
  <c r="M35" i="152" s="1"/>
  <c r="AQ11" i="152"/>
  <c r="AM11" i="152"/>
  <c r="AK11" i="152"/>
  <c r="I27" i="152" s="1"/>
  <c r="AG11" i="152"/>
  <c r="M27" i="152" s="1"/>
  <c r="AE11" i="152"/>
  <c r="I23" i="152" s="1"/>
  <c r="AA11" i="152"/>
  <c r="M23" i="152" s="1"/>
  <c r="Y11" i="152"/>
  <c r="I19" i="152" s="1"/>
  <c r="U11" i="152"/>
  <c r="M19" i="152" s="1"/>
  <c r="S11" i="152"/>
  <c r="I15" i="152" s="1"/>
  <c r="O11" i="152"/>
  <c r="M15" i="152" s="1"/>
  <c r="F11" i="152"/>
  <c r="D11" i="152"/>
  <c r="BI10" i="152"/>
  <c r="I42" i="152" s="1"/>
  <c r="BE10" i="152"/>
  <c r="M42" i="152" s="1"/>
  <c r="BC10" i="152"/>
  <c r="I38" i="152" s="1"/>
  <c r="AY10" i="152"/>
  <c r="M38" i="152" s="1"/>
  <c r="AW10" i="152"/>
  <c r="I34" i="152" s="1"/>
  <c r="AS10" i="152"/>
  <c r="M34" i="152" s="1"/>
  <c r="AQ10" i="152"/>
  <c r="AM10" i="152"/>
  <c r="AK10" i="152"/>
  <c r="I26" i="152" s="1"/>
  <c r="AG10" i="152"/>
  <c r="M26" i="152" s="1"/>
  <c r="AE10" i="152"/>
  <c r="I22" i="152" s="1"/>
  <c r="AA10" i="152"/>
  <c r="M22" i="152" s="1"/>
  <c r="Y10" i="152"/>
  <c r="I18" i="152" s="1"/>
  <c r="U10" i="152"/>
  <c r="M18" i="152" s="1"/>
  <c r="S10" i="152"/>
  <c r="I14" i="152" s="1"/>
  <c r="O10" i="152"/>
  <c r="M14" i="152" s="1"/>
  <c r="F10" i="152"/>
  <c r="D10" i="152"/>
  <c r="BI9" i="152"/>
  <c r="I41" i="152" s="1"/>
  <c r="BE9" i="152"/>
  <c r="M41" i="152" s="1"/>
  <c r="BC9" i="152"/>
  <c r="I37" i="152" s="1"/>
  <c r="AY9" i="152"/>
  <c r="M37" i="152" s="1"/>
  <c r="AW9" i="152"/>
  <c r="I33" i="152" s="1"/>
  <c r="AS9" i="152"/>
  <c r="M33" i="152" s="1"/>
  <c r="AQ9" i="152"/>
  <c r="AM9" i="152"/>
  <c r="AK9" i="152"/>
  <c r="I25" i="152" s="1"/>
  <c r="AG9" i="152"/>
  <c r="M25" i="152" s="1"/>
  <c r="AE9" i="152"/>
  <c r="I21" i="152" s="1"/>
  <c r="AA9" i="152"/>
  <c r="M21" i="152" s="1"/>
  <c r="Y9" i="152"/>
  <c r="I17" i="152" s="1"/>
  <c r="U9" i="152"/>
  <c r="M17" i="152" s="1"/>
  <c r="S9" i="152"/>
  <c r="I13" i="152" s="1"/>
  <c r="O9" i="152"/>
  <c r="M13" i="152" s="1"/>
  <c r="F9" i="152"/>
  <c r="BS8" i="152" s="1"/>
  <c r="D9" i="152"/>
  <c r="A9" i="152"/>
  <c r="BH8" i="152"/>
  <c r="J40" i="152" s="1"/>
  <c r="BE8" i="152"/>
  <c r="BB8" i="152"/>
  <c r="AY8" i="152"/>
  <c r="L36" i="152" s="1"/>
  <c r="AV8" i="152"/>
  <c r="J32" i="152" s="1"/>
  <c r="AS8" i="152"/>
  <c r="L32" i="152" s="1"/>
  <c r="AP8" i="152"/>
  <c r="J28" i="152" s="1"/>
  <c r="AM8" i="152"/>
  <c r="L28" i="152" s="1"/>
  <c r="AJ8" i="152"/>
  <c r="J24" i="152" s="1"/>
  <c r="AG8" i="152"/>
  <c r="L24" i="152" s="1"/>
  <c r="B8" i="152"/>
  <c r="A8" i="152"/>
  <c r="BI7" i="152"/>
  <c r="C43" i="152" s="1"/>
  <c r="BE7" i="152"/>
  <c r="G43" i="152" s="1"/>
  <c r="BC7" i="152"/>
  <c r="C39" i="152" s="1"/>
  <c r="AY7" i="152"/>
  <c r="G39" i="152" s="1"/>
  <c r="AW7" i="152"/>
  <c r="C35" i="152" s="1"/>
  <c r="AS7" i="152"/>
  <c r="G35" i="152" s="1"/>
  <c r="AQ7" i="152"/>
  <c r="AM7" i="152"/>
  <c r="M31" i="152" s="1"/>
  <c r="AK7" i="152"/>
  <c r="C27" i="152" s="1"/>
  <c r="AG7" i="152"/>
  <c r="G27" i="152" s="1"/>
  <c r="AE7" i="152"/>
  <c r="C23" i="152" s="1"/>
  <c r="AA7" i="152"/>
  <c r="G23" i="152" s="1"/>
  <c r="Y7" i="152"/>
  <c r="C19" i="152" s="1"/>
  <c r="U7" i="152"/>
  <c r="G19" i="152" s="1"/>
  <c r="S7" i="152"/>
  <c r="C15" i="152" s="1"/>
  <c r="O7" i="152"/>
  <c r="G15" i="152" s="1"/>
  <c r="M7" i="152"/>
  <c r="C11" i="152" s="1"/>
  <c r="I7" i="152"/>
  <c r="G11" i="152" s="1"/>
  <c r="BI6" i="152"/>
  <c r="C42" i="152" s="1"/>
  <c r="BE6" i="152"/>
  <c r="G42" i="152" s="1"/>
  <c r="BC6" i="152"/>
  <c r="C38" i="152" s="1"/>
  <c r="AY6" i="152"/>
  <c r="G38" i="152" s="1"/>
  <c r="AW6" i="152"/>
  <c r="C34" i="152" s="1"/>
  <c r="AS6" i="152"/>
  <c r="G34" i="152" s="1"/>
  <c r="AQ6" i="152"/>
  <c r="AM6" i="152"/>
  <c r="AK6" i="152"/>
  <c r="C26" i="152" s="1"/>
  <c r="AG6" i="152"/>
  <c r="G26" i="152" s="1"/>
  <c r="AE6" i="152"/>
  <c r="C22" i="152" s="1"/>
  <c r="AA6" i="152"/>
  <c r="G22" i="152" s="1"/>
  <c r="Y6" i="152"/>
  <c r="C18" i="152" s="1"/>
  <c r="U6" i="152"/>
  <c r="G18" i="152" s="1"/>
  <c r="S6" i="152"/>
  <c r="C14" i="152" s="1"/>
  <c r="O6" i="152"/>
  <c r="G14" i="152" s="1"/>
  <c r="M6" i="152"/>
  <c r="C10" i="152" s="1"/>
  <c r="I6" i="152"/>
  <c r="G10" i="152" s="1"/>
  <c r="BI5" i="152"/>
  <c r="C41" i="152" s="1"/>
  <c r="BE5" i="152"/>
  <c r="G41" i="152" s="1"/>
  <c r="BC5" i="152"/>
  <c r="C37" i="152" s="1"/>
  <c r="AY5" i="152"/>
  <c r="G37" i="152" s="1"/>
  <c r="AW5" i="152"/>
  <c r="C33" i="152" s="1"/>
  <c r="AU5" i="152"/>
  <c r="AS5" i="152"/>
  <c r="G33" i="152" s="1"/>
  <c r="AQ5" i="152"/>
  <c r="AM5" i="152"/>
  <c r="G29" i="152" s="1"/>
  <c r="AK5" i="152"/>
  <c r="C25" i="152" s="1"/>
  <c r="AG5" i="152"/>
  <c r="G25" i="152" s="1"/>
  <c r="AE5" i="152"/>
  <c r="C21" i="152" s="1"/>
  <c r="AA5" i="152"/>
  <c r="G21" i="152" s="1"/>
  <c r="Y5" i="152"/>
  <c r="C17" i="152" s="1"/>
  <c r="U5" i="152"/>
  <c r="G17" i="152" s="1"/>
  <c r="S5" i="152"/>
  <c r="C13" i="152" s="1"/>
  <c r="O5" i="152"/>
  <c r="G13" i="152" s="1"/>
  <c r="M5" i="152"/>
  <c r="C9" i="152" s="1"/>
  <c r="I5" i="152"/>
  <c r="G9" i="152" s="1"/>
  <c r="A5" i="152"/>
  <c r="BS4" i="152"/>
  <c r="BR4" i="152"/>
  <c r="BH4" i="152"/>
  <c r="D40" i="152" s="1"/>
  <c r="BE4" i="152"/>
  <c r="F40" i="152" s="1"/>
  <c r="BB4" i="152"/>
  <c r="D36" i="152" s="1"/>
  <c r="AY4" i="152"/>
  <c r="AV4" i="152"/>
  <c r="D32" i="152" s="1"/>
  <c r="AS4" i="152"/>
  <c r="F32" i="152" s="1"/>
  <c r="AP4" i="152"/>
  <c r="D28" i="152" s="1"/>
  <c r="AM4" i="152"/>
  <c r="F28" i="152" s="1"/>
  <c r="AJ4" i="152"/>
  <c r="D24" i="152" s="1"/>
  <c r="AG4" i="152"/>
  <c r="F24" i="152" s="1"/>
  <c r="AD4" i="152"/>
  <c r="D20" i="152" s="1"/>
  <c r="U4" i="152"/>
  <c r="F16" i="152" s="1"/>
  <c r="R4" i="152"/>
  <c r="D12" i="152" s="1"/>
  <c r="A4" i="152"/>
  <c r="M6" i="149"/>
  <c r="C10" i="149" s="1"/>
  <c r="BD49" i="150"/>
  <c r="AX49" i="150"/>
  <c r="AR49" i="150"/>
  <c r="AL49" i="150"/>
  <c r="AF49" i="150"/>
  <c r="Z49" i="150"/>
  <c r="T49" i="150"/>
  <c r="N49" i="150"/>
  <c r="H49" i="150"/>
  <c r="B49" i="150"/>
  <c r="A49" i="150"/>
  <c r="BB43" i="150"/>
  <c r="AZ43" i="150"/>
  <c r="AV43" i="150"/>
  <c r="AT43" i="150"/>
  <c r="AP43" i="150"/>
  <c r="AN43" i="150"/>
  <c r="AJ43" i="150"/>
  <c r="AH43" i="150"/>
  <c r="AD43" i="150"/>
  <c r="AB43" i="150"/>
  <c r="X43" i="150"/>
  <c r="V43" i="150"/>
  <c r="R43" i="150"/>
  <c r="P43" i="150"/>
  <c r="L43" i="150"/>
  <c r="J43" i="150"/>
  <c r="F43" i="150"/>
  <c r="D43" i="150"/>
  <c r="BB42" i="150"/>
  <c r="AZ42" i="150"/>
  <c r="AV42" i="150"/>
  <c r="AT42" i="150"/>
  <c r="AP42" i="150"/>
  <c r="AN42" i="150"/>
  <c r="AJ42" i="150"/>
  <c r="AH42" i="150"/>
  <c r="AD42" i="150"/>
  <c r="AB42" i="150"/>
  <c r="X42" i="150"/>
  <c r="V42" i="150"/>
  <c r="R42" i="150"/>
  <c r="P42" i="150"/>
  <c r="L42" i="150"/>
  <c r="J42" i="150"/>
  <c r="F42" i="150"/>
  <c r="BS40" i="150" s="1"/>
  <c r="D42" i="150"/>
  <c r="BB41" i="150"/>
  <c r="AZ41" i="150"/>
  <c r="AV41" i="150"/>
  <c r="AT41" i="150"/>
  <c r="AP41" i="150"/>
  <c r="AN41" i="150"/>
  <c r="AJ41" i="150"/>
  <c r="AH41" i="150"/>
  <c r="AD41" i="150"/>
  <c r="AB41" i="150"/>
  <c r="X41" i="150"/>
  <c r="V41" i="150"/>
  <c r="R41" i="150"/>
  <c r="P41" i="150"/>
  <c r="L41" i="150"/>
  <c r="J41" i="150"/>
  <c r="F41" i="150"/>
  <c r="D41" i="150"/>
  <c r="A41" i="150"/>
  <c r="AX40" i="150"/>
  <c r="AR40" i="150"/>
  <c r="AL40" i="150"/>
  <c r="AJ40" i="150"/>
  <c r="AF40" i="150"/>
  <c r="Z40" i="150"/>
  <c r="T40" i="150"/>
  <c r="N40" i="150"/>
  <c r="L40" i="150"/>
  <c r="H40" i="150"/>
  <c r="B40" i="150"/>
  <c r="A40" i="150"/>
  <c r="BI39" i="150"/>
  <c r="AY43" i="150" s="1"/>
  <c r="BE39" i="150"/>
  <c r="BC43" i="150" s="1"/>
  <c r="AV39" i="150"/>
  <c r="AT39" i="150"/>
  <c r="AP39" i="150"/>
  <c r="AN39" i="150"/>
  <c r="AJ39" i="150"/>
  <c r="AH39" i="150"/>
  <c r="AD39" i="150"/>
  <c r="AB39" i="150"/>
  <c r="X39" i="150"/>
  <c r="V39" i="150"/>
  <c r="R39" i="150"/>
  <c r="P39" i="150"/>
  <c r="L39" i="150"/>
  <c r="J39" i="150"/>
  <c r="F39" i="150"/>
  <c r="D39" i="150"/>
  <c r="BI38" i="150"/>
  <c r="AY42" i="150" s="1"/>
  <c r="BE38" i="150"/>
  <c r="BC42" i="150" s="1"/>
  <c r="AV38" i="150"/>
  <c r="AT38" i="150"/>
  <c r="AP38" i="150"/>
  <c r="AN38" i="150"/>
  <c r="AJ38" i="150"/>
  <c r="AH38" i="150"/>
  <c r="AD38" i="150"/>
  <c r="AB38" i="150"/>
  <c r="X38" i="150"/>
  <c r="V38" i="150"/>
  <c r="R38" i="150"/>
  <c r="P38" i="150"/>
  <c r="L38" i="150"/>
  <c r="J38" i="150"/>
  <c r="F38" i="150"/>
  <c r="D38" i="150"/>
  <c r="BI37" i="150"/>
  <c r="AY41" i="150" s="1"/>
  <c r="BE37" i="150"/>
  <c r="BC41" i="150" s="1"/>
  <c r="AV37" i="150"/>
  <c r="AT37" i="150"/>
  <c r="AP37" i="150"/>
  <c r="AN37" i="150"/>
  <c r="AJ37" i="150"/>
  <c r="AH37" i="150"/>
  <c r="AD37" i="150"/>
  <c r="AB37" i="150"/>
  <c r="X37" i="150"/>
  <c r="V37" i="150"/>
  <c r="R37" i="150"/>
  <c r="P37" i="150"/>
  <c r="L37" i="150"/>
  <c r="J37" i="150"/>
  <c r="F37" i="150"/>
  <c r="D37" i="150"/>
  <c r="A37" i="150"/>
  <c r="BH36" i="150"/>
  <c r="AZ40" i="150" s="1"/>
  <c r="BE36" i="150"/>
  <c r="BB40" i="150" s="1"/>
  <c r="AR36" i="150"/>
  <c r="AN36" i="150"/>
  <c r="AL36" i="150"/>
  <c r="AF36" i="150"/>
  <c r="Z36" i="150"/>
  <c r="T36" i="150"/>
  <c r="P36" i="150"/>
  <c r="N36" i="150"/>
  <c r="J36" i="150"/>
  <c r="H36" i="150"/>
  <c r="F36" i="150"/>
  <c r="B36" i="150"/>
  <c r="A36" i="150"/>
  <c r="BI35" i="150"/>
  <c r="AS43" i="150" s="1"/>
  <c r="BE35" i="150"/>
  <c r="AW43" i="150" s="1"/>
  <c r="BC35" i="150"/>
  <c r="AS39" i="150" s="1"/>
  <c r="AY35" i="150"/>
  <c r="AW39" i="150" s="1"/>
  <c r="AP35" i="150"/>
  <c r="AN35" i="150"/>
  <c r="AJ35" i="150"/>
  <c r="AH35" i="150"/>
  <c r="AD35" i="150"/>
  <c r="AB35" i="150"/>
  <c r="X35" i="150"/>
  <c r="V35" i="150"/>
  <c r="R35" i="150"/>
  <c r="P35" i="150"/>
  <c r="L35" i="150"/>
  <c r="J35" i="150"/>
  <c r="F35" i="150"/>
  <c r="D35" i="150"/>
  <c r="BI34" i="150"/>
  <c r="AS42" i="150" s="1"/>
  <c r="BE34" i="150"/>
  <c r="AW42" i="150" s="1"/>
  <c r="BC34" i="150"/>
  <c r="AS38" i="150" s="1"/>
  <c r="AY34" i="150"/>
  <c r="AW38" i="150" s="1"/>
  <c r="AP34" i="150"/>
  <c r="AN34" i="150"/>
  <c r="AJ34" i="150"/>
  <c r="AH34" i="150"/>
  <c r="AD34" i="150"/>
  <c r="AB34" i="150"/>
  <c r="X34" i="150"/>
  <c r="V34" i="150"/>
  <c r="R34" i="150"/>
  <c r="P34" i="150"/>
  <c r="L34" i="150"/>
  <c r="J34" i="150"/>
  <c r="F34" i="150"/>
  <c r="D34" i="150"/>
  <c r="BI33" i="150"/>
  <c r="AS41" i="150" s="1"/>
  <c r="BE33" i="150"/>
  <c r="AW41" i="150" s="1"/>
  <c r="BC33" i="150"/>
  <c r="AS37" i="150" s="1"/>
  <c r="AY33" i="150"/>
  <c r="AW37" i="150" s="1"/>
  <c r="AP33" i="150"/>
  <c r="AN33" i="150"/>
  <c r="AJ33" i="150"/>
  <c r="AH33" i="150"/>
  <c r="AD33" i="150"/>
  <c r="AB33" i="150"/>
  <c r="X33" i="150"/>
  <c r="V33" i="150"/>
  <c r="R33" i="150"/>
  <c r="P33" i="150"/>
  <c r="L33" i="150"/>
  <c r="J33" i="150"/>
  <c r="F33" i="150"/>
  <c r="BS32" i="150" s="1"/>
  <c r="D33" i="150"/>
  <c r="A33" i="150"/>
  <c r="BR32" i="150"/>
  <c r="BX32" i="150" s="1"/>
  <c r="BH32" i="150"/>
  <c r="AT40" i="150" s="1"/>
  <c r="BE32" i="150"/>
  <c r="AV40" i="150" s="1"/>
  <c r="BB32" i="150"/>
  <c r="AT36" i="150" s="1"/>
  <c r="AY32" i="150"/>
  <c r="AV36" i="150" s="1"/>
  <c r="AL32" i="150"/>
  <c r="AF32" i="150"/>
  <c r="Z32" i="150"/>
  <c r="T32" i="150"/>
  <c r="N32" i="150"/>
  <c r="H32" i="150"/>
  <c r="B32" i="150"/>
  <c r="A32" i="150"/>
  <c r="BI31" i="150"/>
  <c r="AM43" i="150" s="1"/>
  <c r="BE31" i="150"/>
  <c r="AQ43" i="150" s="1"/>
  <c r="BC31" i="150"/>
  <c r="AM39" i="150" s="1"/>
  <c r="AY31" i="150"/>
  <c r="AQ39" i="150" s="1"/>
  <c r="AW31" i="150"/>
  <c r="AM35" i="150" s="1"/>
  <c r="AS31" i="150"/>
  <c r="AQ35" i="150" s="1"/>
  <c r="AJ31" i="150"/>
  <c r="AH31" i="150"/>
  <c r="AD31" i="150"/>
  <c r="AB31" i="150"/>
  <c r="X31" i="150"/>
  <c r="V31" i="150"/>
  <c r="R31" i="150"/>
  <c r="P31" i="150"/>
  <c r="L31" i="150"/>
  <c r="J31" i="150"/>
  <c r="F31" i="150"/>
  <c r="D31" i="150"/>
  <c r="BI30" i="150"/>
  <c r="AM42" i="150" s="1"/>
  <c r="BE30" i="150"/>
  <c r="AQ42" i="150" s="1"/>
  <c r="BC30" i="150"/>
  <c r="AM38" i="150" s="1"/>
  <c r="AY30" i="150"/>
  <c r="AQ38" i="150" s="1"/>
  <c r="AW30" i="150"/>
  <c r="AM34" i="150" s="1"/>
  <c r="AS30" i="150"/>
  <c r="AQ34" i="150" s="1"/>
  <c r="AJ30" i="150"/>
  <c r="AH30" i="150"/>
  <c r="AD30" i="150"/>
  <c r="AB30" i="150"/>
  <c r="X30" i="150"/>
  <c r="V30" i="150"/>
  <c r="R30" i="150"/>
  <c r="P30" i="150"/>
  <c r="L30" i="150"/>
  <c r="J30" i="150"/>
  <c r="F30" i="150"/>
  <c r="D30" i="150"/>
  <c r="BI29" i="150"/>
  <c r="AM41" i="150" s="1"/>
  <c r="BE29" i="150"/>
  <c r="AQ41" i="150" s="1"/>
  <c r="BC29" i="150"/>
  <c r="AM37" i="150" s="1"/>
  <c r="AY29" i="150"/>
  <c r="AQ37" i="150" s="1"/>
  <c r="AW29" i="150"/>
  <c r="AM33" i="150" s="1"/>
  <c r="AS29" i="150"/>
  <c r="AQ33" i="150" s="1"/>
  <c r="AJ29" i="150"/>
  <c r="AH29" i="150"/>
  <c r="AD29" i="150"/>
  <c r="AB29" i="150"/>
  <c r="X29" i="150"/>
  <c r="V29" i="150"/>
  <c r="R29" i="150"/>
  <c r="P29" i="150"/>
  <c r="L29" i="150"/>
  <c r="J29" i="150"/>
  <c r="F29" i="150"/>
  <c r="D29" i="150"/>
  <c r="A29" i="150"/>
  <c r="BR28" i="150"/>
  <c r="BH28" i="150"/>
  <c r="AN40" i="150" s="1"/>
  <c r="BE28" i="150"/>
  <c r="AP40" i="150" s="1"/>
  <c r="BB28" i="150"/>
  <c r="AY28" i="150"/>
  <c r="AP36" i="150" s="1"/>
  <c r="AV28" i="150"/>
  <c r="AN32" i="150" s="1"/>
  <c r="AS28" i="150"/>
  <c r="AP32" i="150" s="1"/>
  <c r="AF28" i="150"/>
  <c r="Z28" i="150"/>
  <c r="T28" i="150"/>
  <c r="N28" i="150"/>
  <c r="H28" i="150"/>
  <c r="B28" i="150"/>
  <c r="A28" i="150"/>
  <c r="BI27" i="150"/>
  <c r="AG43" i="150" s="1"/>
  <c r="BE27" i="150"/>
  <c r="AK43" i="150" s="1"/>
  <c r="BC27" i="150"/>
  <c r="AG39" i="150" s="1"/>
  <c r="AY27" i="150"/>
  <c r="AK39" i="150" s="1"/>
  <c r="AW27" i="150"/>
  <c r="AG35" i="150" s="1"/>
  <c r="AS27" i="150"/>
  <c r="AK35" i="150" s="1"/>
  <c r="AQ27" i="150"/>
  <c r="AG31" i="150" s="1"/>
  <c r="AM27" i="150"/>
  <c r="AK31" i="150" s="1"/>
  <c r="AD27" i="150"/>
  <c r="AB27" i="150"/>
  <c r="X27" i="150"/>
  <c r="V27" i="150"/>
  <c r="R27" i="150"/>
  <c r="P27" i="150"/>
  <c r="L27" i="150"/>
  <c r="J27" i="150"/>
  <c r="F27" i="150"/>
  <c r="D27" i="150"/>
  <c r="BI26" i="150"/>
  <c r="AG42" i="150" s="1"/>
  <c r="BE26" i="150"/>
  <c r="AK42" i="150" s="1"/>
  <c r="BC26" i="150"/>
  <c r="AG38" i="150" s="1"/>
  <c r="AY26" i="150"/>
  <c r="AK38" i="150" s="1"/>
  <c r="AW26" i="150"/>
  <c r="AG34" i="150" s="1"/>
  <c r="AS26" i="150"/>
  <c r="AK34" i="150" s="1"/>
  <c r="AQ26" i="150"/>
  <c r="AG30" i="150" s="1"/>
  <c r="AM26" i="150"/>
  <c r="AK30" i="150" s="1"/>
  <c r="AD26" i="150"/>
  <c r="AB26" i="150"/>
  <c r="X26" i="150"/>
  <c r="V26" i="150"/>
  <c r="R26" i="150"/>
  <c r="P26" i="150"/>
  <c r="L26" i="150"/>
  <c r="J26" i="150"/>
  <c r="F26" i="150"/>
  <c r="D26" i="150"/>
  <c r="BI25" i="150"/>
  <c r="AG41" i="150" s="1"/>
  <c r="BE25" i="150"/>
  <c r="AK41" i="150" s="1"/>
  <c r="BC25" i="150"/>
  <c r="AG37" i="150" s="1"/>
  <c r="AY25" i="150"/>
  <c r="AK37" i="150" s="1"/>
  <c r="AW25" i="150"/>
  <c r="AG33" i="150" s="1"/>
  <c r="AS25" i="150"/>
  <c r="AK33" i="150" s="1"/>
  <c r="AQ25" i="150"/>
  <c r="AG29" i="150" s="1"/>
  <c r="AM25" i="150"/>
  <c r="AK29" i="150" s="1"/>
  <c r="AD25" i="150"/>
  <c r="AB25" i="150"/>
  <c r="X25" i="150"/>
  <c r="V25" i="150"/>
  <c r="R25" i="150"/>
  <c r="P25" i="150"/>
  <c r="L25" i="150"/>
  <c r="J25" i="150"/>
  <c r="F25" i="150"/>
  <c r="D25" i="150"/>
  <c r="A25" i="150"/>
  <c r="BH24" i="150"/>
  <c r="AH40" i="150" s="1"/>
  <c r="BE24" i="150"/>
  <c r="BB24" i="150"/>
  <c r="AH36" i="150" s="1"/>
  <c r="AY24" i="150"/>
  <c r="AJ36" i="150" s="1"/>
  <c r="AV24" i="150"/>
  <c r="AH32" i="150" s="1"/>
  <c r="AS24" i="150"/>
  <c r="AJ32" i="150" s="1"/>
  <c r="AP24" i="150"/>
  <c r="AH28" i="150" s="1"/>
  <c r="AM24" i="150"/>
  <c r="AJ28" i="150" s="1"/>
  <c r="Z24" i="150"/>
  <c r="T24" i="150"/>
  <c r="N24" i="150"/>
  <c r="H24" i="150"/>
  <c r="B24" i="150"/>
  <c r="A24" i="150"/>
  <c r="BI23" i="150"/>
  <c r="AA43" i="150" s="1"/>
  <c r="BE23" i="150"/>
  <c r="AE43" i="150" s="1"/>
  <c r="BC23" i="150"/>
  <c r="AA39" i="150" s="1"/>
  <c r="AY23" i="150"/>
  <c r="AE39" i="150" s="1"/>
  <c r="AW23" i="150"/>
  <c r="AA35" i="150" s="1"/>
  <c r="AS23" i="150"/>
  <c r="AE35" i="150" s="1"/>
  <c r="AQ23" i="150"/>
  <c r="AA31" i="150" s="1"/>
  <c r="AM23" i="150"/>
  <c r="AE31" i="150" s="1"/>
  <c r="AK23" i="150"/>
  <c r="AA27" i="150" s="1"/>
  <c r="AG23" i="150"/>
  <c r="AE27" i="150" s="1"/>
  <c r="X23" i="150"/>
  <c r="V23" i="150"/>
  <c r="R23" i="150"/>
  <c r="P23" i="150"/>
  <c r="L23" i="150"/>
  <c r="J23" i="150"/>
  <c r="F23" i="150"/>
  <c r="D23" i="150"/>
  <c r="BI22" i="150"/>
  <c r="AA42" i="150" s="1"/>
  <c r="BE22" i="150"/>
  <c r="AE42" i="150" s="1"/>
  <c r="BC22" i="150"/>
  <c r="AA38" i="150" s="1"/>
  <c r="AY22" i="150"/>
  <c r="AE38" i="150" s="1"/>
  <c r="AW22" i="150"/>
  <c r="AA34" i="150" s="1"/>
  <c r="AS22" i="150"/>
  <c r="AE34" i="150" s="1"/>
  <c r="AQ22" i="150"/>
  <c r="AA30" i="150" s="1"/>
  <c r="AM22" i="150"/>
  <c r="AE30" i="150" s="1"/>
  <c r="AK22" i="150"/>
  <c r="AA26" i="150" s="1"/>
  <c r="AG22" i="150"/>
  <c r="AE26" i="150" s="1"/>
  <c r="X22" i="150"/>
  <c r="V22" i="150"/>
  <c r="R22" i="150"/>
  <c r="P22" i="150"/>
  <c r="L22" i="150"/>
  <c r="J22" i="150"/>
  <c r="F22" i="150"/>
  <c r="D22" i="150"/>
  <c r="BI21" i="150"/>
  <c r="AA41" i="150" s="1"/>
  <c r="BE21" i="150"/>
  <c r="AE41" i="150" s="1"/>
  <c r="BC21" i="150"/>
  <c r="AA37" i="150" s="1"/>
  <c r="AY21" i="150"/>
  <c r="AE37" i="150" s="1"/>
  <c r="AW21" i="150"/>
  <c r="AA33" i="150" s="1"/>
  <c r="AS21" i="150"/>
  <c r="AE33" i="150" s="1"/>
  <c r="AQ21" i="150"/>
  <c r="AA29" i="150" s="1"/>
  <c r="AM21" i="150"/>
  <c r="AE29" i="150" s="1"/>
  <c r="AK21" i="150"/>
  <c r="AA25" i="150" s="1"/>
  <c r="AG21" i="150"/>
  <c r="AE25" i="150" s="1"/>
  <c r="X21" i="150"/>
  <c r="V21" i="150"/>
  <c r="R21" i="150"/>
  <c r="P21" i="150"/>
  <c r="L21" i="150"/>
  <c r="J21" i="150"/>
  <c r="F21" i="150"/>
  <c r="D21" i="150"/>
  <c r="A21" i="150"/>
  <c r="BH20" i="150"/>
  <c r="AB40" i="150" s="1"/>
  <c r="BE20" i="150"/>
  <c r="AD40" i="150" s="1"/>
  <c r="BB20" i="150"/>
  <c r="AB36" i="150" s="1"/>
  <c r="AY20" i="150"/>
  <c r="AD36" i="150" s="1"/>
  <c r="AV20" i="150"/>
  <c r="AB32" i="150" s="1"/>
  <c r="AS20" i="150"/>
  <c r="AD32" i="150" s="1"/>
  <c r="AP20" i="150"/>
  <c r="AB28" i="150" s="1"/>
  <c r="AM20" i="150"/>
  <c r="AD28" i="150" s="1"/>
  <c r="T20" i="150"/>
  <c r="N20" i="150"/>
  <c r="H20" i="150"/>
  <c r="B20" i="150"/>
  <c r="A20" i="150"/>
  <c r="BI19" i="150"/>
  <c r="U43" i="150" s="1"/>
  <c r="BE19" i="150"/>
  <c r="Y43" i="150" s="1"/>
  <c r="BC19" i="150"/>
  <c r="U39" i="150" s="1"/>
  <c r="AY19" i="150"/>
  <c r="Y39" i="150" s="1"/>
  <c r="AW19" i="150"/>
  <c r="U35" i="150" s="1"/>
  <c r="AS19" i="150"/>
  <c r="Y35" i="150" s="1"/>
  <c r="AQ19" i="150"/>
  <c r="U31" i="150" s="1"/>
  <c r="AM19" i="150"/>
  <c r="Y31" i="150" s="1"/>
  <c r="AK19" i="150"/>
  <c r="U27" i="150" s="1"/>
  <c r="AG19" i="150"/>
  <c r="Y27" i="150" s="1"/>
  <c r="AE19" i="150"/>
  <c r="U23" i="150" s="1"/>
  <c r="AA19" i="150"/>
  <c r="Y23" i="150" s="1"/>
  <c r="R19" i="150"/>
  <c r="P19" i="150"/>
  <c r="L19" i="150"/>
  <c r="J19" i="150"/>
  <c r="F19" i="150"/>
  <c r="D19" i="150"/>
  <c r="BI18" i="150"/>
  <c r="U42" i="150" s="1"/>
  <c r="BE18" i="150"/>
  <c r="Y42" i="150" s="1"/>
  <c r="BC18" i="150"/>
  <c r="U38" i="150" s="1"/>
  <c r="AY18" i="150"/>
  <c r="Y38" i="150" s="1"/>
  <c r="AW18" i="150"/>
  <c r="U34" i="150" s="1"/>
  <c r="AS18" i="150"/>
  <c r="Y34" i="150" s="1"/>
  <c r="AQ18" i="150"/>
  <c r="U30" i="150" s="1"/>
  <c r="AM18" i="150"/>
  <c r="Y30" i="150" s="1"/>
  <c r="AK18" i="150"/>
  <c r="U26" i="150" s="1"/>
  <c r="AG18" i="150"/>
  <c r="Y26" i="150" s="1"/>
  <c r="AE18" i="150"/>
  <c r="U22" i="150" s="1"/>
  <c r="AA18" i="150"/>
  <c r="Y22" i="150" s="1"/>
  <c r="R18" i="150"/>
  <c r="P18" i="150"/>
  <c r="L18" i="150"/>
  <c r="J18" i="150"/>
  <c r="F18" i="150"/>
  <c r="D18" i="150"/>
  <c r="BI17" i="150"/>
  <c r="U41" i="150" s="1"/>
  <c r="BE17" i="150"/>
  <c r="Y41" i="150" s="1"/>
  <c r="BC17" i="150"/>
  <c r="U37" i="150" s="1"/>
  <c r="AY17" i="150"/>
  <c r="Y37" i="150" s="1"/>
  <c r="AW17" i="150"/>
  <c r="U33" i="150" s="1"/>
  <c r="AS17" i="150"/>
  <c r="Y33" i="150" s="1"/>
  <c r="AQ17" i="150"/>
  <c r="U29" i="150" s="1"/>
  <c r="AM17" i="150"/>
  <c r="Y29" i="150" s="1"/>
  <c r="AK17" i="150"/>
  <c r="U25" i="150" s="1"/>
  <c r="AG17" i="150"/>
  <c r="Y25" i="150" s="1"/>
  <c r="AE17" i="150"/>
  <c r="U21" i="150" s="1"/>
  <c r="AA17" i="150"/>
  <c r="Y21" i="150" s="1"/>
  <c r="R17" i="150"/>
  <c r="P17" i="150"/>
  <c r="L17" i="150"/>
  <c r="J17" i="150"/>
  <c r="F17" i="150"/>
  <c r="D17" i="150"/>
  <c r="A17" i="150"/>
  <c r="BH16" i="150"/>
  <c r="V40" i="150" s="1"/>
  <c r="BE16" i="150"/>
  <c r="X40" i="150" s="1"/>
  <c r="BB16" i="150"/>
  <c r="V36" i="150" s="1"/>
  <c r="AY16" i="150"/>
  <c r="X36" i="150" s="1"/>
  <c r="AV16" i="150"/>
  <c r="V32" i="150" s="1"/>
  <c r="AS16" i="150"/>
  <c r="X32" i="150" s="1"/>
  <c r="AP16" i="150"/>
  <c r="V28" i="150" s="1"/>
  <c r="AM16" i="150"/>
  <c r="X28" i="150" s="1"/>
  <c r="AD16" i="150"/>
  <c r="V20" i="150" s="1"/>
  <c r="AA16" i="150"/>
  <c r="X20" i="150" s="1"/>
  <c r="N16" i="150"/>
  <c r="H16" i="150"/>
  <c r="B16" i="150"/>
  <c r="A16" i="150"/>
  <c r="BI15" i="150"/>
  <c r="O43" i="150" s="1"/>
  <c r="BE15" i="150"/>
  <c r="S43" i="150" s="1"/>
  <c r="BC15" i="150"/>
  <c r="O39" i="150" s="1"/>
  <c r="AY15" i="150"/>
  <c r="S39" i="150" s="1"/>
  <c r="AW15" i="150"/>
  <c r="O35" i="150" s="1"/>
  <c r="AS15" i="150"/>
  <c r="S35" i="150" s="1"/>
  <c r="AQ15" i="150"/>
  <c r="O31" i="150" s="1"/>
  <c r="AM15" i="150"/>
  <c r="S31" i="150" s="1"/>
  <c r="AK15" i="150"/>
  <c r="O27" i="150" s="1"/>
  <c r="AG15" i="150"/>
  <c r="S27" i="150" s="1"/>
  <c r="AE15" i="150"/>
  <c r="O23" i="150" s="1"/>
  <c r="AA15" i="150"/>
  <c r="S23" i="150" s="1"/>
  <c r="Y15" i="150"/>
  <c r="O19" i="150" s="1"/>
  <c r="U15" i="150"/>
  <c r="S19" i="150" s="1"/>
  <c r="L15" i="150"/>
  <c r="J15" i="150"/>
  <c r="F15" i="150"/>
  <c r="D15" i="150"/>
  <c r="BI14" i="150"/>
  <c r="O42" i="150" s="1"/>
  <c r="BE14" i="150"/>
  <c r="S42" i="150" s="1"/>
  <c r="BC14" i="150"/>
  <c r="O38" i="150" s="1"/>
  <c r="AY14" i="150"/>
  <c r="S38" i="150" s="1"/>
  <c r="AW14" i="150"/>
  <c r="O34" i="150" s="1"/>
  <c r="AS14" i="150"/>
  <c r="S34" i="150" s="1"/>
  <c r="AQ14" i="150"/>
  <c r="O30" i="150" s="1"/>
  <c r="AM14" i="150"/>
  <c r="S30" i="150" s="1"/>
  <c r="AK14" i="150"/>
  <c r="O26" i="150" s="1"/>
  <c r="AG14" i="150"/>
  <c r="S26" i="150" s="1"/>
  <c r="AE14" i="150"/>
  <c r="O22" i="150" s="1"/>
  <c r="AA14" i="150"/>
  <c r="S22" i="150" s="1"/>
  <c r="Y14" i="150"/>
  <c r="O18" i="150" s="1"/>
  <c r="U14" i="150"/>
  <c r="S18" i="150" s="1"/>
  <c r="L14" i="150"/>
  <c r="J14" i="150"/>
  <c r="F14" i="150"/>
  <c r="D14" i="150"/>
  <c r="BI13" i="150"/>
  <c r="O41" i="150" s="1"/>
  <c r="BE13" i="150"/>
  <c r="S41" i="150" s="1"/>
  <c r="BC13" i="150"/>
  <c r="O37" i="150" s="1"/>
  <c r="AY13" i="150"/>
  <c r="S37" i="150" s="1"/>
  <c r="AW13" i="150"/>
  <c r="O33" i="150" s="1"/>
  <c r="AS13" i="150"/>
  <c r="S33" i="150" s="1"/>
  <c r="AQ13" i="150"/>
  <c r="O29" i="150" s="1"/>
  <c r="AM13" i="150"/>
  <c r="S29" i="150" s="1"/>
  <c r="AK13" i="150"/>
  <c r="O25" i="150" s="1"/>
  <c r="AG13" i="150"/>
  <c r="S25" i="150" s="1"/>
  <c r="AE13" i="150"/>
  <c r="O21" i="150" s="1"/>
  <c r="AA13" i="150"/>
  <c r="S21" i="150" s="1"/>
  <c r="Y13" i="150"/>
  <c r="O17" i="150" s="1"/>
  <c r="U13" i="150"/>
  <c r="S17" i="150" s="1"/>
  <c r="L13" i="150"/>
  <c r="J13" i="150"/>
  <c r="F13" i="150"/>
  <c r="E13" i="150"/>
  <c r="D13" i="150"/>
  <c r="A13" i="150"/>
  <c r="BH12" i="150"/>
  <c r="P40" i="150" s="1"/>
  <c r="BE12" i="150"/>
  <c r="R40" i="150" s="1"/>
  <c r="BB12" i="150"/>
  <c r="AY12" i="150"/>
  <c r="R36" i="150" s="1"/>
  <c r="AV12" i="150"/>
  <c r="P32" i="150" s="1"/>
  <c r="AS12" i="150"/>
  <c r="R32" i="150" s="1"/>
  <c r="AP12" i="150"/>
  <c r="P28" i="150" s="1"/>
  <c r="AM12" i="150"/>
  <c r="R28" i="150" s="1"/>
  <c r="AJ12" i="150"/>
  <c r="P24" i="150" s="1"/>
  <c r="AG12" i="150"/>
  <c r="R24" i="150" s="1"/>
  <c r="H12" i="150"/>
  <c r="B12" i="150"/>
  <c r="A12" i="150"/>
  <c r="BI11" i="150"/>
  <c r="I43" i="150" s="1"/>
  <c r="BE11" i="150"/>
  <c r="M43" i="150" s="1"/>
  <c r="BC11" i="150"/>
  <c r="I39" i="150" s="1"/>
  <c r="AY11" i="150"/>
  <c r="M39" i="150" s="1"/>
  <c r="AW11" i="150"/>
  <c r="I35" i="150" s="1"/>
  <c r="AS11" i="150"/>
  <c r="M35" i="150" s="1"/>
  <c r="AQ11" i="150"/>
  <c r="I31" i="150" s="1"/>
  <c r="AM11" i="150"/>
  <c r="AK11" i="150"/>
  <c r="I27" i="150" s="1"/>
  <c r="AG11" i="150"/>
  <c r="M27" i="150" s="1"/>
  <c r="AE11" i="150"/>
  <c r="I23" i="150" s="1"/>
  <c r="AA11" i="150"/>
  <c r="M23" i="150" s="1"/>
  <c r="Y11" i="150"/>
  <c r="I19" i="150" s="1"/>
  <c r="U11" i="150"/>
  <c r="M19" i="150" s="1"/>
  <c r="S11" i="150"/>
  <c r="I15" i="150" s="1"/>
  <c r="O11" i="150"/>
  <c r="M15" i="150" s="1"/>
  <c r="F11" i="150"/>
  <c r="D11" i="150"/>
  <c r="BI10" i="150"/>
  <c r="I42" i="150" s="1"/>
  <c r="BE10" i="150"/>
  <c r="M42" i="150" s="1"/>
  <c r="BC10" i="150"/>
  <c r="I38" i="150" s="1"/>
  <c r="AY10" i="150"/>
  <c r="M38" i="150" s="1"/>
  <c r="AW10" i="150"/>
  <c r="I34" i="150" s="1"/>
  <c r="AS10" i="150"/>
  <c r="M34" i="150" s="1"/>
  <c r="AQ10" i="150"/>
  <c r="I30" i="150" s="1"/>
  <c r="AM10" i="150"/>
  <c r="AK10" i="150"/>
  <c r="I26" i="150" s="1"/>
  <c r="AG10" i="150"/>
  <c r="M26" i="150" s="1"/>
  <c r="AE10" i="150"/>
  <c r="I22" i="150" s="1"/>
  <c r="AA10" i="150"/>
  <c r="M22" i="150" s="1"/>
  <c r="Y10" i="150"/>
  <c r="I18" i="150" s="1"/>
  <c r="U10" i="150"/>
  <c r="M18" i="150" s="1"/>
  <c r="S10" i="150"/>
  <c r="I14" i="150" s="1"/>
  <c r="O10" i="150"/>
  <c r="M14" i="150" s="1"/>
  <c r="F10" i="150"/>
  <c r="D10" i="150"/>
  <c r="BI9" i="150"/>
  <c r="I41" i="150" s="1"/>
  <c r="BE9" i="150"/>
  <c r="M41" i="150" s="1"/>
  <c r="BC9" i="150"/>
  <c r="I37" i="150" s="1"/>
  <c r="AY9" i="150"/>
  <c r="M37" i="150" s="1"/>
  <c r="AW9" i="150"/>
  <c r="I33" i="150" s="1"/>
  <c r="AS9" i="150"/>
  <c r="M33" i="150" s="1"/>
  <c r="AQ9" i="150"/>
  <c r="I29" i="150" s="1"/>
  <c r="AM9" i="150"/>
  <c r="AK9" i="150"/>
  <c r="I25" i="150" s="1"/>
  <c r="AG9" i="150"/>
  <c r="M25" i="150" s="1"/>
  <c r="AE9" i="150"/>
  <c r="I21" i="150" s="1"/>
  <c r="AA9" i="150"/>
  <c r="M21" i="150" s="1"/>
  <c r="Y9" i="150"/>
  <c r="I17" i="150" s="1"/>
  <c r="U9" i="150"/>
  <c r="M17" i="150" s="1"/>
  <c r="S9" i="150"/>
  <c r="I13" i="150" s="1"/>
  <c r="O9" i="150"/>
  <c r="M13" i="150" s="1"/>
  <c r="F9" i="150"/>
  <c r="D9" i="150"/>
  <c r="A9" i="150"/>
  <c r="BH8" i="150"/>
  <c r="J40" i="150" s="1"/>
  <c r="BE8" i="150"/>
  <c r="BB8" i="150"/>
  <c r="AY8" i="150"/>
  <c r="L36" i="150" s="1"/>
  <c r="BL36" i="150" s="1"/>
  <c r="AV8" i="150"/>
  <c r="J32" i="150" s="1"/>
  <c r="AS8" i="150"/>
  <c r="L32" i="150" s="1"/>
  <c r="AP8" i="150"/>
  <c r="J28" i="150" s="1"/>
  <c r="AM8" i="150"/>
  <c r="L28" i="150" s="1"/>
  <c r="B8" i="150"/>
  <c r="A8" i="150"/>
  <c r="BI7" i="150"/>
  <c r="C43" i="150" s="1"/>
  <c r="BE7" i="150"/>
  <c r="G43" i="150" s="1"/>
  <c r="BC7" i="150"/>
  <c r="C39" i="150" s="1"/>
  <c r="AY7" i="150"/>
  <c r="G39" i="150" s="1"/>
  <c r="AW7" i="150"/>
  <c r="C35" i="150" s="1"/>
  <c r="AS7" i="150"/>
  <c r="G35" i="150" s="1"/>
  <c r="AQ7" i="150"/>
  <c r="C31" i="150" s="1"/>
  <c r="AM7" i="150"/>
  <c r="G31" i="150" s="1"/>
  <c r="AK7" i="150"/>
  <c r="C27" i="150" s="1"/>
  <c r="AG7" i="150"/>
  <c r="G27" i="150" s="1"/>
  <c r="AE7" i="150"/>
  <c r="C23" i="150" s="1"/>
  <c r="AA7" i="150"/>
  <c r="G23" i="150" s="1"/>
  <c r="Y7" i="150"/>
  <c r="C19" i="150" s="1"/>
  <c r="U7" i="150"/>
  <c r="G19" i="150" s="1"/>
  <c r="S7" i="150"/>
  <c r="C15" i="150" s="1"/>
  <c r="O7" i="150"/>
  <c r="G15" i="150" s="1"/>
  <c r="M7" i="150"/>
  <c r="C11" i="150" s="1"/>
  <c r="I7" i="150"/>
  <c r="G11" i="150" s="1"/>
  <c r="BI6" i="150"/>
  <c r="C42" i="150" s="1"/>
  <c r="BE6" i="150"/>
  <c r="G42" i="150" s="1"/>
  <c r="BC6" i="150"/>
  <c r="C38" i="150" s="1"/>
  <c r="AY6" i="150"/>
  <c r="G38" i="150" s="1"/>
  <c r="AW6" i="150"/>
  <c r="C34" i="150" s="1"/>
  <c r="AS6" i="150"/>
  <c r="G34" i="150" s="1"/>
  <c r="AQ6" i="150"/>
  <c r="C30" i="150" s="1"/>
  <c r="AM6" i="150"/>
  <c r="AK6" i="150"/>
  <c r="C26" i="150" s="1"/>
  <c r="AG6" i="150"/>
  <c r="G26" i="150" s="1"/>
  <c r="AE6" i="150"/>
  <c r="C22" i="150" s="1"/>
  <c r="AA6" i="150"/>
  <c r="G22" i="150" s="1"/>
  <c r="Y6" i="150"/>
  <c r="C18" i="150" s="1"/>
  <c r="U6" i="150"/>
  <c r="G18" i="150" s="1"/>
  <c r="S6" i="150"/>
  <c r="C14" i="150" s="1"/>
  <c r="O6" i="150"/>
  <c r="G14" i="150" s="1"/>
  <c r="M6" i="150"/>
  <c r="C10" i="150" s="1"/>
  <c r="I6" i="150"/>
  <c r="G10" i="150" s="1"/>
  <c r="BI5" i="150"/>
  <c r="C41" i="150" s="1"/>
  <c r="BE5" i="150"/>
  <c r="G41" i="150" s="1"/>
  <c r="BC5" i="150"/>
  <c r="C37" i="150" s="1"/>
  <c r="AY5" i="150"/>
  <c r="G37" i="150" s="1"/>
  <c r="AW5" i="150"/>
  <c r="C33" i="150" s="1"/>
  <c r="AU5" i="150"/>
  <c r="AS5" i="150"/>
  <c r="G33" i="150" s="1"/>
  <c r="AQ5" i="150"/>
  <c r="C29" i="150" s="1"/>
  <c r="AM5" i="150"/>
  <c r="G29" i="150" s="1"/>
  <c r="AK5" i="150"/>
  <c r="C25" i="150" s="1"/>
  <c r="AG5" i="150"/>
  <c r="G25" i="150" s="1"/>
  <c r="AE5" i="150"/>
  <c r="C21" i="150" s="1"/>
  <c r="AA5" i="150"/>
  <c r="G21" i="150" s="1"/>
  <c r="Y5" i="150"/>
  <c r="C17" i="150" s="1"/>
  <c r="U5" i="150"/>
  <c r="G17" i="150" s="1"/>
  <c r="S5" i="150"/>
  <c r="C13" i="150" s="1"/>
  <c r="O5" i="150"/>
  <c r="G13" i="150" s="1"/>
  <c r="M5" i="150"/>
  <c r="C9" i="150" s="1"/>
  <c r="I5" i="150"/>
  <c r="G9" i="150" s="1"/>
  <c r="A5" i="150"/>
  <c r="BS4" i="150"/>
  <c r="BR4" i="150"/>
  <c r="BH4" i="150"/>
  <c r="D40" i="150" s="1"/>
  <c r="BN40" i="150" s="1"/>
  <c r="BE4" i="150"/>
  <c r="F40" i="150" s="1"/>
  <c r="BB4" i="150"/>
  <c r="D36" i="150" s="1"/>
  <c r="AY4" i="150"/>
  <c r="AV4" i="150"/>
  <c r="D32" i="150" s="1"/>
  <c r="BN32" i="150" s="1"/>
  <c r="AS4" i="150"/>
  <c r="F32" i="150" s="1"/>
  <c r="AP4" i="150"/>
  <c r="D28" i="150" s="1"/>
  <c r="AM4" i="150"/>
  <c r="F28" i="150" s="1"/>
  <c r="AG4" i="150"/>
  <c r="F24" i="150" s="1"/>
  <c r="R4" i="150"/>
  <c r="D12" i="150" s="1"/>
  <c r="L4" i="150"/>
  <c r="I4" i="150"/>
  <c r="BD49" i="149"/>
  <c r="AX49" i="149"/>
  <c r="AR49" i="149"/>
  <c r="AL49" i="149"/>
  <c r="AF49" i="149"/>
  <c r="Z49" i="149"/>
  <c r="T49" i="149"/>
  <c r="N49" i="149"/>
  <c r="H49" i="149"/>
  <c r="B49" i="149"/>
  <c r="A49" i="149"/>
  <c r="BB43" i="149"/>
  <c r="AZ43" i="149"/>
  <c r="AV43" i="149"/>
  <c r="AT43" i="149"/>
  <c r="AP43" i="149"/>
  <c r="AN43" i="149"/>
  <c r="AJ43" i="149"/>
  <c r="AH43" i="149"/>
  <c r="AD43" i="149"/>
  <c r="AB43" i="149"/>
  <c r="X43" i="149"/>
  <c r="V43" i="149"/>
  <c r="R43" i="149"/>
  <c r="P43" i="149"/>
  <c r="L43" i="149"/>
  <c r="J43" i="149"/>
  <c r="F43" i="149"/>
  <c r="D43" i="149"/>
  <c r="BB42" i="149"/>
  <c r="AZ42" i="149"/>
  <c r="AV42" i="149"/>
  <c r="AT42" i="149"/>
  <c r="AP42" i="149"/>
  <c r="AN42" i="149"/>
  <c r="AJ42" i="149"/>
  <c r="AH42" i="149"/>
  <c r="AD42" i="149"/>
  <c r="AB42" i="149"/>
  <c r="X42" i="149"/>
  <c r="V42" i="149"/>
  <c r="R42" i="149"/>
  <c r="P42" i="149"/>
  <c r="L42" i="149"/>
  <c r="J42" i="149"/>
  <c r="F42" i="149"/>
  <c r="D42" i="149"/>
  <c r="BB41" i="149"/>
  <c r="BR40" i="149" s="1"/>
  <c r="AZ41" i="149"/>
  <c r="AV41" i="149"/>
  <c r="AT41" i="149"/>
  <c r="AP41" i="149"/>
  <c r="AN41" i="149"/>
  <c r="AJ41" i="149"/>
  <c r="AH41" i="149"/>
  <c r="AD41" i="149"/>
  <c r="AB41" i="149"/>
  <c r="X41" i="149"/>
  <c r="V41" i="149"/>
  <c r="R41" i="149"/>
  <c r="P41" i="149"/>
  <c r="L41" i="149"/>
  <c r="J41" i="149"/>
  <c r="F41" i="149"/>
  <c r="D41" i="149"/>
  <c r="A41" i="149"/>
  <c r="AX40" i="149"/>
  <c r="AR40" i="149"/>
  <c r="AL40" i="149"/>
  <c r="AJ40" i="149"/>
  <c r="AF40" i="149"/>
  <c r="Z40" i="149"/>
  <c r="T40" i="149"/>
  <c r="N40" i="149"/>
  <c r="L40" i="149"/>
  <c r="H40" i="149"/>
  <c r="B40" i="149"/>
  <c r="A40" i="149"/>
  <c r="BI39" i="149"/>
  <c r="AY43" i="149" s="1"/>
  <c r="BE39" i="149"/>
  <c r="BC43" i="149" s="1"/>
  <c r="AV39" i="149"/>
  <c r="AT39" i="149"/>
  <c r="AP39" i="149"/>
  <c r="AN39" i="149"/>
  <c r="AJ39" i="149"/>
  <c r="AH39" i="149"/>
  <c r="AD39" i="149"/>
  <c r="AB39" i="149"/>
  <c r="X39" i="149"/>
  <c r="V39" i="149"/>
  <c r="R39" i="149"/>
  <c r="P39" i="149"/>
  <c r="L39" i="149"/>
  <c r="J39" i="149"/>
  <c r="F39" i="149"/>
  <c r="D39" i="149"/>
  <c r="BI38" i="149"/>
  <c r="AY42" i="149" s="1"/>
  <c r="BE38" i="149"/>
  <c r="BC42" i="149" s="1"/>
  <c r="AV38" i="149"/>
  <c r="AT38" i="149"/>
  <c r="AP38" i="149"/>
  <c r="AN38" i="149"/>
  <c r="AJ38" i="149"/>
  <c r="AH38" i="149"/>
  <c r="AD38" i="149"/>
  <c r="AB38" i="149"/>
  <c r="X38" i="149"/>
  <c r="V38" i="149"/>
  <c r="R38" i="149"/>
  <c r="P38" i="149"/>
  <c r="L38" i="149"/>
  <c r="J38" i="149"/>
  <c r="F38" i="149"/>
  <c r="D38" i="149"/>
  <c r="BI37" i="149"/>
  <c r="AY41" i="149" s="1"/>
  <c r="BE37" i="149"/>
  <c r="BC41" i="149" s="1"/>
  <c r="AV37" i="149"/>
  <c r="AT37" i="149"/>
  <c r="AP37" i="149"/>
  <c r="AN37" i="149"/>
  <c r="AJ37" i="149"/>
  <c r="AH37" i="149"/>
  <c r="AD37" i="149"/>
  <c r="AB37" i="149"/>
  <c r="X37" i="149"/>
  <c r="V37" i="149"/>
  <c r="R37" i="149"/>
  <c r="P37" i="149"/>
  <c r="L37" i="149"/>
  <c r="J37" i="149"/>
  <c r="F37" i="149"/>
  <c r="D37" i="149"/>
  <c r="A37" i="149"/>
  <c r="BR36" i="149"/>
  <c r="BH36" i="149"/>
  <c r="AZ40" i="149" s="1"/>
  <c r="BE36" i="149"/>
  <c r="BB40" i="149" s="1"/>
  <c r="AR36" i="149"/>
  <c r="AN36" i="149"/>
  <c r="AL36" i="149"/>
  <c r="AF36" i="149"/>
  <c r="Z36" i="149"/>
  <c r="T36" i="149"/>
  <c r="N36" i="149"/>
  <c r="J36" i="149"/>
  <c r="H36" i="149"/>
  <c r="F36" i="149"/>
  <c r="B36" i="149"/>
  <c r="A36" i="149"/>
  <c r="BI35" i="149"/>
  <c r="AS43" i="149" s="1"/>
  <c r="BE35" i="149"/>
  <c r="AW43" i="149" s="1"/>
  <c r="BC35" i="149"/>
  <c r="AS39" i="149" s="1"/>
  <c r="AY35" i="149"/>
  <c r="AW39" i="149" s="1"/>
  <c r="AP35" i="149"/>
  <c r="AN35" i="149"/>
  <c r="AJ35" i="149"/>
  <c r="AH35" i="149"/>
  <c r="AD35" i="149"/>
  <c r="AB35" i="149"/>
  <c r="X35" i="149"/>
  <c r="V35" i="149"/>
  <c r="R35" i="149"/>
  <c r="P35" i="149"/>
  <c r="L35" i="149"/>
  <c r="J35" i="149"/>
  <c r="F35" i="149"/>
  <c r="D35" i="149"/>
  <c r="BI34" i="149"/>
  <c r="AS42" i="149" s="1"/>
  <c r="BE34" i="149"/>
  <c r="AW42" i="149" s="1"/>
  <c r="BC34" i="149"/>
  <c r="AS38" i="149" s="1"/>
  <c r="AY34" i="149"/>
  <c r="AW38" i="149" s="1"/>
  <c r="AP34" i="149"/>
  <c r="AN34" i="149"/>
  <c r="AJ34" i="149"/>
  <c r="AH34" i="149"/>
  <c r="AD34" i="149"/>
  <c r="AB34" i="149"/>
  <c r="X34" i="149"/>
  <c r="V34" i="149"/>
  <c r="R34" i="149"/>
  <c r="P34" i="149"/>
  <c r="L34" i="149"/>
  <c r="J34" i="149"/>
  <c r="F34" i="149"/>
  <c r="D34" i="149"/>
  <c r="BI33" i="149"/>
  <c r="AS41" i="149" s="1"/>
  <c r="BE33" i="149"/>
  <c r="AW41" i="149" s="1"/>
  <c r="BC33" i="149"/>
  <c r="AS37" i="149" s="1"/>
  <c r="AY33" i="149"/>
  <c r="AW37" i="149" s="1"/>
  <c r="AP33" i="149"/>
  <c r="AN33" i="149"/>
  <c r="AJ33" i="149"/>
  <c r="AH33" i="149"/>
  <c r="AD33" i="149"/>
  <c r="AB33" i="149"/>
  <c r="X33" i="149"/>
  <c r="V33" i="149"/>
  <c r="R33" i="149"/>
  <c r="P33" i="149"/>
  <c r="L33" i="149"/>
  <c r="J33" i="149"/>
  <c r="F33" i="149"/>
  <c r="D33" i="149"/>
  <c r="A33" i="149"/>
  <c r="BH32" i="149"/>
  <c r="AT40" i="149" s="1"/>
  <c r="BE32" i="149"/>
  <c r="AV40" i="149" s="1"/>
  <c r="BB32" i="149"/>
  <c r="AT36" i="149" s="1"/>
  <c r="AY32" i="149"/>
  <c r="AV36" i="149" s="1"/>
  <c r="AP32" i="149"/>
  <c r="AL32" i="149"/>
  <c r="AF32" i="149"/>
  <c r="Z32" i="149"/>
  <c r="T32" i="149"/>
  <c r="N32" i="149"/>
  <c r="H32" i="149"/>
  <c r="B32" i="149"/>
  <c r="A32" i="149"/>
  <c r="BI31" i="149"/>
  <c r="AM43" i="149" s="1"/>
  <c r="BE31" i="149"/>
  <c r="AQ43" i="149" s="1"/>
  <c r="BC31" i="149"/>
  <c r="AM39" i="149" s="1"/>
  <c r="AY31" i="149"/>
  <c r="AQ39" i="149" s="1"/>
  <c r="AW31" i="149"/>
  <c r="AM35" i="149" s="1"/>
  <c r="AS31" i="149"/>
  <c r="AQ35" i="149" s="1"/>
  <c r="AJ31" i="149"/>
  <c r="AH31" i="149"/>
  <c r="AD31" i="149"/>
  <c r="AB31" i="149"/>
  <c r="X31" i="149"/>
  <c r="V31" i="149"/>
  <c r="R31" i="149"/>
  <c r="P31" i="149"/>
  <c r="L31" i="149"/>
  <c r="J31" i="149"/>
  <c r="F31" i="149"/>
  <c r="D31" i="149"/>
  <c r="BI30" i="149"/>
  <c r="AM42" i="149" s="1"/>
  <c r="BE30" i="149"/>
  <c r="AQ42" i="149" s="1"/>
  <c r="BC30" i="149"/>
  <c r="AM38" i="149" s="1"/>
  <c r="AY30" i="149"/>
  <c r="AQ38" i="149" s="1"/>
  <c r="AW30" i="149"/>
  <c r="AM34" i="149" s="1"/>
  <c r="AS30" i="149"/>
  <c r="AQ34" i="149" s="1"/>
  <c r="AJ30" i="149"/>
  <c r="AH30" i="149"/>
  <c r="AD30" i="149"/>
  <c r="AB30" i="149"/>
  <c r="X30" i="149"/>
  <c r="V30" i="149"/>
  <c r="R30" i="149"/>
  <c r="P30" i="149"/>
  <c r="L30" i="149"/>
  <c r="J30" i="149"/>
  <c r="F30" i="149"/>
  <c r="D30" i="149"/>
  <c r="BI29" i="149"/>
  <c r="AM41" i="149" s="1"/>
  <c r="BE29" i="149"/>
  <c r="AQ41" i="149" s="1"/>
  <c r="BC29" i="149"/>
  <c r="AM37" i="149" s="1"/>
  <c r="AY29" i="149"/>
  <c r="AQ37" i="149" s="1"/>
  <c r="AW29" i="149"/>
  <c r="AM33" i="149" s="1"/>
  <c r="AS29" i="149"/>
  <c r="AQ33" i="149" s="1"/>
  <c r="AJ29" i="149"/>
  <c r="AH29" i="149"/>
  <c r="AD29" i="149"/>
  <c r="AB29" i="149"/>
  <c r="X29" i="149"/>
  <c r="V29" i="149"/>
  <c r="R29" i="149"/>
  <c r="P29" i="149"/>
  <c r="L29" i="149"/>
  <c r="J29" i="149"/>
  <c r="F29" i="149"/>
  <c r="D29" i="149"/>
  <c r="A29" i="149"/>
  <c r="BH28" i="149"/>
  <c r="AN40" i="149" s="1"/>
  <c r="BE28" i="149"/>
  <c r="AP40" i="149" s="1"/>
  <c r="BB28" i="149"/>
  <c r="AY28" i="149"/>
  <c r="AP36" i="149" s="1"/>
  <c r="AF28" i="149"/>
  <c r="AD28" i="149"/>
  <c r="T28" i="149"/>
  <c r="N28" i="149"/>
  <c r="H28" i="149"/>
  <c r="B28" i="149"/>
  <c r="A28" i="149"/>
  <c r="BI27" i="149"/>
  <c r="AG43" i="149" s="1"/>
  <c r="BE27" i="149"/>
  <c r="AK43" i="149" s="1"/>
  <c r="BC27" i="149"/>
  <c r="AG39" i="149" s="1"/>
  <c r="AY27" i="149"/>
  <c r="AK39" i="149" s="1"/>
  <c r="AW27" i="149"/>
  <c r="AG35" i="149" s="1"/>
  <c r="AS27" i="149"/>
  <c r="AK35" i="149" s="1"/>
  <c r="AQ27" i="149"/>
  <c r="AG31" i="149" s="1"/>
  <c r="AM27" i="149"/>
  <c r="AK31" i="149" s="1"/>
  <c r="AD27" i="149"/>
  <c r="AB27" i="149"/>
  <c r="X27" i="149"/>
  <c r="V27" i="149"/>
  <c r="R27" i="149"/>
  <c r="P27" i="149"/>
  <c r="L27" i="149"/>
  <c r="J27" i="149"/>
  <c r="F27" i="149"/>
  <c r="D27" i="149"/>
  <c r="BI26" i="149"/>
  <c r="AG42" i="149" s="1"/>
  <c r="BE26" i="149"/>
  <c r="AK42" i="149" s="1"/>
  <c r="BC26" i="149"/>
  <c r="AG38" i="149" s="1"/>
  <c r="AY26" i="149"/>
  <c r="AK38" i="149" s="1"/>
  <c r="AW26" i="149"/>
  <c r="AG34" i="149" s="1"/>
  <c r="AS26" i="149"/>
  <c r="AK34" i="149" s="1"/>
  <c r="AQ26" i="149"/>
  <c r="AG30" i="149" s="1"/>
  <c r="AM26" i="149"/>
  <c r="AK30" i="149" s="1"/>
  <c r="AD26" i="149"/>
  <c r="AB26" i="149"/>
  <c r="X26" i="149"/>
  <c r="V26" i="149"/>
  <c r="R26" i="149"/>
  <c r="P26" i="149"/>
  <c r="L26" i="149"/>
  <c r="J26" i="149"/>
  <c r="F26" i="149"/>
  <c r="D26" i="149"/>
  <c r="BI25" i="149"/>
  <c r="AG41" i="149" s="1"/>
  <c r="BE25" i="149"/>
  <c r="AK41" i="149" s="1"/>
  <c r="BC25" i="149"/>
  <c r="AG37" i="149" s="1"/>
  <c r="AY25" i="149"/>
  <c r="AK37" i="149" s="1"/>
  <c r="AW25" i="149"/>
  <c r="AG33" i="149" s="1"/>
  <c r="AS25" i="149"/>
  <c r="AK33" i="149" s="1"/>
  <c r="AQ25" i="149"/>
  <c r="AG29" i="149" s="1"/>
  <c r="AM25" i="149"/>
  <c r="AK29" i="149" s="1"/>
  <c r="AD25" i="149"/>
  <c r="AB25" i="149"/>
  <c r="X25" i="149"/>
  <c r="V25" i="149"/>
  <c r="R25" i="149"/>
  <c r="P25" i="149"/>
  <c r="L25" i="149"/>
  <c r="J25" i="149"/>
  <c r="F25" i="149"/>
  <c r="D25" i="149"/>
  <c r="A25" i="149"/>
  <c r="BQ24" i="149"/>
  <c r="BH24" i="149"/>
  <c r="AH40" i="149" s="1"/>
  <c r="BE24" i="149"/>
  <c r="BB24" i="149"/>
  <c r="AH36" i="149" s="1"/>
  <c r="AY24" i="149"/>
  <c r="AJ36" i="149" s="1"/>
  <c r="AV24" i="149"/>
  <c r="AH32" i="149" s="1"/>
  <c r="AS24" i="149"/>
  <c r="AJ32" i="149" s="1"/>
  <c r="AD24" i="149"/>
  <c r="Z24" i="149"/>
  <c r="T24" i="149"/>
  <c r="N24" i="149"/>
  <c r="H24" i="149"/>
  <c r="B24" i="149"/>
  <c r="A24" i="149"/>
  <c r="BI23" i="149"/>
  <c r="AA43" i="149" s="1"/>
  <c r="BE23" i="149"/>
  <c r="AE43" i="149" s="1"/>
  <c r="BC23" i="149"/>
  <c r="AA39" i="149" s="1"/>
  <c r="AY23" i="149"/>
  <c r="AE39" i="149" s="1"/>
  <c r="AW23" i="149"/>
  <c r="AA35" i="149" s="1"/>
  <c r="AS23" i="149"/>
  <c r="AE35" i="149" s="1"/>
  <c r="AQ23" i="149"/>
  <c r="AA31" i="149" s="1"/>
  <c r="AM23" i="149"/>
  <c r="AE31" i="149" s="1"/>
  <c r="AK23" i="149"/>
  <c r="AA27" i="149" s="1"/>
  <c r="AG23" i="149"/>
  <c r="AE27" i="149" s="1"/>
  <c r="X23" i="149"/>
  <c r="V23" i="149"/>
  <c r="R23" i="149"/>
  <c r="P23" i="149"/>
  <c r="L23" i="149"/>
  <c r="J23" i="149"/>
  <c r="F23" i="149"/>
  <c r="D23" i="149"/>
  <c r="BI22" i="149"/>
  <c r="AA42" i="149" s="1"/>
  <c r="BE22" i="149"/>
  <c r="AE42" i="149" s="1"/>
  <c r="BC22" i="149"/>
  <c r="AA38" i="149" s="1"/>
  <c r="AY22" i="149"/>
  <c r="AE38" i="149" s="1"/>
  <c r="AW22" i="149"/>
  <c r="AA34" i="149" s="1"/>
  <c r="AS22" i="149"/>
  <c r="AE34" i="149" s="1"/>
  <c r="AQ22" i="149"/>
  <c r="AM22" i="149"/>
  <c r="AE30" i="149" s="1"/>
  <c r="AK22" i="149"/>
  <c r="AA26" i="149" s="1"/>
  <c r="AG22" i="149"/>
  <c r="AE26" i="149" s="1"/>
  <c r="X22" i="149"/>
  <c r="V22" i="149"/>
  <c r="R22" i="149"/>
  <c r="P22" i="149"/>
  <c r="L22" i="149"/>
  <c r="J22" i="149"/>
  <c r="F22" i="149"/>
  <c r="D22" i="149"/>
  <c r="BI21" i="149"/>
  <c r="AA41" i="149" s="1"/>
  <c r="BE21" i="149"/>
  <c r="AE41" i="149" s="1"/>
  <c r="BC21" i="149"/>
  <c r="AA37" i="149" s="1"/>
  <c r="AY21" i="149"/>
  <c r="AE37" i="149" s="1"/>
  <c r="AW21" i="149"/>
  <c r="AA33" i="149" s="1"/>
  <c r="AS21" i="149"/>
  <c r="AE33" i="149" s="1"/>
  <c r="AQ21" i="149"/>
  <c r="AM21" i="149"/>
  <c r="AE29" i="149" s="1"/>
  <c r="AK21" i="149"/>
  <c r="AA25" i="149" s="1"/>
  <c r="AG21" i="149"/>
  <c r="AE25" i="149" s="1"/>
  <c r="X21" i="149"/>
  <c r="V21" i="149"/>
  <c r="R21" i="149"/>
  <c r="P21" i="149"/>
  <c r="L21" i="149"/>
  <c r="J21" i="149"/>
  <c r="BQ20" i="149" s="1"/>
  <c r="F21" i="149"/>
  <c r="D21" i="149"/>
  <c r="A21" i="149"/>
  <c r="BH20" i="149"/>
  <c r="AB40" i="149" s="1"/>
  <c r="BE20" i="149"/>
  <c r="AD40" i="149" s="1"/>
  <c r="BB20" i="149"/>
  <c r="AB36" i="149" s="1"/>
  <c r="AY20" i="149"/>
  <c r="AD36" i="149" s="1"/>
  <c r="AP20" i="149"/>
  <c r="AB28" i="149" s="1"/>
  <c r="AM20" i="149"/>
  <c r="T20" i="149"/>
  <c r="N20" i="149"/>
  <c r="H20" i="149"/>
  <c r="B20" i="149"/>
  <c r="A20" i="149"/>
  <c r="BI19" i="149"/>
  <c r="U43" i="149" s="1"/>
  <c r="BE19" i="149"/>
  <c r="Y43" i="149" s="1"/>
  <c r="BC19" i="149"/>
  <c r="U39" i="149" s="1"/>
  <c r="AY19" i="149"/>
  <c r="Y39" i="149" s="1"/>
  <c r="AW19" i="149"/>
  <c r="U35" i="149" s="1"/>
  <c r="AS19" i="149"/>
  <c r="Y35" i="149" s="1"/>
  <c r="AQ19" i="149"/>
  <c r="U31" i="149" s="1"/>
  <c r="AM19" i="149"/>
  <c r="Y31" i="149" s="1"/>
  <c r="AK19" i="149"/>
  <c r="U27" i="149" s="1"/>
  <c r="AG19" i="149"/>
  <c r="Y27" i="149" s="1"/>
  <c r="AE19" i="149"/>
  <c r="U23" i="149" s="1"/>
  <c r="AA19" i="149"/>
  <c r="Y23" i="149" s="1"/>
  <c r="R19" i="149"/>
  <c r="P19" i="149"/>
  <c r="L19" i="149"/>
  <c r="J19" i="149"/>
  <c r="F19" i="149"/>
  <c r="D19" i="149"/>
  <c r="BI18" i="149"/>
  <c r="U42" i="149" s="1"/>
  <c r="BE18" i="149"/>
  <c r="Y42" i="149" s="1"/>
  <c r="BC18" i="149"/>
  <c r="U38" i="149" s="1"/>
  <c r="AY18" i="149"/>
  <c r="Y38" i="149" s="1"/>
  <c r="AW18" i="149"/>
  <c r="U34" i="149" s="1"/>
  <c r="AS18" i="149"/>
  <c r="Y34" i="149" s="1"/>
  <c r="AQ18" i="149"/>
  <c r="U30" i="149" s="1"/>
  <c r="AM18" i="149"/>
  <c r="Y30" i="149" s="1"/>
  <c r="AK18" i="149"/>
  <c r="U26" i="149" s="1"/>
  <c r="AG18" i="149"/>
  <c r="Y26" i="149" s="1"/>
  <c r="AE18" i="149"/>
  <c r="U22" i="149" s="1"/>
  <c r="AA18" i="149"/>
  <c r="Y22" i="149" s="1"/>
  <c r="R18" i="149"/>
  <c r="P18" i="149"/>
  <c r="L18" i="149"/>
  <c r="J18" i="149"/>
  <c r="F18" i="149"/>
  <c r="D18" i="149"/>
  <c r="BI17" i="149"/>
  <c r="U41" i="149" s="1"/>
  <c r="BE17" i="149"/>
  <c r="Y41" i="149" s="1"/>
  <c r="BC17" i="149"/>
  <c r="U37" i="149" s="1"/>
  <c r="AY17" i="149"/>
  <c r="Y37" i="149" s="1"/>
  <c r="AW17" i="149"/>
  <c r="U33" i="149" s="1"/>
  <c r="AS17" i="149"/>
  <c r="Y33" i="149" s="1"/>
  <c r="AQ17" i="149"/>
  <c r="AA29" i="149" s="1"/>
  <c r="AM17" i="149"/>
  <c r="Y29" i="149" s="1"/>
  <c r="AK17" i="149"/>
  <c r="U25" i="149" s="1"/>
  <c r="AG17" i="149"/>
  <c r="Y25" i="149" s="1"/>
  <c r="AE17" i="149"/>
  <c r="U21" i="149" s="1"/>
  <c r="AA17" i="149"/>
  <c r="Y21" i="149" s="1"/>
  <c r="R17" i="149"/>
  <c r="P17" i="149"/>
  <c r="L17" i="149"/>
  <c r="J17" i="149"/>
  <c r="F17" i="149"/>
  <c r="D17" i="149"/>
  <c r="A17" i="149"/>
  <c r="BH16" i="149"/>
  <c r="V40" i="149" s="1"/>
  <c r="BE16" i="149"/>
  <c r="X40" i="149" s="1"/>
  <c r="BB16" i="149"/>
  <c r="AY16" i="149"/>
  <c r="X36" i="149" s="1"/>
  <c r="AV16" i="149"/>
  <c r="AS16" i="149"/>
  <c r="X32" i="149" s="1"/>
  <c r="AJ16" i="149"/>
  <c r="V24" i="149" s="1"/>
  <c r="AG16" i="149"/>
  <c r="X24" i="149" s="1"/>
  <c r="N16" i="149"/>
  <c r="H16" i="149"/>
  <c r="B16" i="149"/>
  <c r="A16" i="149"/>
  <c r="BI15" i="149"/>
  <c r="O43" i="149" s="1"/>
  <c r="BE15" i="149"/>
  <c r="S43" i="149" s="1"/>
  <c r="BC15" i="149"/>
  <c r="O39" i="149" s="1"/>
  <c r="AY15" i="149"/>
  <c r="S39" i="149" s="1"/>
  <c r="AW15" i="149"/>
  <c r="O35" i="149" s="1"/>
  <c r="AS15" i="149"/>
  <c r="S35" i="149" s="1"/>
  <c r="AQ15" i="149"/>
  <c r="O31" i="149" s="1"/>
  <c r="AM15" i="149"/>
  <c r="S31" i="149" s="1"/>
  <c r="AK15" i="149"/>
  <c r="O27" i="149" s="1"/>
  <c r="AG15" i="149"/>
  <c r="S27" i="149" s="1"/>
  <c r="AE15" i="149"/>
  <c r="O23" i="149" s="1"/>
  <c r="AA15" i="149"/>
  <c r="S23" i="149" s="1"/>
  <c r="Y15" i="149"/>
  <c r="O19" i="149" s="1"/>
  <c r="U15" i="149"/>
  <c r="S19" i="149" s="1"/>
  <c r="L15" i="149"/>
  <c r="J15" i="149"/>
  <c r="F15" i="149"/>
  <c r="D15" i="149"/>
  <c r="BI14" i="149"/>
  <c r="O42" i="149" s="1"/>
  <c r="BE14" i="149"/>
  <c r="S42" i="149" s="1"/>
  <c r="BC14" i="149"/>
  <c r="O38" i="149" s="1"/>
  <c r="AY14" i="149"/>
  <c r="S38" i="149" s="1"/>
  <c r="AW14" i="149"/>
  <c r="O34" i="149" s="1"/>
  <c r="AS14" i="149"/>
  <c r="S34" i="149" s="1"/>
  <c r="AQ14" i="149"/>
  <c r="O30" i="149" s="1"/>
  <c r="AM14" i="149"/>
  <c r="S30" i="149" s="1"/>
  <c r="AK14" i="149"/>
  <c r="O26" i="149" s="1"/>
  <c r="AG14" i="149"/>
  <c r="S26" i="149" s="1"/>
  <c r="AE14" i="149"/>
  <c r="O22" i="149" s="1"/>
  <c r="AA14" i="149"/>
  <c r="S22" i="149" s="1"/>
  <c r="Y14" i="149"/>
  <c r="O18" i="149" s="1"/>
  <c r="U14" i="149"/>
  <c r="S18" i="149" s="1"/>
  <c r="L14" i="149"/>
  <c r="J14" i="149"/>
  <c r="F14" i="149"/>
  <c r="D14" i="149"/>
  <c r="BI13" i="149"/>
  <c r="O41" i="149" s="1"/>
  <c r="BE13" i="149"/>
  <c r="S41" i="149" s="1"/>
  <c r="BC13" i="149"/>
  <c r="O37" i="149" s="1"/>
  <c r="AY13" i="149"/>
  <c r="S37" i="149" s="1"/>
  <c r="AW13" i="149"/>
  <c r="O33" i="149" s="1"/>
  <c r="AS13" i="149"/>
  <c r="S33" i="149" s="1"/>
  <c r="AQ13" i="149"/>
  <c r="O29" i="149" s="1"/>
  <c r="AM13" i="149"/>
  <c r="S29" i="149" s="1"/>
  <c r="AK13" i="149"/>
  <c r="O25" i="149" s="1"/>
  <c r="AG13" i="149"/>
  <c r="S25" i="149" s="1"/>
  <c r="AE13" i="149"/>
  <c r="O21" i="149" s="1"/>
  <c r="AA13" i="149"/>
  <c r="S21" i="149" s="1"/>
  <c r="Y13" i="149"/>
  <c r="O17" i="149" s="1"/>
  <c r="U13" i="149"/>
  <c r="S17" i="149" s="1"/>
  <c r="L13" i="149"/>
  <c r="J13" i="149"/>
  <c r="F13" i="149"/>
  <c r="E13" i="149"/>
  <c r="D13" i="149"/>
  <c r="A13" i="149"/>
  <c r="BH12" i="149"/>
  <c r="P40" i="149" s="1"/>
  <c r="BE12" i="149"/>
  <c r="R40" i="149" s="1"/>
  <c r="BB12" i="149"/>
  <c r="P36" i="149" s="1"/>
  <c r="AY12" i="149"/>
  <c r="R36" i="149" s="1"/>
  <c r="AP12" i="149"/>
  <c r="P28" i="149" s="1"/>
  <c r="AM12" i="149"/>
  <c r="R28" i="149" s="1"/>
  <c r="AD12" i="149"/>
  <c r="P20" i="149" s="1"/>
  <c r="AA12" i="149"/>
  <c r="R20" i="149" s="1"/>
  <c r="H12" i="149"/>
  <c r="B12" i="149"/>
  <c r="A12" i="149"/>
  <c r="BI11" i="149"/>
  <c r="I43" i="149" s="1"/>
  <c r="BE11" i="149"/>
  <c r="M43" i="149" s="1"/>
  <c r="BC11" i="149"/>
  <c r="I39" i="149" s="1"/>
  <c r="AY11" i="149"/>
  <c r="M39" i="149" s="1"/>
  <c r="AW11" i="149"/>
  <c r="I35" i="149" s="1"/>
  <c r="AS11" i="149"/>
  <c r="M35" i="149" s="1"/>
  <c r="AQ11" i="149"/>
  <c r="I31" i="149" s="1"/>
  <c r="AM11" i="149"/>
  <c r="M31" i="149" s="1"/>
  <c r="AK11" i="149"/>
  <c r="I27" i="149" s="1"/>
  <c r="AG11" i="149"/>
  <c r="M27" i="149" s="1"/>
  <c r="AE11" i="149"/>
  <c r="I23" i="149" s="1"/>
  <c r="AA11" i="149"/>
  <c r="M23" i="149" s="1"/>
  <c r="Y11" i="149"/>
  <c r="I19" i="149" s="1"/>
  <c r="U11" i="149"/>
  <c r="M19" i="149" s="1"/>
  <c r="S11" i="149"/>
  <c r="I15" i="149" s="1"/>
  <c r="O11" i="149"/>
  <c r="M15" i="149" s="1"/>
  <c r="F11" i="149"/>
  <c r="D11" i="149"/>
  <c r="BI10" i="149"/>
  <c r="I42" i="149" s="1"/>
  <c r="BE10" i="149"/>
  <c r="M42" i="149" s="1"/>
  <c r="BC10" i="149"/>
  <c r="I38" i="149" s="1"/>
  <c r="AY10" i="149"/>
  <c r="M38" i="149" s="1"/>
  <c r="AW10" i="149"/>
  <c r="I34" i="149" s="1"/>
  <c r="AS10" i="149"/>
  <c r="M34" i="149" s="1"/>
  <c r="AQ10" i="149"/>
  <c r="AM10" i="149"/>
  <c r="AK10" i="149"/>
  <c r="I26" i="149" s="1"/>
  <c r="AG10" i="149"/>
  <c r="M26" i="149" s="1"/>
  <c r="AE10" i="149"/>
  <c r="I22" i="149" s="1"/>
  <c r="AA10" i="149"/>
  <c r="M22" i="149" s="1"/>
  <c r="Y10" i="149"/>
  <c r="I18" i="149" s="1"/>
  <c r="U10" i="149"/>
  <c r="M18" i="149" s="1"/>
  <c r="S10" i="149"/>
  <c r="I14" i="149" s="1"/>
  <c r="O10" i="149"/>
  <c r="M14" i="149" s="1"/>
  <c r="F10" i="149"/>
  <c r="D10" i="149"/>
  <c r="BI9" i="149"/>
  <c r="I41" i="149" s="1"/>
  <c r="BE9" i="149"/>
  <c r="M41" i="149" s="1"/>
  <c r="BC9" i="149"/>
  <c r="I37" i="149" s="1"/>
  <c r="AY9" i="149"/>
  <c r="M37" i="149" s="1"/>
  <c r="AW9" i="149"/>
  <c r="I33" i="149" s="1"/>
  <c r="AS9" i="149"/>
  <c r="M33" i="149" s="1"/>
  <c r="AQ9" i="149"/>
  <c r="AM9" i="149"/>
  <c r="M29" i="149" s="1"/>
  <c r="AK9" i="149"/>
  <c r="I25" i="149" s="1"/>
  <c r="AG9" i="149"/>
  <c r="M25" i="149" s="1"/>
  <c r="AE9" i="149"/>
  <c r="I21" i="149" s="1"/>
  <c r="AA9" i="149"/>
  <c r="M21" i="149" s="1"/>
  <c r="Y9" i="149"/>
  <c r="I17" i="149" s="1"/>
  <c r="U9" i="149"/>
  <c r="M17" i="149" s="1"/>
  <c r="S9" i="149"/>
  <c r="I13" i="149" s="1"/>
  <c r="O9" i="149"/>
  <c r="M13" i="149" s="1"/>
  <c r="F9" i="149"/>
  <c r="D9" i="149"/>
  <c r="A9" i="149"/>
  <c r="BH8" i="149"/>
  <c r="J40" i="149" s="1"/>
  <c r="BE8" i="149"/>
  <c r="BB8" i="149"/>
  <c r="AY8" i="149"/>
  <c r="L36" i="149" s="1"/>
  <c r="AV8" i="149"/>
  <c r="J32" i="149" s="1"/>
  <c r="AS8" i="149"/>
  <c r="L32" i="149" s="1"/>
  <c r="AM8" i="149"/>
  <c r="L28" i="149" s="1"/>
  <c r="AJ8" i="149"/>
  <c r="J24" i="149" s="1"/>
  <c r="AG8" i="149"/>
  <c r="L24" i="149" s="1"/>
  <c r="X8" i="149"/>
  <c r="J16" i="149" s="1"/>
  <c r="U8" i="149"/>
  <c r="L16" i="149" s="1"/>
  <c r="R8" i="149"/>
  <c r="J12" i="149" s="1"/>
  <c r="B8" i="149"/>
  <c r="A8" i="149"/>
  <c r="BI7" i="149"/>
  <c r="C43" i="149" s="1"/>
  <c r="BE7" i="149"/>
  <c r="G43" i="149" s="1"/>
  <c r="BC7" i="149"/>
  <c r="C39" i="149" s="1"/>
  <c r="AY7" i="149"/>
  <c r="G39" i="149" s="1"/>
  <c r="AW7" i="149"/>
  <c r="C35" i="149" s="1"/>
  <c r="AS7" i="149"/>
  <c r="G35" i="149" s="1"/>
  <c r="AQ7" i="149"/>
  <c r="C31" i="149" s="1"/>
  <c r="AM7" i="149"/>
  <c r="G31" i="149" s="1"/>
  <c r="AK7" i="149"/>
  <c r="C27" i="149" s="1"/>
  <c r="AG7" i="149"/>
  <c r="G27" i="149" s="1"/>
  <c r="AE7" i="149"/>
  <c r="C23" i="149" s="1"/>
  <c r="AA7" i="149"/>
  <c r="G23" i="149" s="1"/>
  <c r="Y7" i="149"/>
  <c r="C19" i="149" s="1"/>
  <c r="U7" i="149"/>
  <c r="G19" i="149" s="1"/>
  <c r="S7" i="149"/>
  <c r="C15" i="149" s="1"/>
  <c r="O7" i="149"/>
  <c r="G15" i="149" s="1"/>
  <c r="M7" i="149"/>
  <c r="C11" i="149" s="1"/>
  <c r="I7" i="149"/>
  <c r="G11" i="149" s="1"/>
  <c r="BI6" i="149"/>
  <c r="C42" i="149" s="1"/>
  <c r="BE6" i="149"/>
  <c r="G42" i="149" s="1"/>
  <c r="BC6" i="149"/>
  <c r="C38" i="149" s="1"/>
  <c r="AY6" i="149"/>
  <c r="G38" i="149" s="1"/>
  <c r="AW6" i="149"/>
  <c r="C34" i="149" s="1"/>
  <c r="AS6" i="149"/>
  <c r="G34" i="149" s="1"/>
  <c r="AQ6" i="149"/>
  <c r="AM6" i="149"/>
  <c r="M30" i="149" s="1"/>
  <c r="AK6" i="149"/>
  <c r="C26" i="149" s="1"/>
  <c r="AG6" i="149"/>
  <c r="G26" i="149" s="1"/>
  <c r="AE6" i="149"/>
  <c r="C22" i="149" s="1"/>
  <c r="AA6" i="149"/>
  <c r="G22" i="149" s="1"/>
  <c r="Y6" i="149"/>
  <c r="C18" i="149" s="1"/>
  <c r="U6" i="149"/>
  <c r="G18" i="149" s="1"/>
  <c r="S6" i="149"/>
  <c r="C14" i="149" s="1"/>
  <c r="O6" i="149"/>
  <c r="G14" i="149" s="1"/>
  <c r="I6" i="149"/>
  <c r="G10" i="149" s="1"/>
  <c r="B4" i="149"/>
  <c r="BI5" i="149"/>
  <c r="C41" i="149" s="1"/>
  <c r="BE5" i="149"/>
  <c r="G41" i="149" s="1"/>
  <c r="BC5" i="149"/>
  <c r="C37" i="149" s="1"/>
  <c r="AY5" i="149"/>
  <c r="G37" i="149" s="1"/>
  <c r="AW5" i="149"/>
  <c r="C33" i="149" s="1"/>
  <c r="AU5" i="149"/>
  <c r="AS5" i="149"/>
  <c r="G33" i="149" s="1"/>
  <c r="AQ5" i="149"/>
  <c r="I29" i="149" s="1"/>
  <c r="AM5" i="149"/>
  <c r="G29" i="149" s="1"/>
  <c r="AK5" i="149"/>
  <c r="C25" i="149" s="1"/>
  <c r="AG5" i="149"/>
  <c r="G25" i="149" s="1"/>
  <c r="AE5" i="149"/>
  <c r="C21" i="149" s="1"/>
  <c r="AA5" i="149"/>
  <c r="G21" i="149" s="1"/>
  <c r="Y5" i="149"/>
  <c r="C17" i="149" s="1"/>
  <c r="U5" i="149"/>
  <c r="G17" i="149" s="1"/>
  <c r="S5" i="149"/>
  <c r="C13" i="149" s="1"/>
  <c r="O5" i="149"/>
  <c r="G13" i="149" s="1"/>
  <c r="M5" i="149"/>
  <c r="C9" i="149" s="1"/>
  <c r="I5" i="149"/>
  <c r="G9" i="149" s="1"/>
  <c r="A5" i="149"/>
  <c r="BR4" i="149"/>
  <c r="BQ4" i="149"/>
  <c r="BH4" i="149"/>
  <c r="D40" i="149" s="1"/>
  <c r="BM40" i="149" s="1"/>
  <c r="BE4" i="149"/>
  <c r="F40" i="149" s="1"/>
  <c r="BB4" i="149"/>
  <c r="D36" i="149" s="1"/>
  <c r="AY4" i="149"/>
  <c r="AP4" i="149"/>
  <c r="D28" i="149" s="1"/>
  <c r="AM4" i="149"/>
  <c r="F28" i="149" s="1"/>
  <c r="AJ4" i="149"/>
  <c r="D24" i="149" s="1"/>
  <c r="AD4" i="149"/>
  <c r="D20" i="149" s="1"/>
  <c r="AA4" i="149"/>
  <c r="F20" i="149" s="1"/>
  <c r="R4" i="149"/>
  <c r="D12" i="149" s="1"/>
  <c r="O4" i="149"/>
  <c r="F12" i="149" s="1"/>
  <c r="A4" i="149"/>
  <c r="AJ20" i="150" l="1"/>
  <c r="AB24" i="150" s="1"/>
  <c r="AG20" i="150"/>
  <c r="AD24" i="150" s="1"/>
  <c r="AG20" i="154"/>
  <c r="AD24" i="154" s="1"/>
  <c r="AJ20" i="154"/>
  <c r="AB24" i="154" s="1"/>
  <c r="X8" i="150"/>
  <c r="J16" i="150" s="1"/>
  <c r="U8" i="150"/>
  <c r="L16" i="150" s="1"/>
  <c r="L4" i="152"/>
  <c r="I4" i="152"/>
  <c r="F8" i="152" s="1"/>
  <c r="U8" i="154"/>
  <c r="L16" i="154" s="1"/>
  <c r="X8" i="154"/>
  <c r="J16" i="154" s="1"/>
  <c r="O4" i="150"/>
  <c r="F12" i="150" s="1"/>
  <c r="I4" i="155"/>
  <c r="F8" i="155" s="1"/>
  <c r="L4" i="155"/>
  <c r="D8" i="155" s="1"/>
  <c r="AA16" i="152"/>
  <c r="X20" i="152" s="1"/>
  <c r="R4" i="154"/>
  <c r="AV28" i="149"/>
  <c r="AN32" i="149" s="1"/>
  <c r="AS28" i="149"/>
  <c r="AJ20" i="149"/>
  <c r="AB24" i="149" s="1"/>
  <c r="AG20" i="149"/>
  <c r="O4" i="152"/>
  <c r="F12" i="152" s="1"/>
  <c r="AJ8" i="150"/>
  <c r="J24" i="150" s="1"/>
  <c r="AG8" i="150"/>
  <c r="L24" i="150" s="1"/>
  <c r="AD16" i="155"/>
  <c r="V20" i="155" s="1"/>
  <c r="AA16" i="155"/>
  <c r="X20" i="155" s="1"/>
  <c r="X12" i="149"/>
  <c r="P16" i="149" s="1"/>
  <c r="U12" i="149"/>
  <c r="R16" i="149" s="1"/>
  <c r="I4" i="153"/>
  <c r="F8" i="153" s="1"/>
  <c r="BP8" i="153" s="1"/>
  <c r="AJ8" i="154"/>
  <c r="J24" i="154" s="1"/>
  <c r="AA12" i="150"/>
  <c r="R20" i="150" s="1"/>
  <c r="AD12" i="150"/>
  <c r="P20" i="150" s="1"/>
  <c r="BR16" i="152"/>
  <c r="X8" i="152"/>
  <c r="J16" i="152" s="1"/>
  <c r="U8" i="152"/>
  <c r="L16" i="152" s="1"/>
  <c r="BS16" i="152"/>
  <c r="BT16" i="152" s="1"/>
  <c r="BX16" i="152" s="1"/>
  <c r="AD12" i="154"/>
  <c r="P20" i="154" s="1"/>
  <c r="AP8" i="149"/>
  <c r="J28" i="149" s="1"/>
  <c r="AA16" i="153"/>
  <c r="X20" i="153" s="1"/>
  <c r="AV20" i="149"/>
  <c r="AB32" i="149" s="1"/>
  <c r="AS20" i="149"/>
  <c r="AD32" i="149" s="1"/>
  <c r="O4" i="155"/>
  <c r="F12" i="155" s="1"/>
  <c r="R4" i="155"/>
  <c r="D12" i="155" s="1"/>
  <c r="AD12" i="152"/>
  <c r="P20" i="152" s="1"/>
  <c r="X4" i="150"/>
  <c r="D16" i="150" s="1"/>
  <c r="U4" i="150"/>
  <c r="F16" i="150" s="1"/>
  <c r="X4" i="154"/>
  <c r="D16" i="154" s="1"/>
  <c r="U4" i="154"/>
  <c r="F16" i="154" s="1"/>
  <c r="BS12" i="153"/>
  <c r="R4" i="153"/>
  <c r="O4" i="153"/>
  <c r="F12" i="153" s="1"/>
  <c r="BL12" i="153" s="1"/>
  <c r="AS12" i="149"/>
  <c r="R32" i="149" s="1"/>
  <c r="BL32" i="149" s="1"/>
  <c r="AV12" i="149"/>
  <c r="P32" i="149" s="1"/>
  <c r="X8" i="155"/>
  <c r="J16" i="155" s="1"/>
  <c r="BJ16" i="155" s="1"/>
  <c r="U8" i="155"/>
  <c r="L16" i="155" s="1"/>
  <c r="BP16" i="155" s="1"/>
  <c r="AD12" i="155"/>
  <c r="P20" i="155" s="1"/>
  <c r="R8" i="150"/>
  <c r="J12" i="150" s="1"/>
  <c r="O8" i="150"/>
  <c r="L12" i="150" s="1"/>
  <c r="AG4" i="149"/>
  <c r="F24" i="149" s="1"/>
  <c r="X4" i="152"/>
  <c r="D16" i="152" s="1"/>
  <c r="BN16" i="152" s="1"/>
  <c r="R8" i="154"/>
  <c r="J12" i="154" s="1"/>
  <c r="O8" i="154"/>
  <c r="L12" i="154" s="1"/>
  <c r="AJ16" i="150"/>
  <c r="V24" i="150" s="1"/>
  <c r="U8" i="153"/>
  <c r="L16" i="153" s="1"/>
  <c r="U4" i="155"/>
  <c r="F16" i="155" s="1"/>
  <c r="AP24" i="149"/>
  <c r="AH28" i="149" s="1"/>
  <c r="AM24" i="149"/>
  <c r="AJ28" i="149" s="1"/>
  <c r="AD16" i="149"/>
  <c r="V20" i="149" s="1"/>
  <c r="AA16" i="149"/>
  <c r="X20" i="149" s="1"/>
  <c r="R8" i="152"/>
  <c r="J12" i="152" s="1"/>
  <c r="O8" i="152"/>
  <c r="L12" i="152" s="1"/>
  <c r="AD12" i="153"/>
  <c r="P20" i="153" s="1"/>
  <c r="AA12" i="153"/>
  <c r="R20" i="153" s="1"/>
  <c r="AV4" i="149"/>
  <c r="D32" i="149" s="1"/>
  <c r="R8" i="155"/>
  <c r="J12" i="155" s="1"/>
  <c r="BJ12" i="155" s="1"/>
  <c r="AJ16" i="154"/>
  <c r="V24" i="154" s="1"/>
  <c r="AG16" i="154"/>
  <c r="X24" i="154" s="1"/>
  <c r="BL24" i="154" s="1"/>
  <c r="U4" i="153"/>
  <c r="F16" i="153" s="1"/>
  <c r="X4" i="153"/>
  <c r="D16" i="153" s="1"/>
  <c r="AA4" i="152"/>
  <c r="F20" i="152" s="1"/>
  <c r="AD4" i="150"/>
  <c r="D20" i="150" s="1"/>
  <c r="BS20" i="155"/>
  <c r="BT20" i="155" s="1"/>
  <c r="BX20" i="155" s="1"/>
  <c r="AA4" i="155"/>
  <c r="F20" i="155" s="1"/>
  <c r="O8" i="153"/>
  <c r="L12" i="153" s="1"/>
  <c r="R8" i="153"/>
  <c r="J12" i="153" s="1"/>
  <c r="AD4" i="154"/>
  <c r="D20" i="154" s="1"/>
  <c r="U12" i="150"/>
  <c r="R16" i="150" s="1"/>
  <c r="AP16" i="149"/>
  <c r="V28" i="149" s="1"/>
  <c r="X12" i="152"/>
  <c r="P16" i="152" s="1"/>
  <c r="U12" i="152"/>
  <c r="R16" i="152" s="1"/>
  <c r="AA4" i="153"/>
  <c r="F20" i="153" s="1"/>
  <c r="BR20" i="153"/>
  <c r="X12" i="155"/>
  <c r="P16" i="155" s="1"/>
  <c r="BN16" i="155"/>
  <c r="U12" i="155"/>
  <c r="R16" i="155" s="1"/>
  <c r="AG12" i="149"/>
  <c r="R24" i="149" s="1"/>
  <c r="AD8" i="149"/>
  <c r="J20" i="149" s="1"/>
  <c r="AD8" i="152"/>
  <c r="J20" i="152" s="1"/>
  <c r="AA8" i="152"/>
  <c r="L20" i="152" s="1"/>
  <c r="X12" i="153"/>
  <c r="P16" i="153" s="1"/>
  <c r="BN16" i="153"/>
  <c r="U12" i="153"/>
  <c r="R16" i="153" s="1"/>
  <c r="AA8" i="150"/>
  <c r="L20" i="150" s="1"/>
  <c r="AA8" i="155"/>
  <c r="L20" i="155" s="1"/>
  <c r="AD8" i="153"/>
  <c r="J20" i="153" s="1"/>
  <c r="BL16" i="155"/>
  <c r="BS28" i="150"/>
  <c r="BP40" i="152"/>
  <c r="BJ12" i="152"/>
  <c r="BJ28" i="152"/>
  <c r="BR8" i="152"/>
  <c r="BT8" i="152" s="1"/>
  <c r="BX8" i="152" s="1"/>
  <c r="BS20" i="152"/>
  <c r="BR24" i="152"/>
  <c r="G31" i="152"/>
  <c r="BP24" i="153"/>
  <c r="BT4" i="153"/>
  <c r="BX4" i="153" s="1"/>
  <c r="BJ32" i="153"/>
  <c r="BJ40" i="153"/>
  <c r="BP40" i="153"/>
  <c r="BS16" i="153"/>
  <c r="BT16" i="153" s="1"/>
  <c r="BX16" i="153" s="1"/>
  <c r="BP24" i="154"/>
  <c r="BR12" i="154"/>
  <c r="BN40" i="154"/>
  <c r="BS20" i="154"/>
  <c r="BR24" i="149"/>
  <c r="BS24" i="149" s="1"/>
  <c r="BW24" i="149" s="1"/>
  <c r="BL16" i="152"/>
  <c r="BL24" i="152"/>
  <c r="BR20" i="152"/>
  <c r="BN32" i="153"/>
  <c r="BL28" i="153"/>
  <c r="BR12" i="153"/>
  <c r="BS24" i="153"/>
  <c r="BS28" i="153"/>
  <c r="BR28" i="153"/>
  <c r="M31" i="153"/>
  <c r="BR36" i="153"/>
  <c r="BS32" i="154"/>
  <c r="BN28" i="155"/>
  <c r="BT4" i="155"/>
  <c r="BX4" i="155" s="1"/>
  <c r="BJ32" i="155"/>
  <c r="G30" i="155"/>
  <c r="BR12" i="149"/>
  <c r="BR16" i="149"/>
  <c r="BR20" i="149"/>
  <c r="BS20" i="149" s="1"/>
  <c r="BW20" i="149" s="1"/>
  <c r="BP12" i="152"/>
  <c r="BP20" i="152"/>
  <c r="BN4" i="152"/>
  <c r="BJ24" i="152"/>
  <c r="BJ32" i="152"/>
  <c r="BJ40" i="152"/>
  <c r="BS24" i="152"/>
  <c r="BR28" i="152"/>
  <c r="BP20" i="153"/>
  <c r="BJ28" i="153"/>
  <c r="BL36" i="153"/>
  <c r="BP24" i="155"/>
  <c r="BP32" i="155"/>
  <c r="BS12" i="155"/>
  <c r="BS28" i="155"/>
  <c r="BS32" i="155"/>
  <c r="BR36" i="155"/>
  <c r="BS28" i="152"/>
  <c r="BT40" i="153"/>
  <c r="BP40" i="154"/>
  <c r="BS12" i="154"/>
  <c r="BR28" i="154"/>
  <c r="BR36" i="154"/>
  <c r="BS24" i="155"/>
  <c r="BJ20" i="155"/>
  <c r="BN20" i="155"/>
  <c r="BW40" i="155"/>
  <c r="BP12" i="155"/>
  <c r="BP20" i="155"/>
  <c r="BP28" i="155"/>
  <c r="BL4" i="155"/>
  <c r="BL12" i="155"/>
  <c r="BR12" i="155"/>
  <c r="BN24" i="155"/>
  <c r="BJ28" i="155"/>
  <c r="BW28" i="155"/>
  <c r="BQ28" i="155"/>
  <c r="BJ36" i="155"/>
  <c r="BN36" i="155"/>
  <c r="BJ24" i="155"/>
  <c r="BJ40" i="155"/>
  <c r="BS16" i="155"/>
  <c r="BT16" i="155" s="1"/>
  <c r="BX16" i="155" s="1"/>
  <c r="M29" i="155"/>
  <c r="G29" i="155"/>
  <c r="I30" i="155"/>
  <c r="C30" i="155"/>
  <c r="BL28" i="155"/>
  <c r="BL36" i="155"/>
  <c r="BL20" i="155"/>
  <c r="BL24" i="155"/>
  <c r="BL32" i="155"/>
  <c r="BM32" i="155" s="1"/>
  <c r="BP40" i="155"/>
  <c r="BQ40" i="155" s="1"/>
  <c r="I29" i="155"/>
  <c r="C29" i="155"/>
  <c r="M31" i="155"/>
  <c r="G31" i="155"/>
  <c r="BT8" i="155"/>
  <c r="BX8" i="155" s="1"/>
  <c r="BL40" i="155"/>
  <c r="BX40" i="155"/>
  <c r="BT40" i="155"/>
  <c r="BN32" i="155"/>
  <c r="BN4" i="155"/>
  <c r="I31" i="155"/>
  <c r="C31" i="155"/>
  <c r="BT24" i="155"/>
  <c r="BR28" i="155"/>
  <c r="BJ4" i="155"/>
  <c r="BP4" i="155"/>
  <c r="BP36" i="155"/>
  <c r="BX36" i="155"/>
  <c r="BT36" i="155"/>
  <c r="BT32" i="155"/>
  <c r="AJ4" i="150"/>
  <c r="D24" i="150" s="1"/>
  <c r="BN24" i="150" s="1"/>
  <c r="BR20" i="150"/>
  <c r="AA4" i="150"/>
  <c r="F20" i="150" s="1"/>
  <c r="BP20" i="150" s="1"/>
  <c r="AD8" i="150"/>
  <c r="J20" i="150" s="1"/>
  <c r="BJ20" i="150" s="1"/>
  <c r="BR24" i="150"/>
  <c r="BL16" i="150"/>
  <c r="AG16" i="150"/>
  <c r="X24" i="150" s="1"/>
  <c r="X12" i="150"/>
  <c r="P16" i="150" s="1"/>
  <c r="BS16" i="154"/>
  <c r="BT16" i="154" s="1"/>
  <c r="BX16" i="154" s="1"/>
  <c r="BP12" i="154"/>
  <c r="AA8" i="154"/>
  <c r="L20" i="154" s="1"/>
  <c r="BP20" i="154" s="1"/>
  <c r="BR20" i="154"/>
  <c r="BR24" i="154"/>
  <c r="BS24" i="154"/>
  <c r="G21" i="154"/>
  <c r="BL12" i="154"/>
  <c r="BL20" i="154"/>
  <c r="BQ40" i="154"/>
  <c r="BW40" i="154"/>
  <c r="BW28" i="154"/>
  <c r="BN8" i="154"/>
  <c r="BT8" i="154"/>
  <c r="BX8" i="154" s="1"/>
  <c r="BP32" i="154"/>
  <c r="BP36" i="154"/>
  <c r="AJ4" i="154"/>
  <c r="D24" i="154" s="1"/>
  <c r="BN24" i="154" s="1"/>
  <c r="BN32" i="154"/>
  <c r="AD8" i="154"/>
  <c r="J20" i="154" s="1"/>
  <c r="BJ20" i="154" s="1"/>
  <c r="BJ28" i="154"/>
  <c r="D12" i="154"/>
  <c r="C21" i="154"/>
  <c r="BX28" i="154"/>
  <c r="BT28" i="154"/>
  <c r="M31" i="154"/>
  <c r="G31" i="154"/>
  <c r="BP28" i="154"/>
  <c r="BQ28" i="154" s="1"/>
  <c r="BT4" i="154"/>
  <c r="BX4" i="154" s="1"/>
  <c r="M30" i="154"/>
  <c r="G30" i="154"/>
  <c r="BL32" i="154"/>
  <c r="U12" i="154"/>
  <c r="R16" i="154" s="1"/>
  <c r="BN36" i="154"/>
  <c r="M29" i="154"/>
  <c r="G29" i="154"/>
  <c r="BJ32" i="154"/>
  <c r="BJ40" i="154"/>
  <c r="BX32" i="154"/>
  <c r="BT32" i="154"/>
  <c r="BJ36" i="154"/>
  <c r="BL40" i="154"/>
  <c r="BT40" i="154"/>
  <c r="BM28" i="153"/>
  <c r="BN20" i="153"/>
  <c r="BJ20" i="153"/>
  <c r="BN28" i="153"/>
  <c r="BJ16" i="153"/>
  <c r="BJ24" i="153"/>
  <c r="BY32" i="153"/>
  <c r="BL20" i="153"/>
  <c r="BN24" i="153"/>
  <c r="BN8" i="153"/>
  <c r="BJ8" i="153"/>
  <c r="BW32" i="153"/>
  <c r="BX28" i="153"/>
  <c r="BT28" i="153"/>
  <c r="BP32" i="153"/>
  <c r="BQ32" i="153" s="1"/>
  <c r="I29" i="153"/>
  <c r="C29" i="153"/>
  <c r="BT8" i="153"/>
  <c r="BX8" i="153" s="1"/>
  <c r="BT20" i="153"/>
  <c r="BX20" i="153" s="1"/>
  <c r="BP36" i="153"/>
  <c r="BJ36" i="153"/>
  <c r="BN36" i="153"/>
  <c r="I30" i="153"/>
  <c r="C30" i="153"/>
  <c r="BP28" i="153"/>
  <c r="BN40" i="153"/>
  <c r="I31" i="153"/>
  <c r="C31" i="153"/>
  <c r="D12" i="153"/>
  <c r="BT24" i="153"/>
  <c r="M29" i="153"/>
  <c r="BS36" i="153"/>
  <c r="BL40" i="153"/>
  <c r="BM40" i="153" s="1"/>
  <c r="M30" i="153"/>
  <c r="G30" i="153"/>
  <c r="BL32" i="153"/>
  <c r="BM32" i="153" s="1"/>
  <c r="BX36" i="153"/>
  <c r="BT36" i="153"/>
  <c r="BT32" i="153"/>
  <c r="BJ20" i="152"/>
  <c r="BN20" i="152"/>
  <c r="BN28" i="152"/>
  <c r="BL20" i="152"/>
  <c r="BL36" i="152"/>
  <c r="BJ16" i="152"/>
  <c r="BL28" i="152"/>
  <c r="BP8" i="152"/>
  <c r="BL8" i="152"/>
  <c r="BP16" i="152"/>
  <c r="BP24" i="152"/>
  <c r="BM28" i="152"/>
  <c r="BN12" i="152"/>
  <c r="BX24" i="152"/>
  <c r="BT24" i="152"/>
  <c r="BN24" i="152"/>
  <c r="BN32" i="152"/>
  <c r="BM24" i="152"/>
  <c r="BM32" i="152"/>
  <c r="BL12" i="152"/>
  <c r="BT12" i="152"/>
  <c r="BX12" i="152" s="1"/>
  <c r="BX28" i="152"/>
  <c r="BT28" i="152"/>
  <c r="BN40" i="152"/>
  <c r="I31" i="152"/>
  <c r="C31" i="152"/>
  <c r="BP36" i="152"/>
  <c r="BP28" i="152"/>
  <c r="BJ4" i="152"/>
  <c r="BP4" i="152"/>
  <c r="BT4" i="152"/>
  <c r="BX4" i="152" s="1"/>
  <c r="M30" i="152"/>
  <c r="G30" i="152"/>
  <c r="D8" i="152"/>
  <c r="BL32" i="152"/>
  <c r="M29" i="152"/>
  <c r="BS36" i="152"/>
  <c r="BT36" i="152" s="1"/>
  <c r="BL40" i="152"/>
  <c r="BM40" i="152" s="1"/>
  <c r="BJ36" i="152"/>
  <c r="BN36" i="152"/>
  <c r="I30" i="152"/>
  <c r="C30" i="152"/>
  <c r="BX36" i="152"/>
  <c r="BR40" i="152"/>
  <c r="BP32" i="152"/>
  <c r="I29" i="152"/>
  <c r="C29" i="152"/>
  <c r="BT32" i="152"/>
  <c r="BQ8" i="149"/>
  <c r="BR8" i="149"/>
  <c r="L4" i="149"/>
  <c r="I4" i="149"/>
  <c r="F8" i="149" s="1"/>
  <c r="BR28" i="149"/>
  <c r="AM16" i="149"/>
  <c r="X28" i="149" s="1"/>
  <c r="BL28" i="149" s="1"/>
  <c r="AJ12" i="149"/>
  <c r="P24" i="149" s="1"/>
  <c r="BM24" i="149" s="1"/>
  <c r="O8" i="149"/>
  <c r="L12" i="149" s="1"/>
  <c r="AA8" i="149"/>
  <c r="L20" i="149" s="1"/>
  <c r="BL20" i="149" s="1"/>
  <c r="AS4" i="149"/>
  <c r="F32" i="149" s="1"/>
  <c r="X4" i="149"/>
  <c r="D16" i="149" s="1"/>
  <c r="U4" i="149"/>
  <c r="F16" i="149" s="1"/>
  <c r="BO16" i="149" s="1"/>
  <c r="BS4" i="149"/>
  <c r="BW4" i="149" s="1"/>
  <c r="I30" i="149"/>
  <c r="C30" i="149"/>
  <c r="BQ12" i="149"/>
  <c r="BQ16" i="149"/>
  <c r="BQ28" i="149"/>
  <c r="BQ32" i="149"/>
  <c r="BQ36" i="149"/>
  <c r="BQ40" i="149"/>
  <c r="BL12" i="150"/>
  <c r="BJ12" i="150"/>
  <c r="BR12" i="150"/>
  <c r="BP40" i="150"/>
  <c r="BS20" i="150"/>
  <c r="BR36" i="150"/>
  <c r="BW32" i="150"/>
  <c r="BJ40" i="150"/>
  <c r="BL20" i="150"/>
  <c r="BL28" i="150"/>
  <c r="BN28" i="150"/>
  <c r="BX28" i="150"/>
  <c r="BT28" i="150"/>
  <c r="BJ28" i="150"/>
  <c r="BR8" i="150"/>
  <c r="BP16" i="150"/>
  <c r="BS16" i="150"/>
  <c r="BP28" i="150"/>
  <c r="M31" i="150"/>
  <c r="D8" i="150"/>
  <c r="BP4" i="150"/>
  <c r="BW40" i="150"/>
  <c r="BQ40" i="150"/>
  <c r="BJ32" i="150"/>
  <c r="BP36" i="150"/>
  <c r="F8" i="150"/>
  <c r="BP32" i="150"/>
  <c r="BQ32" i="150" s="1"/>
  <c r="BT4" i="150"/>
  <c r="BX4" i="150" s="1"/>
  <c r="BS8" i="150"/>
  <c r="BS12" i="150"/>
  <c r="BR16" i="150"/>
  <c r="BJ24" i="150"/>
  <c r="BS24" i="150"/>
  <c r="M30" i="150"/>
  <c r="G30" i="150"/>
  <c r="BL32" i="150"/>
  <c r="M29" i="150"/>
  <c r="BS36" i="150"/>
  <c r="BT36" i="150" s="1"/>
  <c r="BL40" i="150"/>
  <c r="BJ36" i="150"/>
  <c r="BN36" i="150"/>
  <c r="BX36" i="150"/>
  <c r="BR40" i="150"/>
  <c r="BT32" i="150"/>
  <c r="BV40" i="149"/>
  <c r="BJ28" i="149"/>
  <c r="BJ20" i="149"/>
  <c r="BM20" i="149"/>
  <c r="BM28" i="149"/>
  <c r="BO40" i="149"/>
  <c r="BP40" i="149" s="1"/>
  <c r="V36" i="149"/>
  <c r="BJ36" i="149" s="1"/>
  <c r="V32" i="149"/>
  <c r="AA30" i="149"/>
  <c r="BL36" i="149"/>
  <c r="BR32" i="149"/>
  <c r="BM36" i="149"/>
  <c r="BJ40" i="149"/>
  <c r="C29" i="149"/>
  <c r="U29" i="149"/>
  <c r="BO36" i="149"/>
  <c r="G30" i="149"/>
  <c r="BL40" i="149"/>
  <c r="BN20" i="150" l="1"/>
  <c r="BQ20" i="150" s="1"/>
  <c r="BW20" i="150" s="1"/>
  <c r="BL24" i="150"/>
  <c r="BM24" i="150" s="1"/>
  <c r="BQ4" i="152"/>
  <c r="BM12" i="152"/>
  <c r="BN12" i="150"/>
  <c r="BM12" i="150"/>
  <c r="BN4" i="154"/>
  <c r="BJ4" i="154"/>
  <c r="BT12" i="153"/>
  <c r="BX12" i="153" s="1"/>
  <c r="BP12" i="153"/>
  <c r="BJ32" i="149"/>
  <c r="BS12" i="149"/>
  <c r="BW12" i="149" s="1"/>
  <c r="BO32" i="149"/>
  <c r="BQ16" i="155"/>
  <c r="BL8" i="155"/>
  <c r="BN8" i="155"/>
  <c r="BL24" i="149"/>
  <c r="BL4" i="152"/>
  <c r="BM4" i="152" s="1"/>
  <c r="BT12" i="154"/>
  <c r="BX12" i="154" s="1"/>
  <c r="BS32" i="149"/>
  <c r="BW32" i="149" s="1"/>
  <c r="BN12" i="155"/>
  <c r="BP8" i="155"/>
  <c r="BP16" i="154"/>
  <c r="BJ16" i="154"/>
  <c r="BN16" i="154"/>
  <c r="BJ4" i="153"/>
  <c r="BL16" i="153"/>
  <c r="BM16" i="153" s="1"/>
  <c r="BN4" i="153"/>
  <c r="BP4" i="153"/>
  <c r="BL4" i="153"/>
  <c r="BM4" i="153" s="1"/>
  <c r="BW4" i="152"/>
  <c r="BY4" i="152" s="1"/>
  <c r="BT20" i="150"/>
  <c r="BX20" i="150" s="1"/>
  <c r="BL8" i="153"/>
  <c r="BM8" i="153" s="1"/>
  <c r="BS16" i="149"/>
  <c r="BW16" i="149" s="1"/>
  <c r="BO24" i="149"/>
  <c r="BP24" i="149" s="1"/>
  <c r="BJ12" i="149"/>
  <c r="BQ16" i="152"/>
  <c r="BW16" i="152" s="1"/>
  <c r="BY16" i="152" s="1"/>
  <c r="BW16" i="155"/>
  <c r="BY16" i="155" s="1"/>
  <c r="BM12" i="155"/>
  <c r="BM12" i="149"/>
  <c r="BT20" i="152"/>
  <c r="BX20" i="152" s="1"/>
  <c r="BN12" i="153"/>
  <c r="BP16" i="153"/>
  <c r="BQ16" i="153" s="1"/>
  <c r="BT20" i="154"/>
  <c r="BX20" i="154" s="1"/>
  <c r="BJ8" i="155"/>
  <c r="BO4" i="149"/>
  <c r="BT24" i="154"/>
  <c r="BX24" i="154" s="1"/>
  <c r="BN4" i="150"/>
  <c r="BQ4" i="150" s="1"/>
  <c r="BP12" i="150"/>
  <c r="BT36" i="154"/>
  <c r="BX36" i="154"/>
  <c r="BY40" i="155"/>
  <c r="BM40" i="155"/>
  <c r="BM16" i="155"/>
  <c r="BQ24" i="155"/>
  <c r="BW24" i="155"/>
  <c r="BM4" i="155"/>
  <c r="BX28" i="155"/>
  <c r="BT28" i="155"/>
  <c r="BQ4" i="155"/>
  <c r="BW4" i="155" s="1"/>
  <c r="BY4" i="155" s="1"/>
  <c r="BY24" i="155"/>
  <c r="BM24" i="155"/>
  <c r="BQ36" i="155"/>
  <c r="BW36" i="155"/>
  <c r="BY36" i="155" s="1"/>
  <c r="BY28" i="155"/>
  <c r="BM28" i="155"/>
  <c r="BT12" i="155"/>
  <c r="BX12" i="155" s="1"/>
  <c r="BW32" i="155"/>
  <c r="BY32" i="155" s="1"/>
  <c r="BQ32" i="155"/>
  <c r="BM36" i="155"/>
  <c r="BQ20" i="155"/>
  <c r="BW20" i="155" s="1"/>
  <c r="BY20" i="155" s="1"/>
  <c r="BQ12" i="155"/>
  <c r="BW12" i="155"/>
  <c r="BM20" i="155"/>
  <c r="BT24" i="150"/>
  <c r="BX24" i="150" s="1"/>
  <c r="BL4" i="150"/>
  <c r="BJ4" i="150"/>
  <c r="BJ16" i="150"/>
  <c r="BM16" i="150" s="1"/>
  <c r="BN16" i="150"/>
  <c r="BQ16" i="150" s="1"/>
  <c r="BP24" i="150"/>
  <c r="BQ24" i="150" s="1"/>
  <c r="BT12" i="150"/>
  <c r="BX12" i="150" s="1"/>
  <c r="BJ8" i="154"/>
  <c r="BP4" i="154"/>
  <c r="BJ24" i="154"/>
  <c r="BM24" i="154" s="1"/>
  <c r="BM20" i="154"/>
  <c r="BN20" i="154"/>
  <c r="BL16" i="154"/>
  <c r="BN12" i="154"/>
  <c r="BQ32" i="154"/>
  <c r="BW32" i="154"/>
  <c r="BM40" i="154"/>
  <c r="BY40" i="154"/>
  <c r="BW36" i="154"/>
  <c r="BY36" i="154" s="1"/>
  <c r="BQ36" i="154"/>
  <c r="BM28" i="154"/>
  <c r="BY28" i="154"/>
  <c r="BQ24" i="154"/>
  <c r="BW24" i="154" s="1"/>
  <c r="BP8" i="154"/>
  <c r="BJ12" i="154"/>
  <c r="BL4" i="154"/>
  <c r="BM36" i="154"/>
  <c r="BY32" i="154"/>
  <c r="BM32" i="154"/>
  <c r="BL8" i="154"/>
  <c r="BM20" i="153"/>
  <c r="BW40" i="153"/>
  <c r="BY40" i="153" s="1"/>
  <c r="BQ40" i="153"/>
  <c r="BW36" i="153"/>
  <c r="BQ36" i="153"/>
  <c r="BM24" i="153"/>
  <c r="BJ12" i="153"/>
  <c r="BQ20" i="153"/>
  <c r="BW20" i="153"/>
  <c r="BY20" i="153" s="1"/>
  <c r="BM36" i="153"/>
  <c r="BY36" i="153"/>
  <c r="BQ8" i="153"/>
  <c r="BW8" i="153" s="1"/>
  <c r="BY8" i="153" s="1"/>
  <c r="BQ24" i="153"/>
  <c r="BW24" i="153"/>
  <c r="BY24" i="153" s="1"/>
  <c r="BW28" i="153"/>
  <c r="BY28" i="153" s="1"/>
  <c r="BQ28" i="153"/>
  <c r="BM36" i="152"/>
  <c r="BQ32" i="152"/>
  <c r="BW32" i="152"/>
  <c r="BY32" i="152" s="1"/>
  <c r="BW40" i="152"/>
  <c r="BQ40" i="152"/>
  <c r="BW24" i="152"/>
  <c r="BY24" i="152" s="1"/>
  <c r="BQ24" i="152"/>
  <c r="BW28" i="152"/>
  <c r="BY28" i="152" s="1"/>
  <c r="BQ28" i="152"/>
  <c r="BX40" i="152"/>
  <c r="BT40" i="152"/>
  <c r="BJ8" i="152"/>
  <c r="BN8" i="152"/>
  <c r="BQ12" i="152"/>
  <c r="BW12" i="152" s="1"/>
  <c r="BY12" i="152" s="1"/>
  <c r="BM16" i="152"/>
  <c r="BQ20" i="152"/>
  <c r="BW20" i="152" s="1"/>
  <c r="BW36" i="152"/>
  <c r="BY36" i="152" s="1"/>
  <c r="BQ36" i="152"/>
  <c r="BM20" i="152"/>
  <c r="BS8" i="149"/>
  <c r="BW8" i="149" s="1"/>
  <c r="D8" i="149"/>
  <c r="BJ8" i="149" s="1"/>
  <c r="BL4" i="149"/>
  <c r="BJ16" i="149"/>
  <c r="BM16" i="149"/>
  <c r="BP16" i="149" s="1"/>
  <c r="BV16" i="149" s="1"/>
  <c r="BO28" i="149"/>
  <c r="BP28" i="149" s="1"/>
  <c r="BV28" i="149" s="1"/>
  <c r="BS28" i="149"/>
  <c r="BW28" i="149" s="1"/>
  <c r="BJ24" i="149"/>
  <c r="BL12" i="149"/>
  <c r="BO12" i="149"/>
  <c r="BO20" i="149"/>
  <c r="BP20" i="149" s="1"/>
  <c r="BV20" i="149" s="1"/>
  <c r="BX20" i="149" s="1"/>
  <c r="BL16" i="149"/>
  <c r="BJ4" i="149"/>
  <c r="BM4" i="149"/>
  <c r="BS40" i="149"/>
  <c r="BW40" i="149"/>
  <c r="BS36" i="149"/>
  <c r="BW36" i="149"/>
  <c r="BM36" i="150"/>
  <c r="BM40" i="150"/>
  <c r="BT8" i="150"/>
  <c r="BX8" i="150" s="1"/>
  <c r="BW28" i="150"/>
  <c r="BY28" i="150" s="1"/>
  <c r="BQ28" i="150"/>
  <c r="BX40" i="150"/>
  <c r="BY40" i="150" s="1"/>
  <c r="BT40" i="150"/>
  <c r="BT16" i="150"/>
  <c r="BX16" i="150" s="1"/>
  <c r="BP8" i="150"/>
  <c r="BL8" i="150"/>
  <c r="BM32" i="150"/>
  <c r="BY32" i="150"/>
  <c r="BN8" i="150"/>
  <c r="BJ8" i="150"/>
  <c r="BM28" i="150"/>
  <c r="BM20" i="150"/>
  <c r="BW36" i="150"/>
  <c r="BY36" i="150" s="1"/>
  <c r="BQ36" i="150"/>
  <c r="BV36" i="149"/>
  <c r="BX36" i="149" s="1"/>
  <c r="BP36" i="149"/>
  <c r="BX40" i="149"/>
  <c r="BM32" i="149"/>
  <c r="BO8" i="149"/>
  <c r="BL8" i="149"/>
  <c r="BQ12" i="150" l="1"/>
  <c r="BW12" i="150" s="1"/>
  <c r="BY12" i="150" s="1"/>
  <c r="BQ4" i="154"/>
  <c r="BW4" i="154" s="1"/>
  <c r="BY4" i="154" s="1"/>
  <c r="BY20" i="150"/>
  <c r="BX28" i="149"/>
  <c r="BW16" i="153"/>
  <c r="BY16" i="153" s="1"/>
  <c r="BM4" i="154"/>
  <c r="BQ16" i="154"/>
  <c r="BW16" i="154" s="1"/>
  <c r="BY16" i="154" s="1"/>
  <c r="BM8" i="155"/>
  <c r="BM8" i="154"/>
  <c r="BV24" i="149"/>
  <c r="BX24" i="149" s="1"/>
  <c r="BQ8" i="155"/>
  <c r="BW8" i="155" s="1"/>
  <c r="BY8" i="155" s="1"/>
  <c r="BP12" i="149"/>
  <c r="BV12" i="149" s="1"/>
  <c r="BX12" i="149" s="1"/>
  <c r="BM16" i="154"/>
  <c r="BQ4" i="153"/>
  <c r="BW4" i="153" s="1"/>
  <c r="BY4" i="153" s="1"/>
  <c r="BM4" i="150"/>
  <c r="BP4" i="149"/>
  <c r="BV4" i="149" s="1"/>
  <c r="BX4" i="149" s="1"/>
  <c r="BY20" i="152"/>
  <c r="BQ12" i="153"/>
  <c r="BW12" i="153" s="1"/>
  <c r="BY12" i="153" s="1"/>
  <c r="BW4" i="150"/>
  <c r="BY4" i="150" s="1"/>
  <c r="BY12" i="155"/>
  <c r="BW16" i="150"/>
  <c r="BY16" i="150" s="1"/>
  <c r="BW24" i="150"/>
  <c r="BY24" i="150" s="1"/>
  <c r="BQ8" i="154"/>
  <c r="BW8" i="154" s="1"/>
  <c r="BY8" i="154" s="1"/>
  <c r="BY24" i="154"/>
  <c r="BM12" i="154"/>
  <c r="BQ12" i="154"/>
  <c r="BW12" i="154" s="1"/>
  <c r="BY12" i="154" s="1"/>
  <c r="BQ20" i="154"/>
  <c r="BW20" i="154" s="1"/>
  <c r="BY20" i="154" s="1"/>
  <c r="BM12" i="153"/>
  <c r="BQ8" i="152"/>
  <c r="BW8" i="152" s="1"/>
  <c r="BY8" i="152" s="1"/>
  <c r="BM8" i="152"/>
  <c r="BY40" i="152"/>
  <c r="BM8" i="149"/>
  <c r="BP8" i="149" s="1"/>
  <c r="BV8" i="149" s="1"/>
  <c r="BX8" i="149" s="1"/>
  <c r="BX16" i="149"/>
  <c r="BM8" i="150"/>
  <c r="BQ8" i="150"/>
  <c r="BW8" i="150" s="1"/>
  <c r="BY8" i="150" s="1"/>
  <c r="BP32" i="149"/>
  <c r="BV32" i="149" s="1"/>
  <c r="BX32" i="149" s="1"/>
  <c r="BV12" i="155" l="1"/>
  <c r="BU12" i="155" s="1"/>
  <c r="N50" i="155" s="1"/>
  <c r="BV40" i="155"/>
  <c r="BU40" i="155" s="1"/>
  <c r="BD50" i="155" s="1"/>
  <c r="BV8" i="152"/>
  <c r="BU8" i="152" s="1"/>
  <c r="H50" i="152" s="1"/>
  <c r="BV24" i="153"/>
  <c r="BU24" i="153" s="1"/>
  <c r="AF50" i="153" s="1"/>
  <c r="BV28" i="153"/>
  <c r="BU28" i="153" s="1"/>
  <c r="AL50" i="153" s="1"/>
  <c r="BV20" i="155"/>
  <c r="BU20" i="155" s="1"/>
  <c r="Z50" i="155" s="1"/>
  <c r="BV8" i="155"/>
  <c r="BU8" i="155" s="1"/>
  <c r="H50" i="155" s="1"/>
  <c r="BV20" i="153"/>
  <c r="BU20" i="153" s="1"/>
  <c r="Z50" i="153" s="1"/>
  <c r="BV36" i="153"/>
  <c r="BU36" i="153" s="1"/>
  <c r="AX50" i="153" s="1"/>
  <c r="BV8" i="153"/>
  <c r="BU8" i="153" s="1"/>
  <c r="H50" i="153" s="1"/>
  <c r="BV40" i="153"/>
  <c r="BU40" i="153" s="1"/>
  <c r="BD50" i="153" s="1"/>
  <c r="BV4" i="155"/>
  <c r="BU4" i="155" s="1"/>
  <c r="B50" i="155" s="1"/>
  <c r="BV24" i="155"/>
  <c r="BU24" i="155" s="1"/>
  <c r="AF50" i="155" s="1"/>
  <c r="BV32" i="155"/>
  <c r="BU32" i="155" s="1"/>
  <c r="AR50" i="155" s="1"/>
  <c r="BV36" i="155"/>
  <c r="BU36" i="155" s="1"/>
  <c r="AX50" i="155" s="1"/>
  <c r="BV28" i="155"/>
  <c r="BU28" i="155" s="1"/>
  <c r="AL50" i="155" s="1"/>
  <c r="BV16" i="155"/>
  <c r="BU16" i="155" s="1"/>
  <c r="T50" i="155" s="1"/>
  <c r="BV8" i="150"/>
  <c r="BU8" i="150" s="1"/>
  <c r="H50" i="150" s="1"/>
  <c r="BV28" i="154"/>
  <c r="BU28" i="154" s="1"/>
  <c r="AL50" i="154" s="1"/>
  <c r="BV32" i="154"/>
  <c r="BU32" i="154" s="1"/>
  <c r="AR50" i="154" s="1"/>
  <c r="BV12" i="154"/>
  <c r="BU12" i="154" s="1"/>
  <c r="N50" i="154" s="1"/>
  <c r="BV4" i="154"/>
  <c r="BU4" i="154" s="1"/>
  <c r="B50" i="154" s="1"/>
  <c r="BV8" i="154"/>
  <c r="BU8" i="154" s="1"/>
  <c r="H50" i="154" s="1"/>
  <c r="BV16" i="154"/>
  <c r="BU16" i="154" s="1"/>
  <c r="T50" i="154" s="1"/>
  <c r="BV24" i="154"/>
  <c r="BU24" i="154" s="1"/>
  <c r="AF50" i="154" s="1"/>
  <c r="BV20" i="154"/>
  <c r="BU20" i="154" s="1"/>
  <c r="Z50" i="154" s="1"/>
  <c r="BV40" i="154"/>
  <c r="BU40" i="154" s="1"/>
  <c r="BD50" i="154" s="1"/>
  <c r="BV36" i="154"/>
  <c r="BU36" i="154" s="1"/>
  <c r="AX50" i="154" s="1"/>
  <c r="BV12" i="153"/>
  <c r="BU12" i="153" s="1"/>
  <c r="N50" i="153" s="1"/>
  <c r="BV32" i="153"/>
  <c r="BU32" i="153" s="1"/>
  <c r="AR50" i="153" s="1"/>
  <c r="BV4" i="153"/>
  <c r="BU4" i="153" s="1"/>
  <c r="B50" i="153" s="1"/>
  <c r="BV16" i="153"/>
  <c r="BU16" i="153" s="1"/>
  <c r="T50" i="153" s="1"/>
  <c r="BV16" i="152"/>
  <c r="BU16" i="152" s="1"/>
  <c r="T50" i="152" s="1"/>
  <c r="BV4" i="152"/>
  <c r="BU4" i="152" s="1"/>
  <c r="B50" i="152" s="1"/>
  <c r="BV24" i="152"/>
  <c r="BU24" i="152" s="1"/>
  <c r="AF50" i="152" s="1"/>
  <c r="BV20" i="152"/>
  <c r="BU20" i="152" s="1"/>
  <c r="Z50" i="152" s="1"/>
  <c r="BV40" i="152"/>
  <c r="BU40" i="152" s="1"/>
  <c r="BD50" i="152" s="1"/>
  <c r="BV12" i="152"/>
  <c r="BU12" i="152" s="1"/>
  <c r="N50" i="152" s="1"/>
  <c r="BV36" i="152"/>
  <c r="BU36" i="152" s="1"/>
  <c r="AX50" i="152" s="1"/>
  <c r="BV28" i="152"/>
  <c r="BU28" i="152" s="1"/>
  <c r="AL50" i="152" s="1"/>
  <c r="BV32" i="152"/>
  <c r="BU32" i="152" s="1"/>
  <c r="AR50" i="152" s="1"/>
  <c r="BV32" i="150"/>
  <c r="BU32" i="150" s="1"/>
  <c r="AR50" i="150" s="1"/>
  <c r="BV12" i="150"/>
  <c r="BU12" i="150" s="1"/>
  <c r="N50" i="150" s="1"/>
  <c r="BV24" i="150"/>
  <c r="BU24" i="150" s="1"/>
  <c r="AF50" i="150" s="1"/>
  <c r="BV36" i="150"/>
  <c r="BU36" i="150" s="1"/>
  <c r="AX50" i="150" s="1"/>
  <c r="BV28" i="150"/>
  <c r="BU28" i="150" s="1"/>
  <c r="AL50" i="150" s="1"/>
  <c r="BV20" i="150"/>
  <c r="BU20" i="150" s="1"/>
  <c r="Z50" i="150" s="1"/>
  <c r="BV4" i="150"/>
  <c r="BU4" i="150" s="1"/>
  <c r="B50" i="150" s="1"/>
  <c r="BV16" i="150"/>
  <c r="BU16" i="150" s="1"/>
  <c r="T50" i="150" s="1"/>
  <c r="BV40" i="150"/>
  <c r="BU40" i="150" s="1"/>
  <c r="BD50" i="150" s="1"/>
  <c r="BU8" i="149"/>
  <c r="BT8" i="149" s="1"/>
  <c r="H50" i="149" s="1"/>
  <c r="BU4" i="149"/>
  <c r="BT4" i="149" s="1"/>
  <c r="B50" i="149" s="1"/>
  <c r="BU24" i="149"/>
  <c r="BT24" i="149" s="1"/>
  <c r="AF50" i="149" s="1"/>
  <c r="BU16" i="149"/>
  <c r="BT16" i="149" s="1"/>
  <c r="T50" i="149" s="1"/>
  <c r="BU28" i="149"/>
  <c r="BT28" i="149" s="1"/>
  <c r="AL50" i="149" s="1"/>
  <c r="BU36" i="149"/>
  <c r="BT36" i="149" s="1"/>
  <c r="AX50" i="149" s="1"/>
  <c r="BU40" i="149"/>
  <c r="BT40" i="149" s="1"/>
  <c r="BD50" i="149" s="1"/>
  <c r="BU12" i="149"/>
  <c r="BT12" i="149" s="1"/>
  <c r="N50" i="149" s="1"/>
  <c r="BU20" i="149"/>
  <c r="BT20" i="149" s="1"/>
  <c r="Z50" i="149" s="1"/>
  <c r="BU32" i="149"/>
  <c r="BT32" i="149" s="1"/>
  <c r="AR50" i="149" s="1"/>
</calcChain>
</file>

<file path=xl/sharedStrings.xml><?xml version="1.0" encoding="utf-8"?>
<sst xmlns="http://schemas.openxmlformats.org/spreadsheetml/2006/main" count="2510" uniqueCount="93">
  <si>
    <t>集計表</t>
    <rPh sb="0" eb="2">
      <t>シュウケイ</t>
    </rPh>
    <rPh sb="2" eb="3">
      <t>ヒョウ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</si>
  <si>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</si>
  <si>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</si>
  <si>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</si>
  <si>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</si>
  <si>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</si>
  <si>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</si>
  <si>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</si>
  <si>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</si>
  <si>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</si>
  <si>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</si>
  <si>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</si>
  <si>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</si>
  <si>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</si>
  <si>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</si>
  <si>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</si>
  <si>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</si>
  <si>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</si>
  <si>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</si>
  <si>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</si>
  <si>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</si>
  <si>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</si>
  <si>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</si>
  <si>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</si>
  <si>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①</t>
    <phoneticPr fontId="1"/>
  </si>
  <si>
    <t>勝ち点</t>
    <rPh sb="0" eb="1">
      <t>カ</t>
    </rPh>
    <rPh sb="2" eb="3">
      <t>テン</t>
    </rPh>
    <phoneticPr fontId="1"/>
  </si>
  <si>
    <t>　</t>
    <phoneticPr fontId="1"/>
  </si>
  <si>
    <t>⑨</t>
    <phoneticPr fontId="1"/>
  </si>
  <si>
    <t>⑯</t>
    <phoneticPr fontId="1"/>
  </si>
  <si>
    <t>⑭</t>
    <phoneticPr fontId="1"/>
  </si>
  <si>
    <t>ペガサス</t>
  </si>
  <si>
    <t>ユーアイクラブ</t>
  </si>
  <si>
    <t>雅やか</t>
  </si>
  <si>
    <t>⑭</t>
    <phoneticPr fontId="4"/>
  </si>
  <si>
    <t>①</t>
    <phoneticPr fontId="4"/>
  </si>
  <si>
    <t>⑩</t>
    <phoneticPr fontId="4"/>
  </si>
  <si>
    <t>⑤</t>
    <phoneticPr fontId="4"/>
  </si>
  <si>
    <t>⑥</t>
    <phoneticPr fontId="4"/>
  </si>
  <si>
    <t>②</t>
    <phoneticPr fontId="4"/>
  </si>
  <si>
    <t>⑪</t>
    <phoneticPr fontId="4"/>
  </si>
  <si>
    <t>⑬</t>
    <phoneticPr fontId="4"/>
  </si>
  <si>
    <t>③</t>
    <phoneticPr fontId="4"/>
  </si>
  <si>
    <t>⑨</t>
    <phoneticPr fontId="4"/>
  </si>
  <si>
    <t>⑦</t>
    <phoneticPr fontId="4"/>
  </si>
  <si>
    <t>④</t>
    <phoneticPr fontId="4"/>
  </si>
  <si>
    <t>⑮</t>
    <phoneticPr fontId="4"/>
  </si>
  <si>
    <t>⑫</t>
    <phoneticPr fontId="4"/>
  </si>
  <si>
    <t>⑧</t>
    <phoneticPr fontId="4"/>
  </si>
  <si>
    <t>⑯</t>
    <phoneticPr fontId="4"/>
  </si>
  <si>
    <t>第６コート</t>
    <rPh sb="0" eb="1">
      <t>ダイ</t>
    </rPh>
    <phoneticPr fontId="4"/>
  </si>
  <si>
    <t>第７コート</t>
    <rPh sb="0" eb="1">
      <t>ダイ</t>
    </rPh>
    <phoneticPr fontId="4"/>
  </si>
  <si>
    <t>種目：レディースフリーの部</t>
    <phoneticPr fontId="1"/>
  </si>
  <si>
    <t>エンドレス</t>
  </si>
  <si>
    <t>DOTABATA</t>
  </si>
  <si>
    <t>ウェーブ</t>
  </si>
  <si>
    <t>大志び～</t>
  </si>
  <si>
    <t>ワルキューレ　B</t>
  </si>
  <si>
    <t>ブラウニー</t>
  </si>
  <si>
    <t>愛西　SVC</t>
    <phoneticPr fontId="1"/>
  </si>
  <si>
    <t>第１コート</t>
    <rPh sb="0" eb="1">
      <t>ダイ</t>
    </rPh>
    <phoneticPr fontId="4"/>
  </si>
  <si>
    <t>種目：メンズの部</t>
    <phoneticPr fontId="1"/>
  </si>
  <si>
    <t>大治町スポーツ</t>
    <rPh sb="0" eb="3">
      <t>オオハルチョウ</t>
    </rPh>
    <phoneticPr fontId="1"/>
  </si>
  <si>
    <t>光ヶ丘P＆M</t>
  </si>
  <si>
    <t>ボンべーロ</t>
  </si>
  <si>
    <t>レッドビッキーズ</t>
  </si>
  <si>
    <t>エンジェルス　Z</t>
  </si>
  <si>
    <t>ハッピーA</t>
  </si>
  <si>
    <t>第2コート</t>
    <rPh sb="0" eb="1">
      <t>ダイ</t>
    </rPh>
    <phoneticPr fontId="4"/>
  </si>
  <si>
    <t>ＭＩＸ</t>
  </si>
  <si>
    <t>大志え～</t>
  </si>
  <si>
    <t>ハッピーB</t>
  </si>
  <si>
    <t>エンジェルス　X</t>
  </si>
  <si>
    <t>第４・５コート</t>
    <rPh sb="0" eb="1">
      <t>ダイ</t>
    </rPh>
    <phoneticPr fontId="4"/>
  </si>
  <si>
    <t>第３コート</t>
    <rPh sb="0" eb="1">
      <t>ダイ</t>
    </rPh>
    <phoneticPr fontId="4"/>
  </si>
  <si>
    <t>種目：レディース50歳以上の部</t>
    <rPh sb="10" eb="13">
      <t>サイイジョウ</t>
    </rPh>
    <phoneticPr fontId="1"/>
  </si>
  <si>
    <t>シャインハート</t>
  </si>
  <si>
    <t>甚目寺☆空</t>
  </si>
  <si>
    <t>KISOGAWA</t>
  </si>
  <si>
    <t>フライデー紅葉</t>
  </si>
  <si>
    <t>フライデーグラス</t>
  </si>
  <si>
    <t>Ｑビック</t>
  </si>
  <si>
    <t>種目：レディースフリーの部</t>
    <phoneticPr fontId="1"/>
  </si>
  <si>
    <t>大治町スポーツ</t>
    <rPh sb="0" eb="3">
      <t>オオハルチョウ</t>
    </rPh>
    <phoneticPr fontId="1"/>
  </si>
  <si>
    <t>華成 ★桜★</t>
  </si>
  <si>
    <t>BACK UP AZAI</t>
  </si>
  <si>
    <t>ひまわり　Ⅰ</t>
  </si>
  <si>
    <t>TEAM　MOM</t>
    <phoneticPr fontId="1"/>
  </si>
  <si>
    <t>大治町スポーツ</t>
    <rPh sb="0" eb="3">
      <t>オオハルチョウ</t>
    </rPh>
    <phoneticPr fontId="1"/>
  </si>
  <si>
    <t>ぐっちょびー</t>
  </si>
  <si>
    <t>大塚SVC</t>
  </si>
  <si>
    <t>ボンベーロ</t>
  </si>
  <si>
    <t>'ひまわり　Ⅱ</t>
  </si>
  <si>
    <t>ワルキューレ　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</si>
</sst>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3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Border="1"/>
    <xf numFmtId="0" fontId="7" fillId="0" borderId="64" xfId="0" applyFont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9" xfId="0" applyBorder="1"/>
    <xf numFmtId="0" fontId="0" fillId="0" borderId="53" xfId="0" applyBorder="1"/>
    <xf numFmtId="0" fontId="0" fillId="0" borderId="49" xfId="0" applyBorder="1"/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71" xfId="0" applyBorder="1"/>
    <xf numFmtId="176" fontId="0" fillId="0" borderId="0" xfId="0" applyNumberForma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/>
    <xf numFmtId="0" fontId="0" fillId="0" borderId="52" xfId="0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1" fillId="0" borderId="97" xfId="0" applyFont="1" applyBorder="1"/>
    <xf numFmtId="0" fontId="15" fillId="0" borderId="0" xfId="0" applyFont="1"/>
    <xf numFmtId="0" fontId="0" fillId="0" borderId="12" xfId="0" applyBorder="1"/>
    <xf numFmtId="0" fontId="6" fillId="6" borderId="1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7" fillId="0" borderId="27" xfId="0" applyFont="1" applyBorder="1" applyAlignment="1">
      <alignment vertical="center"/>
    </xf>
    <xf numFmtId="0" fontId="7" fillId="2" borderId="2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46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0" fillId="6" borderId="55" xfId="0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6" borderId="52" xfId="0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0" fillId="6" borderId="91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center" wrapText="1"/>
    </xf>
    <xf numFmtId="0" fontId="7" fillId="6" borderId="72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7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  <xf numFmtId="0" fontId="0" fillId="6" borderId="46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6" borderId="50" xfId="0" applyFill="1" applyBorder="1" applyAlignment="1">
      <alignment vertical="center" wrapText="1"/>
    </xf>
    <xf numFmtId="0" fontId="0" fillId="6" borderId="52" xfId="0" applyFill="1" applyBorder="1" applyAlignment="1">
      <alignment vertical="center" wrapText="1"/>
    </xf>
    <xf numFmtId="0" fontId="0" fillId="6" borderId="55" xfId="0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176" fontId="16" fillId="0" borderId="27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7" fillId="10" borderId="43" xfId="0" applyFont="1" applyFill="1" applyBorder="1" applyAlignment="1">
      <alignment horizontal="center" vertical="center"/>
    </xf>
    <xf numFmtId="176" fontId="16" fillId="0" borderId="48" xfId="0" applyNumberFormat="1" applyFont="1" applyBorder="1" applyAlignment="1">
      <alignment horizontal="center" vertical="center"/>
    </xf>
    <xf numFmtId="176" fontId="16" fillId="0" borderId="36" xfId="0" applyNumberFormat="1" applyFont="1" applyBorder="1" applyAlignment="1">
      <alignment horizontal="center" vertical="center"/>
    </xf>
    <xf numFmtId="176" fontId="16" fillId="0" borderId="75" xfId="0" applyNumberFormat="1" applyFont="1" applyBorder="1" applyAlignment="1">
      <alignment horizontal="center" vertical="center"/>
    </xf>
    <xf numFmtId="176" fontId="16" fillId="0" borderId="43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176" fontId="16" fillId="0" borderId="40" xfId="0" applyNumberFormat="1" applyFont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top" wrapText="1"/>
    </xf>
    <xf numFmtId="0" fontId="6" fillId="6" borderId="37" xfId="0" applyFont="1" applyFill="1" applyBorder="1" applyAlignment="1">
      <alignment horizontal="center" vertical="top" wrapText="1"/>
    </xf>
    <xf numFmtId="176" fontId="16" fillId="0" borderId="31" xfId="0" applyNumberFormat="1" applyFont="1" applyBorder="1" applyAlignment="1">
      <alignment horizontal="center" vertical="center" wrapText="1"/>
    </xf>
    <xf numFmtId="176" fontId="16" fillId="0" borderId="36" xfId="0" applyNumberFormat="1" applyFont="1" applyBorder="1" applyAlignment="1">
      <alignment horizontal="center" vertical="center" wrapText="1"/>
    </xf>
    <xf numFmtId="176" fontId="16" fillId="0" borderId="43" xfId="0" applyNumberFormat="1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7" fillId="6" borderId="82" xfId="0" applyFont="1" applyFill="1" applyBorder="1" applyAlignment="1">
      <alignment horizontal="center" vertical="center"/>
    </xf>
    <xf numFmtId="0" fontId="7" fillId="6" borderId="83" xfId="0" applyFont="1" applyFill="1" applyBorder="1" applyAlignment="1">
      <alignment horizontal="center" vertical="center"/>
    </xf>
    <xf numFmtId="0" fontId="7" fillId="6" borderId="84" xfId="0" applyFont="1" applyFill="1" applyBorder="1" applyAlignment="1">
      <alignment horizontal="center" vertical="center"/>
    </xf>
    <xf numFmtId="0" fontId="7" fillId="6" borderId="85" xfId="0" applyFont="1" applyFill="1" applyBorder="1" applyAlignment="1">
      <alignment horizontal="center" vertical="center"/>
    </xf>
    <xf numFmtId="0" fontId="7" fillId="6" borderId="86" xfId="0" applyFont="1" applyFill="1" applyBorder="1" applyAlignment="1">
      <alignment horizontal="center" vertical="center"/>
    </xf>
    <xf numFmtId="0" fontId="7" fillId="6" borderId="87" xfId="0" applyFont="1" applyFill="1" applyBorder="1" applyAlignment="1">
      <alignment horizontal="center" vertical="center"/>
    </xf>
    <xf numFmtId="0" fontId="7" fillId="6" borderId="88" xfId="0" applyFont="1" applyFill="1" applyBorder="1" applyAlignment="1">
      <alignment horizontal="center" vertical="center"/>
    </xf>
    <xf numFmtId="0" fontId="7" fillId="6" borderId="89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CCFFFF"/>
      <color rgb="FFFFFF99"/>
      <color rgb="FFFDE9D9"/>
      <color rgb="FFFF33CC"/>
      <color rgb="FFE8F945"/>
      <color rgb="FFFF66CC"/>
      <color rgb="FFC62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F522-2142-4F64-93B0-161F052922BE}">
  <sheetPr>
    <tabColor rgb="FFFF0000"/>
  </sheetPr>
  <dimension ref="A1:BY111"/>
  <sheetViews>
    <sheetView workbookViewId="0">
      <selection activeCell="BQ1" sqref="BQ1:BT1048576"/>
    </sheetView>
  </sheetViews>
  <sheetFormatPr defaultRowHeight="13" x14ac:dyDescent="0.2"/>
  <cols>
    <col min="1" max="1" width="16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81640625" customWidth="1"/>
    <col min="64" max="64" width="2.6328125" customWidth="1"/>
    <col min="65" max="65" width="3" customWidth="1"/>
    <col min="66" max="66" width="3.1796875" customWidth="1"/>
    <col min="67" max="67" width="0.81640625" customWidth="1"/>
    <col min="68" max="68" width="2.81640625" customWidth="1"/>
    <col min="69" max="69" width="5.90625" hidden="1" customWidth="1"/>
    <col min="70" max="70" width="4" hidden="1" customWidth="1"/>
    <col min="71" max="71" width="4.0898437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81640625" customWidth="1"/>
    <col min="321" max="321" width="2.1796875" customWidth="1"/>
    <col min="322" max="322" width="3.1796875" customWidth="1"/>
    <col min="323" max="323" width="0.81640625" customWidth="1"/>
    <col min="324" max="324" width="2.81640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81640625" customWidth="1"/>
    <col min="577" max="577" width="2.1796875" customWidth="1"/>
    <col min="578" max="578" width="3.1796875" customWidth="1"/>
    <col min="579" max="579" width="0.81640625" customWidth="1"/>
    <col min="580" max="580" width="2.81640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81640625" customWidth="1"/>
    <col min="833" max="833" width="2.1796875" customWidth="1"/>
    <col min="834" max="834" width="3.1796875" customWidth="1"/>
    <col min="835" max="835" width="0.81640625" customWidth="1"/>
    <col min="836" max="836" width="2.81640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81640625" customWidth="1"/>
    <col min="1089" max="1089" width="2.1796875" customWidth="1"/>
    <col min="1090" max="1090" width="3.1796875" customWidth="1"/>
    <col min="1091" max="1091" width="0.81640625" customWidth="1"/>
    <col min="1092" max="1092" width="2.81640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81640625" customWidth="1"/>
    <col min="1345" max="1345" width="2.1796875" customWidth="1"/>
    <col min="1346" max="1346" width="3.1796875" customWidth="1"/>
    <col min="1347" max="1347" width="0.81640625" customWidth="1"/>
    <col min="1348" max="1348" width="2.81640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81640625" customWidth="1"/>
    <col min="1601" max="1601" width="2.1796875" customWidth="1"/>
    <col min="1602" max="1602" width="3.1796875" customWidth="1"/>
    <col min="1603" max="1603" width="0.81640625" customWidth="1"/>
    <col min="1604" max="1604" width="2.81640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81640625" customWidth="1"/>
    <col min="1857" max="1857" width="2.1796875" customWidth="1"/>
    <col min="1858" max="1858" width="3.1796875" customWidth="1"/>
    <col min="1859" max="1859" width="0.81640625" customWidth="1"/>
    <col min="1860" max="1860" width="2.81640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81640625" customWidth="1"/>
    <col min="2113" max="2113" width="2.1796875" customWidth="1"/>
    <col min="2114" max="2114" width="3.1796875" customWidth="1"/>
    <col min="2115" max="2115" width="0.81640625" customWidth="1"/>
    <col min="2116" max="2116" width="2.81640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81640625" customWidth="1"/>
    <col min="2369" max="2369" width="2.1796875" customWidth="1"/>
    <col min="2370" max="2370" width="3.1796875" customWidth="1"/>
    <col min="2371" max="2371" width="0.81640625" customWidth="1"/>
    <col min="2372" max="2372" width="2.81640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81640625" customWidth="1"/>
    <col min="2625" max="2625" width="2.1796875" customWidth="1"/>
    <col min="2626" max="2626" width="3.1796875" customWidth="1"/>
    <col min="2627" max="2627" width="0.81640625" customWidth="1"/>
    <col min="2628" max="2628" width="2.81640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81640625" customWidth="1"/>
    <col min="2881" max="2881" width="2.1796875" customWidth="1"/>
    <col min="2882" max="2882" width="3.1796875" customWidth="1"/>
    <col min="2883" max="2883" width="0.81640625" customWidth="1"/>
    <col min="2884" max="2884" width="2.81640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81640625" customWidth="1"/>
    <col min="3137" max="3137" width="2.1796875" customWidth="1"/>
    <col min="3138" max="3138" width="3.1796875" customWidth="1"/>
    <col min="3139" max="3139" width="0.81640625" customWidth="1"/>
    <col min="3140" max="3140" width="2.81640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81640625" customWidth="1"/>
    <col min="3393" max="3393" width="2.1796875" customWidth="1"/>
    <col min="3394" max="3394" width="3.1796875" customWidth="1"/>
    <col min="3395" max="3395" width="0.81640625" customWidth="1"/>
    <col min="3396" max="3396" width="2.81640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81640625" customWidth="1"/>
    <col min="3649" max="3649" width="2.1796875" customWidth="1"/>
    <col min="3650" max="3650" width="3.1796875" customWidth="1"/>
    <col min="3651" max="3651" width="0.81640625" customWidth="1"/>
    <col min="3652" max="3652" width="2.81640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81640625" customWidth="1"/>
    <col min="3905" max="3905" width="2.1796875" customWidth="1"/>
    <col min="3906" max="3906" width="3.1796875" customWidth="1"/>
    <col min="3907" max="3907" width="0.81640625" customWidth="1"/>
    <col min="3908" max="3908" width="2.81640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81640625" customWidth="1"/>
    <col min="4161" max="4161" width="2.1796875" customWidth="1"/>
    <col min="4162" max="4162" width="3.1796875" customWidth="1"/>
    <col min="4163" max="4163" width="0.81640625" customWidth="1"/>
    <col min="4164" max="4164" width="2.81640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81640625" customWidth="1"/>
    <col min="4417" max="4417" width="2.1796875" customWidth="1"/>
    <col min="4418" max="4418" width="3.1796875" customWidth="1"/>
    <col min="4419" max="4419" width="0.81640625" customWidth="1"/>
    <col min="4420" max="4420" width="2.81640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81640625" customWidth="1"/>
    <col min="4673" max="4673" width="2.1796875" customWidth="1"/>
    <col min="4674" max="4674" width="3.1796875" customWidth="1"/>
    <col min="4675" max="4675" width="0.81640625" customWidth="1"/>
    <col min="4676" max="4676" width="2.81640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81640625" customWidth="1"/>
    <col min="4929" max="4929" width="2.1796875" customWidth="1"/>
    <col min="4930" max="4930" width="3.1796875" customWidth="1"/>
    <col min="4931" max="4931" width="0.81640625" customWidth="1"/>
    <col min="4932" max="4932" width="2.81640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81640625" customWidth="1"/>
    <col min="5185" max="5185" width="2.1796875" customWidth="1"/>
    <col min="5186" max="5186" width="3.1796875" customWidth="1"/>
    <col min="5187" max="5187" width="0.81640625" customWidth="1"/>
    <col min="5188" max="5188" width="2.81640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81640625" customWidth="1"/>
    <col min="5441" max="5441" width="2.1796875" customWidth="1"/>
    <col min="5442" max="5442" width="3.1796875" customWidth="1"/>
    <col min="5443" max="5443" width="0.81640625" customWidth="1"/>
    <col min="5444" max="5444" width="2.81640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81640625" customWidth="1"/>
    <col min="5697" max="5697" width="2.1796875" customWidth="1"/>
    <col min="5698" max="5698" width="3.1796875" customWidth="1"/>
    <col min="5699" max="5699" width="0.81640625" customWidth="1"/>
    <col min="5700" max="5700" width="2.81640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81640625" customWidth="1"/>
    <col min="5953" max="5953" width="2.1796875" customWidth="1"/>
    <col min="5954" max="5954" width="3.1796875" customWidth="1"/>
    <col min="5955" max="5955" width="0.81640625" customWidth="1"/>
    <col min="5956" max="5956" width="2.81640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81640625" customWidth="1"/>
    <col min="6209" max="6209" width="2.1796875" customWidth="1"/>
    <col min="6210" max="6210" width="3.1796875" customWidth="1"/>
    <col min="6211" max="6211" width="0.81640625" customWidth="1"/>
    <col min="6212" max="6212" width="2.81640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81640625" customWidth="1"/>
    <col min="6465" max="6465" width="2.1796875" customWidth="1"/>
    <col min="6466" max="6466" width="3.1796875" customWidth="1"/>
    <col min="6467" max="6467" width="0.81640625" customWidth="1"/>
    <col min="6468" max="6468" width="2.81640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81640625" customWidth="1"/>
    <col min="6721" max="6721" width="2.1796875" customWidth="1"/>
    <col min="6722" max="6722" width="3.1796875" customWidth="1"/>
    <col min="6723" max="6723" width="0.81640625" customWidth="1"/>
    <col min="6724" max="6724" width="2.81640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81640625" customWidth="1"/>
    <col min="6977" max="6977" width="2.1796875" customWidth="1"/>
    <col min="6978" max="6978" width="3.1796875" customWidth="1"/>
    <col min="6979" max="6979" width="0.81640625" customWidth="1"/>
    <col min="6980" max="6980" width="2.81640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81640625" customWidth="1"/>
    <col min="7233" max="7233" width="2.1796875" customWidth="1"/>
    <col min="7234" max="7234" width="3.1796875" customWidth="1"/>
    <col min="7235" max="7235" width="0.81640625" customWidth="1"/>
    <col min="7236" max="7236" width="2.81640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81640625" customWidth="1"/>
    <col min="7489" max="7489" width="2.1796875" customWidth="1"/>
    <col min="7490" max="7490" width="3.1796875" customWidth="1"/>
    <col min="7491" max="7491" width="0.81640625" customWidth="1"/>
    <col min="7492" max="7492" width="2.81640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81640625" customWidth="1"/>
    <col min="7745" max="7745" width="2.1796875" customWidth="1"/>
    <col min="7746" max="7746" width="3.1796875" customWidth="1"/>
    <col min="7747" max="7747" width="0.81640625" customWidth="1"/>
    <col min="7748" max="7748" width="2.81640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81640625" customWidth="1"/>
    <col min="8001" max="8001" width="2.1796875" customWidth="1"/>
    <col min="8002" max="8002" width="3.1796875" customWidth="1"/>
    <col min="8003" max="8003" width="0.81640625" customWidth="1"/>
    <col min="8004" max="8004" width="2.81640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81640625" customWidth="1"/>
    <col min="8257" max="8257" width="2.1796875" customWidth="1"/>
    <col min="8258" max="8258" width="3.1796875" customWidth="1"/>
    <col min="8259" max="8259" width="0.81640625" customWidth="1"/>
    <col min="8260" max="8260" width="2.81640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81640625" customWidth="1"/>
    <col min="8513" max="8513" width="2.1796875" customWidth="1"/>
    <col min="8514" max="8514" width="3.1796875" customWidth="1"/>
    <col min="8515" max="8515" width="0.81640625" customWidth="1"/>
    <col min="8516" max="8516" width="2.81640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81640625" customWidth="1"/>
    <col min="8769" max="8769" width="2.1796875" customWidth="1"/>
    <col min="8770" max="8770" width="3.1796875" customWidth="1"/>
    <col min="8771" max="8771" width="0.81640625" customWidth="1"/>
    <col min="8772" max="8772" width="2.81640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81640625" customWidth="1"/>
    <col min="9025" max="9025" width="2.1796875" customWidth="1"/>
    <col min="9026" max="9026" width="3.1796875" customWidth="1"/>
    <col min="9027" max="9027" width="0.81640625" customWidth="1"/>
    <col min="9028" max="9028" width="2.81640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81640625" customWidth="1"/>
    <col min="9281" max="9281" width="2.1796875" customWidth="1"/>
    <col min="9282" max="9282" width="3.1796875" customWidth="1"/>
    <col min="9283" max="9283" width="0.81640625" customWidth="1"/>
    <col min="9284" max="9284" width="2.81640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81640625" customWidth="1"/>
    <col min="9537" max="9537" width="2.1796875" customWidth="1"/>
    <col min="9538" max="9538" width="3.1796875" customWidth="1"/>
    <col min="9539" max="9539" width="0.81640625" customWidth="1"/>
    <col min="9540" max="9540" width="2.81640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81640625" customWidth="1"/>
    <col min="9793" max="9793" width="2.1796875" customWidth="1"/>
    <col min="9794" max="9794" width="3.1796875" customWidth="1"/>
    <col min="9795" max="9795" width="0.81640625" customWidth="1"/>
    <col min="9796" max="9796" width="2.81640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81640625" customWidth="1"/>
    <col min="10049" max="10049" width="2.1796875" customWidth="1"/>
    <col min="10050" max="10050" width="3.1796875" customWidth="1"/>
    <col min="10051" max="10051" width="0.81640625" customWidth="1"/>
    <col min="10052" max="10052" width="2.81640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81640625" customWidth="1"/>
    <col min="10305" max="10305" width="2.1796875" customWidth="1"/>
    <col min="10306" max="10306" width="3.1796875" customWidth="1"/>
    <col min="10307" max="10307" width="0.81640625" customWidth="1"/>
    <col min="10308" max="10308" width="2.81640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81640625" customWidth="1"/>
    <col min="10561" max="10561" width="2.1796875" customWidth="1"/>
    <col min="10562" max="10562" width="3.1796875" customWidth="1"/>
    <col min="10563" max="10563" width="0.81640625" customWidth="1"/>
    <col min="10564" max="10564" width="2.81640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81640625" customWidth="1"/>
    <col min="10817" max="10817" width="2.1796875" customWidth="1"/>
    <col min="10818" max="10818" width="3.1796875" customWidth="1"/>
    <col min="10819" max="10819" width="0.81640625" customWidth="1"/>
    <col min="10820" max="10820" width="2.81640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81640625" customWidth="1"/>
    <col min="11073" max="11073" width="2.1796875" customWidth="1"/>
    <col min="11074" max="11074" width="3.1796875" customWidth="1"/>
    <col min="11075" max="11075" width="0.81640625" customWidth="1"/>
    <col min="11076" max="11076" width="2.81640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81640625" customWidth="1"/>
    <col min="11329" max="11329" width="2.1796875" customWidth="1"/>
    <col min="11330" max="11330" width="3.1796875" customWidth="1"/>
    <col min="11331" max="11331" width="0.81640625" customWidth="1"/>
    <col min="11332" max="11332" width="2.81640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81640625" customWidth="1"/>
    <col min="11585" max="11585" width="2.1796875" customWidth="1"/>
    <col min="11586" max="11586" width="3.1796875" customWidth="1"/>
    <col min="11587" max="11587" width="0.81640625" customWidth="1"/>
    <col min="11588" max="11588" width="2.81640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81640625" customWidth="1"/>
    <col min="11841" max="11841" width="2.1796875" customWidth="1"/>
    <col min="11842" max="11842" width="3.1796875" customWidth="1"/>
    <col min="11843" max="11843" width="0.81640625" customWidth="1"/>
    <col min="11844" max="11844" width="2.81640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81640625" customWidth="1"/>
    <col min="12097" max="12097" width="2.1796875" customWidth="1"/>
    <col min="12098" max="12098" width="3.1796875" customWidth="1"/>
    <col min="12099" max="12099" width="0.81640625" customWidth="1"/>
    <col min="12100" max="12100" width="2.81640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81640625" customWidth="1"/>
    <col min="12353" max="12353" width="2.1796875" customWidth="1"/>
    <col min="12354" max="12354" width="3.1796875" customWidth="1"/>
    <col min="12355" max="12355" width="0.81640625" customWidth="1"/>
    <col min="12356" max="12356" width="2.81640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81640625" customWidth="1"/>
    <col min="12609" max="12609" width="2.1796875" customWidth="1"/>
    <col min="12610" max="12610" width="3.1796875" customWidth="1"/>
    <col min="12611" max="12611" width="0.81640625" customWidth="1"/>
    <col min="12612" max="12612" width="2.81640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81640625" customWidth="1"/>
    <col min="12865" max="12865" width="2.1796875" customWidth="1"/>
    <col min="12866" max="12866" width="3.1796875" customWidth="1"/>
    <col min="12867" max="12867" width="0.81640625" customWidth="1"/>
    <col min="12868" max="12868" width="2.81640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81640625" customWidth="1"/>
    <col min="13121" max="13121" width="2.1796875" customWidth="1"/>
    <col min="13122" max="13122" width="3.1796875" customWidth="1"/>
    <col min="13123" max="13123" width="0.81640625" customWidth="1"/>
    <col min="13124" max="13124" width="2.81640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81640625" customWidth="1"/>
    <col min="13377" max="13377" width="2.1796875" customWidth="1"/>
    <col min="13378" max="13378" width="3.1796875" customWidth="1"/>
    <col min="13379" max="13379" width="0.81640625" customWidth="1"/>
    <col min="13380" max="13380" width="2.81640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81640625" customWidth="1"/>
    <col min="13633" max="13633" width="2.1796875" customWidth="1"/>
    <col min="13634" max="13634" width="3.1796875" customWidth="1"/>
    <col min="13635" max="13635" width="0.81640625" customWidth="1"/>
    <col min="13636" max="13636" width="2.81640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81640625" customWidth="1"/>
    <col min="13889" max="13889" width="2.1796875" customWidth="1"/>
    <col min="13890" max="13890" width="3.1796875" customWidth="1"/>
    <col min="13891" max="13891" width="0.81640625" customWidth="1"/>
    <col min="13892" max="13892" width="2.81640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81640625" customWidth="1"/>
    <col min="14145" max="14145" width="2.1796875" customWidth="1"/>
    <col min="14146" max="14146" width="3.1796875" customWidth="1"/>
    <col min="14147" max="14147" width="0.81640625" customWidth="1"/>
    <col min="14148" max="14148" width="2.81640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81640625" customWidth="1"/>
    <col min="14401" max="14401" width="2.1796875" customWidth="1"/>
    <col min="14402" max="14402" width="3.1796875" customWidth="1"/>
    <col min="14403" max="14403" width="0.81640625" customWidth="1"/>
    <col min="14404" max="14404" width="2.81640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81640625" customWidth="1"/>
    <col min="14657" max="14657" width="2.1796875" customWidth="1"/>
    <col min="14658" max="14658" width="3.1796875" customWidth="1"/>
    <col min="14659" max="14659" width="0.81640625" customWidth="1"/>
    <col min="14660" max="14660" width="2.81640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81640625" customWidth="1"/>
    <col min="14913" max="14913" width="2.1796875" customWidth="1"/>
    <col min="14914" max="14914" width="3.1796875" customWidth="1"/>
    <col min="14915" max="14915" width="0.81640625" customWidth="1"/>
    <col min="14916" max="14916" width="2.81640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81640625" customWidth="1"/>
    <col min="15169" max="15169" width="2.1796875" customWidth="1"/>
    <col min="15170" max="15170" width="3.1796875" customWidth="1"/>
    <col min="15171" max="15171" width="0.81640625" customWidth="1"/>
    <col min="15172" max="15172" width="2.81640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81640625" customWidth="1"/>
    <col min="15425" max="15425" width="2.1796875" customWidth="1"/>
    <col min="15426" max="15426" width="3.1796875" customWidth="1"/>
    <col min="15427" max="15427" width="0.81640625" customWidth="1"/>
    <col min="15428" max="15428" width="2.81640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81640625" customWidth="1"/>
    <col min="15681" max="15681" width="2.1796875" customWidth="1"/>
    <col min="15682" max="15682" width="3.1796875" customWidth="1"/>
    <col min="15683" max="15683" width="0.81640625" customWidth="1"/>
    <col min="15684" max="15684" width="2.81640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81640625" customWidth="1"/>
    <col min="15937" max="15937" width="2.1796875" customWidth="1"/>
    <col min="15938" max="15938" width="3.1796875" customWidth="1"/>
    <col min="15939" max="15939" width="0.81640625" customWidth="1"/>
    <col min="15940" max="15940" width="2.81640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81640625" customWidth="1"/>
    <col min="16193" max="16193" width="2.1796875" customWidth="1"/>
    <col min="16194" max="16194" width="3.1796875" customWidth="1"/>
    <col min="16195" max="16195" width="0.81640625" customWidth="1"/>
    <col min="16196" max="16196" width="2.81640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59</v>
      </c>
      <c r="H1" s="76" t="s">
        <v>60</v>
      </c>
      <c r="T1" t="s">
        <v>61</v>
      </c>
      <c r="AF1" t="s">
        <v>1</v>
      </c>
    </row>
    <row r="2" spans="1:77" ht="15" customHeight="1" thickTop="1" x14ac:dyDescent="0.2">
      <c r="A2" s="3" t="s">
        <v>2</v>
      </c>
      <c r="B2" s="129"/>
      <c r="C2" s="130"/>
      <c r="D2" s="130"/>
      <c r="E2" s="130"/>
      <c r="F2" s="130"/>
      <c r="G2" s="131"/>
      <c r="H2" s="129"/>
      <c r="I2" s="130"/>
      <c r="J2" s="130"/>
      <c r="K2" s="130"/>
      <c r="L2" s="130"/>
      <c r="M2" s="131"/>
      <c r="N2" s="129"/>
      <c r="O2" s="130"/>
      <c r="P2" s="130"/>
      <c r="Q2" s="130"/>
      <c r="R2" s="130"/>
      <c r="S2" s="131"/>
      <c r="T2" s="129"/>
      <c r="U2" s="130"/>
      <c r="V2" s="130"/>
      <c r="W2" s="130"/>
      <c r="X2" s="130"/>
      <c r="Y2" s="131"/>
      <c r="Z2" s="129"/>
      <c r="AA2" s="130"/>
      <c r="AB2" s="130"/>
      <c r="AC2" s="130"/>
      <c r="AD2" s="130"/>
      <c r="AE2" s="131"/>
      <c r="AF2" s="129"/>
      <c r="AG2" s="130"/>
      <c r="AH2" s="130"/>
      <c r="AI2" s="130"/>
      <c r="AJ2" s="130"/>
      <c r="AK2" s="131"/>
      <c r="AL2" s="129"/>
      <c r="AM2" s="130"/>
      <c r="AN2" s="130"/>
      <c r="AO2" s="130"/>
      <c r="AP2" s="130"/>
      <c r="AQ2" s="131"/>
      <c r="AR2" s="129"/>
      <c r="AS2" s="130"/>
      <c r="AT2" s="130"/>
      <c r="AU2" s="130"/>
      <c r="AV2" s="130"/>
      <c r="AW2" s="131"/>
      <c r="AX2" s="129"/>
      <c r="AY2" s="130"/>
      <c r="AZ2" s="130"/>
      <c r="BA2" s="130"/>
      <c r="BB2" s="130"/>
      <c r="BC2" s="131"/>
      <c r="BD2" s="129"/>
      <c r="BE2" s="130"/>
      <c r="BF2" s="130"/>
      <c r="BG2" s="130"/>
      <c r="BH2" s="130"/>
      <c r="BI2" s="131"/>
      <c r="BJ2" s="132" t="s">
        <v>3</v>
      </c>
      <c r="BK2" s="133"/>
      <c r="BL2" s="133"/>
      <c r="BM2" s="146" t="s">
        <v>25</v>
      </c>
      <c r="BN2" s="148" t="s">
        <v>4</v>
      </c>
      <c r="BO2" s="77"/>
      <c r="BP2" s="150" t="s">
        <v>5</v>
      </c>
      <c r="BQ2" s="142" t="s">
        <v>6</v>
      </c>
      <c r="BR2" s="152" t="s">
        <v>7</v>
      </c>
      <c r="BS2" s="154" t="s">
        <v>8</v>
      </c>
      <c r="BT2" s="142" t="s">
        <v>9</v>
      </c>
      <c r="BU2" s="144" t="s">
        <v>10</v>
      </c>
    </row>
    <row r="3" spans="1:77" s="72" customFormat="1" ht="30.75" customHeight="1" thickBot="1" x14ac:dyDescent="0.25">
      <c r="A3" s="4" t="s">
        <v>11</v>
      </c>
      <c r="B3" s="136" t="s">
        <v>62</v>
      </c>
      <c r="C3" s="137"/>
      <c r="D3" s="137"/>
      <c r="E3" s="137"/>
      <c r="F3" s="137"/>
      <c r="G3" s="138"/>
      <c r="H3" s="136" t="s">
        <v>63</v>
      </c>
      <c r="I3" s="137"/>
      <c r="J3" s="137"/>
      <c r="K3" s="137"/>
      <c r="L3" s="137"/>
      <c r="M3" s="138"/>
      <c r="N3" s="136" t="s">
        <v>64</v>
      </c>
      <c r="O3" s="137"/>
      <c r="P3" s="137"/>
      <c r="Q3" s="137"/>
      <c r="R3" s="137"/>
      <c r="S3" s="138"/>
      <c r="T3" s="136" t="s">
        <v>65</v>
      </c>
      <c r="U3" s="137"/>
      <c r="V3" s="137"/>
      <c r="W3" s="137"/>
      <c r="X3" s="137"/>
      <c r="Y3" s="138"/>
      <c r="Z3" s="136" t="s">
        <v>66</v>
      </c>
      <c r="AA3" s="137"/>
      <c r="AB3" s="137"/>
      <c r="AC3" s="137"/>
      <c r="AD3" s="137"/>
      <c r="AE3" s="138"/>
      <c r="AF3" s="136"/>
      <c r="AG3" s="137"/>
      <c r="AH3" s="137"/>
      <c r="AI3" s="137"/>
      <c r="AJ3" s="137"/>
      <c r="AK3" s="138"/>
      <c r="AL3" s="136"/>
      <c r="AM3" s="137"/>
      <c r="AN3" s="137"/>
      <c r="AO3" s="137"/>
      <c r="AP3" s="137"/>
      <c r="AQ3" s="138"/>
      <c r="AR3" s="136"/>
      <c r="AS3" s="137"/>
      <c r="AT3" s="137"/>
      <c r="AU3" s="137"/>
      <c r="AV3" s="137"/>
      <c r="AW3" s="138"/>
      <c r="AX3" s="136"/>
      <c r="AY3" s="137"/>
      <c r="AZ3" s="137"/>
      <c r="BA3" s="137"/>
      <c r="BB3" s="137"/>
      <c r="BC3" s="138"/>
      <c r="BD3" s="136"/>
      <c r="BE3" s="137"/>
      <c r="BF3" s="137"/>
      <c r="BG3" s="137"/>
      <c r="BH3" s="137"/>
      <c r="BI3" s="138"/>
      <c r="BJ3" s="134"/>
      <c r="BK3" s="135"/>
      <c r="BL3" s="135"/>
      <c r="BM3" s="147"/>
      <c r="BN3" s="149"/>
      <c r="BO3" s="78"/>
      <c r="BP3" s="151"/>
      <c r="BQ3" s="143"/>
      <c r="BR3" s="153"/>
      <c r="BS3" s="155"/>
      <c r="BT3" s="143"/>
      <c r="BU3" s="145"/>
    </row>
    <row r="4" spans="1:77" ht="14.25" customHeight="1" x14ac:dyDescent="0.2">
      <c r="A4" s="5">
        <f>$B$2</f>
        <v>0</v>
      </c>
      <c r="B4" s="168"/>
      <c r="C4" s="169"/>
      <c r="D4" s="169"/>
      <c r="E4" s="169"/>
      <c r="F4" s="169"/>
      <c r="G4" s="170"/>
      <c r="H4" s="253" t="s">
        <v>20</v>
      </c>
      <c r="I4" s="83">
        <f>IF(J5="","",SUM(I5:I7))</f>
        <v>2</v>
      </c>
      <c r="J4" s="84"/>
      <c r="K4" s="85" t="s">
        <v>12</v>
      </c>
      <c r="L4" s="83">
        <f>IF(L5="","",SUM(M5:M7))</f>
        <v>1</v>
      </c>
      <c r="M4" s="84"/>
      <c r="N4" s="139" t="s">
        <v>16</v>
      </c>
      <c r="O4" s="83">
        <f>IF(P5="","",SUM(O5:O7))</f>
        <v>2</v>
      </c>
      <c r="P4" s="96"/>
      <c r="Q4" s="86" t="s">
        <v>12</v>
      </c>
      <c r="R4" s="83">
        <f>IF(R5="","",SUM(S5:S7))</f>
        <v>1</v>
      </c>
      <c r="S4" s="84"/>
      <c r="T4" s="189" t="s">
        <v>14</v>
      </c>
      <c r="U4" s="83">
        <f>IF(V5="","",SUM(U5:U7))</f>
        <v>2</v>
      </c>
      <c r="V4" s="84"/>
      <c r="W4" s="11" t="s">
        <v>12</v>
      </c>
      <c r="X4" s="9">
        <f>IF(X5="","",SUM(Y5:Y7))</f>
        <v>0</v>
      </c>
      <c r="Y4" s="10"/>
      <c r="Z4" s="139" t="s">
        <v>23</v>
      </c>
      <c r="AA4" s="83">
        <f>IF(AB5="","",SUM(AA5:AA7))</f>
        <v>2</v>
      </c>
      <c r="AB4" s="84"/>
      <c r="AC4" s="85" t="s">
        <v>12</v>
      </c>
      <c r="AD4" s="83">
        <f>IF(AD5="","",SUM(AE5:AE7))</f>
        <v>0</v>
      </c>
      <c r="AE4" s="84"/>
      <c r="AF4" s="213"/>
      <c r="AG4" s="39" t="str">
        <f>IF(AH5="","",SUM(AG5:AG7))</f>
        <v/>
      </c>
      <c r="AH4" s="94"/>
      <c r="AI4" s="95" t="s">
        <v>12</v>
      </c>
      <c r="AJ4" s="39" t="str">
        <f>IF(AJ5="","",SUM(AK5:AK7))</f>
        <v/>
      </c>
      <c r="AK4" s="94"/>
      <c r="AL4" s="216"/>
      <c r="AM4" s="79" t="str">
        <f>IF(AN5="","",SUM(AM5:AM7))</f>
        <v/>
      </c>
      <c r="AN4" s="80"/>
      <c r="AO4" s="35" t="s">
        <v>12</v>
      </c>
      <c r="AP4" s="79" t="str">
        <f>IF(AP5="","",SUM(AQ5:AQ7))</f>
        <v/>
      </c>
      <c r="AQ4" s="80"/>
      <c r="AR4" s="189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89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89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77">
        <f>SUMPRODUCT((I4=2)+(O4=2)+(U4=2)+(AA4=2)+(AG4=2)+(AM4=2)+(AS4=2)+(AY4=2)+(BE4=2))</f>
        <v>4</v>
      </c>
      <c r="BK4" s="177" t="s">
        <v>13</v>
      </c>
      <c r="BL4" s="177">
        <f>SUMPRODUCT((L4=2)+(R4=2)+(X4=2)+(AD4=2)+(AJ4=2)+(AP4=2)+(AV4=2)+(BB4=2)+(BH4=2))</f>
        <v>0</v>
      </c>
      <c r="BM4" s="180">
        <f>SUM(BJ4*2)+BL4</f>
        <v>8</v>
      </c>
      <c r="BN4" s="156">
        <f>SUM(I4,O4,U4,AA4,AG4,AM4,AS4,AY4,BE4)</f>
        <v>8</v>
      </c>
      <c r="BO4" s="156" t="s">
        <v>13</v>
      </c>
      <c r="BP4" s="156">
        <f>SUM(F4,L4,R4,X4,AD4,AJ4,AP4,AV4,BB4,BH4)</f>
        <v>2</v>
      </c>
      <c r="BQ4" s="183">
        <f>SUM(BN4/BP4)</f>
        <v>4</v>
      </c>
      <c r="BR4" s="156">
        <f>SUM(J5,J6,J7,P5,P6,P7,V5,V6,V7,AB5,AB6,AB7,AH5,AH6,AH7,AN5,AN6,AN7,AT5,AT6,AT7,AZ5,AZ6,AZ7,BF5,BF6,BF7,D5,D6,D7)</f>
        <v>142</v>
      </c>
      <c r="BS4" s="156">
        <f>SUM(F5,F6,F7,L5,L6,L7,R5,R6,R7,X5,X6,X7,AD5,AD6,AD7,AJ5,AJ6,AJ7,AP5,AP6,AP7,AV5,AV6,AV7,BB5,BB6,BB7,BH5,BH6,BH7)</f>
        <v>109</v>
      </c>
      <c r="BT4" s="159">
        <f>SUM(BR4/BS4)</f>
        <v>1.3027522935779816</v>
      </c>
      <c r="BU4" s="161">
        <f>$BV4</f>
        <v>1</v>
      </c>
      <c r="BV4">
        <f>RANK(BY4,BY$4:BY$43)</f>
        <v>1</v>
      </c>
      <c r="BW4">
        <f>IF(BN4=0,0,IF(BP4=0,9,BQ4))</f>
        <v>4</v>
      </c>
      <c r="BX4">
        <f>IF(BR4=0,0,BT4)</f>
        <v>1.3027522935779816</v>
      </c>
      <c r="BY4">
        <f>BJ4+0.01*BW4+0.00001*BX4</f>
        <v>4.040013027522936</v>
      </c>
    </row>
    <row r="5" spans="1:77" ht="14.25" customHeight="1" x14ac:dyDescent="0.2">
      <c r="A5" s="163" t="str">
        <f>$B$3</f>
        <v>光ヶ丘P＆M</v>
      </c>
      <c r="B5" s="171"/>
      <c r="C5" s="172"/>
      <c r="D5" s="172"/>
      <c r="E5" s="172"/>
      <c r="F5" s="172"/>
      <c r="G5" s="173"/>
      <c r="H5" s="254"/>
      <c r="I5" s="82">
        <f>IF(J5="","",IF(J5&gt;L5,1,0))</f>
        <v>0</v>
      </c>
      <c r="J5" s="90">
        <v>13</v>
      </c>
      <c r="K5" s="82" t="s">
        <v>12</v>
      </c>
      <c r="L5" s="87">
        <v>15</v>
      </c>
      <c r="M5" s="82">
        <f>IF(L5="","",IF(L5&gt;J5,1,0))</f>
        <v>1</v>
      </c>
      <c r="N5" s="140"/>
      <c r="O5" s="82">
        <f>IF(P5="","",IF(P5&gt;R5,1,0))</f>
        <v>1</v>
      </c>
      <c r="P5" s="90">
        <v>15</v>
      </c>
      <c r="Q5" s="82" t="s">
        <v>12</v>
      </c>
      <c r="R5" s="87">
        <v>10</v>
      </c>
      <c r="S5" s="82">
        <f>IF(R5="","",IF(R5&gt;P5,1,0))</f>
        <v>0</v>
      </c>
      <c r="T5" s="190"/>
      <c r="U5" s="14">
        <f>IF(V5="","",IF(V5&gt;X5,1,0))</f>
        <v>1</v>
      </c>
      <c r="V5" s="15">
        <v>15</v>
      </c>
      <c r="W5" s="14" t="s">
        <v>12</v>
      </c>
      <c r="X5" s="16">
        <v>13</v>
      </c>
      <c r="Y5" s="14">
        <f>IF(X5="","",IF(X5&gt;V5,1,0))</f>
        <v>0</v>
      </c>
      <c r="Z5" s="140"/>
      <c r="AA5" s="82">
        <f>IF(AB5="","",IF(AB5&gt;AD5,1,0))</f>
        <v>1</v>
      </c>
      <c r="AB5" s="90">
        <v>15</v>
      </c>
      <c r="AC5" s="82" t="s">
        <v>12</v>
      </c>
      <c r="AD5" s="87">
        <v>10</v>
      </c>
      <c r="AE5" s="82">
        <f>IF(AD5="","",IF(AD5&gt;AB5,1,0))</f>
        <v>0</v>
      </c>
      <c r="AF5" s="214"/>
      <c r="AG5" s="41" t="str">
        <f>IF(AH5="","",IF(AH5&gt;AJ5,1,0))</f>
        <v/>
      </c>
      <c r="AH5" s="95"/>
      <c r="AI5" s="41" t="s">
        <v>12</v>
      </c>
      <c r="AJ5" s="48"/>
      <c r="AK5" s="41" t="str">
        <f>IF(AJ5="","",IF(AJ5&gt;AH5,1,0))</f>
        <v/>
      </c>
      <c r="AL5" s="217"/>
      <c r="AM5" s="30" t="str">
        <f>IF(AN5="","",IF(AN5&gt;AP5,1,0))</f>
        <v/>
      </c>
      <c r="AN5" s="35"/>
      <c r="AO5" s="30" t="s">
        <v>12</v>
      </c>
      <c r="AP5" s="56"/>
      <c r="AQ5" s="30" t="str">
        <f>IF(AP5="","",IF(AP5&gt;AN5,1,0))</f>
        <v/>
      </c>
      <c r="AR5" s="19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90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90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78"/>
      <c r="BK5" s="178"/>
      <c r="BL5" s="178"/>
      <c r="BM5" s="181"/>
      <c r="BN5" s="157"/>
      <c r="BO5" s="157"/>
      <c r="BP5" s="157"/>
      <c r="BQ5" s="184"/>
      <c r="BR5" s="157"/>
      <c r="BS5" s="157"/>
      <c r="BT5" s="159"/>
      <c r="BU5" s="161"/>
    </row>
    <row r="6" spans="1:77" ht="14.25" customHeight="1" x14ac:dyDescent="0.2">
      <c r="A6" s="163"/>
      <c r="B6" s="171"/>
      <c r="C6" s="172"/>
      <c r="D6" s="172"/>
      <c r="E6" s="172"/>
      <c r="F6" s="172"/>
      <c r="G6" s="173"/>
      <c r="H6" s="254"/>
      <c r="I6" s="82">
        <f>IF(J6="","",IF(J6&gt;L6,1,0))</f>
        <v>1</v>
      </c>
      <c r="J6" s="91">
        <v>15</v>
      </c>
      <c r="K6" s="82" t="s">
        <v>12</v>
      </c>
      <c r="L6" s="88">
        <v>11</v>
      </c>
      <c r="M6" s="82">
        <f>IF(L6="","",IF(L6&gt;J6,1,0))</f>
        <v>0</v>
      </c>
      <c r="N6" s="140"/>
      <c r="O6" s="82">
        <f>IF(P6="","",IF(P6&gt;R6,1,0))</f>
        <v>0</v>
      </c>
      <c r="P6" s="91">
        <v>9</v>
      </c>
      <c r="Q6" s="82" t="s">
        <v>12</v>
      </c>
      <c r="R6" s="88">
        <v>15</v>
      </c>
      <c r="S6" s="82">
        <f>IF(R6="","",IF(R6&gt;P6,1,0))</f>
        <v>1</v>
      </c>
      <c r="T6" s="190"/>
      <c r="U6" s="14">
        <f>IF(V6="","",IF(V6&gt;X6,1,0))</f>
        <v>1</v>
      </c>
      <c r="V6" s="17">
        <v>15</v>
      </c>
      <c r="W6" s="14" t="s">
        <v>12</v>
      </c>
      <c r="X6" s="18">
        <v>7</v>
      </c>
      <c r="Y6" s="14">
        <f>IF(X6="","",IF(X6&gt;V6,1,0))</f>
        <v>0</v>
      </c>
      <c r="Z6" s="140"/>
      <c r="AA6" s="82">
        <f>IF(AB6="","",IF(AB6&gt;AD6,1,0))</f>
        <v>1</v>
      </c>
      <c r="AB6" s="91">
        <v>15</v>
      </c>
      <c r="AC6" s="82" t="s">
        <v>12</v>
      </c>
      <c r="AD6" s="88">
        <v>12</v>
      </c>
      <c r="AE6" s="82">
        <f>IF(AD6="","",IF(AD6&gt;AB6,1,0))</f>
        <v>0</v>
      </c>
      <c r="AF6" s="214"/>
      <c r="AG6" s="41" t="str">
        <f>IF(AH6="","",IF(AH6&gt;AJ6,1,0))</f>
        <v/>
      </c>
      <c r="AH6" s="41"/>
      <c r="AI6" s="41" t="s">
        <v>12</v>
      </c>
      <c r="AJ6" s="51"/>
      <c r="AK6" s="41" t="str">
        <f>IF(AJ6="","",IF(AJ6&gt;AH6,1,0))</f>
        <v/>
      </c>
      <c r="AL6" s="217"/>
      <c r="AM6" s="30" t="str">
        <f>IF(AN6="","",IF(AN6&gt;AP6,1,0))</f>
        <v/>
      </c>
      <c r="AN6" s="30"/>
      <c r="AO6" s="30" t="s">
        <v>12</v>
      </c>
      <c r="AP6" s="12"/>
      <c r="AQ6" s="30" t="str">
        <f>IF(AP6="","",IF(AP6&gt;AN6,1,0))</f>
        <v/>
      </c>
      <c r="AR6" s="190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90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90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78"/>
      <c r="BK6" s="178"/>
      <c r="BL6" s="178"/>
      <c r="BM6" s="181"/>
      <c r="BN6" s="157"/>
      <c r="BO6" s="157"/>
      <c r="BP6" s="157"/>
      <c r="BQ6" s="184"/>
      <c r="BR6" s="157"/>
      <c r="BS6" s="157"/>
      <c r="BT6" s="159"/>
      <c r="BU6" s="161"/>
      <c r="BW6" s="19"/>
    </row>
    <row r="7" spans="1:77" ht="14.25" customHeight="1" thickBot="1" x14ac:dyDescent="0.25">
      <c r="A7" s="164"/>
      <c r="B7" s="174"/>
      <c r="C7" s="175"/>
      <c r="D7" s="175"/>
      <c r="E7" s="175"/>
      <c r="F7" s="175"/>
      <c r="G7" s="176"/>
      <c r="H7" s="255"/>
      <c r="I7" s="82">
        <f>IF(J7="","",IF(J7&gt;L7,1,0))</f>
        <v>1</v>
      </c>
      <c r="J7" s="92">
        <v>15</v>
      </c>
      <c r="K7" s="93" t="s">
        <v>12</v>
      </c>
      <c r="L7" s="89">
        <v>9</v>
      </c>
      <c r="M7" s="82">
        <f>IF(L7="","",IF(L7&gt;J7,1,0))</f>
        <v>0</v>
      </c>
      <c r="N7" s="141"/>
      <c r="O7" s="82">
        <f>IF(P7="","",IF(P7&gt;R7,1,0))</f>
        <v>1</v>
      </c>
      <c r="P7" s="92">
        <v>15</v>
      </c>
      <c r="Q7" s="93" t="s">
        <v>12</v>
      </c>
      <c r="R7" s="89">
        <v>7</v>
      </c>
      <c r="S7" s="82">
        <f>IF(R7="","",IF(R7&gt;P7,1,0))</f>
        <v>0</v>
      </c>
      <c r="T7" s="191"/>
      <c r="U7" s="14" t="str">
        <f>IF(V7="","",IF(V7&gt;X7,1,0))</f>
        <v/>
      </c>
      <c r="V7" s="23"/>
      <c r="W7" s="24" t="s">
        <v>12</v>
      </c>
      <c r="X7" s="25"/>
      <c r="Y7" s="14" t="str">
        <f>IF(X7="","",IF(X7&gt;V7,1,0))</f>
        <v/>
      </c>
      <c r="Z7" s="141"/>
      <c r="AA7" s="82" t="str">
        <f>IF(AB7="","",IF(AB7&gt;AD7,1,0))</f>
        <v/>
      </c>
      <c r="AB7" s="92"/>
      <c r="AC7" s="93" t="s">
        <v>12</v>
      </c>
      <c r="AD7" s="89"/>
      <c r="AE7" s="82" t="str">
        <f>IF(AD7="","",IF(AD7&gt;AB7,1,0))</f>
        <v/>
      </c>
      <c r="AF7" s="215"/>
      <c r="AG7" s="41" t="str">
        <f>IF(AH7="","",IF(AH7&gt;AJ7,1,0))</f>
        <v/>
      </c>
      <c r="AH7" s="42"/>
      <c r="AI7" s="42" t="s">
        <v>12</v>
      </c>
      <c r="AJ7" s="52"/>
      <c r="AK7" s="41" t="str">
        <f>IF(AJ7="","",IF(AJ7&gt;AH7,1,0))</f>
        <v/>
      </c>
      <c r="AL7" s="218"/>
      <c r="AM7" s="30" t="str">
        <f>IF(AN7="","",IF(AN7&gt;AP7,1,0))</f>
        <v/>
      </c>
      <c r="AN7" s="20"/>
      <c r="AO7" s="20" t="s">
        <v>12</v>
      </c>
      <c r="AP7" s="21"/>
      <c r="AQ7" s="30" t="str">
        <f>IF(AP7="","",IF(AP7&gt;AN7,1,0))</f>
        <v/>
      </c>
      <c r="AR7" s="191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91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91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79"/>
      <c r="BK7" s="179"/>
      <c r="BL7" s="179"/>
      <c r="BM7" s="182"/>
      <c r="BN7" s="158"/>
      <c r="BO7" s="158"/>
      <c r="BP7" s="158"/>
      <c r="BQ7" s="185"/>
      <c r="BR7" s="158"/>
      <c r="BS7" s="158"/>
      <c r="BT7" s="160"/>
      <c r="BU7" s="162"/>
      <c r="BW7" s="19"/>
    </row>
    <row r="8" spans="1:77" ht="14.25" customHeight="1" x14ac:dyDescent="0.2">
      <c r="A8" s="26">
        <f>B2</f>
        <v>0</v>
      </c>
      <c r="B8" s="264" t="str">
        <f>H4</f>
        <v>⑩</v>
      </c>
      <c r="C8" s="27"/>
      <c r="D8" s="6">
        <f>L4</f>
        <v>1</v>
      </c>
      <c r="E8" s="6" t="s">
        <v>12</v>
      </c>
      <c r="F8" s="6">
        <f>I4</f>
        <v>2</v>
      </c>
      <c r="G8" s="8"/>
      <c r="H8" s="168"/>
      <c r="I8" s="169"/>
      <c r="J8" s="169"/>
      <c r="K8" s="169"/>
      <c r="L8" s="169"/>
      <c r="M8" s="170"/>
      <c r="N8" s="139" t="s">
        <v>17</v>
      </c>
      <c r="O8" s="83">
        <f>IF(P9="","",SUM(O9:O11))</f>
        <v>0</v>
      </c>
      <c r="P8" s="10"/>
      <c r="Q8" s="11" t="s">
        <v>12</v>
      </c>
      <c r="R8" s="9">
        <f>IF(R9="","",SUM(S9:S11))</f>
        <v>2</v>
      </c>
      <c r="S8" s="10"/>
      <c r="T8" s="139" t="s">
        <v>22</v>
      </c>
      <c r="U8" s="83">
        <f>IF(V9="","",SUM(U9:U11))</f>
        <v>2</v>
      </c>
      <c r="V8" s="84"/>
      <c r="W8" s="86" t="s">
        <v>12</v>
      </c>
      <c r="X8" s="83">
        <f>IF(X9="","",SUM(Y9:Y11))</f>
        <v>0</v>
      </c>
      <c r="Y8" s="84"/>
      <c r="Z8" s="139" t="s">
        <v>24</v>
      </c>
      <c r="AA8" s="83">
        <f>IF(AB9="","",SUM(AA9:AA11))</f>
        <v>2</v>
      </c>
      <c r="AB8" s="84"/>
      <c r="AC8" s="86" t="s">
        <v>12</v>
      </c>
      <c r="AD8" s="83">
        <f>IF(AD9="","",SUM(AE9:AE11))</f>
        <v>0</v>
      </c>
      <c r="AE8" s="84"/>
      <c r="AF8" s="139" t="s">
        <v>18</v>
      </c>
      <c r="AG8" s="83" t="str">
        <f>IF(AH9="","",SUM(AG9:AG11))</f>
        <v/>
      </c>
      <c r="AH8" s="84"/>
      <c r="AI8" s="86" t="s">
        <v>12</v>
      </c>
      <c r="AJ8" s="83" t="str">
        <f>IF(AJ9="","",SUM(AK9:AK11))</f>
        <v/>
      </c>
      <c r="AK8" s="84"/>
      <c r="AL8" s="189" t="s">
        <v>29</v>
      </c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21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89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89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77">
        <f>SUMPRODUCT((D8=2)+(O8=2)+(U8=2)+(AA8=2)+(AG8=2)+(AM8=2)+(AS8=2)+(AY8=2)+(BE8=2))</f>
        <v>2</v>
      </c>
      <c r="BK8" s="195" t="s">
        <v>12</v>
      </c>
      <c r="BL8" s="177">
        <f>SUMPRODUCT((F8=2)+(R8=2)+(X8=2)+(AD8=2)+(AJ8=2)+(AP8=2)+(AV8=2)+(BB8=2)+(BH8=2))</f>
        <v>2</v>
      </c>
      <c r="BM8" s="196">
        <f t="shared" ref="BM8" si="0">SUM(BJ8*2)+BL8</f>
        <v>6</v>
      </c>
      <c r="BN8" s="156">
        <f>SUM(D8,,O8,U8,AA8,AG8,AM8,AS8,AY8,BE8)</f>
        <v>5</v>
      </c>
      <c r="BO8" s="156" t="s">
        <v>13</v>
      </c>
      <c r="BP8" s="156">
        <f>SUM(F8,R8,X8,AD8,AJ8,AP8,AV8,BB8,BH8)</f>
        <v>4</v>
      </c>
      <c r="BQ8" s="205">
        <f>SUM(BN8/BP8)</f>
        <v>1.25</v>
      </c>
      <c r="BR8" s="156">
        <f>SUM(J9,J10,J11,P9,P10,P11,V9,V10,V11,AB9,AB10,AB11,AH9,AH10,AH11,AN9,AN10,AN11,AT9,AT10,AT11,AZ9,AZ10,AZ11,BF9,BF10,BF11,D9,D10,D11)</f>
        <v>121</v>
      </c>
      <c r="BS8" s="156">
        <f>SUM(F9,F10,F11,L9,L10,L11,R9,R10,R11,X9,X10,X11,AD9,AD10,AD11,AJ9,AJ10,AJ11,AP9,AP10,AP11,AV9,AV10,AV11,BB9,BB10,BB11,BH9,BH10,BH11)</f>
        <v>115</v>
      </c>
      <c r="BT8" s="208">
        <f>SUM(BR8/BS8)</f>
        <v>1.0521739130434782</v>
      </c>
      <c r="BU8" s="161">
        <f>$BV8</f>
        <v>3</v>
      </c>
      <c r="BV8">
        <f>RANK(BY8,BY$4:BY$43)</f>
        <v>3</v>
      </c>
      <c r="BW8" s="73">
        <f>IF(BN8=0,0,IF(BP8=0,9,BQ8))</f>
        <v>1.25</v>
      </c>
      <c r="BX8" s="74">
        <f>IF(BR8=0,0,BT8)</f>
        <v>1.0521739130434782</v>
      </c>
      <c r="BY8">
        <f>BJ8+0.01*BW8+0.00001*BX8</f>
        <v>2.0125105217391308</v>
      </c>
    </row>
    <row r="9" spans="1:77" ht="14.25" customHeight="1" x14ac:dyDescent="0.2">
      <c r="A9" s="163" t="str">
        <f>H3</f>
        <v>ボンべーロ</v>
      </c>
      <c r="B9" s="265"/>
      <c r="C9" s="29">
        <f>M5</f>
        <v>1</v>
      </c>
      <c r="D9" s="30">
        <f>SUM(L5)</f>
        <v>15</v>
      </c>
      <c r="E9" s="30" t="s">
        <v>12</v>
      </c>
      <c r="F9" s="30">
        <f>SUM(J5)</f>
        <v>13</v>
      </c>
      <c r="G9" s="13">
        <f>$I$5</f>
        <v>0</v>
      </c>
      <c r="H9" s="171"/>
      <c r="I9" s="172"/>
      <c r="J9" s="172"/>
      <c r="K9" s="172"/>
      <c r="L9" s="172"/>
      <c r="M9" s="173"/>
      <c r="N9" s="140"/>
      <c r="O9" s="14">
        <f>IF(P9="","",IF(P9&gt;R9,1,0))</f>
        <v>0</v>
      </c>
      <c r="P9" s="15">
        <v>15</v>
      </c>
      <c r="Q9" s="14" t="s">
        <v>12</v>
      </c>
      <c r="R9" s="16">
        <v>17</v>
      </c>
      <c r="S9" s="14">
        <f>IF(R9="","",IF(R9&gt;P9,1,0))</f>
        <v>1</v>
      </c>
      <c r="T9" s="140"/>
      <c r="U9" s="82">
        <f>IF(V9="","",IF(V9&gt;X9,1,0))</f>
        <v>1</v>
      </c>
      <c r="V9" s="90">
        <v>15</v>
      </c>
      <c r="W9" s="86" t="s">
        <v>12</v>
      </c>
      <c r="X9" s="87">
        <v>6</v>
      </c>
      <c r="Y9" s="82">
        <f>IF(X9="","",IF(X9&gt;V9,1,0))</f>
        <v>0</v>
      </c>
      <c r="Z9" s="140"/>
      <c r="AA9" s="82">
        <f>IF(AB9="","",IF(AB9&gt;AD9,1,0))</f>
        <v>1</v>
      </c>
      <c r="AB9" s="90">
        <v>15</v>
      </c>
      <c r="AC9" s="82" t="s">
        <v>12</v>
      </c>
      <c r="AD9" s="87">
        <v>10</v>
      </c>
      <c r="AE9" s="82">
        <f>IF(AD9="","",IF(AD9&gt;AB9,1,0))</f>
        <v>0</v>
      </c>
      <c r="AF9" s="140"/>
      <c r="AG9" s="82" t="str">
        <f>IF(AH9="","",IF(AH9&gt;AJ9,1,0))</f>
        <v/>
      </c>
      <c r="AH9" s="90"/>
      <c r="AI9" s="82" t="s">
        <v>12</v>
      </c>
      <c r="AJ9" s="87"/>
      <c r="AK9" s="82" t="str">
        <f>IF(AJ9="","",IF(AJ9&gt;AH9,1,0))</f>
        <v/>
      </c>
      <c r="AL9" s="190"/>
      <c r="AM9" s="14" t="str">
        <f>IF(AN9="","",IF(AN9&gt;AP9,1,0))</f>
        <v/>
      </c>
      <c r="AN9" s="15"/>
      <c r="AO9" s="14" t="s">
        <v>12</v>
      </c>
      <c r="AP9" s="16"/>
      <c r="AQ9" s="14" t="str">
        <f>IF(AP9="","",IF(AP9&gt;AN9,1,0))</f>
        <v/>
      </c>
      <c r="AR9" s="21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90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90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78"/>
      <c r="BK9" s="178"/>
      <c r="BL9" s="178"/>
      <c r="BM9" s="197"/>
      <c r="BN9" s="157"/>
      <c r="BO9" s="157"/>
      <c r="BP9" s="157"/>
      <c r="BQ9" s="206"/>
      <c r="BR9" s="157"/>
      <c r="BS9" s="157"/>
      <c r="BT9" s="159"/>
      <c r="BU9" s="161"/>
      <c r="BW9" s="19"/>
    </row>
    <row r="10" spans="1:77" ht="14.25" customHeight="1" x14ac:dyDescent="0.2">
      <c r="A10" s="163"/>
      <c r="B10" s="265"/>
      <c r="C10" s="29">
        <f>M6</f>
        <v>0</v>
      </c>
      <c r="D10" s="30">
        <f>SUM(L6)</f>
        <v>11</v>
      </c>
      <c r="E10" s="30" t="s">
        <v>12</v>
      </c>
      <c r="F10" s="30">
        <f>SUM(J6)</f>
        <v>15</v>
      </c>
      <c r="G10" s="13">
        <f>I6</f>
        <v>1</v>
      </c>
      <c r="H10" s="171"/>
      <c r="I10" s="172"/>
      <c r="J10" s="172"/>
      <c r="K10" s="172"/>
      <c r="L10" s="172"/>
      <c r="M10" s="173"/>
      <c r="N10" s="140"/>
      <c r="O10" s="14">
        <f>IF(P10="","",IF(P10&gt;R10,1,0))</f>
        <v>0</v>
      </c>
      <c r="P10" s="17">
        <v>11</v>
      </c>
      <c r="Q10" s="14" t="s">
        <v>12</v>
      </c>
      <c r="R10" s="18">
        <v>15</v>
      </c>
      <c r="S10" s="14">
        <f>IF(R10="","",IF(R10&gt;P10,1,0))</f>
        <v>1</v>
      </c>
      <c r="T10" s="140"/>
      <c r="U10" s="82">
        <f>IF(V10="","",IF(V10&gt;X10,1,0))</f>
        <v>1</v>
      </c>
      <c r="V10" s="91">
        <v>15</v>
      </c>
      <c r="W10" s="86" t="s">
        <v>12</v>
      </c>
      <c r="X10" s="88">
        <v>13</v>
      </c>
      <c r="Y10" s="82">
        <f>IF(X10="","",IF(X10&gt;V10,1,0))</f>
        <v>0</v>
      </c>
      <c r="Z10" s="140"/>
      <c r="AA10" s="82">
        <f>IF(AB10="","",IF(AB10&gt;AD10,1,0))</f>
        <v>1</v>
      </c>
      <c r="AB10" s="91">
        <v>15</v>
      </c>
      <c r="AC10" s="82" t="s">
        <v>12</v>
      </c>
      <c r="AD10" s="88">
        <v>11</v>
      </c>
      <c r="AE10" s="82">
        <f>IF(AD10="","",IF(AD10&gt;AB10,1,0))</f>
        <v>0</v>
      </c>
      <c r="AF10" s="140"/>
      <c r="AG10" s="82" t="str">
        <f>IF(AH10="","",IF(AH10&gt;AJ10,1,0))</f>
        <v/>
      </c>
      <c r="AH10" s="91"/>
      <c r="AI10" s="82" t="s">
        <v>12</v>
      </c>
      <c r="AJ10" s="88"/>
      <c r="AK10" s="82" t="str">
        <f>IF(AJ10="","",IF(AJ10&gt;AH10,1,0))</f>
        <v/>
      </c>
      <c r="AL10" s="190"/>
      <c r="AM10" s="14" t="str">
        <f>IF(AN10="","",IF(AN10&gt;AP10,1,0))</f>
        <v/>
      </c>
      <c r="AN10" s="17"/>
      <c r="AO10" s="14" t="s">
        <v>12</v>
      </c>
      <c r="AP10" s="18"/>
      <c r="AQ10" s="14" t="str">
        <f>IF(AP10="","",IF(AP10&gt;AN10,1,0))</f>
        <v/>
      </c>
      <c r="AR10" s="217"/>
      <c r="AS10" s="30" t="str">
        <f>IF(AT10="","",IF(AT10&gt;AV10,1,0))</f>
        <v/>
      </c>
      <c r="AT10" s="30"/>
      <c r="AU10" s="30" t="s">
        <v>12</v>
      </c>
      <c r="AV10" s="12"/>
      <c r="AW10" s="30" t="str">
        <f>IF(AV10="","",IF(AV10&gt;AT10,1,0))</f>
        <v/>
      </c>
      <c r="AX10" s="190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90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78"/>
      <c r="BK10" s="178"/>
      <c r="BL10" s="178"/>
      <c r="BM10" s="197"/>
      <c r="BN10" s="157"/>
      <c r="BO10" s="157"/>
      <c r="BP10" s="157"/>
      <c r="BQ10" s="206"/>
      <c r="BR10" s="157"/>
      <c r="BS10" s="157"/>
      <c r="BT10" s="159"/>
      <c r="BU10" s="161"/>
      <c r="BW10" s="19"/>
    </row>
    <row r="11" spans="1:77" ht="14.25" customHeight="1" thickBot="1" x14ac:dyDescent="0.25">
      <c r="A11" s="164"/>
      <c r="B11" s="266"/>
      <c r="C11" s="32">
        <f>M7</f>
        <v>0</v>
      </c>
      <c r="D11" s="20">
        <f>SUM(L7)</f>
        <v>9</v>
      </c>
      <c r="E11" s="20" t="s">
        <v>12</v>
      </c>
      <c r="F11" s="20">
        <f>SUM(J7)</f>
        <v>15</v>
      </c>
      <c r="G11" s="22">
        <f>I7</f>
        <v>1</v>
      </c>
      <c r="H11" s="174"/>
      <c r="I11" s="175"/>
      <c r="J11" s="175"/>
      <c r="K11" s="175"/>
      <c r="L11" s="175"/>
      <c r="M11" s="176"/>
      <c r="N11" s="141"/>
      <c r="O11" s="14" t="str">
        <f>IF(P11="","",IF(P11&gt;R11,1,0))</f>
        <v/>
      </c>
      <c r="P11" s="23"/>
      <c r="Q11" s="24" t="s">
        <v>12</v>
      </c>
      <c r="R11" s="25"/>
      <c r="S11" s="14" t="str">
        <f>IF(R11="","",IF(R11&gt;P11,1,0))</f>
        <v/>
      </c>
      <c r="T11" s="141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41"/>
      <c r="AA11" s="82" t="str">
        <f>IF(AB11="","",IF(AB11&gt;AD11,1,0))</f>
        <v/>
      </c>
      <c r="AB11" s="92"/>
      <c r="AC11" s="93" t="s">
        <v>12</v>
      </c>
      <c r="AD11" s="89"/>
      <c r="AE11" s="82" t="str">
        <f>IF(AD11="","",IF(AD11&gt;AB11,1,0))</f>
        <v/>
      </c>
      <c r="AF11" s="141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191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218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91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91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79"/>
      <c r="BK11" s="179"/>
      <c r="BL11" s="179"/>
      <c r="BM11" s="198"/>
      <c r="BN11" s="158"/>
      <c r="BO11" s="158"/>
      <c r="BP11" s="158"/>
      <c r="BQ11" s="207"/>
      <c r="BR11" s="158"/>
      <c r="BS11" s="158"/>
      <c r="BT11" s="160"/>
      <c r="BU11" s="162"/>
      <c r="BW11" s="19"/>
    </row>
    <row r="12" spans="1:77" ht="14.25" customHeight="1" x14ac:dyDescent="0.2">
      <c r="A12" s="26">
        <f>H2</f>
        <v>0</v>
      </c>
      <c r="B12" s="267" t="str">
        <f>N4</f>
        <v>⑧</v>
      </c>
      <c r="C12" s="34"/>
      <c r="D12" s="35">
        <f>$R$4</f>
        <v>1</v>
      </c>
      <c r="E12" s="35" t="s">
        <v>12</v>
      </c>
      <c r="F12" s="35">
        <f>O4</f>
        <v>2</v>
      </c>
      <c r="G12" s="36"/>
      <c r="H12" s="220" t="str">
        <f>N8</f>
        <v>④</v>
      </c>
      <c r="I12" s="6"/>
      <c r="J12" s="6">
        <f>R8</f>
        <v>2</v>
      </c>
      <c r="K12" s="7" t="s">
        <v>12</v>
      </c>
      <c r="L12" s="35">
        <f>O8</f>
        <v>0</v>
      </c>
      <c r="M12" s="8"/>
      <c r="N12" s="168"/>
      <c r="O12" s="169"/>
      <c r="P12" s="169"/>
      <c r="Q12" s="169"/>
      <c r="R12" s="169"/>
      <c r="S12" s="170"/>
      <c r="T12" s="139" t="s">
        <v>15</v>
      </c>
      <c r="U12" s="9">
        <f>IF(V13="","",SUM(U13:U15))</f>
        <v>2</v>
      </c>
      <c r="V12" s="10"/>
      <c r="W12" s="11" t="s">
        <v>12</v>
      </c>
      <c r="X12" s="9">
        <f>IF(X13="","",SUM(Y13:Y15))</f>
        <v>0</v>
      </c>
      <c r="Y12" s="10"/>
      <c r="Z12" s="139" t="s">
        <v>18</v>
      </c>
      <c r="AA12" s="83">
        <f>IF(AB13="","",SUM(AA13:AA15))</f>
        <v>2</v>
      </c>
      <c r="AB12" s="84"/>
      <c r="AC12" s="86" t="s">
        <v>12</v>
      </c>
      <c r="AD12" s="83">
        <f>IF(AD13="","",SUM(AE13:AE15))</f>
        <v>0</v>
      </c>
      <c r="AE12" s="84"/>
      <c r="AF12" s="216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39" t="s">
        <v>21</v>
      </c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189"/>
      <c r="AS12" s="9" t="str">
        <f>IF(AT13="","",SUM(AS13:AS15))</f>
        <v/>
      </c>
      <c r="AT12" s="10"/>
      <c r="AU12" s="11" t="s">
        <v>12</v>
      </c>
      <c r="AV12" s="9" t="str">
        <f>IF(AV13="","",SUM(AW13:AW15))</f>
        <v/>
      </c>
      <c r="AW12" s="10"/>
      <c r="AX12" s="189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89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77">
        <f>SUMPRODUCT((J12=2)+(D12=2)+(U12=2)+(AA12=2)+(AG12=2)+(AM12=2)+(AS12=2)+(AY12=2)+(BE12=2))</f>
        <v>3</v>
      </c>
      <c r="BK12" s="195" t="s">
        <v>13</v>
      </c>
      <c r="BL12" s="177">
        <f>SUMPRODUCT((L12=2)+(F12=2)+(X12=2)+(AD12=2)+(AJ12=2)+(AP12=2)+(AV12=2)+(BB12=2)+(BH12=2))</f>
        <v>1</v>
      </c>
      <c r="BM12" s="180">
        <f t="shared" ref="BM12" si="1">SUM(BJ12*2)+BL12</f>
        <v>7</v>
      </c>
      <c r="BN12" s="156">
        <f>SUM(D12,J12,O12,U12,AA12,AG12,AM12,AS12,AY12,BE12)</f>
        <v>7</v>
      </c>
      <c r="BO12" s="156" t="s">
        <v>13</v>
      </c>
      <c r="BP12" s="156">
        <f>SUM(F12,L12,X12,AD12,AJ12,AP12,AV12,BB12,BH12)</f>
        <v>2</v>
      </c>
      <c r="BQ12" s="205">
        <f>SUM(BN12/BP12)</f>
        <v>3.5</v>
      </c>
      <c r="BR12" s="156">
        <f>SUM(J13,J14,J15,P13,P14,P15,V13,V14,V15,AB13,AB14,AB15,AH13,AH14,AH15,AN13,AN14,AN15,AT13,AT14,AT15,AZ13,AZ14,AZ15,BF13,BF14,BF15,D13,D14,D15)</f>
        <v>124</v>
      </c>
      <c r="BS12" s="156">
        <f>SUM(F13,F14,F15,L13,L14,L15,R13,R14,R15,X13,X14,X15,AD13,AD14,AD15,AJ13,AJ14,AJ15,AP13,AP14,AP15,AV13,AV14,AV15,BB13,BB14,BB15,BH13,BH14,BH15)</f>
        <v>108</v>
      </c>
      <c r="BT12" s="208">
        <f>SUM(BR12/BS12)</f>
        <v>1.1481481481481481</v>
      </c>
      <c r="BU12" s="161">
        <f>$BV12</f>
        <v>2</v>
      </c>
      <c r="BV12">
        <f>RANK(BY12,BY$4:BY$43)</f>
        <v>2</v>
      </c>
      <c r="BW12" s="19">
        <f>IF(BN12=0,0,IF(BP12=0,9,BQ12))</f>
        <v>3.5</v>
      </c>
      <c r="BX12">
        <f>IF(BR12=0,0,BT12)</f>
        <v>1.1481481481481481</v>
      </c>
      <c r="BY12">
        <f>BJ12+0.01*BW12+0.00001*BX12</f>
        <v>3.0350114814814817</v>
      </c>
    </row>
    <row r="13" spans="1:77" ht="14.25" customHeight="1" x14ac:dyDescent="0.2">
      <c r="A13" s="163" t="str">
        <f>N3</f>
        <v>レッドビッキーズ</v>
      </c>
      <c r="B13" s="265"/>
      <c r="C13" s="29">
        <f>S5</f>
        <v>0</v>
      </c>
      <c r="D13" s="30">
        <f>R5</f>
        <v>10</v>
      </c>
      <c r="E13" s="30">
        <f>R3</f>
        <v>0</v>
      </c>
      <c r="F13" s="30">
        <f>SUM(P5)</f>
        <v>15</v>
      </c>
      <c r="G13" s="13">
        <f>O5</f>
        <v>1</v>
      </c>
      <c r="H13" s="221"/>
      <c r="I13" s="30">
        <f>S9</f>
        <v>1</v>
      </c>
      <c r="J13" s="30">
        <f>R9</f>
        <v>17</v>
      </c>
      <c r="K13" s="30" t="s">
        <v>12</v>
      </c>
      <c r="L13" s="12">
        <f>P9</f>
        <v>15</v>
      </c>
      <c r="M13" s="31">
        <f>O9</f>
        <v>0</v>
      </c>
      <c r="N13" s="171"/>
      <c r="O13" s="172"/>
      <c r="P13" s="172"/>
      <c r="Q13" s="172"/>
      <c r="R13" s="172"/>
      <c r="S13" s="173"/>
      <c r="T13" s="140"/>
      <c r="U13" s="14">
        <f>IF(V13="","",IF(V13&gt;X13,1,0))</f>
        <v>1</v>
      </c>
      <c r="V13" s="15">
        <v>15</v>
      </c>
      <c r="W13" s="14" t="s">
        <v>12</v>
      </c>
      <c r="X13" s="16">
        <v>13</v>
      </c>
      <c r="Y13" s="14">
        <f>IF(X13="","",IF(X13&gt;V13,1,0))</f>
        <v>0</v>
      </c>
      <c r="Z13" s="140"/>
      <c r="AA13" s="82">
        <f>IF(AB13="","",IF(AB13&gt;AD13,1,0))</f>
        <v>1</v>
      </c>
      <c r="AB13" s="90">
        <v>15</v>
      </c>
      <c r="AC13" s="82" t="s">
        <v>12</v>
      </c>
      <c r="AD13" s="87">
        <v>8</v>
      </c>
      <c r="AE13" s="82">
        <f>IF(AD13="","",IF(AD13&gt;AB13,1,0))</f>
        <v>0</v>
      </c>
      <c r="AF13" s="217"/>
      <c r="AG13" s="30"/>
      <c r="AH13" s="35"/>
      <c r="AI13" s="30" t="s">
        <v>12</v>
      </c>
      <c r="AJ13" s="56"/>
      <c r="AK13" s="30" t="str">
        <f>IF(AJ13="","",IF(AJ13&gt;AH13,1,0))</f>
        <v/>
      </c>
      <c r="AL13" s="140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190"/>
      <c r="AS13" s="14" t="str">
        <f>IF(AT13="","",IF(AT13&gt;AV13,1,0))</f>
        <v/>
      </c>
      <c r="AT13" s="15"/>
      <c r="AU13" s="14" t="s">
        <v>12</v>
      </c>
      <c r="AV13" s="16"/>
      <c r="AW13" s="14" t="str">
        <f>IF(AV13="","",IF(AV13&gt;AT13,1,0))</f>
        <v/>
      </c>
      <c r="AX13" s="190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90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78"/>
      <c r="BK13" s="178"/>
      <c r="BL13" s="178"/>
      <c r="BM13" s="181"/>
      <c r="BN13" s="157"/>
      <c r="BO13" s="157"/>
      <c r="BP13" s="157"/>
      <c r="BQ13" s="206"/>
      <c r="BR13" s="157"/>
      <c r="BS13" s="157"/>
      <c r="BT13" s="159"/>
      <c r="BU13" s="161"/>
      <c r="BW13" s="19"/>
    </row>
    <row r="14" spans="1:77" ht="14.25" customHeight="1" x14ac:dyDescent="0.2">
      <c r="A14" s="163"/>
      <c r="B14" s="265"/>
      <c r="C14" s="29">
        <f>S6</f>
        <v>1</v>
      </c>
      <c r="D14" s="30">
        <f>R6</f>
        <v>15</v>
      </c>
      <c r="E14" s="30" t="s">
        <v>12</v>
      </c>
      <c r="F14" s="30">
        <f>SUM(P6)</f>
        <v>9</v>
      </c>
      <c r="G14" s="13">
        <f>O6</f>
        <v>0</v>
      </c>
      <c r="H14" s="221"/>
      <c r="I14" s="30">
        <f>S10</f>
        <v>1</v>
      </c>
      <c r="J14" s="30">
        <f>R10</f>
        <v>15</v>
      </c>
      <c r="K14" s="30" t="s">
        <v>12</v>
      </c>
      <c r="L14" s="12">
        <f>P10</f>
        <v>11</v>
      </c>
      <c r="M14" s="36">
        <f>O10</f>
        <v>0</v>
      </c>
      <c r="N14" s="171"/>
      <c r="O14" s="172"/>
      <c r="P14" s="172"/>
      <c r="Q14" s="172"/>
      <c r="R14" s="172"/>
      <c r="S14" s="173"/>
      <c r="T14" s="140"/>
      <c r="U14" s="14">
        <f>IF(V14="","",IF(V14&gt;X14,1,0))</f>
        <v>1</v>
      </c>
      <c r="V14" s="17">
        <v>15</v>
      </c>
      <c r="W14" s="14" t="s">
        <v>12</v>
      </c>
      <c r="X14" s="18">
        <v>12</v>
      </c>
      <c r="Y14" s="14">
        <f>IF(X14="","",IF(X14&gt;V14,1,0))</f>
        <v>0</v>
      </c>
      <c r="Z14" s="140"/>
      <c r="AA14" s="82">
        <f>IF(AB14="","",IF(AB14&gt;AD14,1,0))</f>
        <v>1</v>
      </c>
      <c r="AB14" s="91">
        <v>15</v>
      </c>
      <c r="AC14" s="82" t="s">
        <v>12</v>
      </c>
      <c r="AD14" s="88">
        <v>10</v>
      </c>
      <c r="AE14" s="82">
        <f>IF(AD14="","",IF(AD14&gt;AB14,1,0))</f>
        <v>0</v>
      </c>
      <c r="AF14" s="217"/>
      <c r="AG14" s="30"/>
      <c r="AH14" s="30"/>
      <c r="AI14" s="30" t="s">
        <v>12</v>
      </c>
      <c r="AJ14" s="12"/>
      <c r="AK14" s="30" t="str">
        <f>IF(AJ14="","",IF(AJ14&gt;AH14,1,0))</f>
        <v/>
      </c>
      <c r="AL14" s="140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90"/>
      <c r="AS14" s="14" t="str">
        <f>IF(AT14="","",IF(AT14&gt;AV14,1,0))</f>
        <v/>
      </c>
      <c r="AT14" s="17"/>
      <c r="AU14" s="14" t="s">
        <v>12</v>
      </c>
      <c r="AV14" s="18"/>
      <c r="AW14" s="14" t="str">
        <f>IF(AV14="","",IF(AV14&gt;AT14,1,0))</f>
        <v/>
      </c>
      <c r="AX14" s="190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90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78"/>
      <c r="BK14" s="178"/>
      <c r="BL14" s="178"/>
      <c r="BM14" s="181"/>
      <c r="BN14" s="157"/>
      <c r="BO14" s="157"/>
      <c r="BP14" s="157"/>
      <c r="BQ14" s="206"/>
      <c r="BR14" s="157"/>
      <c r="BS14" s="157"/>
      <c r="BT14" s="159"/>
      <c r="BU14" s="161"/>
      <c r="BW14" s="19"/>
    </row>
    <row r="15" spans="1:77" ht="14.25" customHeight="1" thickBot="1" x14ac:dyDescent="0.25">
      <c r="A15" s="164"/>
      <c r="B15" s="268"/>
      <c r="C15" s="37">
        <f>S7</f>
        <v>0</v>
      </c>
      <c r="D15" s="100">
        <f>R7</f>
        <v>7</v>
      </c>
      <c r="E15" s="100" t="s">
        <v>12</v>
      </c>
      <c r="F15" s="100">
        <f>SUM(P7)</f>
        <v>15</v>
      </c>
      <c r="G15" s="38">
        <f>O7</f>
        <v>1</v>
      </c>
      <c r="H15" s="222"/>
      <c r="I15" s="20" t="str">
        <f>S11</f>
        <v/>
      </c>
      <c r="J15" s="20">
        <f>R11</f>
        <v>0</v>
      </c>
      <c r="K15" s="20" t="s">
        <v>12</v>
      </c>
      <c r="L15" s="21">
        <f>P11</f>
        <v>0</v>
      </c>
      <c r="M15" s="33" t="str">
        <f>O11</f>
        <v/>
      </c>
      <c r="N15" s="174"/>
      <c r="O15" s="175"/>
      <c r="P15" s="175"/>
      <c r="Q15" s="175"/>
      <c r="R15" s="175"/>
      <c r="S15" s="176"/>
      <c r="T15" s="141"/>
      <c r="U15" s="14" t="str">
        <f>IF(V15="","",IF(V15&gt;X15,1,0))</f>
        <v/>
      </c>
      <c r="V15" s="23"/>
      <c r="W15" s="14" t="s">
        <v>12</v>
      </c>
      <c r="X15" s="25"/>
      <c r="Y15" s="14" t="str">
        <f>IF(X15="","",IF(X15&gt;V15,1,0))</f>
        <v/>
      </c>
      <c r="Z15" s="141"/>
      <c r="AA15" s="82" t="str">
        <f>IF(AB15="","",IF(AB15&gt;AD15,1,0))</f>
        <v/>
      </c>
      <c r="AB15" s="92"/>
      <c r="AC15" s="93" t="s">
        <v>12</v>
      </c>
      <c r="AD15" s="89"/>
      <c r="AE15" s="82" t="str">
        <f>IF(AD15="","",IF(AD15&gt;AB15,1,0))</f>
        <v/>
      </c>
      <c r="AF15" s="218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41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91"/>
      <c r="AS15" s="14" t="str">
        <f>IF(AT15="","",IF(AT15&gt;AV15,1,0))</f>
        <v/>
      </c>
      <c r="AT15" s="23"/>
      <c r="AU15" s="24" t="s">
        <v>12</v>
      </c>
      <c r="AV15" s="25"/>
      <c r="AW15" s="14" t="str">
        <f>IF(AV15="","",IF(AV15&gt;AT15,1,0))</f>
        <v/>
      </c>
      <c r="AX15" s="191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91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79"/>
      <c r="BK15" s="179"/>
      <c r="BL15" s="179"/>
      <c r="BM15" s="182"/>
      <c r="BN15" s="158"/>
      <c r="BO15" s="158"/>
      <c r="BP15" s="158"/>
      <c r="BQ15" s="207"/>
      <c r="BR15" s="158"/>
      <c r="BS15" s="158"/>
      <c r="BT15" s="160"/>
      <c r="BU15" s="162"/>
      <c r="BW15" s="19"/>
    </row>
    <row r="16" spans="1:77" ht="14.25" customHeight="1" x14ac:dyDescent="0.2">
      <c r="A16" s="26">
        <f>N2</f>
        <v>0</v>
      </c>
      <c r="B16" s="264" t="str">
        <f>T4</f>
        <v>⑤</v>
      </c>
      <c r="C16" s="27"/>
      <c r="D16" s="6">
        <f>X4</f>
        <v>0</v>
      </c>
      <c r="E16" s="6" t="s">
        <v>12</v>
      </c>
      <c r="F16" s="6">
        <f>U4</f>
        <v>2</v>
      </c>
      <c r="G16" s="8"/>
      <c r="H16" s="210" t="str">
        <f>$T$8</f>
        <v>⑦</v>
      </c>
      <c r="I16" s="6"/>
      <c r="J16" s="6">
        <f>X8</f>
        <v>0</v>
      </c>
      <c r="K16" s="6" t="s">
        <v>12</v>
      </c>
      <c r="L16" s="39">
        <f>SUM(U8)</f>
        <v>2</v>
      </c>
      <c r="M16" s="8"/>
      <c r="N16" s="213" t="str">
        <f>T12</f>
        <v>②</v>
      </c>
      <c r="O16" s="6"/>
      <c r="P16" s="6">
        <f>X12</f>
        <v>0</v>
      </c>
      <c r="Q16" s="6" t="s">
        <v>12</v>
      </c>
      <c r="R16" s="7">
        <f>U12</f>
        <v>2</v>
      </c>
      <c r="S16" s="8"/>
      <c r="T16" s="168"/>
      <c r="U16" s="169"/>
      <c r="V16" s="169"/>
      <c r="W16" s="169"/>
      <c r="X16" s="169"/>
      <c r="Y16" s="170"/>
      <c r="Z16" s="139" t="s">
        <v>27</v>
      </c>
      <c r="AA16" s="83">
        <f>IF(AB17="","",SUM(AA17:AA19))</f>
        <v>1</v>
      </c>
      <c r="AB16" s="84"/>
      <c r="AC16" s="86" t="s">
        <v>12</v>
      </c>
      <c r="AD16" s="83">
        <f>IF(AD17="","",SUM(AE17:AE19))</f>
        <v>2</v>
      </c>
      <c r="AE16" s="84"/>
      <c r="AF16" s="139" t="s">
        <v>19</v>
      </c>
      <c r="AG16" s="83" t="str">
        <f>IF(AH17="","",SUM(AG17:AG19))</f>
        <v/>
      </c>
      <c r="AH16" s="84"/>
      <c r="AI16" s="86" t="s">
        <v>12</v>
      </c>
      <c r="AJ16" s="83" t="str">
        <f>IF(AJ17="","",SUM(AK17:AK19))</f>
        <v/>
      </c>
      <c r="AK16" s="84"/>
      <c r="AL16" s="213"/>
      <c r="AM16" s="39" t="str">
        <f>IF(AN17="","",SUM(AM17:AM19))</f>
        <v/>
      </c>
      <c r="AN16" s="94"/>
      <c r="AO16" s="95" t="s">
        <v>12</v>
      </c>
      <c r="AP16" s="39" t="str">
        <f>IF(AP17="","",SUM(AQ17:AQ19))</f>
        <v/>
      </c>
      <c r="AQ16" s="94"/>
      <c r="AR16" s="21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89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89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77">
        <f>SUMPRODUCT((J16=2)+(P16=2)+(D16=2)+(AA16=2)+(AG16=2)+(AM16=2)+(AS16=2)+(AY16=2)+(BE16=2))</f>
        <v>0</v>
      </c>
      <c r="BK16" s="195" t="s">
        <v>13</v>
      </c>
      <c r="BL16" s="177">
        <f>SUMPRODUCT((L16=2)+(R16=2)+(F16=2)+(AD16=2)+(AJ16=2)+(AP16=2)+(AV16=2)+(BB16=2)+(BH16=2))</f>
        <v>4</v>
      </c>
      <c r="BM16" s="180">
        <f t="shared" ref="BM16" si="2">SUM(BJ16*2)+BL16</f>
        <v>4</v>
      </c>
      <c r="BN16" s="156">
        <f>SUM(D16,J16,P16,U16,AA16,AG16,AM16,AS16,AY16,BE16)</f>
        <v>1</v>
      </c>
      <c r="BO16" s="156" t="s">
        <v>13</v>
      </c>
      <c r="BP16" s="156">
        <f>SUM(F16,L16,R16,AD16,AJ16,AP16,AV16,BB16,BH16)</f>
        <v>8</v>
      </c>
      <c r="BQ16" s="205">
        <f>SUM(BN16/BP16)</f>
        <v>0.125</v>
      </c>
      <c r="BR16" s="156">
        <f>SUM(J17,J18,J19,P17,P18,P19,V17,V18,V19,AB17,AB18,AB19,AH17,AH18,AH19,AN17,AN18,AN19,AT17,AT18,AT19,AZ17,AZ18,AZ19,BF17,BF18,BF19,D17,D18,D19)</f>
        <v>103</v>
      </c>
      <c r="BS16" s="156">
        <f>SUM(F17,F18,F19,L17,L18,L19,R17,R18,R19,X17,X18,X19,AD17,AD18,AD19,AJ17,AJ18,AJ19,AP17,AP18,AP19,AV17,AV18,AV19,BB17,BB18,BB19,BH17,BH18,BH19)</f>
        <v>130</v>
      </c>
      <c r="BT16" s="208">
        <f>SUM(BR16/BS16)</f>
        <v>0.79230769230769227</v>
      </c>
      <c r="BU16" s="161">
        <f>$BV16</f>
        <v>5</v>
      </c>
      <c r="BV16">
        <f>RANK(BY16,BY$4:BY$43)</f>
        <v>5</v>
      </c>
      <c r="BW16" s="19">
        <f>IF(BN16=0,0,IF(BP16=0,9,BQ16))</f>
        <v>0.125</v>
      </c>
      <c r="BX16">
        <f>IF(BR16=0,0,BT16)</f>
        <v>0.79230769230769227</v>
      </c>
      <c r="BY16">
        <f>BJ16+0.01*BW16+0.00001*BX16</f>
        <v>1.257923076923077E-3</v>
      </c>
    </row>
    <row r="17" spans="1:77" ht="14.25" customHeight="1" thickBot="1" x14ac:dyDescent="0.25">
      <c r="A17" s="163" t="str">
        <f>T3</f>
        <v>エンジェルス　Z</v>
      </c>
      <c r="B17" s="265"/>
      <c r="C17" s="29">
        <f>Y5</f>
        <v>0</v>
      </c>
      <c r="D17" s="30">
        <f>X5</f>
        <v>13</v>
      </c>
      <c r="E17" s="30" t="s">
        <v>13</v>
      </c>
      <c r="F17" s="30">
        <f>V5</f>
        <v>15</v>
      </c>
      <c r="G17" s="13">
        <f>U5</f>
        <v>1</v>
      </c>
      <c r="H17" s="211"/>
      <c r="I17" s="30">
        <f>Y9</f>
        <v>0</v>
      </c>
      <c r="J17" s="30">
        <f>X9</f>
        <v>6</v>
      </c>
      <c r="K17" s="30" t="s">
        <v>12</v>
      </c>
      <c r="L17" s="30">
        <f>V9</f>
        <v>15</v>
      </c>
      <c r="M17" s="13">
        <f>U9</f>
        <v>1</v>
      </c>
      <c r="N17" s="214"/>
      <c r="O17" s="12">
        <f>Y13</f>
        <v>0</v>
      </c>
      <c r="P17" s="13">
        <f>X13</f>
        <v>13</v>
      </c>
      <c r="Q17" s="30" t="s">
        <v>12</v>
      </c>
      <c r="R17" s="12">
        <f>V13</f>
        <v>15</v>
      </c>
      <c r="S17" s="13">
        <f>U13</f>
        <v>1</v>
      </c>
      <c r="T17" s="171"/>
      <c r="U17" s="172"/>
      <c r="V17" s="172"/>
      <c r="W17" s="172"/>
      <c r="X17" s="172"/>
      <c r="Y17" s="173"/>
      <c r="Z17" s="140"/>
      <c r="AA17" s="82">
        <f>IF(AB17="","",IF(AB17&gt;AD17,1,0))</f>
        <v>1</v>
      </c>
      <c r="AB17" s="90">
        <v>15</v>
      </c>
      <c r="AC17" s="82" t="s">
        <v>12</v>
      </c>
      <c r="AD17" s="87">
        <v>10</v>
      </c>
      <c r="AE17" s="82">
        <f>IF(AD17="","",IF(AD17&gt;AB17,1,0))</f>
        <v>0</v>
      </c>
      <c r="AF17" s="140"/>
      <c r="AG17" s="82" t="str">
        <f>IF(AH17="","",IF(AH17&gt;AJ17,1,0))</f>
        <v/>
      </c>
      <c r="AH17" s="90"/>
      <c r="AI17" s="82" t="s">
        <v>12</v>
      </c>
      <c r="AJ17" s="87"/>
      <c r="AK17" s="82" t="str">
        <f>IF(AJ17="","",IF(AJ17&gt;AH17,1,0))</f>
        <v/>
      </c>
      <c r="AL17" s="214"/>
      <c r="AM17" s="41" t="str">
        <f>IF(AN17="","",IF(AN17&gt;AP17,1,0))</f>
        <v/>
      </c>
      <c r="AN17" s="95"/>
      <c r="AO17" s="41" t="s">
        <v>12</v>
      </c>
      <c r="AP17" s="48"/>
      <c r="AQ17" s="41" t="str">
        <f>IF(AP17="","",IF(AP17&gt;AN17,1,0))</f>
        <v/>
      </c>
      <c r="AR17" s="21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90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90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78"/>
      <c r="BK17" s="178"/>
      <c r="BL17" s="178"/>
      <c r="BM17" s="181"/>
      <c r="BN17" s="157"/>
      <c r="BO17" s="157"/>
      <c r="BP17" s="157"/>
      <c r="BQ17" s="206"/>
      <c r="BR17" s="157"/>
      <c r="BS17" s="157"/>
      <c r="BT17" s="159"/>
      <c r="BU17" s="161"/>
      <c r="BW17" s="19"/>
    </row>
    <row r="18" spans="1:77" ht="14.25" customHeight="1" x14ac:dyDescent="0.2">
      <c r="A18" s="163"/>
      <c r="B18" s="265"/>
      <c r="C18" s="29">
        <f>Y6</f>
        <v>0</v>
      </c>
      <c r="D18" s="30">
        <f>X6</f>
        <v>7</v>
      </c>
      <c r="E18" s="39" t="s">
        <v>12</v>
      </c>
      <c r="F18" s="30">
        <f>V6</f>
        <v>15</v>
      </c>
      <c r="G18" s="13">
        <f>U6</f>
        <v>1</v>
      </c>
      <c r="H18" s="211"/>
      <c r="I18" s="30">
        <f>Y10</f>
        <v>0</v>
      </c>
      <c r="J18" s="30">
        <f>X10</f>
        <v>13</v>
      </c>
      <c r="K18" s="30" t="s">
        <v>12</v>
      </c>
      <c r="L18" s="30">
        <f>V10</f>
        <v>15</v>
      </c>
      <c r="M18" s="13">
        <f>U10</f>
        <v>1</v>
      </c>
      <c r="N18" s="214"/>
      <c r="O18" s="12">
        <f>Y14</f>
        <v>0</v>
      </c>
      <c r="P18" s="13">
        <f>X14</f>
        <v>12</v>
      </c>
      <c r="Q18" s="30" t="s">
        <v>12</v>
      </c>
      <c r="R18" s="12">
        <f>V14</f>
        <v>15</v>
      </c>
      <c r="S18" s="13">
        <f>U14</f>
        <v>1</v>
      </c>
      <c r="T18" s="171"/>
      <c r="U18" s="172"/>
      <c r="V18" s="172"/>
      <c r="W18" s="172"/>
      <c r="X18" s="172"/>
      <c r="Y18" s="173"/>
      <c r="Z18" s="140"/>
      <c r="AA18" s="82">
        <f>IF(AB18="","",IF(AB18&gt;AD18,1,0))</f>
        <v>0</v>
      </c>
      <c r="AB18" s="91">
        <v>11</v>
      </c>
      <c r="AC18" s="82" t="s">
        <v>12</v>
      </c>
      <c r="AD18" s="88">
        <v>15</v>
      </c>
      <c r="AE18" s="82">
        <f>IF(AD18="","",IF(AD18&gt;AB18,1,0))</f>
        <v>1</v>
      </c>
      <c r="AF18" s="140"/>
      <c r="AG18" s="82" t="str">
        <f>IF(AH18="","",IF(AH18&gt;AJ18,1,0))</f>
        <v/>
      </c>
      <c r="AH18" s="91"/>
      <c r="AI18" s="82" t="s">
        <v>12</v>
      </c>
      <c r="AJ18" s="88"/>
      <c r="AK18" s="82" t="str">
        <f>IF(AJ18="","",IF(AJ18&gt;AH18,1,0))</f>
        <v/>
      </c>
      <c r="AL18" s="214"/>
      <c r="AM18" s="41" t="str">
        <f>IF(AN18="","",IF(AN18&gt;AP18,1,0))</f>
        <v/>
      </c>
      <c r="AN18" s="41"/>
      <c r="AO18" s="41" t="s">
        <v>12</v>
      </c>
      <c r="AP18" s="51"/>
      <c r="AQ18" s="41" t="str">
        <f>IF(AP18="","",IF(AP18&gt;AN18,1,0))</f>
        <v/>
      </c>
      <c r="AR18" s="217"/>
      <c r="AS18" s="30" t="str">
        <f>IF(AT18="","",IF(AT18&gt;AV18,1,0))</f>
        <v/>
      </c>
      <c r="AT18" s="30"/>
      <c r="AU18" s="30" t="s">
        <v>12</v>
      </c>
      <c r="AV18" s="12"/>
      <c r="AW18" s="30" t="str">
        <f>IF(AV18="","",IF(AV18&gt;AT18,1,0))</f>
        <v/>
      </c>
      <c r="AX18" s="190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90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78"/>
      <c r="BK18" s="178"/>
      <c r="BL18" s="178"/>
      <c r="BM18" s="181"/>
      <c r="BN18" s="157"/>
      <c r="BO18" s="157"/>
      <c r="BP18" s="157"/>
      <c r="BQ18" s="206"/>
      <c r="BR18" s="157"/>
      <c r="BS18" s="157"/>
      <c r="BT18" s="159"/>
      <c r="BU18" s="161"/>
      <c r="BW18" s="19"/>
    </row>
    <row r="19" spans="1:77" ht="14.25" customHeight="1" thickBot="1" x14ac:dyDescent="0.25">
      <c r="A19" s="164"/>
      <c r="B19" s="266"/>
      <c r="C19" s="32" t="str">
        <f>Y7</f>
        <v/>
      </c>
      <c r="D19" s="20">
        <f>X7</f>
        <v>0</v>
      </c>
      <c r="E19" s="20" t="s">
        <v>13</v>
      </c>
      <c r="F19" s="20">
        <f>V7</f>
        <v>0</v>
      </c>
      <c r="G19" s="22" t="str">
        <f>U7</f>
        <v/>
      </c>
      <c r="H19" s="212"/>
      <c r="I19" s="20" t="str">
        <f>Y11</f>
        <v/>
      </c>
      <c r="J19" s="20">
        <f>X11</f>
        <v>0</v>
      </c>
      <c r="K19" s="20" t="s">
        <v>12</v>
      </c>
      <c r="L19" s="20">
        <f>V11</f>
        <v>0</v>
      </c>
      <c r="M19" s="22" t="str">
        <f>U11</f>
        <v/>
      </c>
      <c r="N19" s="215"/>
      <c r="O19" s="21" t="str">
        <f>Y15</f>
        <v/>
      </c>
      <c r="P19" s="22">
        <f>X15</f>
        <v>0</v>
      </c>
      <c r="Q19" s="20" t="s">
        <v>12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41"/>
      <c r="AA19" s="82">
        <f>IF(AB19="","",IF(AB19&gt;AD19,1,0))</f>
        <v>0</v>
      </c>
      <c r="AB19" s="92">
        <v>13</v>
      </c>
      <c r="AC19" s="93" t="s">
        <v>12</v>
      </c>
      <c r="AD19" s="89">
        <v>15</v>
      </c>
      <c r="AE19" s="82">
        <f>IF(AD19="","",IF(AD19&gt;AB19,1,0))</f>
        <v>1</v>
      </c>
      <c r="AF19" s="141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215"/>
      <c r="AM19" s="41" t="str">
        <f>IF(AN19="","",IF(AN19&gt;AP19,1,0))</f>
        <v/>
      </c>
      <c r="AN19" s="42"/>
      <c r="AO19" s="42" t="s">
        <v>12</v>
      </c>
      <c r="AP19" s="52"/>
      <c r="AQ19" s="41" t="str">
        <f>IF(AP19="","",IF(AP19&gt;AN19,1,0))</f>
        <v/>
      </c>
      <c r="AR19" s="218"/>
      <c r="AS19" s="30" t="str">
        <f>IF(AT19="","",IF(AT19&gt;AV19,1,0))</f>
        <v/>
      </c>
      <c r="AT19" s="20"/>
      <c r="AU19" s="20" t="s">
        <v>12</v>
      </c>
      <c r="AV19" s="21"/>
      <c r="AW19" s="30" t="str">
        <f>IF(AV19="","",IF(AV19&gt;AT19,1,0))</f>
        <v/>
      </c>
      <c r="AX19" s="191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91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79"/>
      <c r="BK19" s="179"/>
      <c r="BL19" s="179"/>
      <c r="BM19" s="182"/>
      <c r="BN19" s="158"/>
      <c r="BO19" s="158"/>
      <c r="BP19" s="158"/>
      <c r="BQ19" s="207"/>
      <c r="BR19" s="158"/>
      <c r="BS19" s="158"/>
      <c r="BT19" s="160"/>
      <c r="BU19" s="162"/>
      <c r="BW19" s="19"/>
    </row>
    <row r="20" spans="1:77" ht="14.25" customHeight="1" x14ac:dyDescent="0.2">
      <c r="A20" s="26">
        <f>T2</f>
        <v>0</v>
      </c>
      <c r="B20" s="264" t="str">
        <f>Z4</f>
        <v>③</v>
      </c>
      <c r="C20" s="34"/>
      <c r="D20" s="35">
        <f>AD4</f>
        <v>0</v>
      </c>
      <c r="E20" s="35" t="s">
        <v>12</v>
      </c>
      <c r="F20" s="35">
        <f>AA4</f>
        <v>2</v>
      </c>
      <c r="G20" s="36"/>
      <c r="H20" s="210" t="str">
        <f>$Z$8</f>
        <v>①</v>
      </c>
      <c r="I20" s="6"/>
      <c r="J20" s="6">
        <f>AD8</f>
        <v>0</v>
      </c>
      <c r="K20" s="6" t="s">
        <v>12</v>
      </c>
      <c r="L20" s="7">
        <f>AA8</f>
        <v>2</v>
      </c>
      <c r="M20" s="8"/>
      <c r="N20" s="213" t="str">
        <f>$Z$12</f>
        <v>⑥</v>
      </c>
      <c r="O20" s="6"/>
      <c r="P20" s="6">
        <f>AD12</f>
        <v>0</v>
      </c>
      <c r="Q20" s="6" t="s">
        <v>12</v>
      </c>
      <c r="R20" s="7">
        <f>AA12</f>
        <v>2</v>
      </c>
      <c r="S20" s="8"/>
      <c r="T20" s="213" t="str">
        <f>Z16</f>
        <v>⑨</v>
      </c>
      <c r="U20" s="40"/>
      <c r="V20" s="6">
        <f>AD16</f>
        <v>2</v>
      </c>
      <c r="W20" s="6" t="s">
        <v>12</v>
      </c>
      <c r="X20" s="7">
        <f>AA16</f>
        <v>1</v>
      </c>
      <c r="Y20" s="8"/>
      <c r="Z20" s="168"/>
      <c r="AA20" s="169"/>
      <c r="AB20" s="169"/>
      <c r="AC20" s="169"/>
      <c r="AD20" s="169"/>
      <c r="AE20" s="170"/>
      <c r="AF20" s="139" t="s">
        <v>20</v>
      </c>
      <c r="AG20" s="83" t="str">
        <f>IF(AH21="","",SUM(AG21:AG23))</f>
        <v/>
      </c>
      <c r="AH20" s="84"/>
      <c r="AI20" s="86" t="s">
        <v>12</v>
      </c>
      <c r="AJ20" s="83" t="str">
        <f>IF(AJ21="","",SUM(AK21:AK23))</f>
        <v/>
      </c>
      <c r="AK20" s="84"/>
      <c r="AL20" s="139" t="s">
        <v>22</v>
      </c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189"/>
      <c r="AS20" s="9" t="str">
        <f>IF(AT21="","",SUM(AS21:AS23))</f>
        <v/>
      </c>
      <c r="AT20" s="10"/>
      <c r="AU20" s="11" t="s">
        <v>12</v>
      </c>
      <c r="AV20" s="9" t="str">
        <f>IF(AV21="","",SUM(AW21:AW23))</f>
        <v/>
      </c>
      <c r="AW20" s="10"/>
      <c r="AX20" s="189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89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77">
        <f>SUMPRODUCT((D20=2)+(J20=2)+(P20=2)+(V20=2)+(AG20=2)+(AM20=2)+(AS20=2)+(AY20=2)+(BE20=2))</f>
        <v>1</v>
      </c>
      <c r="BK20" s="195" t="s">
        <v>13</v>
      </c>
      <c r="BL20" s="177">
        <f>SUMPRODUCT((L20=2)+(R20=2)+(F20=2)+(X20=2)+(AJ20=2)+(AP20=2)+(AV20=2)+(BB20=2)+(BH20=2))</f>
        <v>3</v>
      </c>
      <c r="BM20" s="180">
        <f t="shared" ref="BM20" si="3">SUM(BJ20*2)+BL20</f>
        <v>5</v>
      </c>
      <c r="BN20" s="156">
        <f>SUM(D20,J20,P20,V20,,AG20,AM20,AS20,AY20,BE20)</f>
        <v>2</v>
      </c>
      <c r="BO20" s="156" t="s">
        <v>13</v>
      </c>
      <c r="BP20" s="156">
        <f>SUM(F20,L20,R20,X20,AJ20,AP20,AV20,BB20,BH20)</f>
        <v>7</v>
      </c>
      <c r="BQ20" s="205">
        <f>SUM(BN20/BP20)</f>
        <v>0.2857142857142857</v>
      </c>
      <c r="BR20" s="156">
        <f>SUM(J21,J22,J23,P21,P22,P23,V21,V22,V23,AB21,AB22,AB23,AH21,AH22,AH23,AN21,AN22,AN23,AT21,AT22,AT23,AZ21,AZ22,AZ23,BF21,BF22,BF23,D21,D22,D23)</f>
        <v>101</v>
      </c>
      <c r="BS20" s="156">
        <f>SUM(F21,F22,F23,L21,L22,L23,R21,R22,R23,X21,X22,X23,AD21,AD22,AD23,AJ21,AJ22,AJ23,AP21,AP22,AP23,AV21,AV22,AV23,BB21,BB22,BB23,BH21,BH22,BH23)</f>
        <v>129</v>
      </c>
      <c r="BT20" s="208">
        <f>SUM(BR20/BS20)</f>
        <v>0.78294573643410847</v>
      </c>
      <c r="BU20" s="161">
        <f>$BV20</f>
        <v>4</v>
      </c>
      <c r="BV20">
        <f>RANK(BY20,BY$4:BY$43)</f>
        <v>4</v>
      </c>
      <c r="BW20" s="19">
        <f>IF(BN20=0,0,IF(BP20=0,9,BQ20))</f>
        <v>0.2857142857142857</v>
      </c>
      <c r="BX20">
        <f>IF(BR20=0,0,BT20)</f>
        <v>0.78294573643410847</v>
      </c>
      <c r="BY20">
        <f>BJ20+0.01*BW20+0.00001*BX20</f>
        <v>1.0028649723145073</v>
      </c>
    </row>
    <row r="21" spans="1:77" ht="14.25" customHeight="1" x14ac:dyDescent="0.2">
      <c r="A21" s="223" t="str">
        <f>Z3</f>
        <v>ハッピーA</v>
      </c>
      <c r="B21" s="265"/>
      <c r="C21" s="29">
        <f>AE5</f>
        <v>0</v>
      </c>
      <c r="D21" s="30">
        <f>AD5</f>
        <v>10</v>
      </c>
      <c r="E21" s="30" t="s">
        <v>13</v>
      </c>
      <c r="F21" s="30">
        <f>AB5</f>
        <v>15</v>
      </c>
      <c r="G21" s="13">
        <f>AA5</f>
        <v>1</v>
      </c>
      <c r="H21" s="211"/>
      <c r="I21" s="30">
        <f>AE9</f>
        <v>0</v>
      </c>
      <c r="J21" s="30">
        <f>AD9</f>
        <v>10</v>
      </c>
      <c r="K21" s="30" t="s">
        <v>12</v>
      </c>
      <c r="L21" s="12">
        <f>AB9</f>
        <v>15</v>
      </c>
      <c r="M21" s="13">
        <f>AA9</f>
        <v>1</v>
      </c>
      <c r="N21" s="214"/>
      <c r="O21" s="30">
        <f>AE13</f>
        <v>0</v>
      </c>
      <c r="P21" s="30">
        <f>AD13</f>
        <v>8</v>
      </c>
      <c r="Q21" s="30" t="s">
        <v>12</v>
      </c>
      <c r="R21" s="12">
        <f>AB13</f>
        <v>15</v>
      </c>
      <c r="S21" s="13">
        <f>AA13</f>
        <v>1</v>
      </c>
      <c r="T21" s="214"/>
      <c r="U21" s="41">
        <f>AE17</f>
        <v>0</v>
      </c>
      <c r="V21" s="30">
        <f>AD17</f>
        <v>10</v>
      </c>
      <c r="W21" s="30" t="s">
        <v>12</v>
      </c>
      <c r="X21" s="12">
        <f>AB17</f>
        <v>15</v>
      </c>
      <c r="Y21" s="13">
        <f>AA17</f>
        <v>1</v>
      </c>
      <c r="Z21" s="171"/>
      <c r="AA21" s="172"/>
      <c r="AB21" s="172"/>
      <c r="AC21" s="172"/>
      <c r="AD21" s="172"/>
      <c r="AE21" s="173"/>
      <c r="AF21" s="140"/>
      <c r="AG21" s="82" t="str">
        <f>IF(AH21="","",IF(AH21&gt;AJ21,1,0))</f>
        <v/>
      </c>
      <c r="AH21" s="90"/>
      <c r="AI21" s="82" t="s">
        <v>12</v>
      </c>
      <c r="AJ21" s="87"/>
      <c r="AK21" s="82" t="str">
        <f>IF(AJ21="","",IF(AJ21&gt;AH21,1,0))</f>
        <v/>
      </c>
      <c r="AL21" s="14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90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90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90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78"/>
      <c r="BK21" s="178"/>
      <c r="BL21" s="178"/>
      <c r="BM21" s="181"/>
      <c r="BN21" s="157"/>
      <c r="BO21" s="157"/>
      <c r="BP21" s="157"/>
      <c r="BQ21" s="206"/>
      <c r="BR21" s="157"/>
      <c r="BS21" s="157"/>
      <c r="BT21" s="159"/>
      <c r="BU21" s="161"/>
      <c r="BW21" s="19"/>
    </row>
    <row r="22" spans="1:77" ht="14.25" customHeight="1" x14ac:dyDescent="0.2">
      <c r="A22" s="223"/>
      <c r="B22" s="265"/>
      <c r="C22" s="29">
        <f>AE6</f>
        <v>0</v>
      </c>
      <c r="D22" s="30">
        <f>AD6</f>
        <v>12</v>
      </c>
      <c r="E22" s="30" t="s">
        <v>13</v>
      </c>
      <c r="F22" s="30">
        <f>AB6</f>
        <v>15</v>
      </c>
      <c r="G22" s="13">
        <f>AA6</f>
        <v>1</v>
      </c>
      <c r="H22" s="211"/>
      <c r="I22" s="30">
        <f>AE10</f>
        <v>0</v>
      </c>
      <c r="J22" s="30">
        <f>AD10</f>
        <v>11</v>
      </c>
      <c r="K22" s="30" t="s">
        <v>12</v>
      </c>
      <c r="L22" s="12">
        <f>AB10</f>
        <v>15</v>
      </c>
      <c r="M22" s="13">
        <f>AA10</f>
        <v>1</v>
      </c>
      <c r="N22" s="214"/>
      <c r="O22" s="30">
        <f>AE14</f>
        <v>0</v>
      </c>
      <c r="P22" s="30">
        <f>AD14</f>
        <v>10</v>
      </c>
      <c r="Q22" s="30" t="s">
        <v>12</v>
      </c>
      <c r="R22" s="12">
        <f>AB14</f>
        <v>15</v>
      </c>
      <c r="S22" s="13">
        <f>AA14</f>
        <v>1</v>
      </c>
      <c r="T22" s="214"/>
      <c r="U22" s="41">
        <f>AE18</f>
        <v>1</v>
      </c>
      <c r="V22" s="30">
        <f>AD18</f>
        <v>15</v>
      </c>
      <c r="W22" s="30" t="s">
        <v>12</v>
      </c>
      <c r="X22" s="12">
        <f>AB18</f>
        <v>11</v>
      </c>
      <c r="Y22" s="13">
        <f>AA18</f>
        <v>0</v>
      </c>
      <c r="Z22" s="171"/>
      <c r="AA22" s="172"/>
      <c r="AB22" s="172"/>
      <c r="AC22" s="172"/>
      <c r="AD22" s="172"/>
      <c r="AE22" s="173"/>
      <c r="AF22" s="140"/>
      <c r="AG22" s="82" t="str">
        <f>IF(AH22="","",IF(AH22&gt;AJ22,1,0))</f>
        <v/>
      </c>
      <c r="AH22" s="91"/>
      <c r="AI22" s="82" t="s">
        <v>12</v>
      </c>
      <c r="AJ22" s="88"/>
      <c r="AK22" s="82" t="str">
        <f>IF(AJ22="","",IF(AJ22&gt;AH22,1,0))</f>
        <v/>
      </c>
      <c r="AL22" s="14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90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90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90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78"/>
      <c r="BK22" s="178"/>
      <c r="BL22" s="178"/>
      <c r="BM22" s="181"/>
      <c r="BN22" s="157"/>
      <c r="BO22" s="157"/>
      <c r="BP22" s="157"/>
      <c r="BQ22" s="206"/>
      <c r="BR22" s="157"/>
      <c r="BS22" s="157"/>
      <c r="BT22" s="159"/>
      <c r="BU22" s="161"/>
      <c r="BW22" s="19"/>
    </row>
    <row r="23" spans="1:77" ht="14.25" customHeight="1" thickBot="1" x14ac:dyDescent="0.25">
      <c r="A23" s="224"/>
      <c r="B23" s="266"/>
      <c r="C23" s="32" t="str">
        <f>AE7</f>
        <v/>
      </c>
      <c r="D23" s="20">
        <f>AD7</f>
        <v>0</v>
      </c>
      <c r="E23" s="20" t="s">
        <v>13</v>
      </c>
      <c r="F23" s="20">
        <f>AB7</f>
        <v>0</v>
      </c>
      <c r="G23" s="22" t="str">
        <f>AA7</f>
        <v/>
      </c>
      <c r="H23" s="212"/>
      <c r="I23" s="20" t="str">
        <f>AE11</f>
        <v/>
      </c>
      <c r="J23" s="20">
        <f>AD11</f>
        <v>0</v>
      </c>
      <c r="K23" s="20" t="s">
        <v>12</v>
      </c>
      <c r="L23" s="21">
        <f>AB11</f>
        <v>0</v>
      </c>
      <c r="M23" s="22" t="str">
        <f>AA11</f>
        <v/>
      </c>
      <c r="N23" s="215"/>
      <c r="O23" s="20" t="str">
        <f>AE15</f>
        <v/>
      </c>
      <c r="P23" s="20">
        <f>AD15</f>
        <v>0</v>
      </c>
      <c r="Q23" s="20" t="s">
        <v>12</v>
      </c>
      <c r="R23" s="21">
        <f>AB15</f>
        <v>0</v>
      </c>
      <c r="S23" s="22" t="str">
        <f>AA15</f>
        <v/>
      </c>
      <c r="T23" s="215"/>
      <c r="U23" s="42">
        <f>AE19</f>
        <v>1</v>
      </c>
      <c r="V23" s="20">
        <f>AD19</f>
        <v>15</v>
      </c>
      <c r="W23" s="20" t="s">
        <v>12</v>
      </c>
      <c r="X23" s="21">
        <f>AB19</f>
        <v>13</v>
      </c>
      <c r="Y23" s="22">
        <f>AA19</f>
        <v>0</v>
      </c>
      <c r="Z23" s="174"/>
      <c r="AA23" s="175"/>
      <c r="AB23" s="175"/>
      <c r="AC23" s="175"/>
      <c r="AD23" s="175"/>
      <c r="AE23" s="176"/>
      <c r="AF23" s="141"/>
      <c r="AG23" s="82" t="str">
        <f>IF(AH23="","",IF(AH23&gt;AJ23,1,0))</f>
        <v/>
      </c>
      <c r="AH23" s="92"/>
      <c r="AI23" s="82" t="s">
        <v>12</v>
      </c>
      <c r="AJ23" s="89"/>
      <c r="AK23" s="82" t="str">
        <f>IF(AJ23="","",IF(AJ23&gt;AH23,1,0))</f>
        <v/>
      </c>
      <c r="AL23" s="141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91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91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91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79"/>
      <c r="BK23" s="179"/>
      <c r="BL23" s="179"/>
      <c r="BM23" s="182"/>
      <c r="BN23" s="158"/>
      <c r="BO23" s="158"/>
      <c r="BP23" s="158"/>
      <c r="BQ23" s="207"/>
      <c r="BR23" s="158"/>
      <c r="BS23" s="158"/>
      <c r="BT23" s="160"/>
      <c r="BU23" s="162"/>
      <c r="BW23" s="19"/>
    </row>
    <row r="24" spans="1:77" ht="12" hidden="1" customHeight="1" x14ac:dyDescent="0.2">
      <c r="A24" s="81">
        <f>Z2</f>
        <v>0</v>
      </c>
      <c r="B24" s="165">
        <f>$AF$4</f>
        <v>0</v>
      </c>
      <c r="C24" s="27"/>
      <c r="D24" s="6" t="str">
        <f>AJ4</f>
        <v/>
      </c>
      <c r="E24" s="6" t="s">
        <v>12</v>
      </c>
      <c r="F24" s="6" t="str">
        <f>AG4</f>
        <v/>
      </c>
      <c r="G24" s="8"/>
      <c r="H24" s="210" t="str">
        <f>AF8</f>
        <v>⑥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213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213" t="str">
        <f>AF16</f>
        <v>⑫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213" t="str">
        <f>AF20</f>
        <v>⑩</v>
      </c>
      <c r="AA24" s="40"/>
      <c r="AB24" s="6" t="str">
        <f>AJ20</f>
        <v/>
      </c>
      <c r="AC24" s="6" t="s">
        <v>12</v>
      </c>
      <c r="AD24" s="7" t="str">
        <f>AG20</f>
        <v/>
      </c>
      <c r="AE24" s="8"/>
      <c r="AF24" s="168"/>
      <c r="AG24" s="169"/>
      <c r="AH24" s="169"/>
      <c r="AI24" s="169"/>
      <c r="AJ24" s="169"/>
      <c r="AK24" s="170"/>
      <c r="AL24" s="189" t="s">
        <v>23</v>
      </c>
      <c r="AM24" s="9" t="str">
        <f>IF(AN25="","",SUM(AM25:AM27))</f>
        <v/>
      </c>
      <c r="AN24" s="10"/>
      <c r="AO24" s="11" t="s">
        <v>12</v>
      </c>
      <c r="AP24" s="9" t="str">
        <f>IF(AP25="","",SUM(AQ25:AQ27))</f>
        <v/>
      </c>
      <c r="AQ24" s="10"/>
      <c r="AR24" s="21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89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89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77">
        <f>SUMPRODUCT((J24=2)+(P24=2)+(V24=2)+(AB24=2)+(D24=2)+(AM24=2)+(AS24=2)+(AY24=2)+(BE24=2))</f>
        <v>0</v>
      </c>
      <c r="BK24" s="195" t="s">
        <v>13</v>
      </c>
      <c r="BL24" s="177">
        <f>SUMPRODUCT((L24=2)+(R24=2)+(X24=2)+(F24=2)+(AD24=2)+(AP24=2)+(AV24=2)+(BB24=2)+(BH24=2))</f>
        <v>0</v>
      </c>
      <c r="BM24" s="180">
        <f t="shared" ref="BM24" si="4">SUM(BJ24*2)+BL24</f>
        <v>0</v>
      </c>
      <c r="BN24" s="156">
        <f>SUM(D24,J24,P24,V24,AB24,AM24,AS24,AY24,BE24)</f>
        <v>0</v>
      </c>
      <c r="BO24" s="156" t="s">
        <v>13</v>
      </c>
      <c r="BP24" s="156">
        <f>SUM(F24,L24,R24,X24,AD24,AP24,AV24,BB24,BH24)</f>
        <v>0</v>
      </c>
      <c r="BQ24" s="205" t="e">
        <f>SUM(BN24/BP24)</f>
        <v>#DIV/0!</v>
      </c>
      <c r="BR24" s="156">
        <f>SUM(J25,J26,J27,P25,P26,P27,V25,V26,V27,AB25,AB26,AB27,AH25,AH26,AH27,AN25,AN26,AN27,AT25,AT26,AT27,AZ25,AZ26,AZ27,BF25,BF26,BF27,D25,D26,D27)</f>
        <v>0</v>
      </c>
      <c r="BS24" s="156">
        <f>SUM(F25,F26,F27,L25,L26,L27,R25,R26,R27,X25,X26,X27,AD25,AD26,AD27,AJ25,AJ26,AJ27,AP25,AP26,AP27,AV25,AV26,AV27,BB25,BB26,BB27,BH25,BH26,BH27)</f>
        <v>0</v>
      </c>
      <c r="BT24" s="208" t="e">
        <f>SUM(BR24/BS24)</f>
        <v>#DIV/0!</v>
      </c>
      <c r="BU24" s="161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23">
        <f>AF3</f>
        <v>0</v>
      </c>
      <c r="B25" s="166"/>
      <c r="C25" s="29" t="str">
        <f>AK5</f>
        <v/>
      </c>
      <c r="D25" s="30">
        <f>AJ5</f>
        <v>0</v>
      </c>
      <c r="E25" s="30" t="s">
        <v>13</v>
      </c>
      <c r="F25" s="30">
        <f>AH5</f>
        <v>0</v>
      </c>
      <c r="G25" s="13" t="str">
        <f>AG5</f>
        <v/>
      </c>
      <c r="H25" s="211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214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>
        <f>AG13</f>
        <v>0</v>
      </c>
      <c r="T25" s="214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214"/>
      <c r="AA25" s="41" t="str">
        <f>AK21</f>
        <v/>
      </c>
      <c r="AB25" s="30">
        <f>AJ21</f>
        <v>0</v>
      </c>
      <c r="AC25" s="30" t="s">
        <v>12</v>
      </c>
      <c r="AD25" s="12">
        <f>AH21</f>
        <v>0</v>
      </c>
      <c r="AE25" s="13" t="str">
        <f>AG21</f>
        <v/>
      </c>
      <c r="AF25" s="171"/>
      <c r="AG25" s="172"/>
      <c r="AH25" s="172"/>
      <c r="AI25" s="172"/>
      <c r="AJ25" s="172"/>
      <c r="AK25" s="173"/>
      <c r="AL25" s="190"/>
      <c r="AM25" s="14" t="str">
        <f>IF(AN25="","",IF(AN25&gt;AP25,1,0))</f>
        <v/>
      </c>
      <c r="AN25" s="15"/>
      <c r="AO25" s="14" t="s">
        <v>12</v>
      </c>
      <c r="AP25" s="16"/>
      <c r="AQ25" s="14" t="str">
        <f>IF(AP25="","",IF(AP25&gt;AN25,1,0))</f>
        <v/>
      </c>
      <c r="AR25" s="21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90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90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78"/>
      <c r="BK25" s="178"/>
      <c r="BL25" s="178"/>
      <c r="BM25" s="181"/>
      <c r="BN25" s="157"/>
      <c r="BO25" s="157"/>
      <c r="BP25" s="157"/>
      <c r="BQ25" s="206"/>
      <c r="BR25" s="157"/>
      <c r="BS25" s="157"/>
      <c r="BT25" s="159"/>
      <c r="BU25" s="161"/>
      <c r="BW25" s="19"/>
    </row>
    <row r="26" spans="1:77" ht="12" hidden="1" customHeight="1" x14ac:dyDescent="0.2">
      <c r="A26" s="223"/>
      <c r="B26" s="166"/>
      <c r="C26" s="29" t="str">
        <f>AK6</f>
        <v/>
      </c>
      <c r="D26" s="30">
        <f>AJ6</f>
        <v>0</v>
      </c>
      <c r="E26" s="30" t="s">
        <v>13</v>
      </c>
      <c r="F26" s="30">
        <f>AH6</f>
        <v>0</v>
      </c>
      <c r="G26" s="13" t="str">
        <f>AG6</f>
        <v/>
      </c>
      <c r="H26" s="211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1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21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1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1"/>
      <c r="AG26" s="172"/>
      <c r="AH26" s="172"/>
      <c r="AI26" s="172"/>
      <c r="AJ26" s="172"/>
      <c r="AK26" s="173"/>
      <c r="AL26" s="190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1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90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90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78"/>
      <c r="BK26" s="178"/>
      <c r="BL26" s="178"/>
      <c r="BM26" s="181"/>
      <c r="BN26" s="157"/>
      <c r="BO26" s="157"/>
      <c r="BP26" s="157"/>
      <c r="BQ26" s="206"/>
      <c r="BR26" s="157"/>
      <c r="BS26" s="157"/>
      <c r="BT26" s="159"/>
      <c r="BU26" s="161"/>
      <c r="BW26" s="19"/>
    </row>
    <row r="27" spans="1:77" ht="12" hidden="1" customHeight="1" x14ac:dyDescent="0.2">
      <c r="A27" s="224"/>
      <c r="B27" s="167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212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215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215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215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91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218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91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91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79"/>
      <c r="BK27" s="179"/>
      <c r="BL27" s="179"/>
      <c r="BM27" s="182"/>
      <c r="BN27" s="158"/>
      <c r="BO27" s="158"/>
      <c r="BP27" s="158"/>
      <c r="BQ27" s="207"/>
      <c r="BR27" s="158"/>
      <c r="BS27" s="158"/>
      <c r="BT27" s="160"/>
      <c r="BU27" s="162"/>
      <c r="BW27" s="19"/>
    </row>
    <row r="28" spans="1:77" ht="12" hidden="1" customHeight="1" x14ac:dyDescent="0.2">
      <c r="A28" s="26">
        <f>AF2</f>
        <v>0</v>
      </c>
      <c r="B28" s="165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210" t="str">
        <f>AL8</f>
        <v>⑭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213" t="str">
        <f>AL12</f>
        <v>⑪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213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213"/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213" t="str">
        <f>AL24</f>
        <v>③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89" t="s">
        <v>28</v>
      </c>
      <c r="AS28" s="9" t="str">
        <f>IF(AT29="","",SUM(AS29:AS31))</f>
        <v/>
      </c>
      <c r="AT28" s="10"/>
      <c r="AU28" s="11" t="s">
        <v>12</v>
      </c>
      <c r="AV28" s="9" t="str">
        <f>IF(AV29="","",SUM(AW29:AW31))</f>
        <v/>
      </c>
      <c r="AW28" s="10"/>
      <c r="AX28" s="189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89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77">
        <f>SUMPRODUCT((J28=2)+(D28=2)+(P28=2)+(V28=2)+(AB28=2)+(AH28=2)+(AS28=2)+(AY28=2)+(BE28=2))</f>
        <v>0</v>
      </c>
      <c r="BK28" s="195" t="s">
        <v>13</v>
      </c>
      <c r="BL28" s="177">
        <f>SUMPRODUCT((L28=2)+(R28=2)+(X28=2)+(AD28=2)+(AJ28=2)+(AP28=2)+(AV28=2)+(BB28=2)+(BH28=2))</f>
        <v>0</v>
      </c>
      <c r="BM28" s="180">
        <f t="shared" ref="BM28" si="5">SUM(BJ28*2)+BL28</f>
        <v>0</v>
      </c>
      <c r="BN28" s="156">
        <f>SUM(D28,J28,V28,AB28,AH28,P28,AS28,AY28,BE28)</f>
        <v>0</v>
      </c>
      <c r="BO28" s="156" t="s">
        <v>13</v>
      </c>
      <c r="BP28" s="156">
        <f>SUM(F28,L28,R28,X28,AD28,AJ28,AP28,AV28,BB28,BH28)</f>
        <v>0</v>
      </c>
      <c r="BQ28" s="205" t="e">
        <f>SUM(BN28/BP28)</f>
        <v>#DIV/0!</v>
      </c>
      <c r="BR28" s="156">
        <f>SUM(J29,J30,J31,P29,P30,P31,V29,V30,V31,AB29,AB30,AB31,AH29,AH30,AH31,AN29,AN30,AN31,AT29,AT30,AT31,AZ29,AZ30,AZ31,BF29,BF30,BF31,D29,D30,D31)</f>
        <v>0</v>
      </c>
      <c r="BS28" s="156">
        <f>SUM(F29,F30,F31,L29,L30,L31,R29,R30,R31,X29,X30,X31,AD29,AD30,AD31,AJ29,AJ30,AJ31,AP29,AP30,AP31,AV29,AV30,AV31,BB29,BB30,BB31,BH29,BH30,BH31)</f>
        <v>0</v>
      </c>
      <c r="BT28" s="208" t="e">
        <f>SUM(BR28/BS28)</f>
        <v>#DIV/0!</v>
      </c>
      <c r="BU28" s="161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3">
        <f>AL3</f>
        <v>0</v>
      </c>
      <c r="B29" s="166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211"/>
      <c r="I29" s="30" t="str">
        <f>AQ5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214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214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214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214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90"/>
      <c r="AS29" s="14" t="str">
        <f>IF(AT29="","",IF(AT29&gt;AV29,1,0))</f>
        <v/>
      </c>
      <c r="AT29" s="15"/>
      <c r="AU29" s="14" t="s">
        <v>12</v>
      </c>
      <c r="AV29" s="16"/>
      <c r="AW29" s="14" t="str">
        <f>IF(AV29="","",IF(AV29&gt;AT29,1,0))</f>
        <v/>
      </c>
      <c r="AX29" s="190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90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78"/>
      <c r="BK29" s="178"/>
      <c r="BL29" s="178"/>
      <c r="BM29" s="181"/>
      <c r="BN29" s="157"/>
      <c r="BO29" s="157"/>
      <c r="BP29" s="157"/>
      <c r="BQ29" s="206"/>
      <c r="BR29" s="157"/>
      <c r="BS29" s="157"/>
      <c r="BT29" s="159"/>
      <c r="BU29" s="161"/>
      <c r="BW29" s="19"/>
    </row>
    <row r="30" spans="1:77" ht="12" hidden="1" customHeight="1" x14ac:dyDescent="0.2">
      <c r="A30" s="163"/>
      <c r="B30" s="166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211"/>
      <c r="I30" s="30" t="str">
        <f>AQ6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214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214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214"/>
      <c r="AA30" s="41" t="str">
        <f t="shared" ref="AA30:AA31" si="6"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214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90"/>
      <c r="AS30" s="14" t="str">
        <f>IF(AT30="","",IF(AT30&gt;AV30,1,0))</f>
        <v/>
      </c>
      <c r="AT30" s="17"/>
      <c r="AU30" s="14" t="s">
        <v>12</v>
      </c>
      <c r="AV30" s="18"/>
      <c r="AW30" s="14" t="str">
        <f>IF(AV30="","",IF(AV30&gt;AT30,1,0))</f>
        <v/>
      </c>
      <c r="AX30" s="190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90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78"/>
      <c r="BK30" s="178"/>
      <c r="BL30" s="178"/>
      <c r="BM30" s="181"/>
      <c r="BN30" s="157"/>
      <c r="BO30" s="157"/>
      <c r="BP30" s="157"/>
      <c r="BQ30" s="206"/>
      <c r="BR30" s="157"/>
      <c r="BS30" s="157"/>
      <c r="BT30" s="159"/>
      <c r="BU30" s="161"/>
      <c r="BW30" s="19"/>
    </row>
    <row r="31" spans="1:77" ht="12" hidden="1" customHeight="1" x14ac:dyDescent="0.2">
      <c r="A31" s="164"/>
      <c r="B31" s="167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212"/>
      <c r="I31" s="20" t="str">
        <f>AQ7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215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215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215"/>
      <c r="AA31" s="41" t="str">
        <f t="shared" si="6"/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215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91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91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91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79"/>
      <c r="BK31" s="179"/>
      <c r="BL31" s="179"/>
      <c r="BM31" s="182"/>
      <c r="BN31" s="158"/>
      <c r="BO31" s="158"/>
      <c r="BP31" s="158"/>
      <c r="BQ31" s="207"/>
      <c r="BR31" s="158"/>
      <c r="BS31" s="158"/>
      <c r="BT31" s="160"/>
      <c r="BU31" s="162"/>
      <c r="BW31" s="19"/>
    </row>
    <row r="32" spans="1:77" ht="12" hidden="1" customHeight="1" x14ac:dyDescent="0.2">
      <c r="A32" s="26">
        <f>$AR$2</f>
        <v>0</v>
      </c>
      <c r="B32" s="228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210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213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213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213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213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213" t="str">
        <f>$AR$28</f>
        <v>⑯</v>
      </c>
      <c r="AM32" s="6"/>
      <c r="AN32" s="6" t="str">
        <f>AV28</f>
        <v/>
      </c>
      <c r="AO32" s="6" t="s">
        <v>12</v>
      </c>
      <c r="AP32" s="7">
        <f>AT28</f>
        <v>0</v>
      </c>
      <c r="AQ32" s="8"/>
      <c r="AR32" s="216"/>
      <c r="AS32" s="101"/>
      <c r="AT32" s="6"/>
      <c r="AU32" s="6" t="s">
        <v>12</v>
      </c>
      <c r="AV32" s="7"/>
      <c r="AW32" s="28"/>
      <c r="AX32" s="189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89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77">
        <f>SUMPRODUCT((J32=2)+(P32=2)+(V32=2)+(AB32=2)+(D32=2)+(AH32=2)+(AN32=2)+(AY32=2)+(BE32=2))</f>
        <v>0</v>
      </c>
      <c r="BK32" s="195" t="s">
        <v>13</v>
      </c>
      <c r="BL32" s="177">
        <f>SUMPRODUCT((L32=2)+(R32=2)+(X32=2)+(AD32=2)+(AJ32=2)+(AP32=2)+(F32=2)+(BB32=2)+(BH32=2))</f>
        <v>0</v>
      </c>
      <c r="BM32" s="180">
        <f t="shared" ref="BM32" si="7">SUM(BJ32*2)+BL32</f>
        <v>0</v>
      </c>
      <c r="BN32" s="156">
        <f>SUM(D32,J32,P32,V32,AB32,AH32,AN32,AS32,AY32,BE32)</f>
        <v>0</v>
      </c>
      <c r="BO32" s="156" t="s">
        <v>13</v>
      </c>
      <c r="BP32" s="156">
        <f>SUM(F32,L32,R32,X32,AD32,AJ32,AP32,BB32,BH32)</f>
        <v>0</v>
      </c>
      <c r="BQ32" s="205" t="e">
        <f>SUM(BN32/BP32)</f>
        <v>#DIV/0!</v>
      </c>
      <c r="BR32" s="156">
        <f>SUM(J33,J34,J35,P33,P34,P35,V33,V34,V35,AB33,AB34,AB35,AH33,AH34,AH35,AN33,AN34,AN35,AT33,AT34,AT35,AZ33,AZ34,AZ35,BF33,BF34,BF35,D33,D34,D35)</f>
        <v>0</v>
      </c>
      <c r="BS32" s="156">
        <f>SUM(F33,F34,F35,L33,L34,L35,R33,R34,R35,X33,X34,X35,AD33,AD34,AD35,AJ33,AJ34,AJ35,AP33,AP34,AP35,AV33,AV34,AV35,BB33,BB34,BB35,BH33,BH34,BH35)</f>
        <v>0</v>
      </c>
      <c r="BT32" s="208" t="e">
        <f>SUM(BR32/BS32)</f>
        <v>#DIV/0!</v>
      </c>
      <c r="BU32" s="161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30">
        <f>$AR$3</f>
        <v>0</v>
      </c>
      <c r="B33" s="229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211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214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214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214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214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214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217"/>
      <c r="AS33" s="102"/>
      <c r="AT33" s="30"/>
      <c r="AU33" s="30" t="s">
        <v>12</v>
      </c>
      <c r="AV33" s="12"/>
      <c r="AW33" s="31"/>
      <c r="AX33" s="190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90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78"/>
      <c r="BK33" s="178"/>
      <c r="BL33" s="178"/>
      <c r="BM33" s="181"/>
      <c r="BN33" s="157"/>
      <c r="BO33" s="157"/>
      <c r="BP33" s="157"/>
      <c r="BQ33" s="206"/>
      <c r="BR33" s="157"/>
      <c r="BS33" s="157"/>
      <c r="BT33" s="159"/>
      <c r="BU33" s="161"/>
      <c r="BW33" s="19"/>
    </row>
    <row r="34" spans="1:77" ht="12" hidden="1" customHeight="1" x14ac:dyDescent="0.2">
      <c r="A34" s="231"/>
      <c r="B34" s="229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211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214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214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214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214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214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217"/>
      <c r="AS34" s="102"/>
      <c r="AT34" s="30"/>
      <c r="AU34" s="30" t="s">
        <v>12</v>
      </c>
      <c r="AV34" s="12"/>
      <c r="AW34" s="31"/>
      <c r="AX34" s="190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90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78"/>
      <c r="BK34" s="178"/>
      <c r="BL34" s="178"/>
      <c r="BM34" s="181"/>
      <c r="BN34" s="157"/>
      <c r="BO34" s="157"/>
      <c r="BP34" s="157"/>
      <c r="BQ34" s="206"/>
      <c r="BR34" s="157"/>
      <c r="BS34" s="157"/>
      <c r="BT34" s="159"/>
      <c r="BU34" s="161"/>
      <c r="BW34" s="19"/>
    </row>
    <row r="35" spans="1:77" ht="12" hidden="1" customHeight="1" x14ac:dyDescent="0.2">
      <c r="A35" s="232"/>
      <c r="B35" s="229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212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215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215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215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215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215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218"/>
      <c r="AS35" s="103"/>
      <c r="AT35" s="20"/>
      <c r="AU35" s="20" t="s">
        <v>12</v>
      </c>
      <c r="AV35" s="21"/>
      <c r="AW35" s="33"/>
      <c r="AX35" s="191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91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79"/>
      <c r="BK35" s="179"/>
      <c r="BL35" s="179"/>
      <c r="BM35" s="182"/>
      <c r="BN35" s="158"/>
      <c r="BO35" s="158"/>
      <c r="BP35" s="158"/>
      <c r="BQ35" s="207"/>
      <c r="BR35" s="158"/>
      <c r="BS35" s="158"/>
      <c r="BT35" s="160"/>
      <c r="BU35" s="162"/>
      <c r="BW35" s="19"/>
    </row>
    <row r="36" spans="1:77" ht="12" hidden="1" customHeight="1" x14ac:dyDescent="0.2">
      <c r="A36" s="26">
        <f>$AX$2</f>
        <v>0</v>
      </c>
      <c r="B36" s="166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210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213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213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213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213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213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213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216"/>
      <c r="AY36" s="101"/>
      <c r="AZ36" s="6"/>
      <c r="BA36" s="6" t="s">
        <v>12</v>
      </c>
      <c r="BB36" s="7"/>
      <c r="BC36" s="8"/>
      <c r="BD36" s="189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77">
        <f>SUMPRODUCT((D36=2)+(J36=2)+(V36=2)+(P36=2)+(AB36=2)+(AH36=2)+(AN36=2)+(AT36=2)+(BE36=2))</f>
        <v>0</v>
      </c>
      <c r="BK36" s="195" t="s">
        <v>13</v>
      </c>
      <c r="BL36" s="177">
        <f>SUMPRODUCT((L36=2)+(R36=2)+(X36=2)+(AC36=2)+(AJ36=2)+(AP36=2)+(AV36=2)+(BB36=2)+(BH36=2))</f>
        <v>0</v>
      </c>
      <c r="BM36" s="180">
        <f t="shared" ref="BM36" si="8">SUM(BJ36*2)+BL36</f>
        <v>0</v>
      </c>
      <c r="BN36" s="156">
        <f>SUM(D36,J36,P36,V36,AB36,AG36,AN36,AT36,BE36)</f>
        <v>0</v>
      </c>
      <c r="BO36" s="156" t="s">
        <v>13</v>
      </c>
      <c r="BP36" s="156">
        <f>SUM(F36,L36,R36,X36,AD36,AJ36,AP36,AV36,BH36)</f>
        <v>0</v>
      </c>
      <c r="BQ36" s="205" t="e">
        <f>SUM(BN36/BP36)</f>
        <v>#DIV/0!</v>
      </c>
      <c r="BR36" s="156">
        <f>SUM(J37,J38,J39,P37,P38,P39,V37,V38,V39,AB37,AB38,AB39,AH37,AH38,AH39,AN37,AN38,AN39,AT37,AT38,AT39,AZ37,AZ38,AZ39,BF37,BF38,BF39,D37,D38,D39)</f>
        <v>0</v>
      </c>
      <c r="BS36" s="156">
        <f>SUM(F37,F38,F39,L37,L38,L39,R37,R38,R39,X37,X38,X39,AD37,AD38,AD39,AJ37,AJ38,AJ39,AP37,AP38,AP39,AV37,AV38,AV39,BB37,BB38,BB39,BH37,BH38,BH39)</f>
        <v>0</v>
      </c>
      <c r="BT36" s="208" t="e">
        <f>SUM(BR36/BS36)</f>
        <v>#DIV/0!</v>
      </c>
      <c r="BU36" s="161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30">
        <f>$AX$3</f>
        <v>0</v>
      </c>
      <c r="B37" s="166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211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214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214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214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214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214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214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217"/>
      <c r="AY37" s="102"/>
      <c r="AZ37" s="30"/>
      <c r="BA37" s="30" t="s">
        <v>12</v>
      </c>
      <c r="BB37" s="12"/>
      <c r="BC37" s="13"/>
      <c r="BD37" s="190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78"/>
      <c r="BK37" s="178"/>
      <c r="BL37" s="178"/>
      <c r="BM37" s="181"/>
      <c r="BN37" s="157"/>
      <c r="BO37" s="157"/>
      <c r="BP37" s="157"/>
      <c r="BQ37" s="206"/>
      <c r="BR37" s="157"/>
      <c r="BS37" s="157"/>
      <c r="BT37" s="159"/>
      <c r="BU37" s="161"/>
      <c r="BW37" s="19"/>
    </row>
    <row r="38" spans="1:77" ht="12" hidden="1" customHeight="1" x14ac:dyDescent="0.2">
      <c r="A38" s="231"/>
      <c r="B38" s="166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211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214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214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214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214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214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214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217"/>
      <c r="AY38" s="102"/>
      <c r="AZ38" s="30"/>
      <c r="BA38" s="30" t="s">
        <v>12</v>
      </c>
      <c r="BB38" s="12"/>
      <c r="BC38" s="13"/>
      <c r="BD38" s="190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78"/>
      <c r="BK38" s="178"/>
      <c r="BL38" s="178"/>
      <c r="BM38" s="181"/>
      <c r="BN38" s="157"/>
      <c r="BO38" s="157"/>
      <c r="BP38" s="157"/>
      <c r="BQ38" s="206"/>
      <c r="BR38" s="157"/>
      <c r="BS38" s="157"/>
      <c r="BT38" s="159"/>
      <c r="BU38" s="161"/>
      <c r="BW38" s="19"/>
    </row>
    <row r="39" spans="1:77" ht="12" hidden="1" customHeight="1" x14ac:dyDescent="0.2">
      <c r="A39" s="232"/>
      <c r="B39" s="166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212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215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215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215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215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215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215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218"/>
      <c r="AY39" s="103"/>
      <c r="AZ39" s="20"/>
      <c r="BA39" s="20" t="s">
        <v>12</v>
      </c>
      <c r="BB39" s="21"/>
      <c r="BC39" s="22"/>
      <c r="BD39" s="191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79"/>
      <c r="BK39" s="179"/>
      <c r="BL39" s="179"/>
      <c r="BM39" s="182"/>
      <c r="BN39" s="158"/>
      <c r="BO39" s="158"/>
      <c r="BP39" s="158"/>
      <c r="BQ39" s="207"/>
      <c r="BR39" s="158"/>
      <c r="BS39" s="158"/>
      <c r="BT39" s="160"/>
      <c r="BU39" s="162"/>
      <c r="BW39" s="19"/>
    </row>
    <row r="40" spans="1:77" ht="12" hidden="1" customHeight="1" x14ac:dyDescent="0.2">
      <c r="A40" s="55">
        <f>$BD$2</f>
        <v>0</v>
      </c>
      <c r="B40" s="166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210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213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213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213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213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213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213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213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216"/>
      <c r="BE40" s="102"/>
      <c r="BF40" s="35"/>
      <c r="BG40" s="35" t="s">
        <v>12</v>
      </c>
      <c r="BH40" s="56"/>
      <c r="BI40" s="97"/>
      <c r="BJ40" s="177">
        <f>SUMPRODUCT((J40=2)+(P40=2)+(V40=2)+(AB40=2)+(AH40=2)+(D40=2)+(AN40=2)+(AT40=2)+(AZ40=2))</f>
        <v>0</v>
      </c>
      <c r="BK40" s="178" t="s">
        <v>13</v>
      </c>
      <c r="BL40" s="177">
        <f>SUMPRODUCT((L40=2)+(R40=2)+(X40=2)+(AD40=2)+(AJ40=2)+(F40=2)+(AP40=2)+(AV40=2)+(BB40=2))</f>
        <v>0</v>
      </c>
      <c r="BM40" s="180">
        <f t="shared" ref="BM40" si="9">SUM(BJ40*2)+BL40</f>
        <v>0</v>
      </c>
      <c r="BN40" s="237">
        <f>SUM(D40,J40,P40,V40,AB40,AH40,AN40,AT40,AZ40,BD40)</f>
        <v>0</v>
      </c>
      <c r="BO40" s="237" t="s">
        <v>13</v>
      </c>
      <c r="BP40" s="237">
        <f>SUM(F40,L40,R40,X40,AD40,AJ40,AP40,AV40,BB40)</f>
        <v>0</v>
      </c>
      <c r="BQ40" s="205" t="e">
        <f>SUM(BN40/BP40)</f>
        <v>#DIV/0!</v>
      </c>
      <c r="BR40" s="237">
        <f>SUM(J41,J42,J43,P41,P42,P43,V41,V42,V43,AB41,AB42,AB43,AH41,AH42,AH43,AN41,AN42,AN43,AT41,AT42,AT43,AZ41,AZ42,AZ43,BF41,BF42,BF43,D41,D42,D43)</f>
        <v>0</v>
      </c>
      <c r="BS40" s="237">
        <f>SUM(F41,F42,F43,L41,L42,L43,R41,R42,R43,X41,X42,X43,AD41,AD42,AD43,AJ41,AJ42,AJ43,AP41,AP42,AP43,AV41,AV42,AV43,BB41,BB42,BB43,BH41,BH42,BH43)</f>
        <v>0</v>
      </c>
      <c r="BT40" s="208" t="e">
        <f>SUM(BR40/BS40)</f>
        <v>#DIV/0!</v>
      </c>
      <c r="BU40" s="240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30">
        <f>$BD$3</f>
        <v>0</v>
      </c>
      <c r="B41" s="166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211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214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214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214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214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214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214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214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217"/>
      <c r="BE41" s="30"/>
      <c r="BF41" s="30"/>
      <c r="BG41" s="30" t="s">
        <v>12</v>
      </c>
      <c r="BH41" s="12"/>
      <c r="BI41" s="30"/>
      <c r="BJ41" s="178"/>
      <c r="BK41" s="178"/>
      <c r="BL41" s="178"/>
      <c r="BM41" s="181"/>
      <c r="BN41" s="157"/>
      <c r="BO41" s="157"/>
      <c r="BP41" s="157"/>
      <c r="BQ41" s="206"/>
      <c r="BR41" s="157"/>
      <c r="BS41" s="157"/>
      <c r="BT41" s="159"/>
      <c r="BU41" s="161"/>
      <c r="BW41" s="19"/>
    </row>
    <row r="42" spans="1:77" ht="12" hidden="1" customHeight="1" x14ac:dyDescent="0.2">
      <c r="A42" s="231"/>
      <c r="B42" s="166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211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214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214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214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214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214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214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214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217"/>
      <c r="BE42" s="30"/>
      <c r="BF42" s="30"/>
      <c r="BG42" s="30" t="s">
        <v>12</v>
      </c>
      <c r="BH42" s="12"/>
      <c r="BI42" s="30"/>
      <c r="BJ42" s="178"/>
      <c r="BK42" s="178"/>
      <c r="BL42" s="178"/>
      <c r="BM42" s="181"/>
      <c r="BN42" s="157"/>
      <c r="BO42" s="157"/>
      <c r="BP42" s="157"/>
      <c r="BQ42" s="206"/>
      <c r="BR42" s="157"/>
      <c r="BS42" s="157"/>
      <c r="BT42" s="159"/>
      <c r="BU42" s="161"/>
      <c r="BW42" s="19"/>
    </row>
    <row r="43" spans="1:77" ht="12" hidden="1" customHeight="1" x14ac:dyDescent="0.2">
      <c r="A43" s="242"/>
      <c r="B43" s="233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234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23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23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23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23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23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23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23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244"/>
      <c r="BE43" s="66"/>
      <c r="BF43" s="61"/>
      <c r="BG43" s="61" t="s">
        <v>12</v>
      </c>
      <c r="BH43" s="63"/>
      <c r="BI43" s="98"/>
      <c r="BJ43" s="179"/>
      <c r="BK43" s="243"/>
      <c r="BL43" s="179"/>
      <c r="BM43" s="182"/>
      <c r="BN43" s="238"/>
      <c r="BO43" s="238"/>
      <c r="BP43" s="238"/>
      <c r="BQ43" s="236"/>
      <c r="BR43" s="238"/>
      <c r="BS43" s="238"/>
      <c r="BT43" s="239"/>
      <c r="BU43" s="241"/>
    </row>
    <row r="44" spans="1:77" ht="13.5" thickTop="1" x14ac:dyDescent="0.2">
      <c r="BJ44" s="245"/>
      <c r="BK44" s="245"/>
      <c r="BL44" s="246"/>
      <c r="BM44" s="247"/>
      <c r="BN44" s="247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48" t="str">
        <f>$B$3</f>
        <v>光ヶ丘P＆M</v>
      </c>
      <c r="C49" s="248"/>
      <c r="D49" s="248"/>
      <c r="E49" s="248"/>
      <c r="F49" s="248"/>
      <c r="G49" s="248"/>
      <c r="H49" s="248" t="str">
        <f>H3</f>
        <v>ボンべーロ</v>
      </c>
      <c r="I49" s="248"/>
      <c r="J49" s="248"/>
      <c r="K49" s="248"/>
      <c r="L49" s="248"/>
      <c r="M49" s="248"/>
      <c r="N49" s="248" t="str">
        <f>$N$3</f>
        <v>レッドビッキーズ</v>
      </c>
      <c r="O49" s="248"/>
      <c r="P49" s="248"/>
      <c r="Q49" s="248"/>
      <c r="R49" s="248"/>
      <c r="S49" s="248"/>
      <c r="T49" s="248" t="str">
        <f>$T$3</f>
        <v>エンジェルス　Z</v>
      </c>
      <c r="U49" s="248"/>
      <c r="V49" s="248"/>
      <c r="W49" s="248"/>
      <c r="X49" s="248"/>
      <c r="Y49" s="248"/>
      <c r="Z49" s="248" t="str">
        <f>$Z$3</f>
        <v>ハッピーA</v>
      </c>
      <c r="AA49" s="248"/>
      <c r="AB49" s="248"/>
      <c r="AC49" s="248"/>
      <c r="AD49" s="248"/>
      <c r="AE49" s="248"/>
      <c r="AF49" s="248">
        <f>$AF$3</f>
        <v>0</v>
      </c>
      <c r="AG49" s="248"/>
      <c r="AH49" s="248"/>
      <c r="AI49" s="248"/>
      <c r="AJ49" s="248"/>
      <c r="AK49" s="248"/>
      <c r="AL49" s="248">
        <f>$AL$3</f>
        <v>0</v>
      </c>
      <c r="AM49" s="248"/>
      <c r="AN49" s="248"/>
      <c r="AO49" s="248"/>
      <c r="AP49" s="248"/>
      <c r="AQ49" s="248"/>
      <c r="AR49" s="256">
        <f>$AR$3</f>
        <v>0</v>
      </c>
      <c r="AS49" s="257"/>
      <c r="AT49" s="257"/>
      <c r="AU49" s="257"/>
      <c r="AV49" s="257"/>
      <c r="AW49" s="258"/>
      <c r="AX49" s="256">
        <f>$AX$3</f>
        <v>0</v>
      </c>
      <c r="AY49" s="257"/>
      <c r="AZ49" s="257"/>
      <c r="BA49" s="257"/>
      <c r="BB49" s="257"/>
      <c r="BC49" s="258"/>
      <c r="BD49" s="256">
        <f>$BD$3</f>
        <v>0</v>
      </c>
      <c r="BE49" s="257"/>
      <c r="BF49" s="257"/>
      <c r="BG49" s="257"/>
      <c r="BH49" s="257"/>
      <c r="BI49" s="263"/>
    </row>
    <row r="50" spans="1:61" ht="22.5" customHeight="1" thickBot="1" x14ac:dyDescent="0.25">
      <c r="A50" s="70" t="s">
        <v>10</v>
      </c>
      <c r="B50" s="249">
        <f>$BU$4</f>
        <v>1</v>
      </c>
      <c r="C50" s="249"/>
      <c r="D50" s="249"/>
      <c r="E50" s="249"/>
      <c r="F50" s="249"/>
      <c r="G50" s="249"/>
      <c r="H50" s="249">
        <f>$BU$8</f>
        <v>3</v>
      </c>
      <c r="I50" s="249"/>
      <c r="J50" s="249"/>
      <c r="K50" s="249"/>
      <c r="L50" s="249"/>
      <c r="M50" s="249"/>
      <c r="N50" s="249">
        <f>$BU$12</f>
        <v>2</v>
      </c>
      <c r="O50" s="249"/>
      <c r="P50" s="249"/>
      <c r="Q50" s="249"/>
      <c r="R50" s="249"/>
      <c r="S50" s="249"/>
      <c r="T50" s="249">
        <f>$BU$16</f>
        <v>5</v>
      </c>
      <c r="U50" s="249"/>
      <c r="V50" s="249"/>
      <c r="W50" s="249"/>
      <c r="X50" s="249"/>
      <c r="Y50" s="249"/>
      <c r="Z50" s="249">
        <f>$BU$20</f>
        <v>4</v>
      </c>
      <c r="AA50" s="249"/>
      <c r="AB50" s="249"/>
      <c r="AC50" s="249"/>
      <c r="AD50" s="249"/>
      <c r="AE50" s="249"/>
      <c r="AF50" s="249">
        <f>$BU$24</f>
        <v>6</v>
      </c>
      <c r="AG50" s="249"/>
      <c r="AH50" s="249"/>
      <c r="AI50" s="249"/>
      <c r="AJ50" s="249"/>
      <c r="AK50" s="249"/>
      <c r="AL50" s="249">
        <f>$BU$28</f>
        <v>6</v>
      </c>
      <c r="AM50" s="249"/>
      <c r="AN50" s="249"/>
      <c r="AO50" s="249"/>
      <c r="AP50" s="249"/>
      <c r="AQ50" s="249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299F2-EFC1-475A-92B7-01B9DC920B8C}">
  <sheetPr>
    <tabColor rgb="FFFF0000"/>
  </sheetPr>
  <dimension ref="A1:BY111"/>
  <sheetViews>
    <sheetView topLeftCell="A4" workbookViewId="0">
      <selection activeCell="BN47" sqref="BN47"/>
    </sheetView>
  </sheetViews>
  <sheetFormatPr defaultRowHeight="13" x14ac:dyDescent="0.2"/>
  <cols>
    <col min="1" max="1" width="16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81640625" customWidth="1"/>
    <col min="64" max="64" width="2.6328125" customWidth="1"/>
    <col min="65" max="65" width="3" customWidth="1"/>
    <col min="66" max="66" width="3.1796875" customWidth="1"/>
    <col min="67" max="67" width="0.81640625" customWidth="1"/>
    <col min="68" max="68" width="2.81640625" customWidth="1"/>
    <col min="69" max="69" width="5.90625" hidden="1" customWidth="1"/>
    <col min="70" max="70" width="4" hidden="1" customWidth="1"/>
    <col min="71" max="71" width="4.0898437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81640625" customWidth="1"/>
    <col min="321" max="321" width="2.1796875" customWidth="1"/>
    <col min="322" max="322" width="3.1796875" customWidth="1"/>
    <col min="323" max="323" width="0.81640625" customWidth="1"/>
    <col min="324" max="324" width="2.81640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81640625" customWidth="1"/>
    <col min="577" max="577" width="2.1796875" customWidth="1"/>
    <col min="578" max="578" width="3.1796875" customWidth="1"/>
    <col min="579" max="579" width="0.81640625" customWidth="1"/>
    <col min="580" max="580" width="2.81640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81640625" customWidth="1"/>
    <col min="833" max="833" width="2.1796875" customWidth="1"/>
    <col min="834" max="834" width="3.1796875" customWidth="1"/>
    <col min="835" max="835" width="0.81640625" customWidth="1"/>
    <col min="836" max="836" width="2.81640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81640625" customWidth="1"/>
    <col min="1089" max="1089" width="2.1796875" customWidth="1"/>
    <col min="1090" max="1090" width="3.1796875" customWidth="1"/>
    <col min="1091" max="1091" width="0.81640625" customWidth="1"/>
    <col min="1092" max="1092" width="2.81640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81640625" customWidth="1"/>
    <col min="1345" max="1345" width="2.1796875" customWidth="1"/>
    <col min="1346" max="1346" width="3.1796875" customWidth="1"/>
    <col min="1347" max="1347" width="0.81640625" customWidth="1"/>
    <col min="1348" max="1348" width="2.81640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81640625" customWidth="1"/>
    <col min="1601" max="1601" width="2.1796875" customWidth="1"/>
    <col min="1602" max="1602" width="3.1796875" customWidth="1"/>
    <col min="1603" max="1603" width="0.81640625" customWidth="1"/>
    <col min="1604" max="1604" width="2.81640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81640625" customWidth="1"/>
    <col min="1857" max="1857" width="2.1796875" customWidth="1"/>
    <col min="1858" max="1858" width="3.1796875" customWidth="1"/>
    <col min="1859" max="1859" width="0.81640625" customWidth="1"/>
    <col min="1860" max="1860" width="2.81640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81640625" customWidth="1"/>
    <col min="2113" max="2113" width="2.1796875" customWidth="1"/>
    <col min="2114" max="2114" width="3.1796875" customWidth="1"/>
    <col min="2115" max="2115" width="0.81640625" customWidth="1"/>
    <col min="2116" max="2116" width="2.81640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81640625" customWidth="1"/>
    <col min="2369" max="2369" width="2.1796875" customWidth="1"/>
    <col min="2370" max="2370" width="3.1796875" customWidth="1"/>
    <col min="2371" max="2371" width="0.81640625" customWidth="1"/>
    <col min="2372" max="2372" width="2.81640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81640625" customWidth="1"/>
    <col min="2625" max="2625" width="2.1796875" customWidth="1"/>
    <col min="2626" max="2626" width="3.1796875" customWidth="1"/>
    <col min="2627" max="2627" width="0.81640625" customWidth="1"/>
    <col min="2628" max="2628" width="2.81640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81640625" customWidth="1"/>
    <col min="2881" max="2881" width="2.1796875" customWidth="1"/>
    <col min="2882" max="2882" width="3.1796875" customWidth="1"/>
    <col min="2883" max="2883" width="0.81640625" customWidth="1"/>
    <col min="2884" max="2884" width="2.81640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81640625" customWidth="1"/>
    <col min="3137" max="3137" width="2.1796875" customWidth="1"/>
    <col min="3138" max="3138" width="3.1796875" customWidth="1"/>
    <col min="3139" max="3139" width="0.81640625" customWidth="1"/>
    <col min="3140" max="3140" width="2.81640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81640625" customWidth="1"/>
    <col min="3393" max="3393" width="2.1796875" customWidth="1"/>
    <col min="3394" max="3394" width="3.1796875" customWidth="1"/>
    <col min="3395" max="3395" width="0.81640625" customWidth="1"/>
    <col min="3396" max="3396" width="2.81640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81640625" customWidth="1"/>
    <col min="3649" max="3649" width="2.1796875" customWidth="1"/>
    <col min="3650" max="3650" width="3.1796875" customWidth="1"/>
    <col min="3651" max="3651" width="0.81640625" customWidth="1"/>
    <col min="3652" max="3652" width="2.81640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81640625" customWidth="1"/>
    <col min="3905" max="3905" width="2.1796875" customWidth="1"/>
    <col min="3906" max="3906" width="3.1796875" customWidth="1"/>
    <col min="3907" max="3907" width="0.81640625" customWidth="1"/>
    <col min="3908" max="3908" width="2.81640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81640625" customWidth="1"/>
    <col min="4161" max="4161" width="2.1796875" customWidth="1"/>
    <col min="4162" max="4162" width="3.1796875" customWidth="1"/>
    <col min="4163" max="4163" width="0.81640625" customWidth="1"/>
    <col min="4164" max="4164" width="2.81640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81640625" customWidth="1"/>
    <col min="4417" max="4417" width="2.1796875" customWidth="1"/>
    <col min="4418" max="4418" width="3.1796875" customWidth="1"/>
    <col min="4419" max="4419" width="0.81640625" customWidth="1"/>
    <col min="4420" max="4420" width="2.81640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81640625" customWidth="1"/>
    <col min="4673" max="4673" width="2.1796875" customWidth="1"/>
    <col min="4674" max="4674" width="3.1796875" customWidth="1"/>
    <col min="4675" max="4675" width="0.81640625" customWidth="1"/>
    <col min="4676" max="4676" width="2.81640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81640625" customWidth="1"/>
    <col min="4929" max="4929" width="2.1796875" customWidth="1"/>
    <col min="4930" max="4930" width="3.1796875" customWidth="1"/>
    <col min="4931" max="4931" width="0.81640625" customWidth="1"/>
    <col min="4932" max="4932" width="2.81640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81640625" customWidth="1"/>
    <col min="5185" max="5185" width="2.1796875" customWidth="1"/>
    <col min="5186" max="5186" width="3.1796875" customWidth="1"/>
    <col min="5187" max="5187" width="0.81640625" customWidth="1"/>
    <col min="5188" max="5188" width="2.81640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81640625" customWidth="1"/>
    <col min="5441" max="5441" width="2.1796875" customWidth="1"/>
    <col min="5442" max="5442" width="3.1796875" customWidth="1"/>
    <col min="5443" max="5443" width="0.81640625" customWidth="1"/>
    <col min="5444" max="5444" width="2.81640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81640625" customWidth="1"/>
    <col min="5697" max="5697" width="2.1796875" customWidth="1"/>
    <col min="5698" max="5698" width="3.1796875" customWidth="1"/>
    <col min="5699" max="5699" width="0.81640625" customWidth="1"/>
    <col min="5700" max="5700" width="2.81640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81640625" customWidth="1"/>
    <col min="5953" max="5953" width="2.1796875" customWidth="1"/>
    <col min="5954" max="5954" width="3.1796875" customWidth="1"/>
    <col min="5955" max="5955" width="0.81640625" customWidth="1"/>
    <col min="5956" max="5956" width="2.81640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81640625" customWidth="1"/>
    <col min="6209" max="6209" width="2.1796875" customWidth="1"/>
    <col min="6210" max="6210" width="3.1796875" customWidth="1"/>
    <col min="6211" max="6211" width="0.81640625" customWidth="1"/>
    <col min="6212" max="6212" width="2.81640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81640625" customWidth="1"/>
    <col min="6465" max="6465" width="2.1796875" customWidth="1"/>
    <col min="6466" max="6466" width="3.1796875" customWidth="1"/>
    <col min="6467" max="6467" width="0.81640625" customWidth="1"/>
    <col min="6468" max="6468" width="2.81640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81640625" customWidth="1"/>
    <col min="6721" max="6721" width="2.1796875" customWidth="1"/>
    <col min="6722" max="6722" width="3.1796875" customWidth="1"/>
    <col min="6723" max="6723" width="0.81640625" customWidth="1"/>
    <col min="6724" max="6724" width="2.81640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81640625" customWidth="1"/>
    <col min="6977" max="6977" width="2.1796875" customWidth="1"/>
    <col min="6978" max="6978" width="3.1796875" customWidth="1"/>
    <col min="6979" max="6979" width="0.81640625" customWidth="1"/>
    <col min="6980" max="6980" width="2.81640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81640625" customWidth="1"/>
    <col min="7233" max="7233" width="2.1796875" customWidth="1"/>
    <col min="7234" max="7234" width="3.1796875" customWidth="1"/>
    <col min="7235" max="7235" width="0.81640625" customWidth="1"/>
    <col min="7236" max="7236" width="2.81640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81640625" customWidth="1"/>
    <col min="7489" max="7489" width="2.1796875" customWidth="1"/>
    <col min="7490" max="7490" width="3.1796875" customWidth="1"/>
    <col min="7491" max="7491" width="0.81640625" customWidth="1"/>
    <col min="7492" max="7492" width="2.81640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81640625" customWidth="1"/>
    <col min="7745" max="7745" width="2.1796875" customWidth="1"/>
    <col min="7746" max="7746" width="3.1796875" customWidth="1"/>
    <col min="7747" max="7747" width="0.81640625" customWidth="1"/>
    <col min="7748" max="7748" width="2.81640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81640625" customWidth="1"/>
    <col min="8001" max="8001" width="2.1796875" customWidth="1"/>
    <col min="8002" max="8002" width="3.1796875" customWidth="1"/>
    <col min="8003" max="8003" width="0.81640625" customWidth="1"/>
    <col min="8004" max="8004" width="2.81640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81640625" customWidth="1"/>
    <col min="8257" max="8257" width="2.1796875" customWidth="1"/>
    <col min="8258" max="8258" width="3.1796875" customWidth="1"/>
    <col min="8259" max="8259" width="0.81640625" customWidth="1"/>
    <col min="8260" max="8260" width="2.81640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81640625" customWidth="1"/>
    <col min="8513" max="8513" width="2.1796875" customWidth="1"/>
    <col min="8514" max="8514" width="3.1796875" customWidth="1"/>
    <col min="8515" max="8515" width="0.81640625" customWidth="1"/>
    <col min="8516" max="8516" width="2.81640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81640625" customWidth="1"/>
    <col min="8769" max="8769" width="2.1796875" customWidth="1"/>
    <col min="8770" max="8770" width="3.1796875" customWidth="1"/>
    <col min="8771" max="8771" width="0.81640625" customWidth="1"/>
    <col min="8772" max="8772" width="2.81640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81640625" customWidth="1"/>
    <col min="9025" max="9025" width="2.1796875" customWidth="1"/>
    <col min="9026" max="9026" width="3.1796875" customWidth="1"/>
    <col min="9027" max="9027" width="0.81640625" customWidth="1"/>
    <col min="9028" max="9028" width="2.81640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81640625" customWidth="1"/>
    <col min="9281" max="9281" width="2.1796875" customWidth="1"/>
    <col min="9282" max="9282" width="3.1796875" customWidth="1"/>
    <col min="9283" max="9283" width="0.81640625" customWidth="1"/>
    <col min="9284" max="9284" width="2.81640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81640625" customWidth="1"/>
    <col min="9537" max="9537" width="2.1796875" customWidth="1"/>
    <col min="9538" max="9538" width="3.1796875" customWidth="1"/>
    <col min="9539" max="9539" width="0.81640625" customWidth="1"/>
    <col min="9540" max="9540" width="2.81640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81640625" customWidth="1"/>
    <col min="9793" max="9793" width="2.1796875" customWidth="1"/>
    <col min="9794" max="9794" width="3.1796875" customWidth="1"/>
    <col min="9795" max="9795" width="0.81640625" customWidth="1"/>
    <col min="9796" max="9796" width="2.81640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81640625" customWidth="1"/>
    <col min="10049" max="10049" width="2.1796875" customWidth="1"/>
    <col min="10050" max="10050" width="3.1796875" customWidth="1"/>
    <col min="10051" max="10051" width="0.81640625" customWidth="1"/>
    <col min="10052" max="10052" width="2.81640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81640625" customWidth="1"/>
    <col min="10305" max="10305" width="2.1796875" customWidth="1"/>
    <col min="10306" max="10306" width="3.1796875" customWidth="1"/>
    <col min="10307" max="10307" width="0.81640625" customWidth="1"/>
    <col min="10308" max="10308" width="2.81640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81640625" customWidth="1"/>
    <col min="10561" max="10561" width="2.1796875" customWidth="1"/>
    <col min="10562" max="10562" width="3.1796875" customWidth="1"/>
    <col min="10563" max="10563" width="0.81640625" customWidth="1"/>
    <col min="10564" max="10564" width="2.81640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81640625" customWidth="1"/>
    <col min="10817" max="10817" width="2.1796875" customWidth="1"/>
    <col min="10818" max="10818" width="3.1796875" customWidth="1"/>
    <col min="10819" max="10819" width="0.81640625" customWidth="1"/>
    <col min="10820" max="10820" width="2.81640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81640625" customWidth="1"/>
    <col min="11073" max="11073" width="2.1796875" customWidth="1"/>
    <col min="11074" max="11074" width="3.1796875" customWidth="1"/>
    <col min="11075" max="11075" width="0.81640625" customWidth="1"/>
    <col min="11076" max="11076" width="2.81640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81640625" customWidth="1"/>
    <col min="11329" max="11329" width="2.1796875" customWidth="1"/>
    <col min="11330" max="11330" width="3.1796875" customWidth="1"/>
    <col min="11331" max="11331" width="0.81640625" customWidth="1"/>
    <col min="11332" max="11332" width="2.81640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81640625" customWidth="1"/>
    <col min="11585" max="11585" width="2.1796875" customWidth="1"/>
    <col min="11586" max="11586" width="3.1796875" customWidth="1"/>
    <col min="11587" max="11587" width="0.81640625" customWidth="1"/>
    <col min="11588" max="11588" width="2.81640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81640625" customWidth="1"/>
    <col min="11841" max="11841" width="2.1796875" customWidth="1"/>
    <col min="11842" max="11842" width="3.1796875" customWidth="1"/>
    <col min="11843" max="11843" width="0.81640625" customWidth="1"/>
    <col min="11844" max="11844" width="2.81640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81640625" customWidth="1"/>
    <col min="12097" max="12097" width="2.1796875" customWidth="1"/>
    <col min="12098" max="12098" width="3.1796875" customWidth="1"/>
    <col min="12099" max="12099" width="0.81640625" customWidth="1"/>
    <col min="12100" max="12100" width="2.81640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81640625" customWidth="1"/>
    <col min="12353" max="12353" width="2.1796875" customWidth="1"/>
    <col min="12354" max="12354" width="3.1796875" customWidth="1"/>
    <col min="12355" max="12355" width="0.81640625" customWidth="1"/>
    <col min="12356" max="12356" width="2.81640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81640625" customWidth="1"/>
    <col min="12609" max="12609" width="2.1796875" customWidth="1"/>
    <col min="12610" max="12610" width="3.1796875" customWidth="1"/>
    <col min="12611" max="12611" width="0.81640625" customWidth="1"/>
    <col min="12612" max="12612" width="2.81640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81640625" customWidth="1"/>
    <col min="12865" max="12865" width="2.1796875" customWidth="1"/>
    <col min="12866" max="12866" width="3.1796875" customWidth="1"/>
    <col min="12867" max="12867" width="0.81640625" customWidth="1"/>
    <col min="12868" max="12868" width="2.81640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81640625" customWidth="1"/>
    <col min="13121" max="13121" width="2.1796875" customWidth="1"/>
    <col min="13122" max="13122" width="3.1796875" customWidth="1"/>
    <col min="13123" max="13123" width="0.81640625" customWidth="1"/>
    <col min="13124" max="13124" width="2.81640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81640625" customWidth="1"/>
    <col min="13377" max="13377" width="2.1796875" customWidth="1"/>
    <col min="13378" max="13378" width="3.1796875" customWidth="1"/>
    <col min="13379" max="13379" width="0.81640625" customWidth="1"/>
    <col min="13380" max="13380" width="2.81640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81640625" customWidth="1"/>
    <col min="13633" max="13633" width="2.1796875" customWidth="1"/>
    <col min="13634" max="13634" width="3.1796875" customWidth="1"/>
    <col min="13635" max="13635" width="0.81640625" customWidth="1"/>
    <col min="13636" max="13636" width="2.81640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81640625" customWidth="1"/>
    <col min="13889" max="13889" width="2.1796875" customWidth="1"/>
    <col min="13890" max="13890" width="3.1796875" customWidth="1"/>
    <col min="13891" max="13891" width="0.81640625" customWidth="1"/>
    <col min="13892" max="13892" width="2.81640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81640625" customWidth="1"/>
    <col min="14145" max="14145" width="2.1796875" customWidth="1"/>
    <col min="14146" max="14146" width="3.1796875" customWidth="1"/>
    <col min="14147" max="14147" width="0.81640625" customWidth="1"/>
    <col min="14148" max="14148" width="2.81640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81640625" customWidth="1"/>
    <col min="14401" max="14401" width="2.1796875" customWidth="1"/>
    <col min="14402" max="14402" width="3.1796875" customWidth="1"/>
    <col min="14403" max="14403" width="0.81640625" customWidth="1"/>
    <col min="14404" max="14404" width="2.81640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81640625" customWidth="1"/>
    <col min="14657" max="14657" width="2.1796875" customWidth="1"/>
    <col min="14658" max="14658" width="3.1796875" customWidth="1"/>
    <col min="14659" max="14659" width="0.81640625" customWidth="1"/>
    <col min="14660" max="14660" width="2.81640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81640625" customWidth="1"/>
    <col min="14913" max="14913" width="2.1796875" customWidth="1"/>
    <col min="14914" max="14914" width="3.1796875" customWidth="1"/>
    <col min="14915" max="14915" width="0.81640625" customWidth="1"/>
    <col min="14916" max="14916" width="2.81640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81640625" customWidth="1"/>
    <col min="15169" max="15169" width="2.1796875" customWidth="1"/>
    <col min="15170" max="15170" width="3.1796875" customWidth="1"/>
    <col min="15171" max="15171" width="0.81640625" customWidth="1"/>
    <col min="15172" max="15172" width="2.81640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81640625" customWidth="1"/>
    <col min="15425" max="15425" width="2.1796875" customWidth="1"/>
    <col min="15426" max="15426" width="3.1796875" customWidth="1"/>
    <col min="15427" max="15427" width="0.81640625" customWidth="1"/>
    <col min="15428" max="15428" width="2.81640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81640625" customWidth="1"/>
    <col min="15681" max="15681" width="2.1796875" customWidth="1"/>
    <col min="15682" max="15682" width="3.1796875" customWidth="1"/>
    <col min="15683" max="15683" width="0.81640625" customWidth="1"/>
    <col min="15684" max="15684" width="2.81640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81640625" customWidth="1"/>
    <col min="15937" max="15937" width="2.1796875" customWidth="1"/>
    <col min="15938" max="15938" width="3.1796875" customWidth="1"/>
    <col min="15939" max="15939" width="0.81640625" customWidth="1"/>
    <col min="15940" max="15940" width="2.81640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81640625" customWidth="1"/>
    <col min="16193" max="16193" width="2.1796875" customWidth="1"/>
    <col min="16194" max="16194" width="3.1796875" customWidth="1"/>
    <col min="16195" max="16195" width="0.81640625" customWidth="1"/>
    <col min="16196" max="16196" width="2.81640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67</v>
      </c>
      <c r="H1" s="76" t="s">
        <v>60</v>
      </c>
      <c r="T1" t="s">
        <v>61</v>
      </c>
      <c r="AF1" t="s">
        <v>1</v>
      </c>
    </row>
    <row r="2" spans="1:77" ht="15" customHeight="1" thickTop="1" x14ac:dyDescent="0.2">
      <c r="A2" s="3" t="s">
        <v>2</v>
      </c>
      <c r="B2" s="129"/>
      <c r="C2" s="130"/>
      <c r="D2" s="130"/>
      <c r="E2" s="130"/>
      <c r="F2" s="130"/>
      <c r="G2" s="131"/>
      <c r="H2" s="129"/>
      <c r="I2" s="130"/>
      <c r="J2" s="130"/>
      <c r="K2" s="130"/>
      <c r="L2" s="130"/>
      <c r="M2" s="131"/>
      <c r="N2" s="129"/>
      <c r="O2" s="130"/>
      <c r="P2" s="130"/>
      <c r="Q2" s="130"/>
      <c r="R2" s="130"/>
      <c r="S2" s="131"/>
      <c r="T2" s="129"/>
      <c r="U2" s="130"/>
      <c r="V2" s="130"/>
      <c r="W2" s="130"/>
      <c r="X2" s="130"/>
      <c r="Y2" s="131"/>
      <c r="Z2" s="129"/>
      <c r="AA2" s="130"/>
      <c r="AB2" s="130"/>
      <c r="AC2" s="130"/>
      <c r="AD2" s="130"/>
      <c r="AE2" s="131"/>
      <c r="AF2" s="129"/>
      <c r="AG2" s="130"/>
      <c r="AH2" s="130"/>
      <c r="AI2" s="130"/>
      <c r="AJ2" s="130"/>
      <c r="AK2" s="131"/>
      <c r="AL2" s="129"/>
      <c r="AM2" s="130"/>
      <c r="AN2" s="130"/>
      <c r="AO2" s="130"/>
      <c r="AP2" s="130"/>
      <c r="AQ2" s="131"/>
      <c r="AR2" s="129"/>
      <c r="AS2" s="130"/>
      <c r="AT2" s="130"/>
      <c r="AU2" s="130"/>
      <c r="AV2" s="130"/>
      <c r="AW2" s="131"/>
      <c r="AX2" s="129"/>
      <c r="AY2" s="130"/>
      <c r="AZ2" s="130"/>
      <c r="BA2" s="130"/>
      <c r="BB2" s="130"/>
      <c r="BC2" s="131"/>
      <c r="BD2" s="129"/>
      <c r="BE2" s="130"/>
      <c r="BF2" s="130"/>
      <c r="BG2" s="130"/>
      <c r="BH2" s="130"/>
      <c r="BI2" s="131"/>
      <c r="BJ2" s="132" t="s">
        <v>3</v>
      </c>
      <c r="BK2" s="133"/>
      <c r="BL2" s="133"/>
      <c r="BM2" s="146" t="s">
        <v>25</v>
      </c>
      <c r="BN2" s="148" t="s">
        <v>4</v>
      </c>
      <c r="BO2" s="77"/>
      <c r="BP2" s="150" t="s">
        <v>5</v>
      </c>
      <c r="BQ2" s="142" t="s">
        <v>6</v>
      </c>
      <c r="BR2" s="152" t="s">
        <v>7</v>
      </c>
      <c r="BS2" s="154" t="s">
        <v>8</v>
      </c>
      <c r="BT2" s="142" t="s">
        <v>9</v>
      </c>
      <c r="BU2" s="144" t="s">
        <v>10</v>
      </c>
    </row>
    <row r="3" spans="1:77" s="72" customFormat="1" ht="30.75" customHeight="1" thickBot="1" x14ac:dyDescent="0.25">
      <c r="A3" s="4" t="s">
        <v>11</v>
      </c>
      <c r="B3" s="136" t="s">
        <v>32</v>
      </c>
      <c r="C3" s="137"/>
      <c r="D3" s="137"/>
      <c r="E3" s="137"/>
      <c r="F3" s="137"/>
      <c r="G3" s="138"/>
      <c r="H3" s="136" t="s">
        <v>70</v>
      </c>
      <c r="I3" s="269"/>
      <c r="J3" s="269"/>
      <c r="K3" s="269"/>
      <c r="L3" s="269"/>
      <c r="M3" s="270"/>
      <c r="N3" s="136" t="s">
        <v>69</v>
      </c>
      <c r="O3" s="137"/>
      <c r="P3" s="137"/>
      <c r="Q3" s="137"/>
      <c r="R3" s="137"/>
      <c r="S3" s="138"/>
      <c r="T3" s="136" t="s">
        <v>68</v>
      </c>
      <c r="U3" s="269"/>
      <c r="V3" s="269"/>
      <c r="W3" s="269"/>
      <c r="X3" s="269"/>
      <c r="Y3" s="270"/>
      <c r="Z3" s="136" t="s">
        <v>71</v>
      </c>
      <c r="AA3" s="137"/>
      <c r="AB3" s="137"/>
      <c r="AC3" s="137"/>
      <c r="AD3" s="137"/>
      <c r="AE3" s="138"/>
      <c r="AF3" s="136"/>
      <c r="AG3" s="137"/>
      <c r="AH3" s="137"/>
      <c r="AI3" s="137"/>
      <c r="AJ3" s="137"/>
      <c r="AK3" s="138"/>
      <c r="AL3" s="136"/>
      <c r="AM3" s="137"/>
      <c r="AN3" s="137"/>
      <c r="AO3" s="137"/>
      <c r="AP3" s="137"/>
      <c r="AQ3" s="138"/>
      <c r="AR3" s="136"/>
      <c r="AS3" s="137"/>
      <c r="AT3" s="137"/>
      <c r="AU3" s="137"/>
      <c r="AV3" s="137"/>
      <c r="AW3" s="138"/>
      <c r="AX3" s="136"/>
      <c r="AY3" s="137"/>
      <c r="AZ3" s="137"/>
      <c r="BA3" s="137"/>
      <c r="BB3" s="137"/>
      <c r="BC3" s="138"/>
      <c r="BD3" s="136"/>
      <c r="BE3" s="137"/>
      <c r="BF3" s="137"/>
      <c r="BG3" s="137"/>
      <c r="BH3" s="137"/>
      <c r="BI3" s="138"/>
      <c r="BJ3" s="134"/>
      <c r="BK3" s="135"/>
      <c r="BL3" s="135"/>
      <c r="BM3" s="147"/>
      <c r="BN3" s="149"/>
      <c r="BO3" s="78"/>
      <c r="BP3" s="151"/>
      <c r="BQ3" s="143"/>
      <c r="BR3" s="153"/>
      <c r="BS3" s="155"/>
      <c r="BT3" s="143"/>
      <c r="BU3" s="145"/>
    </row>
    <row r="4" spans="1:77" ht="14.25" customHeight="1" x14ac:dyDescent="0.2">
      <c r="A4" s="5">
        <f>$B$2</f>
        <v>0</v>
      </c>
      <c r="B4" s="168"/>
      <c r="C4" s="169"/>
      <c r="D4" s="169"/>
      <c r="E4" s="169"/>
      <c r="F4" s="169"/>
      <c r="G4" s="170"/>
      <c r="H4" s="253" t="s">
        <v>20</v>
      </c>
      <c r="I4" s="83">
        <f>IF(J5="","",SUM(I5:I7))</f>
        <v>2</v>
      </c>
      <c r="J4" s="84"/>
      <c r="K4" s="85" t="s">
        <v>12</v>
      </c>
      <c r="L4" s="83">
        <f>IF(L5="","",SUM(M5:M7))</f>
        <v>0</v>
      </c>
      <c r="M4" s="84"/>
      <c r="N4" s="139" t="s">
        <v>16</v>
      </c>
      <c r="O4" s="83">
        <f>IF(P5="","",SUM(O5:O7))</f>
        <v>1</v>
      </c>
      <c r="P4" s="96"/>
      <c r="Q4" s="86" t="s">
        <v>12</v>
      </c>
      <c r="R4" s="83">
        <f>IF(R5="","",SUM(S5:S7))</f>
        <v>2</v>
      </c>
      <c r="S4" s="84"/>
      <c r="T4" s="189" t="s">
        <v>14</v>
      </c>
      <c r="U4" s="83">
        <f>IF(V5="","",SUM(U5:U7))</f>
        <v>2</v>
      </c>
      <c r="V4" s="84"/>
      <c r="W4" s="11" t="s">
        <v>12</v>
      </c>
      <c r="X4" s="9">
        <f>IF(X5="","",SUM(Y5:Y7))</f>
        <v>1</v>
      </c>
      <c r="Y4" s="10"/>
      <c r="Z4" s="139" t="s">
        <v>23</v>
      </c>
      <c r="AA4" s="83">
        <f>IF(AB5="","",SUM(AA5:AA7))</f>
        <v>2</v>
      </c>
      <c r="AB4" s="84"/>
      <c r="AC4" s="85" t="s">
        <v>12</v>
      </c>
      <c r="AD4" s="83">
        <f>IF(AD5="","",SUM(AE5:AE7))</f>
        <v>1</v>
      </c>
      <c r="AE4" s="84"/>
      <c r="AF4" s="213"/>
      <c r="AG4" s="39" t="str">
        <f>IF(AH5="","",SUM(AG5:AG7))</f>
        <v/>
      </c>
      <c r="AH4" s="94"/>
      <c r="AI4" s="95" t="s">
        <v>12</v>
      </c>
      <c r="AJ4" s="39" t="str">
        <f>IF(AJ5="","",SUM(AK5:AK7))</f>
        <v/>
      </c>
      <c r="AK4" s="94"/>
      <c r="AL4" s="216"/>
      <c r="AM4" s="79" t="str">
        <f>IF(AN5="","",SUM(AM5:AM7))</f>
        <v/>
      </c>
      <c r="AN4" s="80"/>
      <c r="AO4" s="35" t="s">
        <v>12</v>
      </c>
      <c r="AP4" s="79" t="str">
        <f>IF(AP5="","",SUM(AQ5:AQ7))</f>
        <v/>
      </c>
      <c r="AQ4" s="80"/>
      <c r="AR4" s="189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89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89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77">
        <f>SUMPRODUCT((I4=2)+(O4=2)+(U4=2)+(AA4=2)+(AG4=2)+(AM4=2)+(AS4=2)+(AY4=2)+(BE4=2))</f>
        <v>3</v>
      </c>
      <c r="BK4" s="177" t="s">
        <v>13</v>
      </c>
      <c r="BL4" s="177">
        <f>SUMPRODUCT((L4=2)+(R4=2)+(X4=2)+(AD4=2)+(AJ4=2)+(AP4=2)+(AV4=2)+(BB4=2)+(BH4=2))</f>
        <v>1</v>
      </c>
      <c r="BM4" s="180">
        <f>SUM(BJ4*2)+BL4</f>
        <v>7</v>
      </c>
      <c r="BN4" s="156">
        <f>SUM(I4,O4,U4,AA4,AG4,AM4,AS4,AY4,BE4)</f>
        <v>7</v>
      </c>
      <c r="BO4" s="156" t="s">
        <v>13</v>
      </c>
      <c r="BP4" s="156">
        <f>SUM(F4,L4,R4,X4,AD4,AJ4,AP4,AV4,BB4,BH4)</f>
        <v>4</v>
      </c>
      <c r="BQ4" s="183">
        <f>SUM(BN4/BP4)</f>
        <v>1.75</v>
      </c>
      <c r="BR4" s="156">
        <f>SUM(J5,J6,J7,P5,P6,P7,V5,V6,V7,AB5,AB6,AB7,AH5,AH6,AH7,AN5,AN6,AN7,AT5,AT6,AT7,AZ5,AZ6,AZ7,BF5,BF6,BF7,D5,D6,D7)</f>
        <v>147</v>
      </c>
      <c r="BS4" s="156">
        <f>SUM(F5,F6,F7,L5,L6,L7,R5,R6,R7,X5,X6,X7,AD5,AD6,AD7,AJ5,AJ6,AJ7,AP5,AP6,AP7,AV5,AV6,AV7,BB5,BB6,BB7,BH5,BH6,BH7)</f>
        <v>139</v>
      </c>
      <c r="BT4" s="159">
        <f>SUM(BR4/BS4)</f>
        <v>1.0575539568345325</v>
      </c>
      <c r="BU4" s="161">
        <f>$BV4</f>
        <v>2</v>
      </c>
      <c r="BV4">
        <f>RANK(BY4,BY$4:BY$43)</f>
        <v>2</v>
      </c>
      <c r="BW4">
        <f>IF(BN4=0,0,IF(BP4=0,9,BQ4))</f>
        <v>1.75</v>
      </c>
      <c r="BX4">
        <f>IF(BR4=0,0,BT4)</f>
        <v>1.0575539568345325</v>
      </c>
      <c r="BY4">
        <f>BJ4+0.01*BW4+0.00001*BX4</f>
        <v>3.0175105755395686</v>
      </c>
    </row>
    <row r="5" spans="1:77" ht="14.25" customHeight="1" x14ac:dyDescent="0.2">
      <c r="A5" s="163" t="str">
        <f>$B$3</f>
        <v>雅やか</v>
      </c>
      <c r="B5" s="171"/>
      <c r="C5" s="172"/>
      <c r="D5" s="172"/>
      <c r="E5" s="172"/>
      <c r="F5" s="172"/>
      <c r="G5" s="173"/>
      <c r="H5" s="254"/>
      <c r="I5" s="82">
        <f>IF(J5="","",IF(J5&gt;L5,1,0))</f>
        <v>1</v>
      </c>
      <c r="J5" s="90">
        <v>15</v>
      </c>
      <c r="K5" s="82" t="s">
        <v>12</v>
      </c>
      <c r="L5" s="87">
        <v>9</v>
      </c>
      <c r="M5" s="82">
        <f>IF(L5="","",IF(L5&gt;J5,1,0))</f>
        <v>0</v>
      </c>
      <c r="N5" s="140"/>
      <c r="O5" s="82">
        <f>IF(P5="","",IF(P5&gt;R5,1,0))</f>
        <v>0</v>
      </c>
      <c r="P5" s="90">
        <v>11</v>
      </c>
      <c r="Q5" s="82" t="s">
        <v>12</v>
      </c>
      <c r="R5" s="87">
        <v>15</v>
      </c>
      <c r="S5" s="82">
        <f>IF(R5="","",IF(R5&gt;P5,1,0))</f>
        <v>1</v>
      </c>
      <c r="T5" s="190"/>
      <c r="U5" s="14">
        <f>IF(V5="","",IF(V5&gt;X5,1,0))</f>
        <v>1</v>
      </c>
      <c r="V5" s="15">
        <v>17</v>
      </c>
      <c r="W5" s="14" t="s">
        <v>12</v>
      </c>
      <c r="X5" s="16">
        <v>16</v>
      </c>
      <c r="Y5" s="14">
        <f>IF(X5="","",IF(X5&gt;V5,1,0))</f>
        <v>0</v>
      </c>
      <c r="Z5" s="140"/>
      <c r="AA5" s="82">
        <f>IF(AB5="","",IF(AB5&gt;AD5,1,0))</f>
        <v>1</v>
      </c>
      <c r="AB5" s="90">
        <v>15</v>
      </c>
      <c r="AC5" s="82" t="s">
        <v>12</v>
      </c>
      <c r="AD5" s="87">
        <v>11</v>
      </c>
      <c r="AE5" s="82">
        <f>IF(AD5="","",IF(AD5&gt;AB5,1,0))</f>
        <v>0</v>
      </c>
      <c r="AF5" s="214"/>
      <c r="AG5" s="41" t="str">
        <f>IF(AH5="","",IF(AH5&gt;AJ5,1,0))</f>
        <v/>
      </c>
      <c r="AH5" s="95"/>
      <c r="AI5" s="41" t="s">
        <v>12</v>
      </c>
      <c r="AJ5" s="48"/>
      <c r="AK5" s="41" t="str">
        <f>IF(AJ5="","",IF(AJ5&gt;AH5,1,0))</f>
        <v/>
      </c>
      <c r="AL5" s="217"/>
      <c r="AM5" s="30" t="str">
        <f>IF(AN5="","",IF(AN5&gt;AP5,1,0))</f>
        <v/>
      </c>
      <c r="AN5" s="35"/>
      <c r="AO5" s="30" t="s">
        <v>12</v>
      </c>
      <c r="AP5" s="56"/>
      <c r="AQ5" s="30" t="str">
        <f>IF(AP5="","",IF(AP5&gt;AN5,1,0))</f>
        <v/>
      </c>
      <c r="AR5" s="19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90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90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78"/>
      <c r="BK5" s="178"/>
      <c r="BL5" s="178"/>
      <c r="BM5" s="181"/>
      <c r="BN5" s="157"/>
      <c r="BO5" s="157"/>
      <c r="BP5" s="157"/>
      <c r="BQ5" s="184"/>
      <c r="BR5" s="157"/>
      <c r="BS5" s="157"/>
      <c r="BT5" s="159"/>
      <c r="BU5" s="161"/>
    </row>
    <row r="6" spans="1:77" ht="14.25" customHeight="1" x14ac:dyDescent="0.2">
      <c r="A6" s="163"/>
      <c r="B6" s="171"/>
      <c r="C6" s="172"/>
      <c r="D6" s="172"/>
      <c r="E6" s="172"/>
      <c r="F6" s="172"/>
      <c r="G6" s="173"/>
      <c r="H6" s="254"/>
      <c r="I6" s="82">
        <f>IF(J6="","",IF(J6&gt;L6,1,0))</f>
        <v>1</v>
      </c>
      <c r="J6" s="91">
        <v>15</v>
      </c>
      <c r="K6" s="82" t="s">
        <v>12</v>
      </c>
      <c r="L6" s="88">
        <v>9</v>
      </c>
      <c r="M6" s="82">
        <f>IF(L6="","",IF(L6&gt;J6,1,0))</f>
        <v>0</v>
      </c>
      <c r="N6" s="140"/>
      <c r="O6" s="82">
        <f>IF(P6="","",IF(P6&gt;R6,1,0))</f>
        <v>1</v>
      </c>
      <c r="P6" s="91">
        <v>15</v>
      </c>
      <c r="Q6" s="82" t="s">
        <v>12</v>
      </c>
      <c r="R6" s="88">
        <v>12</v>
      </c>
      <c r="S6" s="82">
        <f>IF(R6="","",IF(R6&gt;P6,1,0))</f>
        <v>0</v>
      </c>
      <c r="T6" s="190"/>
      <c r="U6" s="14">
        <f>IF(V6="","",IF(V6&gt;X6,1,0))</f>
        <v>0</v>
      </c>
      <c r="V6" s="17">
        <v>9</v>
      </c>
      <c r="W6" s="14" t="s">
        <v>12</v>
      </c>
      <c r="X6" s="18">
        <v>15</v>
      </c>
      <c r="Y6" s="14">
        <f>IF(X6="","",IF(X6&gt;V6,1,0))</f>
        <v>1</v>
      </c>
      <c r="Z6" s="140"/>
      <c r="AA6" s="82">
        <f>IF(AB6="","",IF(AB6&gt;AD6,1,0))</f>
        <v>0</v>
      </c>
      <c r="AB6" s="91">
        <v>9</v>
      </c>
      <c r="AC6" s="82" t="s">
        <v>12</v>
      </c>
      <c r="AD6" s="88">
        <v>15</v>
      </c>
      <c r="AE6" s="82">
        <f>IF(AD6="","",IF(AD6&gt;AB6,1,0))</f>
        <v>1</v>
      </c>
      <c r="AF6" s="214"/>
      <c r="AG6" s="41" t="str">
        <f>IF(AH6="","",IF(AH6&gt;AJ6,1,0))</f>
        <v/>
      </c>
      <c r="AH6" s="41"/>
      <c r="AI6" s="41" t="s">
        <v>12</v>
      </c>
      <c r="AJ6" s="51"/>
      <c r="AK6" s="41" t="str">
        <f>IF(AJ6="","",IF(AJ6&gt;AH6,1,0))</f>
        <v/>
      </c>
      <c r="AL6" s="217"/>
      <c r="AM6" s="30" t="str">
        <f>IF(AN6="","",IF(AN6&gt;AP6,1,0))</f>
        <v/>
      </c>
      <c r="AN6" s="30"/>
      <c r="AO6" s="30" t="s">
        <v>12</v>
      </c>
      <c r="AP6" s="12"/>
      <c r="AQ6" s="30" t="str">
        <f>IF(AP6="","",IF(AP6&gt;AN6,1,0))</f>
        <v/>
      </c>
      <c r="AR6" s="190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90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90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78"/>
      <c r="BK6" s="178"/>
      <c r="BL6" s="178"/>
      <c r="BM6" s="181"/>
      <c r="BN6" s="157"/>
      <c r="BO6" s="157"/>
      <c r="BP6" s="157"/>
      <c r="BQ6" s="184"/>
      <c r="BR6" s="157"/>
      <c r="BS6" s="157"/>
      <c r="BT6" s="159"/>
      <c r="BU6" s="161"/>
      <c r="BW6" s="19"/>
    </row>
    <row r="7" spans="1:77" ht="14.25" customHeight="1" thickBot="1" x14ac:dyDescent="0.25">
      <c r="A7" s="164"/>
      <c r="B7" s="174"/>
      <c r="C7" s="175"/>
      <c r="D7" s="175"/>
      <c r="E7" s="175"/>
      <c r="F7" s="175"/>
      <c r="G7" s="176"/>
      <c r="H7" s="255"/>
      <c r="I7" s="82" t="str">
        <f>IF(J7="","",IF(J7&gt;L7,1,0))</f>
        <v/>
      </c>
      <c r="J7" s="92"/>
      <c r="K7" s="93" t="s">
        <v>12</v>
      </c>
      <c r="L7" s="89"/>
      <c r="M7" s="82" t="str">
        <f>IF(L7="","",IF(L7&gt;J7,1,0))</f>
        <v/>
      </c>
      <c r="N7" s="141"/>
      <c r="O7" s="82">
        <f>IF(P7="","",IF(P7&gt;R7,1,0))</f>
        <v>0</v>
      </c>
      <c r="P7" s="92">
        <v>11</v>
      </c>
      <c r="Q7" s="93" t="s">
        <v>12</v>
      </c>
      <c r="R7" s="89">
        <v>15</v>
      </c>
      <c r="S7" s="82">
        <f>IF(R7="","",IF(R7&gt;P7,1,0))</f>
        <v>1</v>
      </c>
      <c r="T7" s="191"/>
      <c r="U7" s="14">
        <f>IF(V7="","",IF(V7&gt;X7,1,0))</f>
        <v>1</v>
      </c>
      <c r="V7" s="23">
        <v>15</v>
      </c>
      <c r="W7" s="24" t="s">
        <v>12</v>
      </c>
      <c r="X7" s="25">
        <v>11</v>
      </c>
      <c r="Y7" s="14">
        <f>IF(X7="","",IF(X7&gt;V7,1,0))</f>
        <v>0</v>
      </c>
      <c r="Z7" s="141"/>
      <c r="AA7" s="82">
        <f>IF(AB7="","",IF(AB7&gt;AD7,1,0))</f>
        <v>1</v>
      </c>
      <c r="AB7" s="92">
        <v>15</v>
      </c>
      <c r="AC7" s="93" t="s">
        <v>12</v>
      </c>
      <c r="AD7" s="89">
        <v>11</v>
      </c>
      <c r="AE7" s="82">
        <f>IF(AD7="","",IF(AD7&gt;AB7,1,0))</f>
        <v>0</v>
      </c>
      <c r="AF7" s="215"/>
      <c r="AG7" s="41" t="str">
        <f>IF(AH7="","",IF(AH7&gt;AJ7,1,0))</f>
        <v/>
      </c>
      <c r="AH7" s="42"/>
      <c r="AI7" s="42" t="s">
        <v>12</v>
      </c>
      <c r="AJ7" s="52"/>
      <c r="AK7" s="41" t="str">
        <f>IF(AJ7="","",IF(AJ7&gt;AH7,1,0))</f>
        <v/>
      </c>
      <c r="AL7" s="218"/>
      <c r="AM7" s="30" t="str">
        <f>IF(AN7="","",IF(AN7&gt;AP7,1,0))</f>
        <v/>
      </c>
      <c r="AN7" s="20"/>
      <c r="AO7" s="20" t="s">
        <v>12</v>
      </c>
      <c r="AP7" s="21"/>
      <c r="AQ7" s="30" t="str">
        <f>IF(AP7="","",IF(AP7&gt;AN7,1,0))</f>
        <v/>
      </c>
      <c r="AR7" s="191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91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91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79"/>
      <c r="BK7" s="179"/>
      <c r="BL7" s="179"/>
      <c r="BM7" s="182"/>
      <c r="BN7" s="158"/>
      <c r="BO7" s="158"/>
      <c r="BP7" s="158"/>
      <c r="BQ7" s="185"/>
      <c r="BR7" s="158"/>
      <c r="BS7" s="158"/>
      <c r="BT7" s="160"/>
      <c r="BU7" s="162"/>
      <c r="BW7" s="19"/>
    </row>
    <row r="8" spans="1:77" ht="14.25" customHeight="1" x14ac:dyDescent="0.2">
      <c r="A8" s="26">
        <f>B2</f>
        <v>0</v>
      </c>
      <c r="B8" s="264" t="str">
        <f>H4</f>
        <v>⑩</v>
      </c>
      <c r="C8" s="27"/>
      <c r="D8" s="6">
        <f>L4</f>
        <v>0</v>
      </c>
      <c r="E8" s="6" t="s">
        <v>12</v>
      </c>
      <c r="F8" s="6">
        <f>I4</f>
        <v>2</v>
      </c>
      <c r="G8" s="8"/>
      <c r="H8" s="168"/>
      <c r="I8" s="169"/>
      <c r="J8" s="169"/>
      <c r="K8" s="169"/>
      <c r="L8" s="169"/>
      <c r="M8" s="170"/>
      <c r="N8" s="139" t="s">
        <v>17</v>
      </c>
      <c r="O8" s="83">
        <f>IF(P9="","",SUM(O9:O11))</f>
        <v>0</v>
      </c>
      <c r="P8" s="10"/>
      <c r="Q8" s="11" t="s">
        <v>12</v>
      </c>
      <c r="R8" s="9">
        <f>IF(R9="","",SUM(S9:S11))</f>
        <v>2</v>
      </c>
      <c r="S8" s="10"/>
      <c r="T8" s="139" t="s">
        <v>22</v>
      </c>
      <c r="U8" s="83">
        <f>IF(V9="","",SUM(U9:U11))</f>
        <v>0</v>
      </c>
      <c r="V8" s="84"/>
      <c r="W8" s="86" t="s">
        <v>12</v>
      </c>
      <c r="X8" s="83">
        <f>IF(X9="","",SUM(Y9:Y11))</f>
        <v>2</v>
      </c>
      <c r="Y8" s="84"/>
      <c r="Z8" s="139" t="s">
        <v>24</v>
      </c>
      <c r="AA8" s="83">
        <f>IF(AB9="","",SUM(AA9:AA11))</f>
        <v>2</v>
      </c>
      <c r="AB8" s="84"/>
      <c r="AC8" s="86" t="s">
        <v>12</v>
      </c>
      <c r="AD8" s="83">
        <f>IF(AD9="","",SUM(AE9:AE11))</f>
        <v>1</v>
      </c>
      <c r="AE8" s="84"/>
      <c r="AF8" s="139" t="s">
        <v>18</v>
      </c>
      <c r="AG8" s="83" t="str">
        <f>IF(AH9="","",SUM(AG9:AG11))</f>
        <v/>
      </c>
      <c r="AH8" s="84"/>
      <c r="AI8" s="86" t="s">
        <v>12</v>
      </c>
      <c r="AJ8" s="83" t="str">
        <f>IF(AJ9="","",SUM(AK9:AK11))</f>
        <v/>
      </c>
      <c r="AK8" s="84"/>
      <c r="AL8" s="189" t="s">
        <v>29</v>
      </c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21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89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89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77">
        <f>SUMPRODUCT((D8=2)+(O8=2)+(U8=2)+(AA8=2)+(AG8=2)+(AM8=2)+(AS8=2)+(AY8=2)+(BE8=2))</f>
        <v>1</v>
      </c>
      <c r="BK8" s="195" t="s">
        <v>12</v>
      </c>
      <c r="BL8" s="177">
        <f>SUMPRODUCT((F8=2)+(R8=2)+(X8=2)+(AD8=2)+(AJ8=2)+(AP8=2)+(AV8=2)+(BB8=2)+(BH8=2))</f>
        <v>3</v>
      </c>
      <c r="BM8" s="196">
        <f t="shared" ref="BM8" si="0">SUM(BJ8*2)+BL8</f>
        <v>5</v>
      </c>
      <c r="BN8" s="156">
        <f>SUM(D8,,O8,U8,AA8,AG8,AM8,AS8,AY8,BE8)</f>
        <v>2</v>
      </c>
      <c r="BO8" s="156" t="s">
        <v>13</v>
      </c>
      <c r="BP8" s="156">
        <f>SUM(F8,R8,X8,AD8,AJ8,AP8,AV8,BB8,BH8)</f>
        <v>7</v>
      </c>
      <c r="BQ8" s="205">
        <f>SUM(BN8/BP8)</f>
        <v>0.2857142857142857</v>
      </c>
      <c r="BR8" s="156">
        <f>SUM(J9,J10,J11,P9,P10,P11,V9,V10,V11,AB9,AB10,AB11,AH9,AH10,AH11,AN9,AN10,AN11,AT9,AT10,AT11,AZ9,AZ10,AZ11,BF9,BF10,BF11,D9,D10,D11)</f>
        <v>105</v>
      </c>
      <c r="BS8" s="156">
        <f>SUM(F9,F10,F11,L9,L10,L11,R9,R10,R11,X9,X10,X11,AD9,AD10,AD11,AJ9,AJ10,AJ11,AP9,AP10,AP11,AV9,AV10,AV11,BB9,BB10,BB11,BH9,BH10,BH11)</f>
        <v>130</v>
      </c>
      <c r="BT8" s="208">
        <f>SUM(BR8/BS8)</f>
        <v>0.80769230769230771</v>
      </c>
      <c r="BU8" s="161">
        <f>$BV8</f>
        <v>4</v>
      </c>
      <c r="BV8">
        <f>RANK(BY8,BY$4:BY$43)</f>
        <v>4</v>
      </c>
      <c r="BW8" s="73">
        <f>IF(BN8=0,0,IF(BP8=0,9,BQ8))</f>
        <v>0.2857142857142857</v>
      </c>
      <c r="BX8" s="74">
        <f>IF(BR8=0,0,BT8)</f>
        <v>0.80769230769230771</v>
      </c>
      <c r="BY8">
        <f>BJ8+0.01*BW8+0.00001*BX8</f>
        <v>1.0028652197802199</v>
      </c>
    </row>
    <row r="9" spans="1:77" ht="14.25" customHeight="1" x14ac:dyDescent="0.2">
      <c r="A9" s="163" t="str">
        <f>H3</f>
        <v>ハッピーB</v>
      </c>
      <c r="B9" s="265"/>
      <c r="C9" s="29">
        <f>M5</f>
        <v>0</v>
      </c>
      <c r="D9" s="30">
        <f>SUM(L5)</f>
        <v>9</v>
      </c>
      <c r="E9" s="30" t="s">
        <v>12</v>
      </c>
      <c r="F9" s="30">
        <f>SUM(J5)</f>
        <v>15</v>
      </c>
      <c r="G9" s="13">
        <f>$I$5</f>
        <v>1</v>
      </c>
      <c r="H9" s="171"/>
      <c r="I9" s="172"/>
      <c r="J9" s="172"/>
      <c r="K9" s="172"/>
      <c r="L9" s="172"/>
      <c r="M9" s="173"/>
      <c r="N9" s="140"/>
      <c r="O9" s="14">
        <f>IF(P9="","",IF(P9&gt;R9,1,0))</f>
        <v>0</v>
      </c>
      <c r="P9" s="15">
        <v>14</v>
      </c>
      <c r="Q9" s="14" t="s">
        <v>12</v>
      </c>
      <c r="R9" s="16">
        <v>16</v>
      </c>
      <c r="S9" s="14">
        <f>IF(R9="","",IF(R9&gt;P9,1,0))</f>
        <v>1</v>
      </c>
      <c r="T9" s="140"/>
      <c r="U9" s="82">
        <f>IF(V9="","",IF(V9&gt;X9,1,0))</f>
        <v>0</v>
      </c>
      <c r="V9" s="90">
        <v>11</v>
      </c>
      <c r="W9" s="86" t="s">
        <v>12</v>
      </c>
      <c r="X9" s="87">
        <v>15</v>
      </c>
      <c r="Y9" s="82">
        <f>IF(X9="","",IF(X9&gt;V9,1,0))</f>
        <v>1</v>
      </c>
      <c r="Z9" s="140"/>
      <c r="AA9" s="82">
        <f>IF(AB9="","",IF(AB9&gt;AD9,1,0))</f>
        <v>1</v>
      </c>
      <c r="AB9" s="90">
        <v>15</v>
      </c>
      <c r="AC9" s="82" t="s">
        <v>12</v>
      </c>
      <c r="AD9" s="87">
        <v>12</v>
      </c>
      <c r="AE9" s="82">
        <f>IF(AD9="","",IF(AD9&gt;AB9,1,0))</f>
        <v>0</v>
      </c>
      <c r="AF9" s="140"/>
      <c r="AG9" s="82" t="str">
        <f>IF(AH9="","",IF(AH9&gt;AJ9,1,0))</f>
        <v/>
      </c>
      <c r="AH9" s="90"/>
      <c r="AI9" s="82" t="s">
        <v>12</v>
      </c>
      <c r="AJ9" s="87"/>
      <c r="AK9" s="82" t="str">
        <f>IF(AJ9="","",IF(AJ9&gt;AH9,1,0))</f>
        <v/>
      </c>
      <c r="AL9" s="190"/>
      <c r="AM9" s="14" t="str">
        <f>IF(AN9="","",IF(AN9&gt;AP9,1,0))</f>
        <v/>
      </c>
      <c r="AN9" s="15"/>
      <c r="AO9" s="14" t="s">
        <v>12</v>
      </c>
      <c r="AP9" s="16"/>
      <c r="AQ9" s="14" t="str">
        <f>IF(AP9="","",IF(AP9&gt;AN9,1,0))</f>
        <v/>
      </c>
      <c r="AR9" s="21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90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90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78"/>
      <c r="BK9" s="178"/>
      <c r="BL9" s="178"/>
      <c r="BM9" s="197"/>
      <c r="BN9" s="157"/>
      <c r="BO9" s="157"/>
      <c r="BP9" s="157"/>
      <c r="BQ9" s="206"/>
      <c r="BR9" s="157"/>
      <c r="BS9" s="157"/>
      <c r="BT9" s="159"/>
      <c r="BU9" s="161"/>
      <c r="BW9" s="19"/>
    </row>
    <row r="10" spans="1:77" ht="14.25" customHeight="1" x14ac:dyDescent="0.2">
      <c r="A10" s="163"/>
      <c r="B10" s="265"/>
      <c r="C10" s="29">
        <f>M6</f>
        <v>0</v>
      </c>
      <c r="D10" s="30">
        <f>SUM(L6)</f>
        <v>9</v>
      </c>
      <c r="E10" s="30" t="s">
        <v>12</v>
      </c>
      <c r="F10" s="30">
        <f>SUM(J6)</f>
        <v>15</v>
      </c>
      <c r="G10" s="13">
        <f>I6</f>
        <v>1</v>
      </c>
      <c r="H10" s="171"/>
      <c r="I10" s="172"/>
      <c r="J10" s="172"/>
      <c r="K10" s="172"/>
      <c r="L10" s="172"/>
      <c r="M10" s="173"/>
      <c r="N10" s="140"/>
      <c r="O10" s="14">
        <f>IF(P10="","",IF(P10&gt;R10,1,0))</f>
        <v>0</v>
      </c>
      <c r="P10" s="17">
        <v>11</v>
      </c>
      <c r="Q10" s="14" t="s">
        <v>12</v>
      </c>
      <c r="R10" s="18">
        <v>15</v>
      </c>
      <c r="S10" s="14">
        <f>IF(R10="","",IF(R10&gt;P10,1,0))</f>
        <v>1</v>
      </c>
      <c r="T10" s="140"/>
      <c r="U10" s="82">
        <f>IF(V10="","",IF(V10&gt;X10,1,0))</f>
        <v>0</v>
      </c>
      <c r="V10" s="91">
        <v>9</v>
      </c>
      <c r="W10" s="86" t="s">
        <v>12</v>
      </c>
      <c r="X10" s="88">
        <v>15</v>
      </c>
      <c r="Y10" s="82">
        <f>IF(X10="","",IF(X10&gt;V10,1,0))</f>
        <v>1</v>
      </c>
      <c r="Z10" s="140"/>
      <c r="AA10" s="82">
        <f>IF(AB10="","",IF(AB10&gt;AD10,1,0))</f>
        <v>0</v>
      </c>
      <c r="AB10" s="91">
        <v>12</v>
      </c>
      <c r="AC10" s="82" t="s">
        <v>12</v>
      </c>
      <c r="AD10" s="88">
        <v>15</v>
      </c>
      <c r="AE10" s="82">
        <f>IF(AD10="","",IF(AD10&gt;AB10,1,0))</f>
        <v>1</v>
      </c>
      <c r="AF10" s="140"/>
      <c r="AG10" s="82" t="str">
        <f>IF(AH10="","",IF(AH10&gt;AJ10,1,0))</f>
        <v/>
      </c>
      <c r="AH10" s="91"/>
      <c r="AI10" s="82" t="s">
        <v>12</v>
      </c>
      <c r="AJ10" s="88"/>
      <c r="AK10" s="82" t="str">
        <f>IF(AJ10="","",IF(AJ10&gt;AH10,1,0))</f>
        <v/>
      </c>
      <c r="AL10" s="190"/>
      <c r="AM10" s="14" t="str">
        <f>IF(AN10="","",IF(AN10&gt;AP10,1,0))</f>
        <v/>
      </c>
      <c r="AN10" s="17"/>
      <c r="AO10" s="14" t="s">
        <v>12</v>
      </c>
      <c r="AP10" s="18"/>
      <c r="AQ10" s="14" t="str">
        <f>IF(AP10="","",IF(AP10&gt;AN10,1,0))</f>
        <v/>
      </c>
      <c r="AR10" s="217"/>
      <c r="AS10" s="30" t="str">
        <f>IF(AT10="","",IF(AT10&gt;AV10,1,0))</f>
        <v/>
      </c>
      <c r="AT10" s="30"/>
      <c r="AU10" s="30" t="s">
        <v>12</v>
      </c>
      <c r="AV10" s="12"/>
      <c r="AW10" s="30" t="str">
        <f>IF(AV10="","",IF(AV10&gt;AT10,1,0))</f>
        <v/>
      </c>
      <c r="AX10" s="190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90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78"/>
      <c r="BK10" s="178"/>
      <c r="BL10" s="178"/>
      <c r="BM10" s="197"/>
      <c r="BN10" s="157"/>
      <c r="BO10" s="157"/>
      <c r="BP10" s="157"/>
      <c r="BQ10" s="206"/>
      <c r="BR10" s="157"/>
      <c r="BS10" s="157"/>
      <c r="BT10" s="159"/>
      <c r="BU10" s="161"/>
      <c r="BW10" s="19"/>
    </row>
    <row r="11" spans="1:77" ht="14.25" customHeight="1" thickBot="1" x14ac:dyDescent="0.25">
      <c r="A11" s="164"/>
      <c r="B11" s="266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41"/>
      <c r="O11" s="14" t="str">
        <f>IF(P11="","",IF(P11&gt;R11,1,0))</f>
        <v/>
      </c>
      <c r="P11" s="23"/>
      <c r="Q11" s="24" t="s">
        <v>12</v>
      </c>
      <c r="R11" s="25"/>
      <c r="S11" s="14" t="str">
        <f>IF(R11="","",IF(R11&gt;P11,1,0))</f>
        <v/>
      </c>
      <c r="T11" s="141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41"/>
      <c r="AA11" s="82">
        <f>IF(AB11="","",IF(AB11&gt;AD11,1,0))</f>
        <v>1</v>
      </c>
      <c r="AB11" s="92">
        <v>15</v>
      </c>
      <c r="AC11" s="93" t="s">
        <v>12</v>
      </c>
      <c r="AD11" s="89">
        <v>12</v>
      </c>
      <c r="AE11" s="82">
        <f>IF(AD11="","",IF(AD11&gt;AB11,1,0))</f>
        <v>0</v>
      </c>
      <c r="AF11" s="141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191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218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91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91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79"/>
      <c r="BK11" s="179"/>
      <c r="BL11" s="179"/>
      <c r="BM11" s="198"/>
      <c r="BN11" s="158"/>
      <c r="BO11" s="158"/>
      <c r="BP11" s="158"/>
      <c r="BQ11" s="207"/>
      <c r="BR11" s="158"/>
      <c r="BS11" s="158"/>
      <c r="BT11" s="160"/>
      <c r="BU11" s="162"/>
      <c r="BW11" s="19"/>
    </row>
    <row r="12" spans="1:77" ht="14.25" customHeight="1" x14ac:dyDescent="0.2">
      <c r="A12" s="26">
        <f>H2</f>
        <v>0</v>
      </c>
      <c r="B12" s="267" t="str">
        <f>N4</f>
        <v>⑧</v>
      </c>
      <c r="C12" s="34"/>
      <c r="D12" s="35">
        <f>$R$4</f>
        <v>2</v>
      </c>
      <c r="E12" s="35" t="s">
        <v>12</v>
      </c>
      <c r="F12" s="35">
        <f>O4</f>
        <v>1</v>
      </c>
      <c r="G12" s="36"/>
      <c r="H12" s="220" t="str">
        <f>N8</f>
        <v>④</v>
      </c>
      <c r="I12" s="6"/>
      <c r="J12" s="6">
        <f>R8</f>
        <v>2</v>
      </c>
      <c r="K12" s="7" t="s">
        <v>12</v>
      </c>
      <c r="L12" s="35">
        <f>O8</f>
        <v>0</v>
      </c>
      <c r="M12" s="8"/>
      <c r="N12" s="168"/>
      <c r="O12" s="169"/>
      <c r="P12" s="169"/>
      <c r="Q12" s="169"/>
      <c r="R12" s="169"/>
      <c r="S12" s="170"/>
      <c r="T12" s="139" t="s">
        <v>15</v>
      </c>
      <c r="U12" s="9">
        <f>IF(V13="","",SUM(U13:U15))</f>
        <v>2</v>
      </c>
      <c r="V12" s="10"/>
      <c r="W12" s="11" t="s">
        <v>12</v>
      </c>
      <c r="X12" s="9">
        <f>IF(X13="","",SUM(Y13:Y15))</f>
        <v>0</v>
      </c>
      <c r="Y12" s="10"/>
      <c r="Z12" s="139" t="s">
        <v>18</v>
      </c>
      <c r="AA12" s="83">
        <f>IF(AB13="","",SUM(AA13:AA15))</f>
        <v>2</v>
      </c>
      <c r="AB12" s="84"/>
      <c r="AC12" s="86" t="s">
        <v>12</v>
      </c>
      <c r="AD12" s="83">
        <f>IF(AD13="","",SUM(AE13:AE15))</f>
        <v>1</v>
      </c>
      <c r="AE12" s="84"/>
      <c r="AF12" s="216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39" t="s">
        <v>21</v>
      </c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189"/>
      <c r="AS12" s="9" t="str">
        <f>IF(AT13="","",SUM(AS13:AS15))</f>
        <v/>
      </c>
      <c r="AT12" s="10"/>
      <c r="AU12" s="11" t="s">
        <v>12</v>
      </c>
      <c r="AV12" s="9" t="str">
        <f>IF(AV13="","",SUM(AW13:AW15))</f>
        <v/>
      </c>
      <c r="AW12" s="10"/>
      <c r="AX12" s="189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89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77">
        <f>SUMPRODUCT((J12=2)+(D12=2)+(U12=2)+(AA12=2)+(AG12=2)+(AM12=2)+(AS12=2)+(AY12=2)+(BE12=2))</f>
        <v>4</v>
      </c>
      <c r="BK12" s="195" t="s">
        <v>13</v>
      </c>
      <c r="BL12" s="177">
        <f>SUMPRODUCT((L12=2)+(F12=2)+(X12=2)+(AD12=2)+(AJ12=2)+(AP12=2)+(AV12=2)+(BB12=2)+(BH12=2))</f>
        <v>0</v>
      </c>
      <c r="BM12" s="180">
        <f t="shared" ref="BM12" si="1">SUM(BJ12*2)+BL12</f>
        <v>8</v>
      </c>
      <c r="BN12" s="156">
        <f>SUM(D12,J12,O12,U12,AA12,AG12,AM12,AS12,AY12,BE12)</f>
        <v>8</v>
      </c>
      <c r="BO12" s="156" t="s">
        <v>13</v>
      </c>
      <c r="BP12" s="156">
        <f>SUM(F12,L12,X12,AD12,AJ12,AP12,AV12,BB12,BH12)</f>
        <v>2</v>
      </c>
      <c r="BQ12" s="205">
        <f>SUM(BN12/BP12)</f>
        <v>4</v>
      </c>
      <c r="BR12" s="156">
        <f>SUM(J13,J14,J15,P13,P14,P15,V13,V14,V15,AB13,AB14,AB15,AH13,AH14,AH15,AN13,AN14,AN15,AT13,AT14,AT15,AZ13,AZ14,AZ15,BF13,BF14,BF15,D13,D14,D15)</f>
        <v>148</v>
      </c>
      <c r="BS12" s="156">
        <f>SUM(F13,F14,F15,L13,L14,L15,R13,R14,R15,X13,X14,X15,AD13,AD14,AD15,AJ13,AJ14,AJ15,AP13,AP14,AP15,AV13,AV14,AV15,BB13,BB14,BB15,BH13,BH14,BH15)</f>
        <v>125</v>
      </c>
      <c r="BT12" s="208">
        <f>SUM(BR12/BS12)</f>
        <v>1.1839999999999999</v>
      </c>
      <c r="BU12" s="161">
        <f>$BV12</f>
        <v>1</v>
      </c>
      <c r="BV12">
        <f>RANK(BY12,BY$4:BY$43)</f>
        <v>1</v>
      </c>
      <c r="BW12" s="19">
        <f>IF(BN12=0,0,IF(BP12=0,9,BQ12))</f>
        <v>4</v>
      </c>
      <c r="BX12">
        <f>IF(BR12=0,0,BT12)</f>
        <v>1.1839999999999999</v>
      </c>
      <c r="BY12">
        <f>BJ12+0.01*BW12+0.00001*BX12</f>
        <v>4.04001184</v>
      </c>
    </row>
    <row r="13" spans="1:77" ht="14.25" customHeight="1" x14ac:dyDescent="0.2">
      <c r="A13" s="163" t="str">
        <f>N3</f>
        <v>大志え～</v>
      </c>
      <c r="B13" s="265"/>
      <c r="C13" s="29">
        <f>S5</f>
        <v>1</v>
      </c>
      <c r="D13" s="30">
        <f>R5</f>
        <v>15</v>
      </c>
      <c r="E13" s="30">
        <f>R3</f>
        <v>0</v>
      </c>
      <c r="F13" s="30">
        <f>SUM(P5)</f>
        <v>11</v>
      </c>
      <c r="G13" s="13">
        <f>O5</f>
        <v>0</v>
      </c>
      <c r="H13" s="221"/>
      <c r="I13" s="30">
        <f>S9</f>
        <v>1</v>
      </c>
      <c r="J13" s="30">
        <f>R9</f>
        <v>16</v>
      </c>
      <c r="K13" s="30" t="s">
        <v>12</v>
      </c>
      <c r="L13" s="12">
        <f>P9</f>
        <v>14</v>
      </c>
      <c r="M13" s="31">
        <f>O9</f>
        <v>0</v>
      </c>
      <c r="N13" s="171"/>
      <c r="O13" s="172"/>
      <c r="P13" s="172"/>
      <c r="Q13" s="172"/>
      <c r="R13" s="172"/>
      <c r="S13" s="173"/>
      <c r="T13" s="140"/>
      <c r="U13" s="14">
        <f>IF(V13="","",IF(V13&gt;X13,1,0))</f>
        <v>1</v>
      </c>
      <c r="V13" s="15">
        <v>16</v>
      </c>
      <c r="W13" s="14" t="s">
        <v>12</v>
      </c>
      <c r="X13" s="16">
        <v>14</v>
      </c>
      <c r="Y13" s="14">
        <f>IF(X13="","",IF(X13&gt;V13,1,0))</f>
        <v>0</v>
      </c>
      <c r="Z13" s="140"/>
      <c r="AA13" s="82">
        <f>IF(AB13="","",IF(AB13&gt;AD13,1,0))</f>
        <v>1</v>
      </c>
      <c r="AB13" s="90">
        <v>15</v>
      </c>
      <c r="AC13" s="82" t="s">
        <v>12</v>
      </c>
      <c r="AD13" s="87">
        <v>12</v>
      </c>
      <c r="AE13" s="82">
        <f>IF(AD13="","",IF(AD13&gt;AB13,1,0))</f>
        <v>0</v>
      </c>
      <c r="AF13" s="217"/>
      <c r="AG13" s="30"/>
      <c r="AH13" s="35"/>
      <c r="AI13" s="30" t="s">
        <v>12</v>
      </c>
      <c r="AJ13" s="56"/>
      <c r="AK13" s="30" t="str">
        <f>IF(AJ13="","",IF(AJ13&gt;AH13,1,0))</f>
        <v/>
      </c>
      <c r="AL13" s="140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190"/>
      <c r="AS13" s="14" t="str">
        <f>IF(AT13="","",IF(AT13&gt;AV13,1,0))</f>
        <v/>
      </c>
      <c r="AT13" s="15"/>
      <c r="AU13" s="14" t="s">
        <v>12</v>
      </c>
      <c r="AV13" s="16"/>
      <c r="AW13" s="14" t="str">
        <f>IF(AV13="","",IF(AV13&gt;AT13,1,0))</f>
        <v/>
      </c>
      <c r="AX13" s="190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90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78"/>
      <c r="BK13" s="178"/>
      <c r="BL13" s="178"/>
      <c r="BM13" s="181"/>
      <c r="BN13" s="157"/>
      <c r="BO13" s="157"/>
      <c r="BP13" s="157"/>
      <c r="BQ13" s="206"/>
      <c r="BR13" s="157"/>
      <c r="BS13" s="157"/>
      <c r="BT13" s="159"/>
      <c r="BU13" s="161"/>
      <c r="BW13" s="19"/>
    </row>
    <row r="14" spans="1:77" ht="14.25" customHeight="1" x14ac:dyDescent="0.2">
      <c r="A14" s="163"/>
      <c r="B14" s="265"/>
      <c r="C14" s="29">
        <f>S6</f>
        <v>0</v>
      </c>
      <c r="D14" s="30">
        <f>R6</f>
        <v>12</v>
      </c>
      <c r="E14" s="30" t="s">
        <v>12</v>
      </c>
      <c r="F14" s="30">
        <f>SUM(P6)</f>
        <v>15</v>
      </c>
      <c r="G14" s="13">
        <f>O6</f>
        <v>1</v>
      </c>
      <c r="H14" s="221"/>
      <c r="I14" s="30">
        <f>S10</f>
        <v>1</v>
      </c>
      <c r="J14" s="30">
        <f>R10</f>
        <v>15</v>
      </c>
      <c r="K14" s="30" t="s">
        <v>12</v>
      </c>
      <c r="L14" s="12">
        <f>P10</f>
        <v>11</v>
      </c>
      <c r="M14" s="36">
        <f>O10</f>
        <v>0</v>
      </c>
      <c r="N14" s="171"/>
      <c r="O14" s="172"/>
      <c r="P14" s="172"/>
      <c r="Q14" s="172"/>
      <c r="R14" s="172"/>
      <c r="S14" s="173"/>
      <c r="T14" s="140"/>
      <c r="U14" s="14">
        <f>IF(V14="","",IF(V14&gt;X14,1,0))</f>
        <v>1</v>
      </c>
      <c r="V14" s="17">
        <v>15</v>
      </c>
      <c r="W14" s="14" t="s">
        <v>12</v>
      </c>
      <c r="X14" s="18">
        <v>13</v>
      </c>
      <c r="Y14" s="14">
        <f>IF(X14="","",IF(X14&gt;V14,1,0))</f>
        <v>0</v>
      </c>
      <c r="Z14" s="140"/>
      <c r="AA14" s="82">
        <f>IF(AB14="","",IF(AB14&gt;AD14,1,0))</f>
        <v>0</v>
      </c>
      <c r="AB14" s="91">
        <v>14</v>
      </c>
      <c r="AC14" s="82" t="s">
        <v>12</v>
      </c>
      <c r="AD14" s="88">
        <v>16</v>
      </c>
      <c r="AE14" s="82">
        <f>IF(AD14="","",IF(AD14&gt;AB14,1,0))</f>
        <v>1</v>
      </c>
      <c r="AF14" s="217"/>
      <c r="AG14" s="30"/>
      <c r="AH14" s="30"/>
      <c r="AI14" s="30" t="s">
        <v>12</v>
      </c>
      <c r="AJ14" s="12"/>
      <c r="AK14" s="30" t="str">
        <f>IF(AJ14="","",IF(AJ14&gt;AH14,1,0))</f>
        <v/>
      </c>
      <c r="AL14" s="140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90"/>
      <c r="AS14" s="14" t="str">
        <f>IF(AT14="","",IF(AT14&gt;AV14,1,0))</f>
        <v/>
      </c>
      <c r="AT14" s="17"/>
      <c r="AU14" s="14" t="s">
        <v>12</v>
      </c>
      <c r="AV14" s="18"/>
      <c r="AW14" s="14" t="str">
        <f>IF(AV14="","",IF(AV14&gt;AT14,1,0))</f>
        <v/>
      </c>
      <c r="AX14" s="190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90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78"/>
      <c r="BK14" s="178"/>
      <c r="BL14" s="178"/>
      <c r="BM14" s="181"/>
      <c r="BN14" s="157"/>
      <c r="BO14" s="157"/>
      <c r="BP14" s="157"/>
      <c r="BQ14" s="206"/>
      <c r="BR14" s="157"/>
      <c r="BS14" s="157"/>
      <c r="BT14" s="159"/>
      <c r="BU14" s="161"/>
      <c r="BW14" s="19"/>
    </row>
    <row r="15" spans="1:77" ht="14.25" customHeight="1" thickBot="1" x14ac:dyDescent="0.25">
      <c r="A15" s="164"/>
      <c r="B15" s="268"/>
      <c r="C15" s="37">
        <f>S7</f>
        <v>1</v>
      </c>
      <c r="D15" s="100">
        <f>R7</f>
        <v>15</v>
      </c>
      <c r="E15" s="100" t="s">
        <v>12</v>
      </c>
      <c r="F15" s="100">
        <f>SUM(P7)</f>
        <v>11</v>
      </c>
      <c r="G15" s="38">
        <f>O7</f>
        <v>0</v>
      </c>
      <c r="H15" s="222"/>
      <c r="I15" s="20" t="str">
        <f>S11</f>
        <v/>
      </c>
      <c r="J15" s="20">
        <f>R11</f>
        <v>0</v>
      </c>
      <c r="K15" s="20" t="s">
        <v>12</v>
      </c>
      <c r="L15" s="21">
        <f>P11</f>
        <v>0</v>
      </c>
      <c r="M15" s="33" t="str">
        <f>O11</f>
        <v/>
      </c>
      <c r="N15" s="174"/>
      <c r="O15" s="175"/>
      <c r="P15" s="175"/>
      <c r="Q15" s="175"/>
      <c r="R15" s="175"/>
      <c r="S15" s="176"/>
      <c r="T15" s="141"/>
      <c r="U15" s="14" t="str">
        <f>IF(V15="","",IF(V15&gt;X15,1,0))</f>
        <v/>
      </c>
      <c r="V15" s="23"/>
      <c r="W15" s="14" t="s">
        <v>12</v>
      </c>
      <c r="X15" s="25"/>
      <c r="Y15" s="14" t="str">
        <f>IF(X15="","",IF(X15&gt;V15,1,0))</f>
        <v/>
      </c>
      <c r="Z15" s="141"/>
      <c r="AA15" s="82">
        <f>IF(AB15="","",IF(AB15&gt;AD15,1,0))</f>
        <v>1</v>
      </c>
      <c r="AB15" s="92">
        <v>15</v>
      </c>
      <c r="AC15" s="93" t="s">
        <v>12</v>
      </c>
      <c r="AD15" s="89">
        <v>8</v>
      </c>
      <c r="AE15" s="82">
        <f>IF(AD15="","",IF(AD15&gt;AB15,1,0))</f>
        <v>0</v>
      </c>
      <c r="AF15" s="218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41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91"/>
      <c r="AS15" s="14" t="str">
        <f>IF(AT15="","",IF(AT15&gt;AV15,1,0))</f>
        <v/>
      </c>
      <c r="AT15" s="23"/>
      <c r="AU15" s="24" t="s">
        <v>12</v>
      </c>
      <c r="AV15" s="25"/>
      <c r="AW15" s="14" t="str">
        <f>IF(AV15="","",IF(AV15&gt;AT15,1,0))</f>
        <v/>
      </c>
      <c r="AX15" s="191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91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79"/>
      <c r="BK15" s="179"/>
      <c r="BL15" s="179"/>
      <c r="BM15" s="182"/>
      <c r="BN15" s="158"/>
      <c r="BO15" s="158"/>
      <c r="BP15" s="158"/>
      <c r="BQ15" s="207"/>
      <c r="BR15" s="158"/>
      <c r="BS15" s="158"/>
      <c r="BT15" s="160"/>
      <c r="BU15" s="162"/>
      <c r="BW15" s="19"/>
    </row>
    <row r="16" spans="1:77" ht="14.25" customHeight="1" x14ac:dyDescent="0.2">
      <c r="A16" s="26">
        <f>N2</f>
        <v>0</v>
      </c>
      <c r="B16" s="264" t="str">
        <f>T4</f>
        <v>⑤</v>
      </c>
      <c r="C16" s="27"/>
      <c r="D16" s="6">
        <f>X4</f>
        <v>1</v>
      </c>
      <c r="E16" s="6" t="s">
        <v>12</v>
      </c>
      <c r="F16" s="6">
        <f>U4</f>
        <v>2</v>
      </c>
      <c r="G16" s="8"/>
      <c r="H16" s="210" t="str">
        <f>$T$8</f>
        <v>⑦</v>
      </c>
      <c r="I16" s="6"/>
      <c r="J16" s="6">
        <f>X8</f>
        <v>2</v>
      </c>
      <c r="K16" s="6" t="s">
        <v>12</v>
      </c>
      <c r="L16" s="39">
        <f>SUM(U8)</f>
        <v>0</v>
      </c>
      <c r="M16" s="8"/>
      <c r="N16" s="213" t="str">
        <f>T12</f>
        <v>②</v>
      </c>
      <c r="O16" s="6"/>
      <c r="P16" s="6">
        <f>X12</f>
        <v>0</v>
      </c>
      <c r="Q16" s="6" t="s">
        <v>12</v>
      </c>
      <c r="R16" s="7">
        <f>U12</f>
        <v>2</v>
      </c>
      <c r="S16" s="8"/>
      <c r="T16" s="168"/>
      <c r="U16" s="169"/>
      <c r="V16" s="169"/>
      <c r="W16" s="169"/>
      <c r="X16" s="169"/>
      <c r="Y16" s="170"/>
      <c r="Z16" s="139" t="s">
        <v>27</v>
      </c>
      <c r="AA16" s="83">
        <f>IF(AB17="","",SUM(AA17:AA19))</f>
        <v>2</v>
      </c>
      <c r="AB16" s="84"/>
      <c r="AC16" s="86" t="s">
        <v>12</v>
      </c>
      <c r="AD16" s="83">
        <f>IF(AD17="","",SUM(AE17:AE19))</f>
        <v>0</v>
      </c>
      <c r="AE16" s="84"/>
      <c r="AF16" s="139" t="s">
        <v>19</v>
      </c>
      <c r="AG16" s="83" t="str">
        <f>IF(AH17="","",SUM(AG17:AG19))</f>
        <v/>
      </c>
      <c r="AH16" s="84"/>
      <c r="AI16" s="86" t="s">
        <v>12</v>
      </c>
      <c r="AJ16" s="83" t="str">
        <f>IF(AJ17="","",SUM(AK17:AK19))</f>
        <v/>
      </c>
      <c r="AK16" s="84"/>
      <c r="AL16" s="213"/>
      <c r="AM16" s="39" t="str">
        <f>IF(AN17="","",SUM(AM17:AM19))</f>
        <v/>
      </c>
      <c r="AN16" s="94"/>
      <c r="AO16" s="95" t="s">
        <v>12</v>
      </c>
      <c r="AP16" s="39" t="str">
        <f>IF(AP17="","",SUM(AQ17:AQ19))</f>
        <v/>
      </c>
      <c r="AQ16" s="94"/>
      <c r="AR16" s="21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89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89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77">
        <f>SUMPRODUCT((J16=2)+(P16=2)+(D16=2)+(AA16=2)+(AG16=2)+(AM16=2)+(AS16=2)+(AY16=2)+(BE16=2))</f>
        <v>2</v>
      </c>
      <c r="BK16" s="195" t="s">
        <v>13</v>
      </c>
      <c r="BL16" s="177">
        <f>SUMPRODUCT((L16=2)+(R16=2)+(F16=2)+(AD16=2)+(AJ16=2)+(AP16=2)+(AV16=2)+(BB16=2)+(BH16=2))</f>
        <v>2</v>
      </c>
      <c r="BM16" s="180">
        <f t="shared" ref="BM16" si="2">SUM(BJ16*2)+BL16</f>
        <v>6</v>
      </c>
      <c r="BN16" s="156">
        <f>SUM(D16,J16,P16,U16,AA16,AG16,AM16,AS16,AY16,BE16)</f>
        <v>5</v>
      </c>
      <c r="BO16" s="156" t="s">
        <v>13</v>
      </c>
      <c r="BP16" s="156">
        <f>SUM(F16,L16,R16,AD16,AJ16,AP16,AV16,BB16,BH16)</f>
        <v>4</v>
      </c>
      <c r="BQ16" s="205">
        <f>SUM(BN16/BP16)</f>
        <v>1.25</v>
      </c>
      <c r="BR16" s="156">
        <f>SUM(J17,J18,J19,P17,P18,P19,V17,V18,V19,AB17,AB18,AB19,AH17,AH18,AH19,AN17,AN18,AN19,AT17,AT18,AT19,AZ17,AZ18,AZ19,BF17,BF18,BF19,D17,D18,D19)</f>
        <v>129</v>
      </c>
      <c r="BS16" s="156">
        <f>SUM(F17,F18,F19,L17,L18,L19,R17,R18,R19,X17,X18,X19,AD17,AD18,AD19,AJ17,AJ18,AJ19,AP17,AP18,AP19,AV17,AV18,AV19,BB17,BB18,BB19,BH17,BH18,BH19)</f>
        <v>113</v>
      </c>
      <c r="BT16" s="208">
        <f>SUM(BR16/BS16)</f>
        <v>1.1415929203539823</v>
      </c>
      <c r="BU16" s="161">
        <f>$BV16</f>
        <v>3</v>
      </c>
      <c r="BV16">
        <f>RANK(BY16,BY$4:BY$43)</f>
        <v>3</v>
      </c>
      <c r="BW16" s="19">
        <f>IF(BN16=0,0,IF(BP16=0,9,BQ16))</f>
        <v>1.25</v>
      </c>
      <c r="BX16">
        <f>IF(BR16=0,0,BT16)</f>
        <v>1.1415929203539823</v>
      </c>
      <c r="BY16">
        <f>BJ16+0.01*BW16+0.00001*BX16</f>
        <v>2.0125114159292039</v>
      </c>
    </row>
    <row r="17" spans="1:77" ht="14.25" customHeight="1" thickBot="1" x14ac:dyDescent="0.25">
      <c r="A17" s="163" t="str">
        <f>T3</f>
        <v>ＭＩＸ</v>
      </c>
      <c r="B17" s="265"/>
      <c r="C17" s="29">
        <f>Y5</f>
        <v>0</v>
      </c>
      <c r="D17" s="30">
        <f>X5</f>
        <v>16</v>
      </c>
      <c r="E17" s="30" t="s">
        <v>13</v>
      </c>
      <c r="F17" s="30">
        <f>V5</f>
        <v>17</v>
      </c>
      <c r="G17" s="13">
        <f>U5</f>
        <v>1</v>
      </c>
      <c r="H17" s="211"/>
      <c r="I17" s="30">
        <f>Y9</f>
        <v>1</v>
      </c>
      <c r="J17" s="30">
        <f>X9</f>
        <v>15</v>
      </c>
      <c r="K17" s="30" t="s">
        <v>12</v>
      </c>
      <c r="L17" s="30">
        <f>V9</f>
        <v>11</v>
      </c>
      <c r="M17" s="13">
        <f>U9</f>
        <v>0</v>
      </c>
      <c r="N17" s="214"/>
      <c r="O17" s="12">
        <f>Y13</f>
        <v>0</v>
      </c>
      <c r="P17" s="13">
        <f>X13</f>
        <v>14</v>
      </c>
      <c r="Q17" s="30" t="s">
        <v>12</v>
      </c>
      <c r="R17" s="12">
        <f>V13</f>
        <v>16</v>
      </c>
      <c r="S17" s="13">
        <f>U13</f>
        <v>1</v>
      </c>
      <c r="T17" s="171"/>
      <c r="U17" s="172"/>
      <c r="V17" s="172"/>
      <c r="W17" s="172"/>
      <c r="X17" s="172"/>
      <c r="Y17" s="173"/>
      <c r="Z17" s="140"/>
      <c r="AA17" s="82">
        <f>IF(AB17="","",IF(AB17&gt;AD17,1,0))</f>
        <v>1</v>
      </c>
      <c r="AB17" s="90">
        <v>15</v>
      </c>
      <c r="AC17" s="82" t="s">
        <v>12</v>
      </c>
      <c r="AD17" s="87">
        <v>10</v>
      </c>
      <c r="AE17" s="82">
        <f>IF(AD17="","",IF(AD17&gt;AB17,1,0))</f>
        <v>0</v>
      </c>
      <c r="AF17" s="140"/>
      <c r="AG17" s="82" t="str">
        <f>IF(AH17="","",IF(AH17&gt;AJ17,1,0))</f>
        <v/>
      </c>
      <c r="AH17" s="90"/>
      <c r="AI17" s="82" t="s">
        <v>12</v>
      </c>
      <c r="AJ17" s="87"/>
      <c r="AK17" s="82" t="str">
        <f>IF(AJ17="","",IF(AJ17&gt;AH17,1,0))</f>
        <v/>
      </c>
      <c r="AL17" s="214"/>
      <c r="AM17" s="41" t="str">
        <f>IF(AN17="","",IF(AN17&gt;AP17,1,0))</f>
        <v/>
      </c>
      <c r="AN17" s="95"/>
      <c r="AO17" s="41" t="s">
        <v>12</v>
      </c>
      <c r="AP17" s="48"/>
      <c r="AQ17" s="41" t="str">
        <f>IF(AP17="","",IF(AP17&gt;AN17,1,0))</f>
        <v/>
      </c>
      <c r="AR17" s="21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90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90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78"/>
      <c r="BK17" s="178"/>
      <c r="BL17" s="178"/>
      <c r="BM17" s="181"/>
      <c r="BN17" s="157"/>
      <c r="BO17" s="157"/>
      <c r="BP17" s="157"/>
      <c r="BQ17" s="206"/>
      <c r="BR17" s="157"/>
      <c r="BS17" s="157"/>
      <c r="BT17" s="159"/>
      <c r="BU17" s="161"/>
      <c r="BW17" s="19"/>
    </row>
    <row r="18" spans="1:77" ht="14.25" customHeight="1" x14ac:dyDescent="0.2">
      <c r="A18" s="163"/>
      <c r="B18" s="265"/>
      <c r="C18" s="29">
        <f>Y6</f>
        <v>1</v>
      </c>
      <c r="D18" s="30">
        <f>X6</f>
        <v>15</v>
      </c>
      <c r="E18" s="39" t="s">
        <v>12</v>
      </c>
      <c r="F18" s="30">
        <f>V6</f>
        <v>9</v>
      </c>
      <c r="G18" s="13">
        <f>U6</f>
        <v>0</v>
      </c>
      <c r="H18" s="211"/>
      <c r="I18" s="30">
        <f>Y10</f>
        <v>1</v>
      </c>
      <c r="J18" s="30">
        <f>X10</f>
        <v>15</v>
      </c>
      <c r="K18" s="30" t="s">
        <v>12</v>
      </c>
      <c r="L18" s="30">
        <f>V10</f>
        <v>9</v>
      </c>
      <c r="M18" s="13">
        <f>U10</f>
        <v>0</v>
      </c>
      <c r="N18" s="214"/>
      <c r="O18" s="12">
        <f>Y14</f>
        <v>0</v>
      </c>
      <c r="P18" s="13">
        <f>X14</f>
        <v>13</v>
      </c>
      <c r="Q18" s="30" t="s">
        <v>12</v>
      </c>
      <c r="R18" s="12">
        <f>V14</f>
        <v>15</v>
      </c>
      <c r="S18" s="13">
        <f>U14</f>
        <v>1</v>
      </c>
      <c r="T18" s="171"/>
      <c r="U18" s="172"/>
      <c r="V18" s="172"/>
      <c r="W18" s="172"/>
      <c r="X18" s="172"/>
      <c r="Y18" s="173"/>
      <c r="Z18" s="140"/>
      <c r="AA18" s="82">
        <f>IF(AB18="","",IF(AB18&gt;AD18,1,0))</f>
        <v>1</v>
      </c>
      <c r="AB18" s="91">
        <v>15</v>
      </c>
      <c r="AC18" s="82" t="s">
        <v>12</v>
      </c>
      <c r="AD18" s="88">
        <v>11</v>
      </c>
      <c r="AE18" s="82">
        <f>IF(AD18="","",IF(AD18&gt;AB18,1,0))</f>
        <v>0</v>
      </c>
      <c r="AF18" s="140"/>
      <c r="AG18" s="82" t="str">
        <f>IF(AH18="","",IF(AH18&gt;AJ18,1,0))</f>
        <v/>
      </c>
      <c r="AH18" s="91"/>
      <c r="AI18" s="82" t="s">
        <v>12</v>
      </c>
      <c r="AJ18" s="88"/>
      <c r="AK18" s="82" t="str">
        <f>IF(AJ18="","",IF(AJ18&gt;AH18,1,0))</f>
        <v/>
      </c>
      <c r="AL18" s="214"/>
      <c r="AM18" s="41" t="str">
        <f>IF(AN18="","",IF(AN18&gt;AP18,1,0))</f>
        <v/>
      </c>
      <c r="AN18" s="41"/>
      <c r="AO18" s="41" t="s">
        <v>12</v>
      </c>
      <c r="AP18" s="51"/>
      <c r="AQ18" s="41" t="str">
        <f>IF(AP18="","",IF(AP18&gt;AN18,1,0))</f>
        <v/>
      </c>
      <c r="AR18" s="217"/>
      <c r="AS18" s="30" t="str">
        <f>IF(AT18="","",IF(AT18&gt;AV18,1,0))</f>
        <v/>
      </c>
      <c r="AT18" s="30"/>
      <c r="AU18" s="30" t="s">
        <v>12</v>
      </c>
      <c r="AV18" s="12"/>
      <c r="AW18" s="30" t="str">
        <f>IF(AV18="","",IF(AV18&gt;AT18,1,0))</f>
        <v/>
      </c>
      <c r="AX18" s="190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90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78"/>
      <c r="BK18" s="178"/>
      <c r="BL18" s="178"/>
      <c r="BM18" s="181"/>
      <c r="BN18" s="157"/>
      <c r="BO18" s="157"/>
      <c r="BP18" s="157"/>
      <c r="BQ18" s="206"/>
      <c r="BR18" s="157"/>
      <c r="BS18" s="157"/>
      <c r="BT18" s="159"/>
      <c r="BU18" s="161"/>
      <c r="BW18" s="19"/>
    </row>
    <row r="19" spans="1:77" ht="14.25" customHeight="1" thickBot="1" x14ac:dyDescent="0.25">
      <c r="A19" s="164"/>
      <c r="B19" s="266"/>
      <c r="C19" s="32">
        <f>Y7</f>
        <v>0</v>
      </c>
      <c r="D19" s="20">
        <f>X7</f>
        <v>11</v>
      </c>
      <c r="E19" s="20" t="s">
        <v>13</v>
      </c>
      <c r="F19" s="20">
        <f>V7</f>
        <v>15</v>
      </c>
      <c r="G19" s="22">
        <f>U7</f>
        <v>1</v>
      </c>
      <c r="H19" s="212"/>
      <c r="I19" s="20" t="str">
        <f>Y11</f>
        <v/>
      </c>
      <c r="J19" s="20">
        <f>X11</f>
        <v>0</v>
      </c>
      <c r="K19" s="20" t="s">
        <v>12</v>
      </c>
      <c r="L19" s="20">
        <f>V11</f>
        <v>0</v>
      </c>
      <c r="M19" s="22" t="str">
        <f>U11</f>
        <v/>
      </c>
      <c r="N19" s="215"/>
      <c r="O19" s="21" t="str">
        <f>Y15</f>
        <v/>
      </c>
      <c r="P19" s="22">
        <f>X15</f>
        <v>0</v>
      </c>
      <c r="Q19" s="20" t="s">
        <v>12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41"/>
      <c r="AA19" s="82" t="str">
        <f>IF(AB19="","",IF(AB19&gt;AD19,1,0))</f>
        <v/>
      </c>
      <c r="AB19" s="92"/>
      <c r="AC19" s="93" t="s">
        <v>12</v>
      </c>
      <c r="AD19" s="89"/>
      <c r="AE19" s="82" t="str">
        <f>IF(AD19="","",IF(AD19&gt;AB19,1,0))</f>
        <v/>
      </c>
      <c r="AF19" s="141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215"/>
      <c r="AM19" s="41" t="str">
        <f>IF(AN19="","",IF(AN19&gt;AP19,1,0))</f>
        <v/>
      </c>
      <c r="AN19" s="42"/>
      <c r="AO19" s="42" t="s">
        <v>12</v>
      </c>
      <c r="AP19" s="52"/>
      <c r="AQ19" s="41" t="str">
        <f>IF(AP19="","",IF(AP19&gt;AN19,1,0))</f>
        <v/>
      </c>
      <c r="AR19" s="218"/>
      <c r="AS19" s="30" t="str">
        <f>IF(AT19="","",IF(AT19&gt;AV19,1,0))</f>
        <v/>
      </c>
      <c r="AT19" s="20"/>
      <c r="AU19" s="20" t="s">
        <v>12</v>
      </c>
      <c r="AV19" s="21"/>
      <c r="AW19" s="30" t="str">
        <f>IF(AV19="","",IF(AV19&gt;AT19,1,0))</f>
        <v/>
      </c>
      <c r="AX19" s="191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91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79"/>
      <c r="BK19" s="179"/>
      <c r="BL19" s="179"/>
      <c r="BM19" s="182"/>
      <c r="BN19" s="158"/>
      <c r="BO19" s="158"/>
      <c r="BP19" s="158"/>
      <c r="BQ19" s="207"/>
      <c r="BR19" s="158"/>
      <c r="BS19" s="158"/>
      <c r="BT19" s="160"/>
      <c r="BU19" s="162"/>
      <c r="BW19" s="19"/>
    </row>
    <row r="20" spans="1:77" ht="14.25" customHeight="1" x14ac:dyDescent="0.2">
      <c r="A20" s="26">
        <f>T2</f>
        <v>0</v>
      </c>
      <c r="B20" s="264" t="str">
        <f>Z4</f>
        <v>③</v>
      </c>
      <c r="C20" s="34"/>
      <c r="D20" s="35">
        <f>AD4</f>
        <v>1</v>
      </c>
      <c r="E20" s="35" t="s">
        <v>12</v>
      </c>
      <c r="F20" s="35">
        <f>AA4</f>
        <v>2</v>
      </c>
      <c r="G20" s="36"/>
      <c r="H20" s="210" t="str">
        <f>$Z$8</f>
        <v>①</v>
      </c>
      <c r="I20" s="6"/>
      <c r="J20" s="6">
        <f>AD8</f>
        <v>1</v>
      </c>
      <c r="K20" s="6" t="s">
        <v>12</v>
      </c>
      <c r="L20" s="7">
        <f>AA8</f>
        <v>2</v>
      </c>
      <c r="M20" s="8"/>
      <c r="N20" s="213" t="str">
        <f>$Z$12</f>
        <v>⑥</v>
      </c>
      <c r="O20" s="6"/>
      <c r="P20" s="6">
        <f>AD12</f>
        <v>1</v>
      </c>
      <c r="Q20" s="6" t="s">
        <v>12</v>
      </c>
      <c r="R20" s="7">
        <f>AA12</f>
        <v>2</v>
      </c>
      <c r="S20" s="8"/>
      <c r="T20" s="213" t="str">
        <f>Z16</f>
        <v>⑨</v>
      </c>
      <c r="U20" s="40"/>
      <c r="V20" s="6">
        <f>AD16</f>
        <v>0</v>
      </c>
      <c r="W20" s="6" t="s">
        <v>12</v>
      </c>
      <c r="X20" s="7">
        <f>AA16</f>
        <v>2</v>
      </c>
      <c r="Y20" s="8"/>
      <c r="Z20" s="168"/>
      <c r="AA20" s="169"/>
      <c r="AB20" s="169"/>
      <c r="AC20" s="169"/>
      <c r="AD20" s="169"/>
      <c r="AE20" s="170"/>
      <c r="AF20" s="139" t="s">
        <v>20</v>
      </c>
      <c r="AG20" s="83" t="str">
        <f>IF(AH21="","",SUM(AG21:AG23))</f>
        <v/>
      </c>
      <c r="AH20" s="84"/>
      <c r="AI20" s="86" t="s">
        <v>12</v>
      </c>
      <c r="AJ20" s="83" t="str">
        <f>IF(AJ21="","",SUM(AK21:AK23))</f>
        <v/>
      </c>
      <c r="AK20" s="84"/>
      <c r="AL20" s="139" t="s">
        <v>22</v>
      </c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189"/>
      <c r="AS20" s="9" t="str">
        <f>IF(AT21="","",SUM(AS21:AS23))</f>
        <v/>
      </c>
      <c r="AT20" s="10"/>
      <c r="AU20" s="11" t="s">
        <v>12</v>
      </c>
      <c r="AV20" s="9" t="str">
        <f>IF(AV21="","",SUM(AW21:AW23))</f>
        <v/>
      </c>
      <c r="AW20" s="10"/>
      <c r="AX20" s="189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89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77">
        <f>SUMPRODUCT((D20=2)+(J20=2)+(P20=2)+(V20=2)+(AG20=2)+(AM20=2)+(AS20=2)+(AY20=2)+(BE20=2))</f>
        <v>0</v>
      </c>
      <c r="BK20" s="195" t="s">
        <v>13</v>
      </c>
      <c r="BL20" s="177">
        <f>SUMPRODUCT((L20=2)+(R20=2)+(F20=2)+(X20=2)+(AJ20=2)+(AP20=2)+(AV20=2)+(BB20=2)+(BH20=2))</f>
        <v>4</v>
      </c>
      <c r="BM20" s="180">
        <f t="shared" ref="BM20" si="3">SUM(BJ20*2)+BL20</f>
        <v>4</v>
      </c>
      <c r="BN20" s="156">
        <f>SUM(D20,J20,P20,V20,,AG20,AM20,AS20,AY20,BE20)</f>
        <v>3</v>
      </c>
      <c r="BO20" s="156" t="s">
        <v>13</v>
      </c>
      <c r="BP20" s="156">
        <f>SUM(F20,L20,R20,X20,AJ20,AP20,AV20,BB20,BH20)</f>
        <v>8</v>
      </c>
      <c r="BQ20" s="205">
        <f>SUM(BN20/BP20)</f>
        <v>0.375</v>
      </c>
      <c r="BR20" s="156">
        <f>SUM(J21,J22,J23,P21,P22,P23,V21,V22,V23,AB21,AB22,AB23,AH21,AH22,AH23,AN21,AN22,AN23,AT21,AT22,AT23,AZ21,AZ22,AZ23,BF21,BF22,BF23,D21,D22,D23)</f>
        <v>133</v>
      </c>
      <c r="BS20" s="156">
        <f>SUM(F21,F22,F23,L21,L22,L23,R21,R22,R23,X21,X22,X23,AD21,AD22,AD23,AJ21,AJ22,AJ23,AP21,AP22,AP23,AV21,AV22,AV23,BB21,BB22,BB23,BH21,BH22,BH23)</f>
        <v>155</v>
      </c>
      <c r="BT20" s="208">
        <f>SUM(BR20/BS20)</f>
        <v>0.85806451612903223</v>
      </c>
      <c r="BU20" s="161">
        <f>$BV20</f>
        <v>5</v>
      </c>
      <c r="BV20">
        <f>RANK(BY20,BY$4:BY$43)</f>
        <v>5</v>
      </c>
      <c r="BW20" s="19">
        <f>IF(BN20=0,0,IF(BP20=0,9,BQ20))</f>
        <v>0.375</v>
      </c>
      <c r="BX20">
        <f>IF(BR20=0,0,BT20)</f>
        <v>0.85806451612903223</v>
      </c>
      <c r="BY20">
        <f>BJ20+0.01*BW20+0.00001*BX20</f>
        <v>3.7585806451612904E-3</v>
      </c>
    </row>
    <row r="21" spans="1:77" ht="14.25" customHeight="1" x14ac:dyDescent="0.2">
      <c r="A21" s="332" t="str">
        <f>Z3</f>
        <v>エンジェルス　X</v>
      </c>
      <c r="B21" s="265"/>
      <c r="C21" s="29">
        <f>AE5</f>
        <v>0</v>
      </c>
      <c r="D21" s="30">
        <f>AD5</f>
        <v>11</v>
      </c>
      <c r="E21" s="30" t="s">
        <v>13</v>
      </c>
      <c r="F21" s="30">
        <f>AB5</f>
        <v>15</v>
      </c>
      <c r="G21" s="13">
        <f>AA5</f>
        <v>1</v>
      </c>
      <c r="H21" s="211"/>
      <c r="I21" s="30">
        <f>AE9</f>
        <v>0</v>
      </c>
      <c r="J21" s="30">
        <f>AD9</f>
        <v>12</v>
      </c>
      <c r="K21" s="30" t="s">
        <v>12</v>
      </c>
      <c r="L21" s="12">
        <f>AB9</f>
        <v>15</v>
      </c>
      <c r="M21" s="13">
        <f>AA9</f>
        <v>1</v>
      </c>
      <c r="N21" s="214"/>
      <c r="O21" s="30">
        <f>AE13</f>
        <v>0</v>
      </c>
      <c r="P21" s="30">
        <f>AD13</f>
        <v>12</v>
      </c>
      <c r="Q21" s="30" t="s">
        <v>12</v>
      </c>
      <c r="R21" s="12">
        <f>AB13</f>
        <v>15</v>
      </c>
      <c r="S21" s="13">
        <f>AA13</f>
        <v>1</v>
      </c>
      <c r="T21" s="214"/>
      <c r="U21" s="41">
        <f>AE17</f>
        <v>0</v>
      </c>
      <c r="V21" s="30">
        <f>AD17</f>
        <v>10</v>
      </c>
      <c r="W21" s="30" t="s">
        <v>12</v>
      </c>
      <c r="X21" s="12">
        <f>AB17</f>
        <v>15</v>
      </c>
      <c r="Y21" s="13">
        <f>AA17</f>
        <v>1</v>
      </c>
      <c r="Z21" s="171"/>
      <c r="AA21" s="172"/>
      <c r="AB21" s="172"/>
      <c r="AC21" s="172"/>
      <c r="AD21" s="172"/>
      <c r="AE21" s="173"/>
      <c r="AF21" s="140"/>
      <c r="AG21" s="82" t="str">
        <f>IF(AH21="","",IF(AH21&gt;AJ21,1,0))</f>
        <v/>
      </c>
      <c r="AH21" s="90"/>
      <c r="AI21" s="82" t="s">
        <v>12</v>
      </c>
      <c r="AJ21" s="87"/>
      <c r="AK21" s="82" t="str">
        <f>IF(AJ21="","",IF(AJ21&gt;AH21,1,0))</f>
        <v/>
      </c>
      <c r="AL21" s="14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90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90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90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78"/>
      <c r="BK21" s="178"/>
      <c r="BL21" s="178"/>
      <c r="BM21" s="181"/>
      <c r="BN21" s="157"/>
      <c r="BO21" s="157"/>
      <c r="BP21" s="157"/>
      <c r="BQ21" s="206"/>
      <c r="BR21" s="157"/>
      <c r="BS21" s="157"/>
      <c r="BT21" s="159"/>
      <c r="BU21" s="161"/>
      <c r="BW21" s="19"/>
    </row>
    <row r="22" spans="1:77" ht="14.25" customHeight="1" x14ac:dyDescent="0.2">
      <c r="A22" s="332"/>
      <c r="B22" s="265"/>
      <c r="C22" s="29">
        <f>AE6</f>
        <v>1</v>
      </c>
      <c r="D22" s="30">
        <f>AD6</f>
        <v>15</v>
      </c>
      <c r="E22" s="30" t="s">
        <v>13</v>
      </c>
      <c r="F22" s="30">
        <f>AB6</f>
        <v>9</v>
      </c>
      <c r="G22" s="13">
        <f>AA6</f>
        <v>0</v>
      </c>
      <c r="H22" s="211"/>
      <c r="I22" s="30">
        <f>AE10</f>
        <v>1</v>
      </c>
      <c r="J22" s="30">
        <f>AD10</f>
        <v>15</v>
      </c>
      <c r="K22" s="30" t="s">
        <v>12</v>
      </c>
      <c r="L22" s="12">
        <f>AB10</f>
        <v>12</v>
      </c>
      <c r="M22" s="13">
        <f>AA10</f>
        <v>0</v>
      </c>
      <c r="N22" s="214"/>
      <c r="O22" s="30">
        <f>AE14</f>
        <v>1</v>
      </c>
      <c r="P22" s="30">
        <f>AD14</f>
        <v>16</v>
      </c>
      <c r="Q22" s="30" t="s">
        <v>12</v>
      </c>
      <c r="R22" s="12">
        <f>AB14</f>
        <v>14</v>
      </c>
      <c r="S22" s="13">
        <f>AA14</f>
        <v>0</v>
      </c>
      <c r="T22" s="214"/>
      <c r="U22" s="41">
        <f>AE18</f>
        <v>0</v>
      </c>
      <c r="V22" s="30">
        <f>AD18</f>
        <v>11</v>
      </c>
      <c r="W22" s="30" t="s">
        <v>12</v>
      </c>
      <c r="X22" s="12">
        <f>AB18</f>
        <v>15</v>
      </c>
      <c r="Y22" s="13">
        <f>AA18</f>
        <v>1</v>
      </c>
      <c r="Z22" s="171"/>
      <c r="AA22" s="172"/>
      <c r="AB22" s="172"/>
      <c r="AC22" s="172"/>
      <c r="AD22" s="172"/>
      <c r="AE22" s="173"/>
      <c r="AF22" s="140"/>
      <c r="AG22" s="82" t="str">
        <f>IF(AH22="","",IF(AH22&gt;AJ22,1,0))</f>
        <v/>
      </c>
      <c r="AH22" s="91"/>
      <c r="AI22" s="82" t="s">
        <v>12</v>
      </c>
      <c r="AJ22" s="88"/>
      <c r="AK22" s="82" t="str">
        <f>IF(AJ22="","",IF(AJ22&gt;AH22,1,0))</f>
        <v/>
      </c>
      <c r="AL22" s="14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90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90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90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78"/>
      <c r="BK22" s="178"/>
      <c r="BL22" s="178"/>
      <c r="BM22" s="181"/>
      <c r="BN22" s="157"/>
      <c r="BO22" s="157"/>
      <c r="BP22" s="157"/>
      <c r="BQ22" s="206"/>
      <c r="BR22" s="157"/>
      <c r="BS22" s="157"/>
      <c r="BT22" s="159"/>
      <c r="BU22" s="161"/>
      <c r="BW22" s="19"/>
    </row>
    <row r="23" spans="1:77" ht="14.25" customHeight="1" thickBot="1" x14ac:dyDescent="0.25">
      <c r="A23" s="333"/>
      <c r="B23" s="266"/>
      <c r="C23" s="32">
        <f>AE7</f>
        <v>0</v>
      </c>
      <c r="D23" s="20">
        <f>AD7</f>
        <v>11</v>
      </c>
      <c r="E23" s="20" t="s">
        <v>13</v>
      </c>
      <c r="F23" s="20">
        <f>AB7</f>
        <v>15</v>
      </c>
      <c r="G23" s="22">
        <f>AA7</f>
        <v>1</v>
      </c>
      <c r="H23" s="212"/>
      <c r="I23" s="20">
        <f>AE11</f>
        <v>0</v>
      </c>
      <c r="J23" s="20">
        <f>AD11</f>
        <v>12</v>
      </c>
      <c r="K23" s="20" t="s">
        <v>12</v>
      </c>
      <c r="L23" s="21">
        <f>AB11</f>
        <v>15</v>
      </c>
      <c r="M23" s="22">
        <f>AA11</f>
        <v>1</v>
      </c>
      <c r="N23" s="215"/>
      <c r="O23" s="20">
        <f>AE15</f>
        <v>0</v>
      </c>
      <c r="P23" s="20">
        <f>AD15</f>
        <v>8</v>
      </c>
      <c r="Q23" s="20" t="s">
        <v>12</v>
      </c>
      <c r="R23" s="21">
        <f>AB15</f>
        <v>15</v>
      </c>
      <c r="S23" s="22">
        <f>AA15</f>
        <v>1</v>
      </c>
      <c r="T23" s="215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41"/>
      <c r="AG23" s="82" t="str">
        <f>IF(AH23="","",IF(AH23&gt;AJ23,1,0))</f>
        <v/>
      </c>
      <c r="AH23" s="92"/>
      <c r="AI23" s="82" t="s">
        <v>12</v>
      </c>
      <c r="AJ23" s="89"/>
      <c r="AK23" s="82" t="str">
        <f>IF(AJ23="","",IF(AJ23&gt;AH23,1,0))</f>
        <v/>
      </c>
      <c r="AL23" s="141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91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91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91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79"/>
      <c r="BK23" s="179"/>
      <c r="BL23" s="179"/>
      <c r="BM23" s="182"/>
      <c r="BN23" s="158"/>
      <c r="BO23" s="158"/>
      <c r="BP23" s="158"/>
      <c r="BQ23" s="207"/>
      <c r="BR23" s="158"/>
      <c r="BS23" s="158"/>
      <c r="BT23" s="160"/>
      <c r="BU23" s="162"/>
      <c r="BW23" s="19"/>
    </row>
    <row r="24" spans="1:77" ht="12" hidden="1" customHeight="1" x14ac:dyDescent="0.2">
      <c r="A24" s="81">
        <f>Z2</f>
        <v>0</v>
      </c>
      <c r="B24" s="165">
        <f>$AF$4</f>
        <v>0</v>
      </c>
      <c r="C24" s="27"/>
      <c r="D24" s="6" t="str">
        <f>AJ4</f>
        <v/>
      </c>
      <c r="E24" s="6" t="s">
        <v>12</v>
      </c>
      <c r="F24" s="6" t="str">
        <f>AG4</f>
        <v/>
      </c>
      <c r="G24" s="8"/>
      <c r="H24" s="210" t="str">
        <f>AF8</f>
        <v>⑥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213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213" t="str">
        <f>AF16</f>
        <v>⑫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213" t="str">
        <f>AF20</f>
        <v>⑩</v>
      </c>
      <c r="AA24" s="40"/>
      <c r="AB24" s="6" t="str">
        <f>AJ20</f>
        <v/>
      </c>
      <c r="AC24" s="6" t="s">
        <v>12</v>
      </c>
      <c r="AD24" s="7" t="str">
        <f>AG20</f>
        <v/>
      </c>
      <c r="AE24" s="8"/>
      <c r="AF24" s="168"/>
      <c r="AG24" s="169"/>
      <c r="AH24" s="169"/>
      <c r="AI24" s="169"/>
      <c r="AJ24" s="169"/>
      <c r="AK24" s="170"/>
      <c r="AL24" s="189" t="s">
        <v>23</v>
      </c>
      <c r="AM24" s="9" t="str">
        <f>IF(AN25="","",SUM(AM25:AM27))</f>
        <v/>
      </c>
      <c r="AN24" s="10"/>
      <c r="AO24" s="11" t="s">
        <v>12</v>
      </c>
      <c r="AP24" s="9" t="str">
        <f>IF(AP25="","",SUM(AQ25:AQ27))</f>
        <v/>
      </c>
      <c r="AQ24" s="10"/>
      <c r="AR24" s="21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89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89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77">
        <f>SUMPRODUCT((J24=2)+(P24=2)+(V24=2)+(AB24=2)+(D24=2)+(AM24=2)+(AS24=2)+(AY24=2)+(BE24=2))</f>
        <v>0</v>
      </c>
      <c r="BK24" s="195" t="s">
        <v>13</v>
      </c>
      <c r="BL24" s="177">
        <f>SUMPRODUCT((L24=2)+(R24=2)+(X24=2)+(F24=2)+(AD24=2)+(AP24=2)+(AV24=2)+(BB24=2)+(BH24=2))</f>
        <v>0</v>
      </c>
      <c r="BM24" s="180">
        <f t="shared" ref="BM24" si="4">SUM(BJ24*2)+BL24</f>
        <v>0</v>
      </c>
      <c r="BN24" s="156">
        <f>SUM(D24,J24,P24,V24,AB24,AM24,AS24,AY24,BE24)</f>
        <v>0</v>
      </c>
      <c r="BO24" s="156" t="s">
        <v>13</v>
      </c>
      <c r="BP24" s="156">
        <f>SUM(F24,L24,R24,X24,AD24,AP24,AV24,BB24,BH24)</f>
        <v>0</v>
      </c>
      <c r="BQ24" s="205" t="e">
        <f>SUM(BN24/BP24)</f>
        <v>#DIV/0!</v>
      </c>
      <c r="BR24" s="156">
        <f>SUM(J25,J26,J27,P25,P26,P27,V25,V26,V27,AB25,AB26,AB27,AH25,AH26,AH27,AN25,AN26,AN27,AT25,AT26,AT27,AZ25,AZ26,AZ27,BF25,BF26,BF27,D25,D26,D27)</f>
        <v>0</v>
      </c>
      <c r="BS24" s="156">
        <f>SUM(F25,F26,F27,L25,L26,L27,R25,R26,R27,X25,X26,X27,AD25,AD26,AD27,AJ25,AJ26,AJ27,AP25,AP26,AP27,AV25,AV26,AV27,BB25,BB26,BB27,BH25,BH26,BH27)</f>
        <v>0</v>
      </c>
      <c r="BT24" s="208" t="e">
        <f>SUM(BR24/BS24)</f>
        <v>#DIV/0!</v>
      </c>
      <c r="BU24" s="161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23">
        <f>AF3</f>
        <v>0</v>
      </c>
      <c r="B25" s="166"/>
      <c r="C25" s="29" t="str">
        <f>AK5</f>
        <v/>
      </c>
      <c r="D25" s="30">
        <f>AJ5</f>
        <v>0</v>
      </c>
      <c r="E25" s="30" t="s">
        <v>13</v>
      </c>
      <c r="F25" s="30">
        <f>AH5</f>
        <v>0</v>
      </c>
      <c r="G25" s="13" t="str">
        <f>AG5</f>
        <v/>
      </c>
      <c r="H25" s="211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214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>
        <f>AG13</f>
        <v>0</v>
      </c>
      <c r="T25" s="214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214"/>
      <c r="AA25" s="41" t="str">
        <f>AK21</f>
        <v/>
      </c>
      <c r="AB25" s="30">
        <f>AJ21</f>
        <v>0</v>
      </c>
      <c r="AC25" s="30" t="s">
        <v>12</v>
      </c>
      <c r="AD25" s="12">
        <f>AH21</f>
        <v>0</v>
      </c>
      <c r="AE25" s="13" t="str">
        <f>AG21</f>
        <v/>
      </c>
      <c r="AF25" s="171"/>
      <c r="AG25" s="172"/>
      <c r="AH25" s="172"/>
      <c r="AI25" s="172"/>
      <c r="AJ25" s="172"/>
      <c r="AK25" s="173"/>
      <c r="AL25" s="190"/>
      <c r="AM25" s="14" t="str">
        <f>IF(AN25="","",IF(AN25&gt;AP25,1,0))</f>
        <v/>
      </c>
      <c r="AN25" s="15"/>
      <c r="AO25" s="14" t="s">
        <v>12</v>
      </c>
      <c r="AP25" s="16"/>
      <c r="AQ25" s="14" t="str">
        <f>IF(AP25="","",IF(AP25&gt;AN25,1,0))</f>
        <v/>
      </c>
      <c r="AR25" s="21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90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90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78"/>
      <c r="BK25" s="178"/>
      <c r="BL25" s="178"/>
      <c r="BM25" s="181"/>
      <c r="BN25" s="157"/>
      <c r="BO25" s="157"/>
      <c r="BP25" s="157"/>
      <c r="BQ25" s="206"/>
      <c r="BR25" s="157"/>
      <c r="BS25" s="157"/>
      <c r="BT25" s="159"/>
      <c r="BU25" s="161"/>
      <c r="BW25" s="19"/>
    </row>
    <row r="26" spans="1:77" ht="12" hidden="1" customHeight="1" x14ac:dyDescent="0.2">
      <c r="A26" s="223"/>
      <c r="B26" s="166"/>
      <c r="C26" s="29" t="str">
        <f>AK6</f>
        <v/>
      </c>
      <c r="D26" s="30">
        <f>AJ6</f>
        <v>0</v>
      </c>
      <c r="E26" s="30" t="s">
        <v>13</v>
      </c>
      <c r="F26" s="30">
        <f>AH6</f>
        <v>0</v>
      </c>
      <c r="G26" s="13" t="str">
        <f>AG6</f>
        <v/>
      </c>
      <c r="H26" s="211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1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21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1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1"/>
      <c r="AG26" s="172"/>
      <c r="AH26" s="172"/>
      <c r="AI26" s="172"/>
      <c r="AJ26" s="172"/>
      <c r="AK26" s="173"/>
      <c r="AL26" s="190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1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90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90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78"/>
      <c r="BK26" s="178"/>
      <c r="BL26" s="178"/>
      <c r="BM26" s="181"/>
      <c r="BN26" s="157"/>
      <c r="BO26" s="157"/>
      <c r="BP26" s="157"/>
      <c r="BQ26" s="206"/>
      <c r="BR26" s="157"/>
      <c r="BS26" s="157"/>
      <c r="BT26" s="159"/>
      <c r="BU26" s="161"/>
      <c r="BW26" s="19"/>
    </row>
    <row r="27" spans="1:77" ht="12" hidden="1" customHeight="1" x14ac:dyDescent="0.2">
      <c r="A27" s="224"/>
      <c r="B27" s="167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212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215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215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215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91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218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91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91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79"/>
      <c r="BK27" s="179"/>
      <c r="BL27" s="179"/>
      <c r="BM27" s="182"/>
      <c r="BN27" s="158"/>
      <c r="BO27" s="158"/>
      <c r="BP27" s="158"/>
      <c r="BQ27" s="207"/>
      <c r="BR27" s="158"/>
      <c r="BS27" s="158"/>
      <c r="BT27" s="160"/>
      <c r="BU27" s="162"/>
      <c r="BW27" s="19"/>
    </row>
    <row r="28" spans="1:77" ht="12" hidden="1" customHeight="1" x14ac:dyDescent="0.2">
      <c r="A28" s="26">
        <f>AF2</f>
        <v>0</v>
      </c>
      <c r="B28" s="165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210" t="str">
        <f>AL8</f>
        <v>⑭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213" t="str">
        <f>AL12</f>
        <v>⑪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213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213"/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213" t="str">
        <f>AL24</f>
        <v>③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89" t="s">
        <v>28</v>
      </c>
      <c r="AS28" s="9" t="str">
        <f>IF(AT29="","",SUM(AS29:AS31))</f>
        <v/>
      </c>
      <c r="AT28" s="10"/>
      <c r="AU28" s="11" t="s">
        <v>12</v>
      </c>
      <c r="AV28" s="9" t="str">
        <f>IF(AV29="","",SUM(AW29:AW31))</f>
        <v/>
      </c>
      <c r="AW28" s="10"/>
      <c r="AX28" s="189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89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77">
        <f>SUMPRODUCT((J28=2)+(D28=2)+(P28=2)+(V28=2)+(AB28=2)+(AH28=2)+(AS28=2)+(AY28=2)+(BE28=2))</f>
        <v>0</v>
      </c>
      <c r="BK28" s="195" t="s">
        <v>13</v>
      </c>
      <c r="BL28" s="177">
        <f>SUMPRODUCT((L28=2)+(R28=2)+(X28=2)+(AD28=2)+(AJ28=2)+(AP28=2)+(AV28=2)+(BB28=2)+(BH28=2))</f>
        <v>0</v>
      </c>
      <c r="BM28" s="180">
        <f t="shared" ref="BM28" si="5">SUM(BJ28*2)+BL28</f>
        <v>0</v>
      </c>
      <c r="BN28" s="156">
        <f>SUM(D28,J28,V28,AB28,AH28,P28,AS28,AY28,BE28)</f>
        <v>0</v>
      </c>
      <c r="BO28" s="156" t="s">
        <v>13</v>
      </c>
      <c r="BP28" s="156">
        <f>SUM(F28,L28,R28,X28,AD28,AJ28,AP28,AV28,BB28,BH28)</f>
        <v>0</v>
      </c>
      <c r="BQ28" s="205" t="e">
        <f>SUM(BN28/BP28)</f>
        <v>#DIV/0!</v>
      </c>
      <c r="BR28" s="156">
        <f>SUM(J29,J30,J31,P29,P30,P31,V29,V30,V31,AB29,AB30,AB31,AH29,AH30,AH31,AN29,AN30,AN31,AT29,AT30,AT31,AZ29,AZ30,AZ31,BF29,BF30,BF31,D29,D30,D31)</f>
        <v>0</v>
      </c>
      <c r="BS28" s="156">
        <f>SUM(F29,F30,F31,L29,L30,L31,R29,R30,R31,X29,X30,X31,AD29,AD30,AD31,AJ29,AJ30,AJ31,AP29,AP30,AP31,AV29,AV30,AV31,BB29,BB30,BB31,BH29,BH30,BH31)</f>
        <v>0</v>
      </c>
      <c r="BT28" s="208" t="e">
        <f>SUM(BR28/BS28)</f>
        <v>#DIV/0!</v>
      </c>
      <c r="BU28" s="161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3">
        <f>AL3</f>
        <v>0</v>
      </c>
      <c r="B29" s="166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211"/>
      <c r="I29" s="30" t="str">
        <f>AQ5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214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214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214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214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90"/>
      <c r="AS29" s="14" t="str">
        <f>IF(AT29="","",IF(AT29&gt;AV29,1,0))</f>
        <v/>
      </c>
      <c r="AT29" s="15"/>
      <c r="AU29" s="14" t="s">
        <v>12</v>
      </c>
      <c r="AV29" s="16"/>
      <c r="AW29" s="14" t="str">
        <f>IF(AV29="","",IF(AV29&gt;AT29,1,0))</f>
        <v/>
      </c>
      <c r="AX29" s="190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90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78"/>
      <c r="BK29" s="178"/>
      <c r="BL29" s="178"/>
      <c r="BM29" s="181"/>
      <c r="BN29" s="157"/>
      <c r="BO29" s="157"/>
      <c r="BP29" s="157"/>
      <c r="BQ29" s="206"/>
      <c r="BR29" s="157"/>
      <c r="BS29" s="157"/>
      <c r="BT29" s="159"/>
      <c r="BU29" s="161"/>
      <c r="BW29" s="19"/>
    </row>
    <row r="30" spans="1:77" ht="12" hidden="1" customHeight="1" x14ac:dyDescent="0.2">
      <c r="A30" s="163"/>
      <c r="B30" s="166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211"/>
      <c r="I30" s="30" t="str">
        <f>AQ6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214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214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214"/>
      <c r="AA30" s="41" t="str">
        <f t="shared" ref="AA30:AA31" si="6"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214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90"/>
      <c r="AS30" s="14" t="str">
        <f>IF(AT30="","",IF(AT30&gt;AV30,1,0))</f>
        <v/>
      </c>
      <c r="AT30" s="17"/>
      <c r="AU30" s="14" t="s">
        <v>12</v>
      </c>
      <c r="AV30" s="18"/>
      <c r="AW30" s="14" t="str">
        <f>IF(AV30="","",IF(AV30&gt;AT30,1,0))</f>
        <v/>
      </c>
      <c r="AX30" s="190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90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78"/>
      <c r="BK30" s="178"/>
      <c r="BL30" s="178"/>
      <c r="BM30" s="181"/>
      <c r="BN30" s="157"/>
      <c r="BO30" s="157"/>
      <c r="BP30" s="157"/>
      <c r="BQ30" s="206"/>
      <c r="BR30" s="157"/>
      <c r="BS30" s="157"/>
      <c r="BT30" s="159"/>
      <c r="BU30" s="161"/>
      <c r="BW30" s="19"/>
    </row>
    <row r="31" spans="1:77" ht="12" hidden="1" customHeight="1" x14ac:dyDescent="0.2">
      <c r="A31" s="164"/>
      <c r="B31" s="167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212"/>
      <c r="I31" s="20" t="str">
        <f>AQ7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215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215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215"/>
      <c r="AA31" s="41" t="str">
        <f t="shared" si="6"/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215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91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91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91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79"/>
      <c r="BK31" s="179"/>
      <c r="BL31" s="179"/>
      <c r="BM31" s="182"/>
      <c r="BN31" s="158"/>
      <c r="BO31" s="158"/>
      <c r="BP31" s="158"/>
      <c r="BQ31" s="207"/>
      <c r="BR31" s="158"/>
      <c r="BS31" s="158"/>
      <c r="BT31" s="160"/>
      <c r="BU31" s="162"/>
      <c r="BW31" s="19"/>
    </row>
    <row r="32" spans="1:77" ht="12" hidden="1" customHeight="1" x14ac:dyDescent="0.2">
      <c r="A32" s="26">
        <f>$AR$2</f>
        <v>0</v>
      </c>
      <c r="B32" s="228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210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213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213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213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213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213" t="str">
        <f>$AR$28</f>
        <v>⑯</v>
      </c>
      <c r="AM32" s="6"/>
      <c r="AN32" s="6" t="str">
        <f>AV28</f>
        <v/>
      </c>
      <c r="AO32" s="6" t="s">
        <v>12</v>
      </c>
      <c r="AP32" s="7">
        <f>AT28</f>
        <v>0</v>
      </c>
      <c r="AQ32" s="8"/>
      <c r="AR32" s="216"/>
      <c r="AS32" s="101"/>
      <c r="AT32" s="6"/>
      <c r="AU32" s="6" t="s">
        <v>12</v>
      </c>
      <c r="AV32" s="7"/>
      <c r="AW32" s="28"/>
      <c r="AX32" s="189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89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77">
        <f>SUMPRODUCT((J32=2)+(P32=2)+(V32=2)+(AB32=2)+(D32=2)+(AH32=2)+(AN32=2)+(AY32=2)+(BE32=2))</f>
        <v>0</v>
      </c>
      <c r="BK32" s="195" t="s">
        <v>13</v>
      </c>
      <c r="BL32" s="177">
        <f>SUMPRODUCT((L32=2)+(R32=2)+(X32=2)+(AD32=2)+(AJ32=2)+(AP32=2)+(F32=2)+(BB32=2)+(BH32=2))</f>
        <v>0</v>
      </c>
      <c r="BM32" s="180">
        <f t="shared" ref="BM32" si="7">SUM(BJ32*2)+BL32</f>
        <v>0</v>
      </c>
      <c r="BN32" s="156">
        <f>SUM(D32,J32,P32,V32,AB32,AH32,AN32,AS32,AY32,BE32)</f>
        <v>0</v>
      </c>
      <c r="BO32" s="156" t="s">
        <v>13</v>
      </c>
      <c r="BP32" s="156">
        <f>SUM(F32,L32,R32,X32,AD32,AJ32,AP32,BB32,BH32)</f>
        <v>0</v>
      </c>
      <c r="BQ32" s="205" t="e">
        <f>SUM(BN32/BP32)</f>
        <v>#DIV/0!</v>
      </c>
      <c r="BR32" s="156">
        <f>SUM(J33,J34,J35,P33,P34,P35,V33,V34,V35,AB33,AB34,AB35,AH33,AH34,AH35,AN33,AN34,AN35,AT33,AT34,AT35,AZ33,AZ34,AZ35,BF33,BF34,BF35,D33,D34,D35)</f>
        <v>0</v>
      </c>
      <c r="BS32" s="156">
        <f>SUM(F33,F34,F35,L33,L34,L35,R33,R34,R35,X33,X34,X35,AD33,AD34,AD35,AJ33,AJ34,AJ35,AP33,AP34,AP35,AV33,AV34,AV35,BB33,BB34,BB35,BH33,BH34,BH35)</f>
        <v>0</v>
      </c>
      <c r="BT32" s="208" t="e">
        <f>SUM(BR32/BS32)</f>
        <v>#DIV/0!</v>
      </c>
      <c r="BU32" s="161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30">
        <f>$AR$3</f>
        <v>0</v>
      </c>
      <c r="B33" s="229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211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214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214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214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214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214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217"/>
      <c r="AS33" s="102"/>
      <c r="AT33" s="30"/>
      <c r="AU33" s="30" t="s">
        <v>12</v>
      </c>
      <c r="AV33" s="12"/>
      <c r="AW33" s="31"/>
      <c r="AX33" s="190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90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78"/>
      <c r="BK33" s="178"/>
      <c r="BL33" s="178"/>
      <c r="BM33" s="181"/>
      <c r="BN33" s="157"/>
      <c r="BO33" s="157"/>
      <c r="BP33" s="157"/>
      <c r="BQ33" s="206"/>
      <c r="BR33" s="157"/>
      <c r="BS33" s="157"/>
      <c r="BT33" s="159"/>
      <c r="BU33" s="161"/>
      <c r="BW33" s="19"/>
    </row>
    <row r="34" spans="1:77" ht="12" hidden="1" customHeight="1" x14ac:dyDescent="0.2">
      <c r="A34" s="231"/>
      <c r="B34" s="229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211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214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214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214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214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214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217"/>
      <c r="AS34" s="102"/>
      <c r="AT34" s="30"/>
      <c r="AU34" s="30" t="s">
        <v>12</v>
      </c>
      <c r="AV34" s="12"/>
      <c r="AW34" s="31"/>
      <c r="AX34" s="190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90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78"/>
      <c r="BK34" s="178"/>
      <c r="BL34" s="178"/>
      <c r="BM34" s="181"/>
      <c r="BN34" s="157"/>
      <c r="BO34" s="157"/>
      <c r="BP34" s="157"/>
      <c r="BQ34" s="206"/>
      <c r="BR34" s="157"/>
      <c r="BS34" s="157"/>
      <c r="BT34" s="159"/>
      <c r="BU34" s="161"/>
      <c r="BW34" s="19"/>
    </row>
    <row r="35" spans="1:77" ht="12" hidden="1" customHeight="1" x14ac:dyDescent="0.2">
      <c r="A35" s="232"/>
      <c r="B35" s="229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212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215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215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215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215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215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218"/>
      <c r="AS35" s="103"/>
      <c r="AT35" s="20"/>
      <c r="AU35" s="20" t="s">
        <v>12</v>
      </c>
      <c r="AV35" s="21"/>
      <c r="AW35" s="33"/>
      <c r="AX35" s="191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91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79"/>
      <c r="BK35" s="179"/>
      <c r="BL35" s="179"/>
      <c r="BM35" s="182"/>
      <c r="BN35" s="158"/>
      <c r="BO35" s="158"/>
      <c r="BP35" s="158"/>
      <c r="BQ35" s="207"/>
      <c r="BR35" s="158"/>
      <c r="BS35" s="158"/>
      <c r="BT35" s="160"/>
      <c r="BU35" s="162"/>
      <c r="BW35" s="19"/>
    </row>
    <row r="36" spans="1:77" ht="12" hidden="1" customHeight="1" x14ac:dyDescent="0.2">
      <c r="A36" s="26">
        <f>$AX$2</f>
        <v>0</v>
      </c>
      <c r="B36" s="166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210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213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213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213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213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213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213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216"/>
      <c r="AY36" s="101"/>
      <c r="AZ36" s="6"/>
      <c r="BA36" s="6" t="s">
        <v>12</v>
      </c>
      <c r="BB36" s="7"/>
      <c r="BC36" s="8"/>
      <c r="BD36" s="189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77">
        <f>SUMPRODUCT((D36=2)+(J36=2)+(V36=2)+(P36=2)+(AB36=2)+(AH36=2)+(AN36=2)+(AT36=2)+(BE36=2))</f>
        <v>0</v>
      </c>
      <c r="BK36" s="195" t="s">
        <v>13</v>
      </c>
      <c r="BL36" s="177">
        <f>SUMPRODUCT((L36=2)+(R36=2)+(X36=2)+(AC36=2)+(AJ36=2)+(AP36=2)+(AV36=2)+(BB36=2)+(BH36=2))</f>
        <v>0</v>
      </c>
      <c r="BM36" s="180">
        <f t="shared" ref="BM36" si="8">SUM(BJ36*2)+BL36</f>
        <v>0</v>
      </c>
      <c r="BN36" s="156">
        <f>SUM(D36,J36,P36,V36,AB36,AG36,AN36,AT36,BE36)</f>
        <v>0</v>
      </c>
      <c r="BO36" s="156" t="s">
        <v>13</v>
      </c>
      <c r="BP36" s="156">
        <f>SUM(F36,L36,R36,X36,AD36,AJ36,AP36,AV36,BH36)</f>
        <v>0</v>
      </c>
      <c r="BQ36" s="205" t="e">
        <f>SUM(BN36/BP36)</f>
        <v>#DIV/0!</v>
      </c>
      <c r="BR36" s="156">
        <f>SUM(J37,J38,J39,P37,P38,P39,V37,V38,V39,AB37,AB38,AB39,AH37,AH38,AH39,AN37,AN38,AN39,AT37,AT38,AT39,AZ37,AZ38,AZ39,BF37,BF38,BF39,D37,D38,D39)</f>
        <v>0</v>
      </c>
      <c r="BS36" s="156">
        <f>SUM(F37,F38,F39,L37,L38,L39,R37,R38,R39,X37,X38,X39,AD37,AD38,AD39,AJ37,AJ38,AJ39,AP37,AP38,AP39,AV37,AV38,AV39,BB37,BB38,BB39,BH37,BH38,BH39)</f>
        <v>0</v>
      </c>
      <c r="BT36" s="208" t="e">
        <f>SUM(BR36/BS36)</f>
        <v>#DIV/0!</v>
      </c>
      <c r="BU36" s="161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30">
        <f>$AX$3</f>
        <v>0</v>
      </c>
      <c r="B37" s="166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211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214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214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214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214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214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214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217"/>
      <c r="AY37" s="102"/>
      <c r="AZ37" s="30"/>
      <c r="BA37" s="30" t="s">
        <v>12</v>
      </c>
      <c r="BB37" s="12"/>
      <c r="BC37" s="13"/>
      <c r="BD37" s="190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78"/>
      <c r="BK37" s="178"/>
      <c r="BL37" s="178"/>
      <c r="BM37" s="181"/>
      <c r="BN37" s="157"/>
      <c r="BO37" s="157"/>
      <c r="BP37" s="157"/>
      <c r="BQ37" s="206"/>
      <c r="BR37" s="157"/>
      <c r="BS37" s="157"/>
      <c r="BT37" s="159"/>
      <c r="BU37" s="161"/>
      <c r="BW37" s="19"/>
    </row>
    <row r="38" spans="1:77" ht="12" hidden="1" customHeight="1" x14ac:dyDescent="0.2">
      <c r="A38" s="231"/>
      <c r="B38" s="166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211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214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214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214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214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214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214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217"/>
      <c r="AY38" s="102"/>
      <c r="AZ38" s="30"/>
      <c r="BA38" s="30" t="s">
        <v>12</v>
      </c>
      <c r="BB38" s="12"/>
      <c r="BC38" s="13"/>
      <c r="BD38" s="190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78"/>
      <c r="BK38" s="178"/>
      <c r="BL38" s="178"/>
      <c r="BM38" s="181"/>
      <c r="BN38" s="157"/>
      <c r="BO38" s="157"/>
      <c r="BP38" s="157"/>
      <c r="BQ38" s="206"/>
      <c r="BR38" s="157"/>
      <c r="BS38" s="157"/>
      <c r="BT38" s="159"/>
      <c r="BU38" s="161"/>
      <c r="BW38" s="19"/>
    </row>
    <row r="39" spans="1:77" ht="12" hidden="1" customHeight="1" x14ac:dyDescent="0.2">
      <c r="A39" s="232"/>
      <c r="B39" s="166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212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215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215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215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215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215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215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218"/>
      <c r="AY39" s="103"/>
      <c r="AZ39" s="20"/>
      <c r="BA39" s="20" t="s">
        <v>12</v>
      </c>
      <c r="BB39" s="21"/>
      <c r="BC39" s="22"/>
      <c r="BD39" s="191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79"/>
      <c r="BK39" s="179"/>
      <c r="BL39" s="179"/>
      <c r="BM39" s="182"/>
      <c r="BN39" s="158"/>
      <c r="BO39" s="158"/>
      <c r="BP39" s="158"/>
      <c r="BQ39" s="207"/>
      <c r="BR39" s="158"/>
      <c r="BS39" s="158"/>
      <c r="BT39" s="160"/>
      <c r="BU39" s="162"/>
      <c r="BW39" s="19"/>
    </row>
    <row r="40" spans="1:77" ht="12" hidden="1" customHeight="1" x14ac:dyDescent="0.2">
      <c r="A40" s="55">
        <f>$BD$2</f>
        <v>0</v>
      </c>
      <c r="B40" s="166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210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213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213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213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213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213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213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213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216"/>
      <c r="BE40" s="102"/>
      <c r="BF40" s="35"/>
      <c r="BG40" s="35" t="s">
        <v>12</v>
      </c>
      <c r="BH40" s="56"/>
      <c r="BI40" s="97"/>
      <c r="BJ40" s="177">
        <f>SUMPRODUCT((J40=2)+(P40=2)+(V40=2)+(AB40=2)+(AH40=2)+(D40=2)+(AN40=2)+(AT40=2)+(AZ40=2))</f>
        <v>0</v>
      </c>
      <c r="BK40" s="178" t="s">
        <v>13</v>
      </c>
      <c r="BL40" s="177">
        <f>SUMPRODUCT((L40=2)+(R40=2)+(X40=2)+(AD40=2)+(AJ40=2)+(F40=2)+(AP40=2)+(AV40=2)+(BB40=2))</f>
        <v>0</v>
      </c>
      <c r="BM40" s="180">
        <f t="shared" ref="BM40" si="9">SUM(BJ40*2)+BL40</f>
        <v>0</v>
      </c>
      <c r="BN40" s="237">
        <f>SUM(D40,J40,P40,V40,AB40,AH40,AN40,AT40,AZ40,BD40)</f>
        <v>0</v>
      </c>
      <c r="BO40" s="237" t="s">
        <v>13</v>
      </c>
      <c r="BP40" s="237">
        <f>SUM(F40,L40,R40,X40,AD40,AJ40,AP40,AV40,BB40)</f>
        <v>0</v>
      </c>
      <c r="BQ40" s="205" t="e">
        <f>SUM(BN40/BP40)</f>
        <v>#DIV/0!</v>
      </c>
      <c r="BR40" s="237">
        <f>SUM(J41,J42,J43,P41,P42,P43,V41,V42,V43,AB41,AB42,AB43,AH41,AH42,AH43,AN41,AN42,AN43,AT41,AT42,AT43,AZ41,AZ42,AZ43,BF41,BF42,BF43,D41,D42,D43)</f>
        <v>0</v>
      </c>
      <c r="BS40" s="237">
        <f>SUM(F41,F42,F43,L41,L42,L43,R41,R42,R43,X41,X42,X43,AD41,AD42,AD43,AJ41,AJ42,AJ43,AP41,AP42,AP43,AV41,AV42,AV43,BB41,BB42,BB43,BH41,BH42,BH43)</f>
        <v>0</v>
      </c>
      <c r="BT40" s="208" t="e">
        <f>SUM(BR40/BS40)</f>
        <v>#DIV/0!</v>
      </c>
      <c r="BU40" s="240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30">
        <f>$BD$3</f>
        <v>0</v>
      </c>
      <c r="B41" s="166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211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214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214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214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214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214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214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214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217"/>
      <c r="BE41" s="30"/>
      <c r="BF41" s="30"/>
      <c r="BG41" s="30" t="s">
        <v>12</v>
      </c>
      <c r="BH41" s="12"/>
      <c r="BI41" s="30"/>
      <c r="BJ41" s="178"/>
      <c r="BK41" s="178"/>
      <c r="BL41" s="178"/>
      <c r="BM41" s="181"/>
      <c r="BN41" s="157"/>
      <c r="BO41" s="157"/>
      <c r="BP41" s="157"/>
      <c r="BQ41" s="206"/>
      <c r="BR41" s="157"/>
      <c r="BS41" s="157"/>
      <c r="BT41" s="159"/>
      <c r="BU41" s="161"/>
      <c r="BW41" s="19"/>
    </row>
    <row r="42" spans="1:77" ht="12" hidden="1" customHeight="1" x14ac:dyDescent="0.2">
      <c r="A42" s="231"/>
      <c r="B42" s="166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211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214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214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214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214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214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214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214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217"/>
      <c r="BE42" s="30"/>
      <c r="BF42" s="30"/>
      <c r="BG42" s="30" t="s">
        <v>12</v>
      </c>
      <c r="BH42" s="12"/>
      <c r="BI42" s="30"/>
      <c r="BJ42" s="178"/>
      <c r="BK42" s="178"/>
      <c r="BL42" s="178"/>
      <c r="BM42" s="181"/>
      <c r="BN42" s="157"/>
      <c r="BO42" s="157"/>
      <c r="BP42" s="157"/>
      <c r="BQ42" s="206"/>
      <c r="BR42" s="157"/>
      <c r="BS42" s="157"/>
      <c r="BT42" s="159"/>
      <c r="BU42" s="161"/>
      <c r="BW42" s="19"/>
    </row>
    <row r="43" spans="1:77" ht="12" hidden="1" customHeight="1" x14ac:dyDescent="0.2">
      <c r="A43" s="242"/>
      <c r="B43" s="233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234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23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23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23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23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23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23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23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244"/>
      <c r="BE43" s="66"/>
      <c r="BF43" s="61"/>
      <c r="BG43" s="61" t="s">
        <v>12</v>
      </c>
      <c r="BH43" s="63"/>
      <c r="BI43" s="98"/>
      <c r="BJ43" s="179"/>
      <c r="BK43" s="243"/>
      <c r="BL43" s="179"/>
      <c r="BM43" s="182"/>
      <c r="BN43" s="238"/>
      <c r="BO43" s="238"/>
      <c r="BP43" s="238"/>
      <c r="BQ43" s="236"/>
      <c r="BR43" s="238"/>
      <c r="BS43" s="238"/>
      <c r="BT43" s="239"/>
      <c r="BU43" s="241"/>
    </row>
    <row r="44" spans="1:77" ht="13.5" thickTop="1" x14ac:dyDescent="0.2">
      <c r="BJ44" s="245"/>
      <c r="BK44" s="245"/>
      <c r="BL44" s="246"/>
      <c r="BM44" s="247"/>
      <c r="BN44" s="247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48" t="str">
        <f>$B$3</f>
        <v>雅やか</v>
      </c>
      <c r="C49" s="248"/>
      <c r="D49" s="248"/>
      <c r="E49" s="248"/>
      <c r="F49" s="248"/>
      <c r="G49" s="248"/>
      <c r="H49" s="248" t="str">
        <f>H3</f>
        <v>ハッピーB</v>
      </c>
      <c r="I49" s="248"/>
      <c r="J49" s="248"/>
      <c r="K49" s="248"/>
      <c r="L49" s="248"/>
      <c r="M49" s="248"/>
      <c r="N49" s="248" t="str">
        <f>$N$3</f>
        <v>大志え～</v>
      </c>
      <c r="O49" s="248"/>
      <c r="P49" s="248"/>
      <c r="Q49" s="248"/>
      <c r="R49" s="248"/>
      <c r="S49" s="248"/>
      <c r="T49" s="248" t="str">
        <f>$T$3</f>
        <v>ＭＩＸ</v>
      </c>
      <c r="U49" s="248"/>
      <c r="V49" s="248"/>
      <c r="W49" s="248"/>
      <c r="X49" s="248"/>
      <c r="Y49" s="248"/>
      <c r="Z49" s="248" t="str">
        <f>$Z$3</f>
        <v>エンジェルス　X</v>
      </c>
      <c r="AA49" s="248"/>
      <c r="AB49" s="248"/>
      <c r="AC49" s="248"/>
      <c r="AD49" s="248"/>
      <c r="AE49" s="248"/>
      <c r="AF49" s="248">
        <f>$AF$3</f>
        <v>0</v>
      </c>
      <c r="AG49" s="248"/>
      <c r="AH49" s="248"/>
      <c r="AI49" s="248"/>
      <c r="AJ49" s="248"/>
      <c r="AK49" s="248"/>
      <c r="AL49" s="248">
        <f>$AL$3</f>
        <v>0</v>
      </c>
      <c r="AM49" s="248"/>
      <c r="AN49" s="248"/>
      <c r="AO49" s="248"/>
      <c r="AP49" s="248"/>
      <c r="AQ49" s="248"/>
      <c r="AR49" s="256">
        <f>$AR$3</f>
        <v>0</v>
      </c>
      <c r="AS49" s="257"/>
      <c r="AT49" s="257"/>
      <c r="AU49" s="257"/>
      <c r="AV49" s="257"/>
      <c r="AW49" s="258"/>
      <c r="AX49" s="256">
        <f>$AX$3</f>
        <v>0</v>
      </c>
      <c r="AY49" s="257"/>
      <c r="AZ49" s="257"/>
      <c r="BA49" s="257"/>
      <c r="BB49" s="257"/>
      <c r="BC49" s="258"/>
      <c r="BD49" s="256">
        <f>$BD$3</f>
        <v>0</v>
      </c>
      <c r="BE49" s="257"/>
      <c r="BF49" s="257"/>
      <c r="BG49" s="257"/>
      <c r="BH49" s="257"/>
      <c r="BI49" s="263"/>
    </row>
    <row r="50" spans="1:61" ht="22.5" customHeight="1" thickBot="1" x14ac:dyDescent="0.25">
      <c r="A50" s="70" t="s">
        <v>10</v>
      </c>
      <c r="B50" s="249">
        <f>$BU$4</f>
        <v>2</v>
      </c>
      <c r="C50" s="249"/>
      <c r="D50" s="249"/>
      <c r="E50" s="249"/>
      <c r="F50" s="249"/>
      <c r="G50" s="249"/>
      <c r="H50" s="249">
        <f>$BU$8</f>
        <v>4</v>
      </c>
      <c r="I50" s="249"/>
      <c r="J50" s="249"/>
      <c r="K50" s="249"/>
      <c r="L50" s="249"/>
      <c r="M50" s="249"/>
      <c r="N50" s="249">
        <f>$BU$12</f>
        <v>1</v>
      </c>
      <c r="O50" s="249"/>
      <c r="P50" s="249"/>
      <c r="Q50" s="249"/>
      <c r="R50" s="249"/>
      <c r="S50" s="249"/>
      <c r="T50" s="249">
        <f>$BU$16</f>
        <v>3</v>
      </c>
      <c r="U50" s="249"/>
      <c r="V50" s="249"/>
      <c r="W50" s="249"/>
      <c r="X50" s="249"/>
      <c r="Y50" s="249"/>
      <c r="Z50" s="249">
        <f>$BU$20</f>
        <v>5</v>
      </c>
      <c r="AA50" s="249"/>
      <c r="AB50" s="249"/>
      <c r="AC50" s="249"/>
      <c r="AD50" s="249"/>
      <c r="AE50" s="249"/>
      <c r="AF50" s="249">
        <f>$BU$24</f>
        <v>6</v>
      </c>
      <c r="AG50" s="249"/>
      <c r="AH50" s="249"/>
      <c r="AI50" s="249"/>
      <c r="AJ50" s="249"/>
      <c r="AK50" s="249"/>
      <c r="AL50" s="249">
        <f>$BU$28</f>
        <v>6</v>
      </c>
      <c r="AM50" s="249"/>
      <c r="AN50" s="249"/>
      <c r="AO50" s="249"/>
      <c r="AP50" s="249"/>
      <c r="AQ50" s="249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8BA12-5FB5-45A0-A662-8A6C4F1D51CF}">
  <sheetPr>
    <tabColor rgb="FFFF0000"/>
  </sheetPr>
  <dimension ref="A1:BY111"/>
  <sheetViews>
    <sheetView zoomScaleNormal="100" workbookViewId="0">
      <selection activeCell="BQ1" sqref="BQ1:BT1048576"/>
    </sheetView>
  </sheetViews>
  <sheetFormatPr defaultRowHeight="13" x14ac:dyDescent="0.2"/>
  <cols>
    <col min="1" max="1" width="14.816406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81640625" customWidth="1"/>
    <col min="64" max="64" width="2.6328125" customWidth="1"/>
    <col min="65" max="65" width="3" customWidth="1"/>
    <col min="66" max="66" width="3.1796875" customWidth="1"/>
    <col min="67" max="67" width="0.81640625" customWidth="1"/>
    <col min="68" max="68" width="2.81640625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81640625" customWidth="1"/>
    <col min="321" max="321" width="2.1796875" customWidth="1"/>
    <col min="322" max="322" width="3.1796875" customWidth="1"/>
    <col min="323" max="323" width="0.81640625" customWidth="1"/>
    <col min="324" max="324" width="2.81640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81640625" customWidth="1"/>
    <col min="577" max="577" width="2.1796875" customWidth="1"/>
    <col min="578" max="578" width="3.1796875" customWidth="1"/>
    <col min="579" max="579" width="0.81640625" customWidth="1"/>
    <col min="580" max="580" width="2.81640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81640625" customWidth="1"/>
    <col min="833" max="833" width="2.1796875" customWidth="1"/>
    <col min="834" max="834" width="3.1796875" customWidth="1"/>
    <col min="835" max="835" width="0.81640625" customWidth="1"/>
    <col min="836" max="836" width="2.81640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81640625" customWidth="1"/>
    <col min="1089" max="1089" width="2.1796875" customWidth="1"/>
    <col min="1090" max="1090" width="3.1796875" customWidth="1"/>
    <col min="1091" max="1091" width="0.81640625" customWidth="1"/>
    <col min="1092" max="1092" width="2.81640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81640625" customWidth="1"/>
    <col min="1345" max="1345" width="2.1796875" customWidth="1"/>
    <col min="1346" max="1346" width="3.1796875" customWidth="1"/>
    <col min="1347" max="1347" width="0.81640625" customWidth="1"/>
    <col min="1348" max="1348" width="2.81640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81640625" customWidth="1"/>
    <col min="1601" max="1601" width="2.1796875" customWidth="1"/>
    <col min="1602" max="1602" width="3.1796875" customWidth="1"/>
    <col min="1603" max="1603" width="0.81640625" customWidth="1"/>
    <col min="1604" max="1604" width="2.81640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81640625" customWidth="1"/>
    <col min="1857" max="1857" width="2.1796875" customWidth="1"/>
    <col min="1858" max="1858" width="3.1796875" customWidth="1"/>
    <col min="1859" max="1859" width="0.81640625" customWidth="1"/>
    <col min="1860" max="1860" width="2.81640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81640625" customWidth="1"/>
    <col min="2113" max="2113" width="2.1796875" customWidth="1"/>
    <col min="2114" max="2114" width="3.1796875" customWidth="1"/>
    <col min="2115" max="2115" width="0.81640625" customWidth="1"/>
    <col min="2116" max="2116" width="2.81640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81640625" customWidth="1"/>
    <col min="2369" max="2369" width="2.1796875" customWidth="1"/>
    <col min="2370" max="2370" width="3.1796875" customWidth="1"/>
    <col min="2371" max="2371" width="0.81640625" customWidth="1"/>
    <col min="2372" max="2372" width="2.81640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81640625" customWidth="1"/>
    <col min="2625" max="2625" width="2.1796875" customWidth="1"/>
    <col min="2626" max="2626" width="3.1796875" customWidth="1"/>
    <col min="2627" max="2627" width="0.81640625" customWidth="1"/>
    <col min="2628" max="2628" width="2.81640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81640625" customWidth="1"/>
    <col min="2881" max="2881" width="2.1796875" customWidth="1"/>
    <col min="2882" max="2882" width="3.1796875" customWidth="1"/>
    <col min="2883" max="2883" width="0.81640625" customWidth="1"/>
    <col min="2884" max="2884" width="2.81640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81640625" customWidth="1"/>
    <col min="3137" max="3137" width="2.1796875" customWidth="1"/>
    <col min="3138" max="3138" width="3.1796875" customWidth="1"/>
    <col min="3139" max="3139" width="0.81640625" customWidth="1"/>
    <col min="3140" max="3140" width="2.81640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81640625" customWidth="1"/>
    <col min="3393" max="3393" width="2.1796875" customWidth="1"/>
    <col min="3394" max="3394" width="3.1796875" customWidth="1"/>
    <col min="3395" max="3395" width="0.81640625" customWidth="1"/>
    <col min="3396" max="3396" width="2.81640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81640625" customWidth="1"/>
    <col min="3649" max="3649" width="2.1796875" customWidth="1"/>
    <col min="3650" max="3650" width="3.1796875" customWidth="1"/>
    <col min="3651" max="3651" width="0.81640625" customWidth="1"/>
    <col min="3652" max="3652" width="2.81640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81640625" customWidth="1"/>
    <col min="3905" max="3905" width="2.1796875" customWidth="1"/>
    <col min="3906" max="3906" width="3.1796875" customWidth="1"/>
    <col min="3907" max="3907" width="0.81640625" customWidth="1"/>
    <col min="3908" max="3908" width="2.81640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81640625" customWidth="1"/>
    <col min="4161" max="4161" width="2.1796875" customWidth="1"/>
    <col min="4162" max="4162" width="3.1796875" customWidth="1"/>
    <col min="4163" max="4163" width="0.81640625" customWidth="1"/>
    <col min="4164" max="4164" width="2.81640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81640625" customWidth="1"/>
    <col min="4417" max="4417" width="2.1796875" customWidth="1"/>
    <col min="4418" max="4418" width="3.1796875" customWidth="1"/>
    <col min="4419" max="4419" width="0.81640625" customWidth="1"/>
    <col min="4420" max="4420" width="2.81640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81640625" customWidth="1"/>
    <col min="4673" max="4673" width="2.1796875" customWidth="1"/>
    <col min="4674" max="4674" width="3.1796875" customWidth="1"/>
    <col min="4675" max="4675" width="0.81640625" customWidth="1"/>
    <col min="4676" max="4676" width="2.81640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81640625" customWidth="1"/>
    <col min="4929" max="4929" width="2.1796875" customWidth="1"/>
    <col min="4930" max="4930" width="3.1796875" customWidth="1"/>
    <col min="4931" max="4931" width="0.81640625" customWidth="1"/>
    <col min="4932" max="4932" width="2.81640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81640625" customWidth="1"/>
    <col min="5185" max="5185" width="2.1796875" customWidth="1"/>
    <col min="5186" max="5186" width="3.1796875" customWidth="1"/>
    <col min="5187" max="5187" width="0.81640625" customWidth="1"/>
    <col min="5188" max="5188" width="2.81640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81640625" customWidth="1"/>
    <col min="5441" max="5441" width="2.1796875" customWidth="1"/>
    <col min="5442" max="5442" width="3.1796875" customWidth="1"/>
    <col min="5443" max="5443" width="0.81640625" customWidth="1"/>
    <col min="5444" max="5444" width="2.81640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81640625" customWidth="1"/>
    <col min="5697" max="5697" width="2.1796875" customWidth="1"/>
    <col min="5698" max="5698" width="3.1796875" customWidth="1"/>
    <col min="5699" max="5699" width="0.81640625" customWidth="1"/>
    <col min="5700" max="5700" width="2.81640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81640625" customWidth="1"/>
    <col min="5953" max="5953" width="2.1796875" customWidth="1"/>
    <col min="5954" max="5954" width="3.1796875" customWidth="1"/>
    <col min="5955" max="5955" width="0.81640625" customWidth="1"/>
    <col min="5956" max="5956" width="2.81640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81640625" customWidth="1"/>
    <col min="6209" max="6209" width="2.1796875" customWidth="1"/>
    <col min="6210" max="6210" width="3.1796875" customWidth="1"/>
    <col min="6211" max="6211" width="0.81640625" customWidth="1"/>
    <col min="6212" max="6212" width="2.81640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81640625" customWidth="1"/>
    <col min="6465" max="6465" width="2.1796875" customWidth="1"/>
    <col min="6466" max="6466" width="3.1796875" customWidth="1"/>
    <col min="6467" max="6467" width="0.81640625" customWidth="1"/>
    <col min="6468" max="6468" width="2.81640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81640625" customWidth="1"/>
    <col min="6721" max="6721" width="2.1796875" customWidth="1"/>
    <col min="6722" max="6722" width="3.1796875" customWidth="1"/>
    <col min="6723" max="6723" width="0.81640625" customWidth="1"/>
    <col min="6724" max="6724" width="2.81640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81640625" customWidth="1"/>
    <col min="6977" max="6977" width="2.1796875" customWidth="1"/>
    <col min="6978" max="6978" width="3.1796875" customWidth="1"/>
    <col min="6979" max="6979" width="0.81640625" customWidth="1"/>
    <col min="6980" max="6980" width="2.81640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81640625" customWidth="1"/>
    <col min="7233" max="7233" width="2.1796875" customWidth="1"/>
    <col min="7234" max="7234" width="3.1796875" customWidth="1"/>
    <col min="7235" max="7235" width="0.81640625" customWidth="1"/>
    <col min="7236" max="7236" width="2.81640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81640625" customWidth="1"/>
    <col min="7489" max="7489" width="2.1796875" customWidth="1"/>
    <col min="7490" max="7490" width="3.1796875" customWidth="1"/>
    <col min="7491" max="7491" width="0.81640625" customWidth="1"/>
    <col min="7492" max="7492" width="2.81640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81640625" customWidth="1"/>
    <col min="7745" max="7745" width="2.1796875" customWidth="1"/>
    <col min="7746" max="7746" width="3.1796875" customWidth="1"/>
    <col min="7747" max="7747" width="0.81640625" customWidth="1"/>
    <col min="7748" max="7748" width="2.81640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81640625" customWidth="1"/>
    <col min="8001" max="8001" width="2.1796875" customWidth="1"/>
    <col min="8002" max="8002" width="3.1796875" customWidth="1"/>
    <col min="8003" max="8003" width="0.81640625" customWidth="1"/>
    <col min="8004" max="8004" width="2.81640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81640625" customWidth="1"/>
    <col min="8257" max="8257" width="2.1796875" customWidth="1"/>
    <col min="8258" max="8258" width="3.1796875" customWidth="1"/>
    <col min="8259" max="8259" width="0.81640625" customWidth="1"/>
    <col min="8260" max="8260" width="2.81640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81640625" customWidth="1"/>
    <col min="8513" max="8513" width="2.1796875" customWidth="1"/>
    <col min="8514" max="8514" width="3.1796875" customWidth="1"/>
    <col min="8515" max="8515" width="0.81640625" customWidth="1"/>
    <col min="8516" max="8516" width="2.81640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81640625" customWidth="1"/>
    <col min="8769" max="8769" width="2.1796875" customWidth="1"/>
    <col min="8770" max="8770" width="3.1796875" customWidth="1"/>
    <col min="8771" max="8771" width="0.81640625" customWidth="1"/>
    <col min="8772" max="8772" width="2.81640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81640625" customWidth="1"/>
    <col min="9025" max="9025" width="2.1796875" customWidth="1"/>
    <col min="9026" max="9026" width="3.1796875" customWidth="1"/>
    <col min="9027" max="9027" width="0.81640625" customWidth="1"/>
    <col min="9028" max="9028" width="2.81640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81640625" customWidth="1"/>
    <col min="9281" max="9281" width="2.1796875" customWidth="1"/>
    <col min="9282" max="9282" width="3.1796875" customWidth="1"/>
    <col min="9283" max="9283" width="0.81640625" customWidth="1"/>
    <col min="9284" max="9284" width="2.81640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81640625" customWidth="1"/>
    <col min="9537" max="9537" width="2.1796875" customWidth="1"/>
    <col min="9538" max="9538" width="3.1796875" customWidth="1"/>
    <col min="9539" max="9539" width="0.81640625" customWidth="1"/>
    <col min="9540" max="9540" width="2.81640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81640625" customWidth="1"/>
    <col min="9793" max="9793" width="2.1796875" customWidth="1"/>
    <col min="9794" max="9794" width="3.1796875" customWidth="1"/>
    <col min="9795" max="9795" width="0.81640625" customWidth="1"/>
    <col min="9796" max="9796" width="2.81640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81640625" customWidth="1"/>
    <col min="10049" max="10049" width="2.1796875" customWidth="1"/>
    <col min="10050" max="10050" width="3.1796875" customWidth="1"/>
    <col min="10051" max="10051" width="0.81640625" customWidth="1"/>
    <col min="10052" max="10052" width="2.81640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81640625" customWidth="1"/>
    <col min="10305" max="10305" width="2.1796875" customWidth="1"/>
    <col min="10306" max="10306" width="3.1796875" customWidth="1"/>
    <col min="10307" max="10307" width="0.81640625" customWidth="1"/>
    <col min="10308" max="10308" width="2.81640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81640625" customWidth="1"/>
    <col min="10561" max="10561" width="2.1796875" customWidth="1"/>
    <col min="10562" max="10562" width="3.1796875" customWidth="1"/>
    <col min="10563" max="10563" width="0.81640625" customWidth="1"/>
    <col min="10564" max="10564" width="2.81640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81640625" customWidth="1"/>
    <col min="10817" max="10817" width="2.1796875" customWidth="1"/>
    <col min="10818" max="10818" width="3.1796875" customWidth="1"/>
    <col min="10819" max="10819" width="0.81640625" customWidth="1"/>
    <col min="10820" max="10820" width="2.81640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81640625" customWidth="1"/>
    <col min="11073" max="11073" width="2.1796875" customWidth="1"/>
    <col min="11074" max="11074" width="3.1796875" customWidth="1"/>
    <col min="11075" max="11075" width="0.81640625" customWidth="1"/>
    <col min="11076" max="11076" width="2.81640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81640625" customWidth="1"/>
    <col min="11329" max="11329" width="2.1796875" customWidth="1"/>
    <col min="11330" max="11330" width="3.1796875" customWidth="1"/>
    <col min="11331" max="11331" width="0.81640625" customWidth="1"/>
    <col min="11332" max="11332" width="2.81640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81640625" customWidth="1"/>
    <col min="11585" max="11585" width="2.1796875" customWidth="1"/>
    <col min="11586" max="11586" width="3.1796875" customWidth="1"/>
    <col min="11587" max="11587" width="0.81640625" customWidth="1"/>
    <col min="11588" max="11588" width="2.81640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81640625" customWidth="1"/>
    <col min="11841" max="11841" width="2.1796875" customWidth="1"/>
    <col min="11842" max="11842" width="3.1796875" customWidth="1"/>
    <col min="11843" max="11843" width="0.81640625" customWidth="1"/>
    <col min="11844" max="11844" width="2.81640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81640625" customWidth="1"/>
    <col min="12097" max="12097" width="2.1796875" customWidth="1"/>
    <col min="12098" max="12098" width="3.1796875" customWidth="1"/>
    <col min="12099" max="12099" width="0.81640625" customWidth="1"/>
    <col min="12100" max="12100" width="2.81640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81640625" customWidth="1"/>
    <col min="12353" max="12353" width="2.1796875" customWidth="1"/>
    <col min="12354" max="12354" width="3.1796875" customWidth="1"/>
    <col min="12355" max="12355" width="0.81640625" customWidth="1"/>
    <col min="12356" max="12356" width="2.81640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81640625" customWidth="1"/>
    <col min="12609" max="12609" width="2.1796875" customWidth="1"/>
    <col min="12610" max="12610" width="3.1796875" customWidth="1"/>
    <col min="12611" max="12611" width="0.81640625" customWidth="1"/>
    <col min="12612" max="12612" width="2.81640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81640625" customWidth="1"/>
    <col min="12865" max="12865" width="2.1796875" customWidth="1"/>
    <col min="12866" max="12866" width="3.1796875" customWidth="1"/>
    <col min="12867" max="12867" width="0.81640625" customWidth="1"/>
    <col min="12868" max="12868" width="2.81640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81640625" customWidth="1"/>
    <col min="13121" max="13121" width="2.1796875" customWidth="1"/>
    <col min="13122" max="13122" width="3.1796875" customWidth="1"/>
    <col min="13123" max="13123" width="0.81640625" customWidth="1"/>
    <col min="13124" max="13124" width="2.81640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81640625" customWidth="1"/>
    <col min="13377" max="13377" width="2.1796875" customWidth="1"/>
    <col min="13378" max="13378" width="3.1796875" customWidth="1"/>
    <col min="13379" max="13379" width="0.81640625" customWidth="1"/>
    <col min="13380" max="13380" width="2.81640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81640625" customWidth="1"/>
    <col min="13633" max="13633" width="2.1796875" customWidth="1"/>
    <col min="13634" max="13634" width="3.1796875" customWidth="1"/>
    <col min="13635" max="13635" width="0.81640625" customWidth="1"/>
    <col min="13636" max="13636" width="2.81640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81640625" customWidth="1"/>
    <col min="13889" max="13889" width="2.1796875" customWidth="1"/>
    <col min="13890" max="13890" width="3.1796875" customWidth="1"/>
    <col min="13891" max="13891" width="0.81640625" customWidth="1"/>
    <col min="13892" max="13892" width="2.81640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81640625" customWidth="1"/>
    <col min="14145" max="14145" width="2.1796875" customWidth="1"/>
    <col min="14146" max="14146" width="3.1796875" customWidth="1"/>
    <col min="14147" max="14147" width="0.81640625" customWidth="1"/>
    <col min="14148" max="14148" width="2.81640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81640625" customWidth="1"/>
    <col min="14401" max="14401" width="2.1796875" customWidth="1"/>
    <col min="14402" max="14402" width="3.1796875" customWidth="1"/>
    <col min="14403" max="14403" width="0.81640625" customWidth="1"/>
    <col min="14404" max="14404" width="2.81640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81640625" customWidth="1"/>
    <col min="14657" max="14657" width="2.1796875" customWidth="1"/>
    <col min="14658" max="14658" width="3.1796875" customWidth="1"/>
    <col min="14659" max="14659" width="0.81640625" customWidth="1"/>
    <col min="14660" max="14660" width="2.81640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81640625" customWidth="1"/>
    <col min="14913" max="14913" width="2.1796875" customWidth="1"/>
    <col min="14914" max="14914" width="3.1796875" customWidth="1"/>
    <col min="14915" max="14915" width="0.81640625" customWidth="1"/>
    <col min="14916" max="14916" width="2.81640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81640625" customWidth="1"/>
    <col min="15169" max="15169" width="2.1796875" customWidth="1"/>
    <col min="15170" max="15170" width="3.1796875" customWidth="1"/>
    <col min="15171" max="15171" width="0.81640625" customWidth="1"/>
    <col min="15172" max="15172" width="2.81640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81640625" customWidth="1"/>
    <col min="15425" max="15425" width="2.1796875" customWidth="1"/>
    <col min="15426" max="15426" width="3.1796875" customWidth="1"/>
    <col min="15427" max="15427" width="0.81640625" customWidth="1"/>
    <col min="15428" max="15428" width="2.81640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81640625" customWidth="1"/>
    <col min="15681" max="15681" width="2.1796875" customWidth="1"/>
    <col min="15682" max="15682" width="3.1796875" customWidth="1"/>
    <col min="15683" max="15683" width="0.81640625" customWidth="1"/>
    <col min="15684" max="15684" width="2.81640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81640625" customWidth="1"/>
    <col min="15937" max="15937" width="2.1796875" customWidth="1"/>
    <col min="15938" max="15938" width="3.1796875" customWidth="1"/>
    <col min="15939" max="15939" width="0.81640625" customWidth="1"/>
    <col min="15940" max="15940" width="2.81640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81640625" customWidth="1"/>
    <col min="16193" max="16193" width="2.1796875" customWidth="1"/>
    <col min="16194" max="16194" width="3.1796875" customWidth="1"/>
    <col min="16195" max="16195" width="0.81640625" customWidth="1"/>
    <col min="16196" max="16196" width="2.81640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251" t="s">
        <v>73</v>
      </c>
      <c r="C1" s="251"/>
      <c r="D1" s="251"/>
      <c r="E1" s="251"/>
      <c r="F1" s="251"/>
      <c r="G1" s="251"/>
      <c r="H1" s="104" t="s">
        <v>74</v>
      </c>
      <c r="I1" s="112"/>
      <c r="J1" s="112"/>
      <c r="K1" s="112"/>
      <c r="L1" s="112"/>
      <c r="M1" s="112"/>
      <c r="N1" s="112"/>
      <c r="O1" s="112"/>
      <c r="P1" s="111"/>
      <c r="Q1" s="111"/>
      <c r="R1" s="111"/>
      <c r="S1" s="111"/>
      <c r="U1" s="111" t="s">
        <v>61</v>
      </c>
      <c r="V1" s="111"/>
      <c r="W1" s="111"/>
      <c r="X1" s="111"/>
      <c r="Y1" s="111"/>
      <c r="AF1" t="s">
        <v>1</v>
      </c>
    </row>
    <row r="2" spans="1:77" ht="15" customHeight="1" thickTop="1" x14ac:dyDescent="0.2">
      <c r="A2" s="3" t="s">
        <v>2</v>
      </c>
      <c r="B2" s="129"/>
      <c r="C2" s="130"/>
      <c r="D2" s="130"/>
      <c r="E2" s="130"/>
      <c r="F2" s="130"/>
      <c r="G2" s="131"/>
      <c r="H2" s="129"/>
      <c r="I2" s="130"/>
      <c r="J2" s="130"/>
      <c r="K2" s="130"/>
      <c r="L2" s="130"/>
      <c r="M2" s="131"/>
      <c r="N2" s="129"/>
      <c r="O2" s="130"/>
      <c r="P2" s="130"/>
      <c r="Q2" s="130"/>
      <c r="R2" s="130"/>
      <c r="S2" s="131"/>
      <c r="T2" s="129"/>
      <c r="U2" s="130"/>
      <c r="V2" s="130"/>
      <c r="W2" s="130"/>
      <c r="X2" s="130"/>
      <c r="Y2" s="131"/>
      <c r="Z2" s="129"/>
      <c r="AA2" s="130"/>
      <c r="AB2" s="130"/>
      <c r="AC2" s="130"/>
      <c r="AD2" s="130"/>
      <c r="AE2" s="131"/>
      <c r="AF2" s="129"/>
      <c r="AG2" s="130"/>
      <c r="AH2" s="130"/>
      <c r="AI2" s="130"/>
      <c r="AJ2" s="130"/>
      <c r="AK2" s="131"/>
      <c r="AL2" s="129"/>
      <c r="AM2" s="130"/>
      <c r="AN2" s="130"/>
      <c r="AO2" s="130"/>
      <c r="AP2" s="130"/>
      <c r="AQ2" s="131"/>
      <c r="AR2" s="129"/>
      <c r="AS2" s="130"/>
      <c r="AT2" s="130"/>
      <c r="AU2" s="130"/>
      <c r="AV2" s="130"/>
      <c r="AW2" s="131"/>
      <c r="AX2" s="129"/>
      <c r="AY2" s="130"/>
      <c r="AZ2" s="130"/>
      <c r="BA2" s="130"/>
      <c r="BB2" s="130"/>
      <c r="BC2" s="131"/>
      <c r="BD2" s="129"/>
      <c r="BE2" s="130"/>
      <c r="BF2" s="130"/>
      <c r="BG2" s="130"/>
      <c r="BH2" s="130"/>
      <c r="BI2" s="131"/>
      <c r="BJ2" s="132" t="s">
        <v>3</v>
      </c>
      <c r="BK2" s="133"/>
      <c r="BL2" s="133"/>
      <c r="BM2" s="146" t="s">
        <v>25</v>
      </c>
      <c r="BN2" s="148" t="s">
        <v>4</v>
      </c>
      <c r="BO2" s="77"/>
      <c r="BP2" s="150" t="s">
        <v>5</v>
      </c>
      <c r="BQ2" s="142" t="s">
        <v>6</v>
      </c>
      <c r="BR2" s="152" t="s">
        <v>7</v>
      </c>
      <c r="BS2" s="154" t="s">
        <v>8</v>
      </c>
      <c r="BT2" s="142" t="s">
        <v>9</v>
      </c>
      <c r="BU2" s="144" t="s">
        <v>10</v>
      </c>
    </row>
    <row r="3" spans="1:77" s="72" customFormat="1" ht="30.75" customHeight="1" thickBot="1" x14ac:dyDescent="0.25">
      <c r="A3" s="4" t="s">
        <v>11</v>
      </c>
      <c r="B3" s="136" t="s">
        <v>75</v>
      </c>
      <c r="C3" s="269"/>
      <c r="D3" s="269"/>
      <c r="E3" s="269"/>
      <c r="F3" s="269"/>
      <c r="G3" s="270"/>
      <c r="H3" s="136" t="s">
        <v>76</v>
      </c>
      <c r="I3" s="269"/>
      <c r="J3" s="269"/>
      <c r="K3" s="269"/>
      <c r="L3" s="269"/>
      <c r="M3" s="270"/>
      <c r="N3" s="136" t="s">
        <v>77</v>
      </c>
      <c r="O3" s="269"/>
      <c r="P3" s="269"/>
      <c r="Q3" s="269"/>
      <c r="R3" s="269"/>
      <c r="S3" s="270"/>
      <c r="T3" s="136" t="s">
        <v>78</v>
      </c>
      <c r="U3" s="269"/>
      <c r="V3" s="269"/>
      <c r="W3" s="269"/>
      <c r="X3" s="269"/>
      <c r="Y3" s="270"/>
      <c r="Z3" s="136" t="s">
        <v>79</v>
      </c>
      <c r="AA3" s="269"/>
      <c r="AB3" s="269"/>
      <c r="AC3" s="269"/>
      <c r="AD3" s="269"/>
      <c r="AE3" s="270"/>
      <c r="AF3" s="136" t="s">
        <v>80</v>
      </c>
      <c r="AG3" s="269"/>
      <c r="AH3" s="269"/>
      <c r="AI3" s="269"/>
      <c r="AJ3" s="269"/>
      <c r="AK3" s="270"/>
      <c r="AL3" s="136"/>
      <c r="AM3" s="137"/>
      <c r="AN3" s="137"/>
      <c r="AO3" s="137"/>
      <c r="AP3" s="137"/>
      <c r="AQ3" s="138"/>
      <c r="AR3" s="136"/>
      <c r="AS3" s="137"/>
      <c r="AT3" s="137"/>
      <c r="AU3" s="137"/>
      <c r="AV3" s="137"/>
      <c r="AW3" s="138"/>
      <c r="AX3" s="136"/>
      <c r="AY3" s="137"/>
      <c r="AZ3" s="137"/>
      <c r="BA3" s="137"/>
      <c r="BB3" s="137"/>
      <c r="BC3" s="138"/>
      <c r="BD3" s="136"/>
      <c r="BE3" s="137"/>
      <c r="BF3" s="137"/>
      <c r="BG3" s="137"/>
      <c r="BH3" s="137"/>
      <c r="BI3" s="137"/>
      <c r="BJ3" s="134"/>
      <c r="BK3" s="135"/>
      <c r="BL3" s="135"/>
      <c r="BM3" s="147"/>
      <c r="BN3" s="149"/>
      <c r="BO3" s="78"/>
      <c r="BP3" s="151"/>
      <c r="BQ3" s="143"/>
      <c r="BR3" s="153"/>
      <c r="BS3" s="155"/>
      <c r="BT3" s="143"/>
      <c r="BU3" s="145"/>
    </row>
    <row r="4" spans="1:77" ht="13.5" customHeight="1" x14ac:dyDescent="0.2">
      <c r="A4" s="5" t="s">
        <v>26</v>
      </c>
      <c r="B4" s="168"/>
      <c r="C4" s="169"/>
      <c r="D4" s="169"/>
      <c r="E4" s="169"/>
      <c r="F4" s="169"/>
      <c r="G4" s="170"/>
      <c r="H4" s="192"/>
      <c r="I4" s="79" t="str">
        <f>IF(J5="","",SUM(I5:I7))</f>
        <v/>
      </c>
      <c r="J4" s="80"/>
      <c r="K4" s="6" t="s">
        <v>12</v>
      </c>
      <c r="L4" s="79" t="str">
        <f>IF(L5="","",SUM(M5:M7))</f>
        <v/>
      </c>
      <c r="M4" s="80"/>
      <c r="N4" s="139" t="s">
        <v>20</v>
      </c>
      <c r="O4" s="83">
        <f>IF(P5="","",SUM(O5:O7))</f>
        <v>0</v>
      </c>
      <c r="P4" s="96"/>
      <c r="Q4" s="86" t="s">
        <v>12</v>
      </c>
      <c r="R4" s="83">
        <f>IF(R5="","",SUM(S5:S7))</f>
        <v>2</v>
      </c>
      <c r="S4" s="84"/>
      <c r="T4" s="139" t="s">
        <v>22</v>
      </c>
      <c r="U4" s="83">
        <f>IF(V5="","",SUM(U5:U7))</f>
        <v>1</v>
      </c>
      <c r="V4" s="84"/>
      <c r="W4" s="86" t="s">
        <v>12</v>
      </c>
      <c r="X4" s="83">
        <f>IF(X5="","",SUM(Y5:Y7))</f>
        <v>2</v>
      </c>
      <c r="Y4" s="84"/>
      <c r="Z4" s="139" t="s">
        <v>17</v>
      </c>
      <c r="AA4" s="83">
        <f>IF(AB5="","",SUM(AA5:AA7))</f>
        <v>0</v>
      </c>
      <c r="AB4" s="84"/>
      <c r="AC4" s="85" t="s">
        <v>12</v>
      </c>
      <c r="AD4" s="83">
        <f>IF(AD5="","",SUM(AE5:AE7))</f>
        <v>2</v>
      </c>
      <c r="AE4" s="84"/>
      <c r="AF4" s="139" t="s">
        <v>24</v>
      </c>
      <c r="AG4" s="83">
        <f>IF(AH5="","",SUM(AG5:AG7))</f>
        <v>2</v>
      </c>
      <c r="AH4" s="84"/>
      <c r="AI4" s="86" t="s">
        <v>12</v>
      </c>
      <c r="AJ4" s="83">
        <f>IF(AJ5="","",SUM(AK5:AK7))</f>
        <v>0</v>
      </c>
      <c r="AK4" s="84"/>
      <c r="AL4" s="139"/>
      <c r="AM4" s="83" t="str">
        <f>IF(AN5="","",SUM(AM5:AM7))</f>
        <v/>
      </c>
      <c r="AN4" s="84"/>
      <c r="AO4" s="86" t="s">
        <v>12</v>
      </c>
      <c r="AP4" s="83" t="str">
        <f>IF(AP5="","",SUM(AQ5:AQ7))</f>
        <v/>
      </c>
      <c r="AQ4" s="84"/>
      <c r="AR4" s="186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89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89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77">
        <f>SUMPRODUCT((I4=2)+(O4=2)+(U4=2)+(AA4=2)+(AG4=2)+(AM4=2)+(AS4=2)+(AY4=2)+(BE4=2))</f>
        <v>1</v>
      </c>
      <c r="BK4" s="177" t="s">
        <v>13</v>
      </c>
      <c r="BL4" s="177">
        <f>SUMPRODUCT((L4=2)+(R4=2)+(X4=2)+(AD4=2)+(AJ4=2)+(AP4=2)+(AV4=2)+(BB4=2)+(BH4=2))</f>
        <v>3</v>
      </c>
      <c r="BM4" s="180">
        <f>SUM(BJ4*2)+BL4</f>
        <v>5</v>
      </c>
      <c r="BN4" s="156">
        <f>SUM(I4,O4,U4,AA4,AG4,AM4,AS4,AY4,BE4)</f>
        <v>3</v>
      </c>
      <c r="BO4" s="156" t="s">
        <v>13</v>
      </c>
      <c r="BP4" s="156">
        <f>SUM(F4,L4,R4,X4,AD4,AJ4,AP4,AV4,BB4,BH4)</f>
        <v>6</v>
      </c>
      <c r="BQ4" s="183">
        <f>SUM(BN4/BP4)</f>
        <v>0.5</v>
      </c>
      <c r="BR4" s="156">
        <f>SUM(J5,J6,J7,P5,P6,P7,V5,V6,V7,AB5,AB6,AB7,AH5,AH6,AH7,AN5,AN6,AN7,AT5,AT6,AT7,AZ5,AZ6,AZ7,BF5,BF6,BF7,D5,D6,D7)</f>
        <v>109</v>
      </c>
      <c r="BS4" s="156">
        <f>SUM(F5,F6,F7,L5,L6,L7,R5,R6,R7,X5,X6,X7,AD5,AD6,AD7,AJ5,AJ6,AJ7,AP5,AP6,AP7,AV5,AV6,AV7,BB5,BB6,BB7,BH5,BH6,BH7)</f>
        <v>117</v>
      </c>
      <c r="BT4" s="159">
        <f>SUM(BR4/BS4)</f>
        <v>0.93162393162393164</v>
      </c>
      <c r="BU4" s="161">
        <f>$BV4</f>
        <v>4</v>
      </c>
      <c r="BV4">
        <f>RANK(BY4,BY$4:BY$43)</f>
        <v>4</v>
      </c>
      <c r="BW4">
        <f>IF(BN4=0,0,IF(BP4=0,9,BQ4))</f>
        <v>0.5</v>
      </c>
      <c r="BX4">
        <f>IF(BR4=0,0,BT4)</f>
        <v>0.93162393162393164</v>
      </c>
      <c r="BY4">
        <f>BJ4+0.01*BW4+0.00001*BX4</f>
        <v>1.0050093162393161</v>
      </c>
    </row>
    <row r="5" spans="1:77" ht="13.5" customHeight="1" x14ac:dyDescent="0.2">
      <c r="A5" s="163" t="str">
        <f>$B$3</f>
        <v>シャインハート</v>
      </c>
      <c r="B5" s="171"/>
      <c r="C5" s="172"/>
      <c r="D5" s="172"/>
      <c r="E5" s="172"/>
      <c r="F5" s="172"/>
      <c r="G5" s="173"/>
      <c r="H5" s="193"/>
      <c r="I5" s="30" t="str">
        <f>IF(J5="","",IF(J5&gt;L5,1,0))</f>
        <v/>
      </c>
      <c r="J5" s="35"/>
      <c r="K5" s="30" t="s">
        <v>12</v>
      </c>
      <c r="L5" s="56"/>
      <c r="M5" s="30" t="str">
        <f>IF(L5="","",IF(L5&gt;J5,1,0))</f>
        <v/>
      </c>
      <c r="N5" s="140"/>
      <c r="O5" s="82">
        <f>IF(P5="","",IF(P5&gt;R5,1,0))</f>
        <v>0</v>
      </c>
      <c r="P5" s="90">
        <v>11</v>
      </c>
      <c r="Q5" s="91" t="s">
        <v>12</v>
      </c>
      <c r="R5" s="87">
        <v>15</v>
      </c>
      <c r="S5" s="82">
        <f>IF(R5="","",IF(R5&gt;P5,1,0))</f>
        <v>1</v>
      </c>
      <c r="T5" s="140"/>
      <c r="U5" s="82">
        <f>IF(V5="","",IF(V5&gt;X5,1,0))</f>
        <v>0</v>
      </c>
      <c r="V5" s="90">
        <v>10</v>
      </c>
      <c r="W5" s="82" t="s">
        <v>12</v>
      </c>
      <c r="X5" s="87">
        <v>15</v>
      </c>
      <c r="Y5" s="82">
        <f>IF(X5="","",IF(X5&gt;V5,1,0))</f>
        <v>1</v>
      </c>
      <c r="Z5" s="140"/>
      <c r="AA5" s="82">
        <f>IF(AB5="","",IF(AB5&gt;AD5,1,0))</f>
        <v>0</v>
      </c>
      <c r="AB5" s="90">
        <v>12</v>
      </c>
      <c r="AC5" s="82" t="s">
        <v>12</v>
      </c>
      <c r="AD5" s="87">
        <v>15</v>
      </c>
      <c r="AE5" s="82">
        <f>IF(AD5="","",IF(AD5&gt;AB5,1,0))</f>
        <v>1</v>
      </c>
      <c r="AF5" s="140"/>
      <c r="AG5" s="82">
        <f>IF(AH5="","",IF(AH5&gt;AJ5,1,0))</f>
        <v>1</v>
      </c>
      <c r="AH5" s="90">
        <v>15</v>
      </c>
      <c r="AI5" s="82" t="s">
        <v>12</v>
      </c>
      <c r="AJ5" s="87">
        <v>8</v>
      </c>
      <c r="AK5" s="82">
        <f>IF(AJ5="","",IF(AJ5&gt;AH5,1,0))</f>
        <v>0</v>
      </c>
      <c r="AL5" s="140"/>
      <c r="AM5" s="82" t="str">
        <f>IF(AN5="","",IF(AN5&gt;AP5,1,0))</f>
        <v/>
      </c>
      <c r="AN5" s="90"/>
      <c r="AO5" s="82" t="s">
        <v>12</v>
      </c>
      <c r="AP5" s="87"/>
      <c r="AQ5" s="82" t="str">
        <f>IF(AP5="","",IF(AP5&gt;AN5,1,0))</f>
        <v/>
      </c>
      <c r="AR5" s="187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90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90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78"/>
      <c r="BK5" s="178"/>
      <c r="BL5" s="178"/>
      <c r="BM5" s="181"/>
      <c r="BN5" s="157"/>
      <c r="BO5" s="157"/>
      <c r="BP5" s="157"/>
      <c r="BQ5" s="184"/>
      <c r="BR5" s="157"/>
      <c r="BS5" s="157"/>
      <c r="BT5" s="159"/>
      <c r="BU5" s="161"/>
    </row>
    <row r="6" spans="1:77" ht="13.5" customHeight="1" x14ac:dyDescent="0.2">
      <c r="A6" s="163"/>
      <c r="B6" s="171"/>
      <c r="C6" s="172"/>
      <c r="D6" s="172"/>
      <c r="E6" s="172"/>
      <c r="F6" s="172"/>
      <c r="G6" s="173"/>
      <c r="H6" s="193"/>
      <c r="I6" s="30" t="str">
        <f>IF(J6="","",IF(J6&gt;L6,1,0))</f>
        <v/>
      </c>
      <c r="J6" s="30"/>
      <c r="K6" s="30" t="s">
        <v>12</v>
      </c>
      <c r="L6" s="12"/>
      <c r="M6" s="30" t="str">
        <f>IF(L6="","",IF(L6&gt;J6,1,0))</f>
        <v/>
      </c>
      <c r="N6" s="140"/>
      <c r="O6" s="82">
        <f>IF(P6="","",IF(P6&gt;R6,1,0))</f>
        <v>0</v>
      </c>
      <c r="P6" s="91">
        <v>10</v>
      </c>
      <c r="Q6" s="91" t="s">
        <v>12</v>
      </c>
      <c r="R6" s="88">
        <v>15</v>
      </c>
      <c r="S6" s="82">
        <f>IF(R6="","",IF(R6&gt;P6,1,0))</f>
        <v>1</v>
      </c>
      <c r="T6" s="140"/>
      <c r="U6" s="82">
        <f>IF(V6="","",IF(V6&gt;X6,1,0))</f>
        <v>1</v>
      </c>
      <c r="V6" s="91">
        <v>15</v>
      </c>
      <c r="W6" s="82" t="s">
        <v>12</v>
      </c>
      <c r="X6" s="88">
        <v>12</v>
      </c>
      <c r="Y6" s="82">
        <f>IF(X6="","",IF(X6&gt;V6,1,0))</f>
        <v>0</v>
      </c>
      <c r="Z6" s="140"/>
      <c r="AA6" s="82">
        <f>IF(AB6="","",IF(AB6&gt;AD6,1,0))</f>
        <v>0</v>
      </c>
      <c r="AB6" s="91">
        <v>8</v>
      </c>
      <c r="AC6" s="82" t="s">
        <v>12</v>
      </c>
      <c r="AD6" s="88">
        <v>15</v>
      </c>
      <c r="AE6" s="82">
        <f>IF(AD6="","",IF(AD6&gt;AB6,1,0))</f>
        <v>1</v>
      </c>
      <c r="AF6" s="140"/>
      <c r="AG6" s="82">
        <f>IF(AH6="","",IF(AH6&gt;AJ6,1,0))</f>
        <v>1</v>
      </c>
      <c r="AH6" s="91">
        <v>15</v>
      </c>
      <c r="AI6" s="82" t="s">
        <v>12</v>
      </c>
      <c r="AJ6" s="88">
        <v>7</v>
      </c>
      <c r="AK6" s="82">
        <f>IF(AJ6="","",IF(AJ6&gt;AH6,1,0))</f>
        <v>0</v>
      </c>
      <c r="AL6" s="140"/>
      <c r="AM6" s="82" t="str">
        <f>IF(AN6="","",IF(AN6&gt;AP6,1,0))</f>
        <v/>
      </c>
      <c r="AN6" s="91"/>
      <c r="AO6" s="82" t="s">
        <v>12</v>
      </c>
      <c r="AP6" s="88"/>
      <c r="AQ6" s="82" t="str">
        <f>IF(AP6="","",IF(AP6&gt;AN6,1,0))</f>
        <v/>
      </c>
      <c r="AR6" s="187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90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90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78"/>
      <c r="BK6" s="178"/>
      <c r="BL6" s="178"/>
      <c r="BM6" s="181"/>
      <c r="BN6" s="157"/>
      <c r="BO6" s="157"/>
      <c r="BP6" s="157"/>
      <c r="BQ6" s="184"/>
      <c r="BR6" s="157"/>
      <c r="BS6" s="157"/>
      <c r="BT6" s="159"/>
      <c r="BU6" s="161"/>
      <c r="BW6" s="19"/>
    </row>
    <row r="7" spans="1:77" ht="13.5" customHeight="1" thickBot="1" x14ac:dyDescent="0.25">
      <c r="A7" s="164"/>
      <c r="B7" s="174"/>
      <c r="C7" s="175"/>
      <c r="D7" s="175"/>
      <c r="E7" s="175"/>
      <c r="F7" s="175"/>
      <c r="G7" s="176"/>
      <c r="H7" s="194"/>
      <c r="I7" s="30" t="str">
        <f>IF(J7="","",IF(J7&gt;L7,1,0))</f>
        <v/>
      </c>
      <c r="J7" s="20"/>
      <c r="K7" s="20" t="s">
        <v>12</v>
      </c>
      <c r="L7" s="21"/>
      <c r="M7" s="30" t="str">
        <f>IF(L7="","",IF(L7&gt;J7,1,0))</f>
        <v/>
      </c>
      <c r="N7" s="141"/>
      <c r="O7" s="82" t="str">
        <f>IF(P7="","",IF(P7&gt;R7,1,0))</f>
        <v/>
      </c>
      <c r="P7" s="92"/>
      <c r="Q7" s="92" t="s">
        <v>12</v>
      </c>
      <c r="R7" s="89"/>
      <c r="S7" s="82" t="str">
        <f>IF(R7="","",IF(R7&gt;P7,1,0))</f>
        <v/>
      </c>
      <c r="T7" s="141"/>
      <c r="U7" s="82">
        <f>IF(V7="","",IF(V7&gt;X7,1,0))</f>
        <v>0</v>
      </c>
      <c r="V7" s="92">
        <v>13</v>
      </c>
      <c r="W7" s="93" t="s">
        <v>12</v>
      </c>
      <c r="X7" s="89">
        <v>15</v>
      </c>
      <c r="Y7" s="82">
        <f>IF(X7="","",IF(X7&gt;V7,1,0))</f>
        <v>1</v>
      </c>
      <c r="Z7" s="141"/>
      <c r="AA7" s="82" t="str">
        <f>IF(AB7="","",IF(AB7&gt;AD7,1,0))</f>
        <v/>
      </c>
      <c r="AB7" s="92"/>
      <c r="AC7" s="93" t="s">
        <v>12</v>
      </c>
      <c r="AD7" s="89"/>
      <c r="AE7" s="82" t="str">
        <f>IF(AD7="","",IF(AD7&gt;AB7,1,0))</f>
        <v/>
      </c>
      <c r="AF7" s="141"/>
      <c r="AG7" s="82" t="str">
        <f>IF(AH7="","",IF(AH7&gt;AJ7,1,0))</f>
        <v/>
      </c>
      <c r="AH7" s="92"/>
      <c r="AI7" s="93" t="s">
        <v>12</v>
      </c>
      <c r="AJ7" s="89"/>
      <c r="AK7" s="82" t="str">
        <f>IF(AJ7="","",IF(AJ7&gt;AH7,1,0))</f>
        <v/>
      </c>
      <c r="AL7" s="141"/>
      <c r="AM7" s="82" t="str">
        <f>IF(AN7="","",IF(AN7&gt;AP7,1,0))</f>
        <v/>
      </c>
      <c r="AN7" s="92"/>
      <c r="AO7" s="93" t="s">
        <v>12</v>
      </c>
      <c r="AP7" s="89"/>
      <c r="AQ7" s="82" t="str">
        <f>IF(AP7="","",IF(AP7&gt;AN7,1,0))</f>
        <v/>
      </c>
      <c r="AR7" s="188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91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91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79"/>
      <c r="BK7" s="179"/>
      <c r="BL7" s="179"/>
      <c r="BM7" s="182"/>
      <c r="BN7" s="158"/>
      <c r="BO7" s="158"/>
      <c r="BP7" s="158"/>
      <c r="BQ7" s="185"/>
      <c r="BR7" s="158"/>
      <c r="BS7" s="158"/>
      <c r="BT7" s="160"/>
      <c r="BU7" s="162"/>
      <c r="BW7" s="19"/>
    </row>
    <row r="8" spans="1:77" ht="13.5" customHeight="1" x14ac:dyDescent="0.2">
      <c r="A8" s="26">
        <f>B2</f>
        <v>0</v>
      </c>
      <c r="B8" s="165">
        <f>H4</f>
        <v>0</v>
      </c>
      <c r="C8" s="27"/>
      <c r="D8" s="6" t="str">
        <f>L4</f>
        <v/>
      </c>
      <c r="E8" s="6" t="s">
        <v>12</v>
      </c>
      <c r="F8" s="6" t="str">
        <f>I4</f>
        <v/>
      </c>
      <c r="G8" s="8"/>
      <c r="H8" s="168"/>
      <c r="I8" s="169"/>
      <c r="J8" s="169"/>
      <c r="K8" s="169"/>
      <c r="L8" s="169"/>
      <c r="M8" s="170"/>
      <c r="N8" s="139" t="s">
        <v>18</v>
      </c>
      <c r="O8" s="9">
        <f>IF(P9="","",SUM(O9:O11))</f>
        <v>1</v>
      </c>
      <c r="P8" s="10"/>
      <c r="Q8" s="11" t="s">
        <v>12</v>
      </c>
      <c r="R8" s="9">
        <f>IF(R9="","",SUM(S9:S11))</f>
        <v>2</v>
      </c>
      <c r="S8" s="10"/>
      <c r="T8" s="139" t="s">
        <v>21</v>
      </c>
      <c r="U8" s="83">
        <f>IF(V9="","",SUM(U9:U11))</f>
        <v>2</v>
      </c>
      <c r="V8" s="84"/>
      <c r="W8" s="86" t="s">
        <v>12</v>
      </c>
      <c r="X8" s="83">
        <f>IF(X9="","",SUM(Y9:Y11))</f>
        <v>0</v>
      </c>
      <c r="Y8" s="84"/>
      <c r="Z8" s="139" t="s">
        <v>15</v>
      </c>
      <c r="AA8" s="83">
        <f>IF(AB9="","",SUM(AA9:AA11))</f>
        <v>2</v>
      </c>
      <c r="AB8" s="84"/>
      <c r="AC8" s="86" t="s">
        <v>12</v>
      </c>
      <c r="AD8" s="83">
        <f>IF(AD9="","",SUM(AE9:AE11))</f>
        <v>1</v>
      </c>
      <c r="AE8" s="84"/>
      <c r="AF8" s="139" t="s">
        <v>27</v>
      </c>
      <c r="AG8" s="83">
        <f>IF(AH9="","",SUM(AG9:AG11))</f>
        <v>2</v>
      </c>
      <c r="AH8" s="84"/>
      <c r="AI8" s="86" t="s">
        <v>12</v>
      </c>
      <c r="AJ8" s="83">
        <f>IF(AJ9="","",SUM(AK9:AK11))</f>
        <v>0</v>
      </c>
      <c r="AK8" s="84"/>
      <c r="AL8" s="199"/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39"/>
      <c r="AS8" s="83" t="str">
        <f>IF(AT9="","",SUM(AS9:AS11))</f>
        <v/>
      </c>
      <c r="AT8" s="84"/>
      <c r="AU8" s="86" t="s">
        <v>12</v>
      </c>
      <c r="AV8" s="83" t="str">
        <f>IF(AV9="","",SUM(AW9:AW11))</f>
        <v/>
      </c>
      <c r="AW8" s="84"/>
      <c r="AX8" s="189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89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77">
        <f>SUMPRODUCT((D8=2)+(O8=2)+(U8=2)+(AA8=2)+(AG8=2)+(AM8=2)+(AS8=2)+(AY8=2)+(BE8=2))</f>
        <v>3</v>
      </c>
      <c r="BK8" s="195" t="s">
        <v>12</v>
      </c>
      <c r="BL8" s="177">
        <f>SUMPRODUCT((F8=2)+(R8=2)+(X8=2)+(AD8=2)+(AJ8=2)+(AP8=2)+(AV8=2)+(BB8=2)+(BH8=2))</f>
        <v>1</v>
      </c>
      <c r="BM8" s="196">
        <f t="shared" ref="BM8" si="0">SUM(BJ8*2)+BL8</f>
        <v>7</v>
      </c>
      <c r="BN8" s="156">
        <f>SUM(D8,,O8,U8,AA8,AG8,AM8,AS8,AY8,BE8)</f>
        <v>7</v>
      </c>
      <c r="BO8" s="156" t="s">
        <v>13</v>
      </c>
      <c r="BP8" s="156">
        <f>SUM(F8,R8,X8,AD8,AJ8,AP8,AV8,BB8,BH8)</f>
        <v>3</v>
      </c>
      <c r="BQ8" s="205">
        <f>SUM(BN8/BP8)</f>
        <v>2.3333333333333335</v>
      </c>
      <c r="BR8" s="156">
        <f>SUM(J9,J10,J11,P9,P10,P11,V9,V10,V11,AB9,AB10,AB11,AH9,AH10,AH11,AN9,AN10,AN11,AT9,AT10,AT11,AZ9,AZ10,AZ11,BF9,BF10,BF11,D9,D10,D11)</f>
        <v>124</v>
      </c>
      <c r="BS8" s="156">
        <f>SUM(F9,F10,F11,L9,L10,L11,R9,R10,R11,X9,X10,X11,AD9,AD10,AD11,AJ9,AJ10,AJ11,AP9,AP10,AP11,AV9,AV10,AV11,BB9,BB10,BB11,BH9,BH10,BH11)</f>
        <v>111</v>
      </c>
      <c r="BT8" s="208">
        <f>SUM(BR8/BS8)</f>
        <v>1.117117117117117</v>
      </c>
      <c r="BU8" s="161">
        <f>$BV8</f>
        <v>2</v>
      </c>
      <c r="BV8">
        <f>RANK(BY8,BY$4:BY$43)</f>
        <v>2</v>
      </c>
      <c r="BW8" s="73">
        <f>IF(BN8=0,0,IF(BP8=0,9,BQ8))</f>
        <v>2.3333333333333335</v>
      </c>
      <c r="BX8" s="74">
        <f>IF(BR8=0,0,BT8)</f>
        <v>1.117117117117117</v>
      </c>
      <c r="BY8">
        <f>BJ8+0.01*BW8+0.00001*BX8</f>
        <v>3.0233445045045046</v>
      </c>
    </row>
    <row r="9" spans="1:77" ht="13.5" customHeight="1" x14ac:dyDescent="0.2">
      <c r="A9" s="163" t="str">
        <f>H3</f>
        <v>甚目寺☆空</v>
      </c>
      <c r="B9" s="166"/>
      <c r="C9" s="29" t="str">
        <f>M5</f>
        <v/>
      </c>
      <c r="D9" s="30">
        <f>SUM(L5)</f>
        <v>0</v>
      </c>
      <c r="E9" s="30" t="s">
        <v>12</v>
      </c>
      <c r="F9" s="30">
        <f>SUM(J5)</f>
        <v>0</v>
      </c>
      <c r="G9" s="13" t="str">
        <f>$I$5</f>
        <v/>
      </c>
      <c r="H9" s="171"/>
      <c r="I9" s="172"/>
      <c r="J9" s="172"/>
      <c r="K9" s="172"/>
      <c r="L9" s="172"/>
      <c r="M9" s="173"/>
      <c r="N9" s="140"/>
      <c r="O9" s="14">
        <f>IF(P9="","",IF(P9&gt;R9,1,0))</f>
        <v>1</v>
      </c>
      <c r="P9" s="15">
        <v>15</v>
      </c>
      <c r="Q9" s="14" t="s">
        <v>12</v>
      </c>
      <c r="R9" s="16">
        <v>10</v>
      </c>
      <c r="S9" s="14">
        <f>IF(R9="","",IF(R9&gt;P9,1,0))</f>
        <v>0</v>
      </c>
      <c r="T9" s="140"/>
      <c r="U9" s="82">
        <f>IF(V9="","",IF(V9&gt;X9,1,0))</f>
        <v>1</v>
      </c>
      <c r="V9" s="90">
        <v>15</v>
      </c>
      <c r="W9" s="82" t="s">
        <v>12</v>
      </c>
      <c r="X9" s="87">
        <v>12</v>
      </c>
      <c r="Y9" s="82">
        <f>IF(X9="","",IF(X9&gt;V9,1,0))</f>
        <v>0</v>
      </c>
      <c r="Z9" s="140"/>
      <c r="AA9" s="82">
        <f>IF(AB9="","",IF(AB9&gt;AD9,1,0))</f>
        <v>1</v>
      </c>
      <c r="AB9" s="90">
        <v>15</v>
      </c>
      <c r="AC9" s="82" t="s">
        <v>12</v>
      </c>
      <c r="AD9" s="87">
        <v>8</v>
      </c>
      <c r="AE9" s="82">
        <f>IF(AD9="","",IF(AD9&gt;AB9,1,0))</f>
        <v>0</v>
      </c>
      <c r="AF9" s="140"/>
      <c r="AG9" s="82">
        <f>IF(AH9="","",IF(AH9&gt;AJ9,1,0))</f>
        <v>1</v>
      </c>
      <c r="AH9" s="90">
        <v>15</v>
      </c>
      <c r="AI9" s="82" t="s">
        <v>12</v>
      </c>
      <c r="AJ9" s="87">
        <v>11</v>
      </c>
      <c r="AK9" s="82">
        <f>IF(AJ9="","",IF(AJ9&gt;AH9,1,0))</f>
        <v>0</v>
      </c>
      <c r="AL9" s="200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40"/>
      <c r="AS9" s="82" t="str">
        <f>IF(AT9="","",IF(AT9&gt;AV9,1,0))</f>
        <v/>
      </c>
      <c r="AT9" s="90"/>
      <c r="AU9" s="82" t="s">
        <v>12</v>
      </c>
      <c r="AV9" s="87"/>
      <c r="AW9" s="82" t="str">
        <f>IF(AV9="","",IF(AV9&gt;AT9,1,0))</f>
        <v/>
      </c>
      <c r="AX9" s="190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90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78"/>
      <c r="BK9" s="178"/>
      <c r="BL9" s="178"/>
      <c r="BM9" s="197"/>
      <c r="BN9" s="157"/>
      <c r="BO9" s="157"/>
      <c r="BP9" s="157"/>
      <c r="BQ9" s="206"/>
      <c r="BR9" s="157"/>
      <c r="BS9" s="157"/>
      <c r="BT9" s="159"/>
      <c r="BU9" s="161"/>
      <c r="BW9" s="19"/>
    </row>
    <row r="10" spans="1:77" ht="13.5" customHeight="1" x14ac:dyDescent="0.2">
      <c r="A10" s="163"/>
      <c r="B10" s="166"/>
      <c r="C10" s="29" t="str">
        <f>M6</f>
        <v/>
      </c>
      <c r="D10" s="30">
        <f>SUM(L6)</f>
        <v>0</v>
      </c>
      <c r="E10" s="30" t="s">
        <v>12</v>
      </c>
      <c r="F10" s="30">
        <f>SUM(J6)</f>
        <v>0</v>
      </c>
      <c r="G10" s="13" t="str">
        <f>I6</f>
        <v/>
      </c>
      <c r="H10" s="171"/>
      <c r="I10" s="172"/>
      <c r="J10" s="172"/>
      <c r="K10" s="172"/>
      <c r="L10" s="172"/>
      <c r="M10" s="173"/>
      <c r="N10" s="140"/>
      <c r="O10" s="14">
        <f>IF(P10="","",IF(P10&gt;R10,1,0))</f>
        <v>0</v>
      </c>
      <c r="P10" s="17">
        <v>4</v>
      </c>
      <c r="Q10" s="14" t="s">
        <v>12</v>
      </c>
      <c r="R10" s="18">
        <v>15</v>
      </c>
      <c r="S10" s="14">
        <f>IF(R10="","",IF(R10&gt;P10,1,0))</f>
        <v>1</v>
      </c>
      <c r="T10" s="140"/>
      <c r="U10" s="82">
        <f>IF(V10="","",IF(V10&gt;X10,1,0))</f>
        <v>1</v>
      </c>
      <c r="V10" s="91">
        <v>15</v>
      </c>
      <c r="W10" s="82" t="s">
        <v>12</v>
      </c>
      <c r="X10" s="88">
        <v>11</v>
      </c>
      <c r="Y10" s="82">
        <f>IF(X10="","",IF(X10&gt;V10,1,0))</f>
        <v>0</v>
      </c>
      <c r="Z10" s="140"/>
      <c r="AA10" s="82">
        <f>IF(AB10="","",IF(AB10&gt;AD10,1,0))</f>
        <v>0</v>
      </c>
      <c r="AB10" s="91">
        <v>7</v>
      </c>
      <c r="AC10" s="82" t="s">
        <v>12</v>
      </c>
      <c r="AD10" s="88">
        <v>15</v>
      </c>
      <c r="AE10" s="82">
        <f>IF(AD10="","",IF(AD10&gt;AB10,1,0))</f>
        <v>1</v>
      </c>
      <c r="AF10" s="140"/>
      <c r="AG10" s="82">
        <f>IF(AH10="","",IF(AH10&gt;AJ10,1,0))</f>
        <v>1</v>
      </c>
      <c r="AH10" s="91">
        <v>15</v>
      </c>
      <c r="AI10" s="82" t="s">
        <v>12</v>
      </c>
      <c r="AJ10" s="88">
        <v>6</v>
      </c>
      <c r="AK10" s="82">
        <f>IF(AJ10="","",IF(AJ10&gt;AH10,1,0))</f>
        <v>0</v>
      </c>
      <c r="AL10" s="200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40"/>
      <c r="AS10" s="82" t="str">
        <f>IF(AT10="","",IF(AT10&gt;AV10,1,0))</f>
        <v/>
      </c>
      <c r="AT10" s="91"/>
      <c r="AU10" s="82" t="s">
        <v>12</v>
      </c>
      <c r="AV10" s="88"/>
      <c r="AW10" s="82" t="str">
        <f>IF(AV10="","",IF(AV10&gt;AT10,1,0))</f>
        <v/>
      </c>
      <c r="AX10" s="190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90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78"/>
      <c r="BK10" s="178"/>
      <c r="BL10" s="178"/>
      <c r="BM10" s="197"/>
      <c r="BN10" s="157"/>
      <c r="BO10" s="157"/>
      <c r="BP10" s="157"/>
      <c r="BQ10" s="206"/>
      <c r="BR10" s="157"/>
      <c r="BS10" s="157"/>
      <c r="BT10" s="159"/>
      <c r="BU10" s="161"/>
      <c r="BW10" s="19"/>
    </row>
    <row r="11" spans="1:77" ht="13.5" customHeight="1" thickBot="1" x14ac:dyDescent="0.25">
      <c r="A11" s="164"/>
      <c r="B11" s="167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41"/>
      <c r="O11" s="14">
        <f>IF(P11="","",IF(P11&gt;R11,1,0))</f>
        <v>0</v>
      </c>
      <c r="P11" s="23">
        <v>8</v>
      </c>
      <c r="Q11" s="24" t="s">
        <v>12</v>
      </c>
      <c r="R11" s="25">
        <v>15</v>
      </c>
      <c r="S11" s="14">
        <f>IF(R11="","",IF(R11&gt;P11,1,0))</f>
        <v>1</v>
      </c>
      <c r="T11" s="141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41"/>
      <c r="AA11" s="82">
        <f>IF(AB11="","",IF(AB11&gt;AD11,1,0))</f>
        <v>1</v>
      </c>
      <c r="AB11" s="92">
        <v>15</v>
      </c>
      <c r="AC11" s="93" t="s">
        <v>12</v>
      </c>
      <c r="AD11" s="89">
        <v>8</v>
      </c>
      <c r="AE11" s="82">
        <f>IF(AD11="","",IF(AD11&gt;AB11,1,0))</f>
        <v>0</v>
      </c>
      <c r="AF11" s="141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201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41"/>
      <c r="AS11" s="82" t="str">
        <f>IF(AT11="","",IF(AT11&gt;AV11,1,0))</f>
        <v/>
      </c>
      <c r="AT11" s="92"/>
      <c r="AU11" s="93" t="s">
        <v>12</v>
      </c>
      <c r="AV11" s="89"/>
      <c r="AW11" s="82" t="str">
        <f>IF(AV11="","",IF(AV11&gt;AT11,1,0))</f>
        <v/>
      </c>
      <c r="AX11" s="191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91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79"/>
      <c r="BK11" s="179"/>
      <c r="BL11" s="179"/>
      <c r="BM11" s="198"/>
      <c r="BN11" s="158"/>
      <c r="BO11" s="158"/>
      <c r="BP11" s="158"/>
      <c r="BQ11" s="207"/>
      <c r="BR11" s="158"/>
      <c r="BS11" s="158"/>
      <c r="BT11" s="160"/>
      <c r="BU11" s="162"/>
      <c r="BW11" s="19"/>
    </row>
    <row r="12" spans="1:77" ht="13.5" customHeight="1" x14ac:dyDescent="0.2">
      <c r="A12" s="26">
        <f>H2</f>
        <v>0</v>
      </c>
      <c r="B12" s="267" t="str">
        <f>N4</f>
        <v>⑩</v>
      </c>
      <c r="C12" s="34"/>
      <c r="D12" s="35">
        <f>$R$4</f>
        <v>2</v>
      </c>
      <c r="E12" s="35" t="s">
        <v>12</v>
      </c>
      <c r="F12" s="35">
        <f>O4</f>
        <v>0</v>
      </c>
      <c r="G12" s="36"/>
      <c r="H12" s="220" t="str">
        <f>N8</f>
        <v>⑥</v>
      </c>
      <c r="I12" s="6"/>
      <c r="J12" s="6">
        <f>R8</f>
        <v>2</v>
      </c>
      <c r="K12" s="7" t="s">
        <v>12</v>
      </c>
      <c r="L12" s="35">
        <f>O8</f>
        <v>1</v>
      </c>
      <c r="M12" s="8"/>
      <c r="N12" s="168"/>
      <c r="O12" s="169"/>
      <c r="P12" s="169"/>
      <c r="Q12" s="169"/>
      <c r="R12" s="169"/>
      <c r="S12" s="170"/>
      <c r="T12" s="189" t="s">
        <v>23</v>
      </c>
      <c r="U12" s="83">
        <f>IF(V13="","",SUM(U13:U15))</f>
        <v>2</v>
      </c>
      <c r="V12" s="10"/>
      <c r="W12" s="11" t="s">
        <v>12</v>
      </c>
      <c r="X12" s="9">
        <f>IF(X13="","",SUM(Y13:Y15))</f>
        <v>0</v>
      </c>
      <c r="Y12" s="10"/>
      <c r="Z12" s="139" t="s">
        <v>16</v>
      </c>
      <c r="AA12" s="83">
        <f>IF(AB13="","",SUM(AA13:AA15))</f>
        <v>0</v>
      </c>
      <c r="AB12" s="84"/>
      <c r="AC12" s="86" t="s">
        <v>12</v>
      </c>
      <c r="AD12" s="83">
        <f>IF(AD13="","",SUM(AE13:AE15))</f>
        <v>2</v>
      </c>
      <c r="AE12" s="84"/>
      <c r="AF12" s="202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89"/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216"/>
      <c r="AS12" s="79" t="str">
        <f>IF(AT13="","",SUM(AS13:AS15))</f>
        <v/>
      </c>
      <c r="AT12" s="80"/>
      <c r="AU12" s="35" t="s">
        <v>12</v>
      </c>
      <c r="AV12" s="79" t="str">
        <f>IF(AV13="","",SUM(AW13:AW15))</f>
        <v/>
      </c>
      <c r="AW12" s="80"/>
      <c r="AX12" s="189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89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77">
        <f>SUMPRODUCT((J12=2)+(D12=2)+(U12=2)+(AA12=2)+(AG12=2)+(AM12=2)+(AS12=2)+(AY12=2)+(BE12=2))</f>
        <v>3</v>
      </c>
      <c r="BK12" s="195" t="s">
        <v>13</v>
      </c>
      <c r="BL12" s="177">
        <f>SUMPRODUCT((L12=2)+(F12=2)+(X12=2)+(AD12=2)+(AJ12=2)+(AP12=2)+(AV12=2)+(BB12=2)+(BH12=2))</f>
        <v>1</v>
      </c>
      <c r="BM12" s="180">
        <f t="shared" ref="BM12" si="1">SUM(BJ12*2)+BL12</f>
        <v>7</v>
      </c>
      <c r="BN12" s="156">
        <f>SUM(D12,J12,O12,U12,AA12,AG12,AM12,AS12,AY12,BE12)</f>
        <v>6</v>
      </c>
      <c r="BO12" s="156" t="s">
        <v>13</v>
      </c>
      <c r="BP12" s="156">
        <f>SUM(F12,L12,X12,AD12,AJ12,AP12,AV12,BB12,BH12)</f>
        <v>3</v>
      </c>
      <c r="BQ12" s="205">
        <f>SUM(BN12/BP12)</f>
        <v>2</v>
      </c>
      <c r="BR12" s="156">
        <f>SUM(J13,J14,J15,P13,P14,P15,V13,V14,V15,AB13,AB14,AB15,AH13,AH14,AH15,AN13,AN14,AN15,AT13,AT14,AT15,AZ13,AZ14,AZ15,BF13,BF14,BF15,D13,D14,D15)</f>
        <v>119</v>
      </c>
      <c r="BS12" s="156">
        <f>SUM(F13,F14,F15,L13,L14,L15,R13,R14,R15,X13,X14,X15,AD13,AD14,AD15,AJ13,AJ14,AJ15,AP13,AP14,AP15,AV13,AV14,AV15,BB13,BB14,BB15,BH13,BH14,BH15)</f>
        <v>103</v>
      </c>
      <c r="BT12" s="208">
        <f>SUM(BR12/BS12)</f>
        <v>1.1553398058252426</v>
      </c>
      <c r="BU12" s="161">
        <f>$BV12</f>
        <v>3</v>
      </c>
      <c r="BV12">
        <f>RANK(BY12,BY$4:BY$43)</f>
        <v>3</v>
      </c>
      <c r="BW12" s="19">
        <f>IF(BN12=0,0,IF(BP12=0,9,BQ12))</f>
        <v>2</v>
      </c>
      <c r="BX12">
        <f>IF(BR12=0,0,BT12)</f>
        <v>1.1553398058252426</v>
      </c>
      <c r="BY12">
        <f>BJ12+0.01*BW12+0.00001*BX12</f>
        <v>3.0200115533980583</v>
      </c>
    </row>
    <row r="13" spans="1:77" ht="13.5" customHeight="1" x14ac:dyDescent="0.2">
      <c r="A13" s="163" t="str">
        <f>N3</f>
        <v>KISOGAWA</v>
      </c>
      <c r="B13" s="265"/>
      <c r="C13" s="29">
        <f>S5</f>
        <v>1</v>
      </c>
      <c r="D13" s="30">
        <f>R5</f>
        <v>15</v>
      </c>
      <c r="E13" s="30">
        <f>R3</f>
        <v>0</v>
      </c>
      <c r="F13" s="30">
        <f>SUM(P5)</f>
        <v>11</v>
      </c>
      <c r="G13" s="13">
        <f>O5</f>
        <v>0</v>
      </c>
      <c r="H13" s="221"/>
      <c r="I13" s="30">
        <f>S9</f>
        <v>0</v>
      </c>
      <c r="J13" s="30">
        <f>R9</f>
        <v>10</v>
      </c>
      <c r="K13" s="30" t="s">
        <v>12</v>
      </c>
      <c r="L13" s="12">
        <f>P9</f>
        <v>15</v>
      </c>
      <c r="M13" s="31">
        <f>O9</f>
        <v>1</v>
      </c>
      <c r="N13" s="171"/>
      <c r="O13" s="172"/>
      <c r="P13" s="172"/>
      <c r="Q13" s="172"/>
      <c r="R13" s="172"/>
      <c r="S13" s="173"/>
      <c r="T13" s="190"/>
      <c r="U13" s="14">
        <f>IF(V13="","",IF(V13&gt;X13,1,0))</f>
        <v>1</v>
      </c>
      <c r="V13" s="15">
        <v>15</v>
      </c>
      <c r="W13" s="14" t="s">
        <v>12</v>
      </c>
      <c r="X13" s="16">
        <v>12</v>
      </c>
      <c r="Y13" s="14">
        <f>IF(X13="","",IF(X13&gt;V13,1,0))</f>
        <v>0</v>
      </c>
      <c r="Z13" s="140"/>
      <c r="AA13" s="82">
        <f>IF(AB13="","",IF(AB13&gt;AD13,1,0))</f>
        <v>0</v>
      </c>
      <c r="AB13" s="90">
        <v>7</v>
      </c>
      <c r="AC13" s="82" t="s">
        <v>12</v>
      </c>
      <c r="AD13" s="87">
        <v>15</v>
      </c>
      <c r="AE13" s="82">
        <f>IF(AD13="","",IF(AD13&gt;AB13,1,0))</f>
        <v>1</v>
      </c>
      <c r="AF13" s="203"/>
      <c r="AG13" s="30" t="str">
        <f>IF(AH13="","",IF(AH13&gt;AJ13,1,0))</f>
        <v/>
      </c>
      <c r="AH13" s="35"/>
      <c r="AI13" s="30" t="s">
        <v>12</v>
      </c>
      <c r="AJ13" s="56"/>
      <c r="AK13" s="30" t="str">
        <f>IF(AJ13="","",IF(AJ13&gt;AH13,1,0))</f>
        <v/>
      </c>
      <c r="AL13" s="190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217"/>
      <c r="AS13" s="30" t="str">
        <f>IF(AT13="","",IF(AT13&gt;AV13,1,0))</f>
        <v/>
      </c>
      <c r="AT13" s="35"/>
      <c r="AU13" s="30" t="s">
        <v>12</v>
      </c>
      <c r="AV13" s="56"/>
      <c r="AW13" s="30" t="str">
        <f>IF(AV13="","",IF(AV13&gt;AT13,1,0))</f>
        <v/>
      </c>
      <c r="AX13" s="190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90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78"/>
      <c r="BK13" s="178"/>
      <c r="BL13" s="178"/>
      <c r="BM13" s="181"/>
      <c r="BN13" s="157"/>
      <c r="BO13" s="157"/>
      <c r="BP13" s="157"/>
      <c r="BQ13" s="206"/>
      <c r="BR13" s="157"/>
      <c r="BS13" s="157"/>
      <c r="BT13" s="159"/>
      <c r="BU13" s="161"/>
      <c r="BW13" s="19"/>
    </row>
    <row r="14" spans="1:77" ht="13.5" customHeight="1" x14ac:dyDescent="0.2">
      <c r="A14" s="163"/>
      <c r="B14" s="265"/>
      <c r="C14" s="29">
        <f>S6</f>
        <v>1</v>
      </c>
      <c r="D14" s="30">
        <f>R6</f>
        <v>15</v>
      </c>
      <c r="E14" s="30" t="s">
        <v>12</v>
      </c>
      <c r="F14" s="30">
        <f>SUM(P6)</f>
        <v>10</v>
      </c>
      <c r="G14" s="13">
        <f>O6</f>
        <v>0</v>
      </c>
      <c r="H14" s="221"/>
      <c r="I14" s="30">
        <f>S10</f>
        <v>1</v>
      </c>
      <c r="J14" s="30">
        <f>R10</f>
        <v>15</v>
      </c>
      <c r="K14" s="30" t="s">
        <v>12</v>
      </c>
      <c r="L14" s="12">
        <f>P10</f>
        <v>4</v>
      </c>
      <c r="M14" s="36">
        <f>O10</f>
        <v>0</v>
      </c>
      <c r="N14" s="171"/>
      <c r="O14" s="172"/>
      <c r="P14" s="172"/>
      <c r="Q14" s="172"/>
      <c r="R14" s="172"/>
      <c r="S14" s="173"/>
      <c r="T14" s="190"/>
      <c r="U14" s="14">
        <f>IF(V14="","",IF(V14&gt;X14,1,0))</f>
        <v>1</v>
      </c>
      <c r="V14" s="17">
        <v>15</v>
      </c>
      <c r="W14" s="14" t="s">
        <v>12</v>
      </c>
      <c r="X14" s="18">
        <v>13</v>
      </c>
      <c r="Y14" s="14">
        <f>IF(X14="","",IF(X14&gt;V14,1,0))</f>
        <v>0</v>
      </c>
      <c r="Z14" s="140"/>
      <c r="AA14" s="82">
        <f>IF(AB14="","",IF(AB14&gt;AD14,1,0))</f>
        <v>0</v>
      </c>
      <c r="AB14" s="91">
        <v>12</v>
      </c>
      <c r="AC14" s="82" t="s">
        <v>12</v>
      </c>
      <c r="AD14" s="88">
        <v>15</v>
      </c>
      <c r="AE14" s="82">
        <f>IF(AD14="","",IF(AD14&gt;AB14,1,0))</f>
        <v>1</v>
      </c>
      <c r="AF14" s="203"/>
      <c r="AG14" s="30" t="str">
        <f>IF(AH14="","",IF(AH14&gt;AJ14,1,0))</f>
        <v/>
      </c>
      <c r="AH14" s="30"/>
      <c r="AI14" s="30" t="s">
        <v>12</v>
      </c>
      <c r="AJ14" s="12"/>
      <c r="AK14" s="30" t="str">
        <f>IF(AJ14="","",IF(AJ14&gt;AH14,1,0))</f>
        <v/>
      </c>
      <c r="AL14" s="190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217"/>
      <c r="AS14" s="30" t="str">
        <f>IF(AT14="","",IF(AT14&gt;AV14,1,0))</f>
        <v/>
      </c>
      <c r="AT14" s="30"/>
      <c r="AU14" s="30" t="s">
        <v>12</v>
      </c>
      <c r="AV14" s="12"/>
      <c r="AW14" s="30" t="str">
        <f>IF(AV14="","",IF(AV14&gt;AT14,1,0))</f>
        <v/>
      </c>
      <c r="AX14" s="190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90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78"/>
      <c r="BK14" s="178"/>
      <c r="BL14" s="178"/>
      <c r="BM14" s="181"/>
      <c r="BN14" s="157"/>
      <c r="BO14" s="157"/>
      <c r="BP14" s="157"/>
      <c r="BQ14" s="206"/>
      <c r="BR14" s="157"/>
      <c r="BS14" s="157"/>
      <c r="BT14" s="159"/>
      <c r="BU14" s="161"/>
      <c r="BW14" s="19"/>
    </row>
    <row r="15" spans="1:77" ht="13.5" customHeight="1" thickBot="1" x14ac:dyDescent="0.25">
      <c r="A15" s="164"/>
      <c r="B15" s="268"/>
      <c r="C15" s="37" t="str">
        <f>S7</f>
        <v/>
      </c>
      <c r="D15" s="100">
        <f>R7</f>
        <v>0</v>
      </c>
      <c r="E15" s="100" t="s">
        <v>12</v>
      </c>
      <c r="F15" s="100">
        <f>SUM(P7)</f>
        <v>0</v>
      </c>
      <c r="G15" s="38" t="str">
        <f>O7</f>
        <v/>
      </c>
      <c r="H15" s="222"/>
      <c r="I15" s="20">
        <f>S11</f>
        <v>1</v>
      </c>
      <c r="J15" s="20">
        <f>R11</f>
        <v>15</v>
      </c>
      <c r="K15" s="20" t="s">
        <v>12</v>
      </c>
      <c r="L15" s="21">
        <f>P11</f>
        <v>8</v>
      </c>
      <c r="M15" s="33">
        <f>O11</f>
        <v>0</v>
      </c>
      <c r="N15" s="174"/>
      <c r="O15" s="175"/>
      <c r="P15" s="175"/>
      <c r="Q15" s="175"/>
      <c r="R15" s="175"/>
      <c r="S15" s="176"/>
      <c r="T15" s="191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41"/>
      <c r="AA15" s="82" t="str">
        <f>IF(AB15="","",IF(AB15&gt;AD15,1,0))</f>
        <v/>
      </c>
      <c r="AB15" s="92"/>
      <c r="AC15" s="93" t="s">
        <v>12</v>
      </c>
      <c r="AD15" s="89"/>
      <c r="AE15" s="82" t="str">
        <f>IF(AD15="","",IF(AD15&gt;AB15,1,0))</f>
        <v/>
      </c>
      <c r="AF15" s="204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91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218"/>
      <c r="AS15" s="30" t="str">
        <f>IF(AT15="","",IF(AT15&gt;AV15,1,0))</f>
        <v/>
      </c>
      <c r="AT15" s="20"/>
      <c r="AU15" s="20" t="s">
        <v>12</v>
      </c>
      <c r="AV15" s="21"/>
      <c r="AW15" s="30" t="str">
        <f>IF(AV15="","",IF(AV15&gt;AT15,1,0))</f>
        <v/>
      </c>
      <c r="AX15" s="191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91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79"/>
      <c r="BK15" s="179"/>
      <c r="BL15" s="179"/>
      <c r="BM15" s="182"/>
      <c r="BN15" s="158"/>
      <c r="BO15" s="158"/>
      <c r="BP15" s="158"/>
      <c r="BQ15" s="207"/>
      <c r="BR15" s="158"/>
      <c r="BS15" s="158"/>
      <c r="BT15" s="160"/>
      <c r="BU15" s="162"/>
      <c r="BW15" s="19"/>
    </row>
    <row r="16" spans="1:77" ht="13.5" customHeight="1" x14ac:dyDescent="0.2">
      <c r="A16" s="26">
        <f>N2</f>
        <v>0</v>
      </c>
      <c r="B16" s="264" t="str">
        <f>T4</f>
        <v>⑦</v>
      </c>
      <c r="C16" s="27"/>
      <c r="D16" s="6">
        <f>X4</f>
        <v>2</v>
      </c>
      <c r="E16" s="6" t="s">
        <v>12</v>
      </c>
      <c r="F16" s="6">
        <f>U4</f>
        <v>1</v>
      </c>
      <c r="G16" s="8"/>
      <c r="H16" s="210" t="str">
        <f>$T$8</f>
        <v>⑪</v>
      </c>
      <c r="I16" s="6"/>
      <c r="J16" s="6">
        <f>X8</f>
        <v>0</v>
      </c>
      <c r="K16" s="6" t="s">
        <v>12</v>
      </c>
      <c r="L16" s="39">
        <f>SUM(U8)</f>
        <v>2</v>
      </c>
      <c r="M16" s="8"/>
      <c r="N16" s="213" t="str">
        <f>T12</f>
        <v>③</v>
      </c>
      <c r="O16" s="6"/>
      <c r="P16" s="6">
        <f>X12</f>
        <v>0</v>
      </c>
      <c r="Q16" s="6" t="s">
        <v>12</v>
      </c>
      <c r="R16" s="7">
        <f>U12</f>
        <v>2</v>
      </c>
      <c r="S16" s="8"/>
      <c r="T16" s="168"/>
      <c r="U16" s="169"/>
      <c r="V16" s="169"/>
      <c r="W16" s="169"/>
      <c r="X16" s="169"/>
      <c r="Y16" s="170"/>
      <c r="Z16" s="216"/>
      <c r="AA16" s="79" t="str">
        <f>IF(AB17="","",SUM(AA17:AA19))</f>
        <v/>
      </c>
      <c r="AB16" s="80"/>
      <c r="AC16" s="35" t="s">
        <v>12</v>
      </c>
      <c r="AD16" s="79" t="str">
        <f>IF(AD17="","",SUM(AE17:AE19))</f>
        <v/>
      </c>
      <c r="AE16" s="80"/>
      <c r="AF16" s="139" t="s">
        <v>14</v>
      </c>
      <c r="AG16" s="83">
        <f>IF(AH17="","",SUM(AG17:AG19))</f>
        <v>0</v>
      </c>
      <c r="AH16" s="84"/>
      <c r="AI16" s="86" t="s">
        <v>12</v>
      </c>
      <c r="AJ16" s="83">
        <f>IF(AJ17="","",SUM(AK17:AK19))</f>
        <v>2</v>
      </c>
      <c r="AK16" s="84"/>
      <c r="AL16" s="216"/>
      <c r="AM16" s="79" t="str">
        <f>IF(AN17="","",SUM(AM17:AM19))</f>
        <v/>
      </c>
      <c r="AN16" s="80"/>
      <c r="AO16" s="35" t="s">
        <v>12</v>
      </c>
      <c r="AP16" s="79" t="str">
        <f>IF(AP17="","",SUM(AQ17:AQ19))</f>
        <v/>
      </c>
      <c r="AQ16" s="80"/>
      <c r="AR16" s="139"/>
      <c r="AS16" s="83" t="str">
        <f>IF(AT17="","",SUM(AS17:AS19))</f>
        <v/>
      </c>
      <c r="AT16" s="84"/>
      <c r="AU16" s="86" t="s">
        <v>12</v>
      </c>
      <c r="AV16" s="83" t="str">
        <f>IF(AV17="","",SUM(AW17:AW19))</f>
        <v/>
      </c>
      <c r="AW16" s="84"/>
      <c r="AX16" s="189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89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77">
        <f>SUMPRODUCT((J16=2)+(P16=2)+(D16=2)+(AA16=2)+(AG16=2)+(AM16=2)+(AS16=2)+(AY16=2)+(BE16=2))</f>
        <v>1</v>
      </c>
      <c r="BK16" s="195" t="s">
        <v>13</v>
      </c>
      <c r="BL16" s="177">
        <f>SUMPRODUCT((L16=2)+(R16=2)+(F16=2)+(AD16=2)+(AJ16=2)+(AP16=2)+(AV16=2)+(BB16=2)+(BH16=2))</f>
        <v>3</v>
      </c>
      <c r="BM16" s="180">
        <f t="shared" ref="BM16" si="2">SUM(BJ16*2)+BL16</f>
        <v>5</v>
      </c>
      <c r="BN16" s="156">
        <f>SUM(D16,J16,P16,U16,AA16,AG16,AM16,AS16,AY16,BE16)</f>
        <v>2</v>
      </c>
      <c r="BO16" s="156" t="s">
        <v>13</v>
      </c>
      <c r="BP16" s="156">
        <f>SUM(F16,L16,R16,AD16,AJ16,AP16,AV16,BB16,BH16)</f>
        <v>7</v>
      </c>
      <c r="BQ16" s="205">
        <f>SUM(BN16/BP16)</f>
        <v>0.2857142857142857</v>
      </c>
      <c r="BR16" s="156">
        <f>SUM(J17,J18,J19,P17,P18,P19,V17,V18,V19,AB17,AB18,AB19,AH17,AH18,AH19,AN17,AN18,AN19,AT17,AT18,AT19,AZ17,AZ18,AZ19,BF17,BF18,BF19,D17,D18,D19)</f>
        <v>113</v>
      </c>
      <c r="BS16" s="156">
        <f>SUM(F17,F18,F19,L17,L18,L19,R17,R18,R19,X17,X18,X19,AD17,AD18,AD19,AJ17,AJ18,AJ19,AP17,AP18,AP19,AV17,AV18,AV19,BB17,BB18,BB19,BH17,BH18,BH19)</f>
        <v>128</v>
      </c>
      <c r="BT16" s="208">
        <f>SUM(BR16/BS16)</f>
        <v>0.8828125</v>
      </c>
      <c r="BU16" s="161">
        <f>$BV16</f>
        <v>6</v>
      </c>
      <c r="BV16">
        <f>RANK(BY16,BY$4:BY$43)</f>
        <v>6</v>
      </c>
      <c r="BW16" s="19">
        <f>IF(BN16=0,0,IF(BP16=0,9,BQ16))</f>
        <v>0.2857142857142857</v>
      </c>
      <c r="BX16">
        <f>IF(BR16=0,0,BT16)</f>
        <v>0.8828125</v>
      </c>
      <c r="BY16">
        <f>BJ16+0.01*BW16+0.00001*BX16</f>
        <v>1.0028659709821428</v>
      </c>
    </row>
    <row r="17" spans="1:77" ht="13.5" customHeight="1" thickBot="1" x14ac:dyDescent="0.25">
      <c r="A17" s="163" t="str">
        <f>T3</f>
        <v>フライデー紅葉</v>
      </c>
      <c r="B17" s="265"/>
      <c r="C17" s="29">
        <f>Y5</f>
        <v>1</v>
      </c>
      <c r="D17" s="30">
        <f>X5</f>
        <v>15</v>
      </c>
      <c r="E17" s="30" t="s">
        <v>13</v>
      </c>
      <c r="F17" s="30">
        <f>V5</f>
        <v>10</v>
      </c>
      <c r="G17" s="13">
        <f>U5</f>
        <v>0</v>
      </c>
      <c r="H17" s="211"/>
      <c r="I17" s="30">
        <f>Y9</f>
        <v>0</v>
      </c>
      <c r="J17" s="30">
        <f>X9</f>
        <v>12</v>
      </c>
      <c r="K17" s="30" t="s">
        <v>12</v>
      </c>
      <c r="L17" s="30">
        <f>V9</f>
        <v>15</v>
      </c>
      <c r="M17" s="13">
        <f>U9</f>
        <v>1</v>
      </c>
      <c r="N17" s="214"/>
      <c r="O17" s="12">
        <f>Y13</f>
        <v>0</v>
      </c>
      <c r="P17" s="13">
        <f>X13</f>
        <v>12</v>
      </c>
      <c r="Q17" s="30" t="s">
        <v>12</v>
      </c>
      <c r="R17" s="12">
        <f>V13</f>
        <v>15</v>
      </c>
      <c r="S17" s="13">
        <f>U13</f>
        <v>1</v>
      </c>
      <c r="T17" s="171"/>
      <c r="U17" s="172"/>
      <c r="V17" s="172"/>
      <c r="W17" s="172"/>
      <c r="X17" s="172"/>
      <c r="Y17" s="173"/>
      <c r="Z17" s="217"/>
      <c r="AA17" s="30" t="str">
        <f>IF(AB17="","",IF(AB17&gt;AD17,1,0))</f>
        <v/>
      </c>
      <c r="AB17" s="35"/>
      <c r="AC17" s="30" t="s">
        <v>12</v>
      </c>
      <c r="AD17" s="56"/>
      <c r="AE17" s="30" t="str">
        <f>IF(AD17="","",IF(AD17&gt;AB17,1,0))</f>
        <v/>
      </c>
      <c r="AF17" s="140"/>
      <c r="AG17" s="82">
        <f>IF(AH17="","",IF(AH17&gt;AJ17,1,0))</f>
        <v>0</v>
      </c>
      <c r="AH17" s="90">
        <v>11</v>
      </c>
      <c r="AI17" s="82" t="s">
        <v>12</v>
      </c>
      <c r="AJ17" s="87">
        <v>15</v>
      </c>
      <c r="AK17" s="82">
        <f>IF(AJ17="","",IF(AJ17&gt;AH17,1,0))</f>
        <v>1</v>
      </c>
      <c r="AL17" s="217"/>
      <c r="AM17" s="30" t="str">
        <f>IF(AN17="","",IF(AN17&gt;AP17,1,0))</f>
        <v/>
      </c>
      <c r="AN17" s="35"/>
      <c r="AO17" s="30" t="s">
        <v>12</v>
      </c>
      <c r="AP17" s="56"/>
      <c r="AQ17" s="30" t="str">
        <f>IF(AP17="","",IF(AP17&gt;AN17,1,0))</f>
        <v/>
      </c>
      <c r="AR17" s="140"/>
      <c r="AS17" s="82" t="str">
        <f>IF(AT17="","",IF(AT17&gt;AV17,1,0))</f>
        <v/>
      </c>
      <c r="AT17" s="90"/>
      <c r="AU17" s="82" t="s">
        <v>12</v>
      </c>
      <c r="AV17" s="87"/>
      <c r="AW17" s="82" t="str">
        <f>IF(AV17="","",IF(AV17&gt;AT17,1,0))</f>
        <v/>
      </c>
      <c r="AX17" s="190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90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78"/>
      <c r="BK17" s="178"/>
      <c r="BL17" s="178"/>
      <c r="BM17" s="181"/>
      <c r="BN17" s="157"/>
      <c r="BO17" s="157"/>
      <c r="BP17" s="157"/>
      <c r="BQ17" s="206"/>
      <c r="BR17" s="157"/>
      <c r="BS17" s="157"/>
      <c r="BT17" s="159"/>
      <c r="BU17" s="161"/>
      <c r="BW17" s="19"/>
    </row>
    <row r="18" spans="1:77" ht="13.5" customHeight="1" x14ac:dyDescent="0.2">
      <c r="A18" s="163"/>
      <c r="B18" s="265"/>
      <c r="C18" s="29">
        <f>Y6</f>
        <v>0</v>
      </c>
      <c r="D18" s="30">
        <f>X6</f>
        <v>12</v>
      </c>
      <c r="E18" s="39" t="s">
        <v>12</v>
      </c>
      <c r="F18" s="30">
        <f>V6</f>
        <v>15</v>
      </c>
      <c r="G18" s="13">
        <f>U6</f>
        <v>1</v>
      </c>
      <c r="H18" s="211"/>
      <c r="I18" s="30">
        <f>Y10</f>
        <v>0</v>
      </c>
      <c r="J18" s="30">
        <f>X10</f>
        <v>11</v>
      </c>
      <c r="K18" s="30" t="s">
        <v>12</v>
      </c>
      <c r="L18" s="30">
        <f>V10</f>
        <v>15</v>
      </c>
      <c r="M18" s="13">
        <f>U10</f>
        <v>1</v>
      </c>
      <c r="N18" s="214"/>
      <c r="O18" s="12">
        <f>Y14</f>
        <v>0</v>
      </c>
      <c r="P18" s="13">
        <f>X14</f>
        <v>13</v>
      </c>
      <c r="Q18" s="30" t="s">
        <v>12</v>
      </c>
      <c r="R18" s="12">
        <f>V14</f>
        <v>15</v>
      </c>
      <c r="S18" s="13">
        <f>U14</f>
        <v>1</v>
      </c>
      <c r="T18" s="171"/>
      <c r="U18" s="172"/>
      <c r="V18" s="172"/>
      <c r="W18" s="172"/>
      <c r="X18" s="172"/>
      <c r="Y18" s="173"/>
      <c r="Z18" s="217"/>
      <c r="AA18" s="30" t="str">
        <f>IF(AB18="","",IF(AB18&gt;AD18,1,0))</f>
        <v/>
      </c>
      <c r="AB18" s="30"/>
      <c r="AC18" s="30" t="s">
        <v>12</v>
      </c>
      <c r="AD18" s="12"/>
      <c r="AE18" s="30" t="str">
        <f>IF(AD18="","",IF(AD18&gt;AB18,1,0))</f>
        <v/>
      </c>
      <c r="AF18" s="140"/>
      <c r="AG18" s="82">
        <f>IF(AH18="","",IF(AH18&gt;AJ18,1,0))</f>
        <v>0</v>
      </c>
      <c r="AH18" s="91">
        <v>12</v>
      </c>
      <c r="AI18" s="82" t="s">
        <v>12</v>
      </c>
      <c r="AJ18" s="88">
        <v>15</v>
      </c>
      <c r="AK18" s="82">
        <f>IF(AJ18="","",IF(AJ18&gt;AH18,1,0))</f>
        <v>1</v>
      </c>
      <c r="AL18" s="217"/>
      <c r="AM18" s="30" t="str">
        <f>IF(AN18="","",IF(AN18&gt;AP18,1,0))</f>
        <v/>
      </c>
      <c r="AN18" s="30"/>
      <c r="AO18" s="30" t="s">
        <v>12</v>
      </c>
      <c r="AP18" s="12"/>
      <c r="AQ18" s="30" t="str">
        <f>IF(AP18="","",IF(AP18&gt;AN18,1,0))</f>
        <v/>
      </c>
      <c r="AR18" s="140"/>
      <c r="AS18" s="82" t="str">
        <f>IF(AT18="","",IF(AT18&gt;AV18,1,0))</f>
        <v/>
      </c>
      <c r="AT18" s="91"/>
      <c r="AU18" s="82" t="s">
        <v>12</v>
      </c>
      <c r="AV18" s="88"/>
      <c r="AW18" s="82" t="str">
        <f>IF(AV18="","",IF(AV18&gt;AT18,1,0))</f>
        <v/>
      </c>
      <c r="AX18" s="190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90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78"/>
      <c r="BK18" s="178"/>
      <c r="BL18" s="178"/>
      <c r="BM18" s="181"/>
      <c r="BN18" s="157"/>
      <c r="BO18" s="157"/>
      <c r="BP18" s="157"/>
      <c r="BQ18" s="206"/>
      <c r="BR18" s="157"/>
      <c r="BS18" s="157"/>
      <c r="BT18" s="159"/>
      <c r="BU18" s="161"/>
      <c r="BW18" s="19"/>
    </row>
    <row r="19" spans="1:77" ht="13.5" customHeight="1" thickBot="1" x14ac:dyDescent="0.25">
      <c r="A19" s="164"/>
      <c r="B19" s="268"/>
      <c r="C19" s="32">
        <f>Y7</f>
        <v>1</v>
      </c>
      <c r="D19" s="20">
        <f>X7</f>
        <v>15</v>
      </c>
      <c r="E19" s="20" t="s">
        <v>13</v>
      </c>
      <c r="F19" s="20">
        <f>V7</f>
        <v>13</v>
      </c>
      <c r="G19" s="22">
        <f>U7</f>
        <v>0</v>
      </c>
      <c r="H19" s="212"/>
      <c r="I19" s="20" t="str">
        <f>Y11</f>
        <v/>
      </c>
      <c r="J19" s="20">
        <f>X11</f>
        <v>0</v>
      </c>
      <c r="K19" s="20" t="s">
        <v>12</v>
      </c>
      <c r="L19" s="20">
        <f>V11</f>
        <v>0</v>
      </c>
      <c r="M19" s="22" t="str">
        <f>U11</f>
        <v/>
      </c>
      <c r="N19" s="215"/>
      <c r="O19" s="21" t="str">
        <f>Y15</f>
        <v/>
      </c>
      <c r="P19" s="22">
        <f>X15</f>
        <v>0</v>
      </c>
      <c r="Q19" s="20" t="s">
        <v>12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218"/>
      <c r="AA19" s="30" t="str">
        <f>IF(AB19="","",IF(AB19&gt;AD19,1,0))</f>
        <v/>
      </c>
      <c r="AB19" s="20"/>
      <c r="AC19" s="20" t="s">
        <v>12</v>
      </c>
      <c r="AD19" s="21"/>
      <c r="AE19" s="30" t="str">
        <f>IF(AD19="","",IF(AD19&gt;AB19,1,0))</f>
        <v/>
      </c>
      <c r="AF19" s="141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218"/>
      <c r="AM19" s="30" t="str">
        <f>IF(AN19="","",IF(AN19&gt;AP19,1,0))</f>
        <v/>
      </c>
      <c r="AN19" s="20"/>
      <c r="AO19" s="20" t="s">
        <v>12</v>
      </c>
      <c r="AP19" s="21"/>
      <c r="AQ19" s="30" t="str">
        <f>IF(AP19="","",IF(AP19&gt;AN19,1,0))</f>
        <v/>
      </c>
      <c r="AR19" s="141"/>
      <c r="AS19" s="82" t="str">
        <f>IF(AT19="","",IF(AT19&gt;AV19,1,0))</f>
        <v/>
      </c>
      <c r="AT19" s="92"/>
      <c r="AU19" s="93" t="s">
        <v>12</v>
      </c>
      <c r="AV19" s="89"/>
      <c r="AW19" s="82" t="str">
        <f>IF(AV19="","",IF(AV19&gt;AT19,1,0))</f>
        <v/>
      </c>
      <c r="AX19" s="191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91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79"/>
      <c r="BK19" s="179"/>
      <c r="BL19" s="179"/>
      <c r="BM19" s="182"/>
      <c r="BN19" s="158"/>
      <c r="BO19" s="158"/>
      <c r="BP19" s="158"/>
      <c r="BQ19" s="207"/>
      <c r="BR19" s="158"/>
      <c r="BS19" s="158"/>
      <c r="BT19" s="160"/>
      <c r="BU19" s="162"/>
      <c r="BW19" s="19"/>
    </row>
    <row r="20" spans="1:77" ht="13.5" customHeight="1" x14ac:dyDescent="0.2">
      <c r="A20" s="26">
        <f>T2</f>
        <v>0</v>
      </c>
      <c r="B20" s="265" t="str">
        <f>Z4</f>
        <v>④</v>
      </c>
      <c r="C20" s="34"/>
      <c r="D20" s="35">
        <f>AD4</f>
        <v>2</v>
      </c>
      <c r="E20" s="35" t="s">
        <v>12</v>
      </c>
      <c r="F20" s="35">
        <f>AA4</f>
        <v>0</v>
      </c>
      <c r="G20" s="36"/>
      <c r="H20" s="210" t="str">
        <f>$Z$8</f>
        <v>②</v>
      </c>
      <c r="I20" s="6"/>
      <c r="J20" s="6">
        <f>AD8</f>
        <v>1</v>
      </c>
      <c r="K20" s="6" t="s">
        <v>12</v>
      </c>
      <c r="L20" s="7">
        <f>AA8</f>
        <v>2</v>
      </c>
      <c r="M20" s="8"/>
      <c r="N20" s="213" t="str">
        <f>$Z$12</f>
        <v>⑧</v>
      </c>
      <c r="O20" s="6"/>
      <c r="P20" s="6">
        <f>AD12</f>
        <v>2</v>
      </c>
      <c r="Q20" s="6" t="s">
        <v>12</v>
      </c>
      <c r="R20" s="7">
        <f>AA12</f>
        <v>0</v>
      </c>
      <c r="S20" s="8"/>
      <c r="T20" s="213">
        <f>Z16</f>
        <v>0</v>
      </c>
      <c r="U20" s="40"/>
      <c r="V20" s="6" t="str">
        <f>AD16</f>
        <v/>
      </c>
      <c r="W20" s="6" t="s">
        <v>12</v>
      </c>
      <c r="X20" s="7" t="str">
        <f>AA16</f>
        <v/>
      </c>
      <c r="Y20" s="8"/>
      <c r="Z20" s="168"/>
      <c r="AA20" s="169"/>
      <c r="AB20" s="169"/>
      <c r="AC20" s="169"/>
      <c r="AD20" s="169"/>
      <c r="AE20" s="170"/>
      <c r="AF20" s="139" t="s">
        <v>19</v>
      </c>
      <c r="AG20" s="83">
        <f>IF(AH21="","",SUM(AG21:AG23))</f>
        <v>2</v>
      </c>
      <c r="AH20" s="84"/>
      <c r="AI20" s="86" t="s">
        <v>12</v>
      </c>
      <c r="AJ20" s="83">
        <f>IF(AJ21="","",SUM(AK21:AK23))</f>
        <v>0</v>
      </c>
      <c r="AK20" s="84"/>
      <c r="AL20" s="139"/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216"/>
      <c r="AS20" s="79" t="str">
        <f>IF(AT21="","",SUM(AS21:AS23))</f>
        <v/>
      </c>
      <c r="AT20" s="80"/>
      <c r="AU20" s="35" t="s">
        <v>12</v>
      </c>
      <c r="AV20" s="79" t="str">
        <f>IF(AV21="","",SUM(AW21:AW23))</f>
        <v/>
      </c>
      <c r="AW20" s="80"/>
      <c r="AX20" s="189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89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77">
        <f>SUMPRODUCT((D20=2)+(J20=2)+(P20=2)+(V20=2)+(AG20=2)+(AM20=2)+(AS20=2)+(AY20=2)+(BE20=2))</f>
        <v>3</v>
      </c>
      <c r="BK20" s="195"/>
      <c r="BL20" s="177">
        <f>SUMPRODUCT((L20=2)+(R20=2)+(F20=2)+(X20=2)+(AJ20=2)+(AP20=2)+(AV20=2)+(BB20=2)+(BH20=2))</f>
        <v>1</v>
      </c>
      <c r="BM20" s="180">
        <f t="shared" ref="BM20" si="3">SUM(BJ20*2)+BL20</f>
        <v>7</v>
      </c>
      <c r="BN20" s="156">
        <f>SUM(D20,J20,P20,V20,,AG20,AM20,AS20,AY20,BE20)</f>
        <v>7</v>
      </c>
      <c r="BO20" s="156" t="s">
        <v>13</v>
      </c>
      <c r="BP20" s="156">
        <f>SUM(F20,L20,R20,X20,AJ20,AP20,AV20,BB20,BH20)</f>
        <v>2</v>
      </c>
      <c r="BQ20" s="205">
        <f>SUM(BN20/BP20)</f>
        <v>3.5</v>
      </c>
      <c r="BR20" s="156">
        <f>SUM(J21,J22,J23,P21,P22,P23,V21,V22,V23,AB21,AB22,AB23,AH21,AH22,AH23,AN21,AN22,AN23,AT21,AT22,AT23,AZ21,AZ22,AZ23,BF21,BF22,BF23,D21,D22,D23)</f>
        <v>121</v>
      </c>
      <c r="BS20" s="156">
        <f>SUM(F21,F22,F23,L21,L22,L23,R21,R22,R23,X21,X22,X23,AD21,AD22,AD23,AJ21,AJ22,AJ23,AP21,AP22,AP23,AV21,AV22,AV23,BB21,BB22,BB23,BH21,BH22,BH23)</f>
        <v>90</v>
      </c>
      <c r="BT20" s="208">
        <f>SUM(BR20/BS20)</f>
        <v>1.3444444444444446</v>
      </c>
      <c r="BU20" s="161">
        <f>$BV20</f>
        <v>1</v>
      </c>
      <c r="BV20">
        <f>RANK(BY20,BY$4:BY$43)</f>
        <v>1</v>
      </c>
      <c r="BW20" s="19">
        <f>IF(BN20=0,0,IF(BP20=0,9,BQ20))</f>
        <v>3.5</v>
      </c>
      <c r="BX20">
        <f>IF(BR20=0,0,BT20)</f>
        <v>1.3444444444444446</v>
      </c>
      <c r="BY20">
        <f>BJ20+0.01*BW20+0.00001*BX20</f>
        <v>3.0350134444444445</v>
      </c>
    </row>
    <row r="21" spans="1:77" ht="13.5" customHeight="1" x14ac:dyDescent="0.2">
      <c r="A21" s="223" t="str">
        <f>Z3</f>
        <v>フライデーグラス</v>
      </c>
      <c r="B21" s="265"/>
      <c r="C21" s="29">
        <f>AE5</f>
        <v>1</v>
      </c>
      <c r="D21" s="30">
        <f>AD5</f>
        <v>15</v>
      </c>
      <c r="E21" s="30" t="s">
        <v>13</v>
      </c>
      <c r="F21" s="30">
        <f>AB5</f>
        <v>12</v>
      </c>
      <c r="G21" s="13">
        <f>AA5</f>
        <v>0</v>
      </c>
      <c r="H21" s="211"/>
      <c r="I21" s="30">
        <f>AE9</f>
        <v>0</v>
      </c>
      <c r="J21" s="30">
        <f>AD9</f>
        <v>8</v>
      </c>
      <c r="K21" s="30" t="s">
        <v>12</v>
      </c>
      <c r="L21" s="12">
        <f>AB9</f>
        <v>15</v>
      </c>
      <c r="M21" s="13">
        <f>AA9</f>
        <v>1</v>
      </c>
      <c r="N21" s="214"/>
      <c r="O21" s="30">
        <f>AE13</f>
        <v>1</v>
      </c>
      <c r="P21" s="30">
        <f>AD13</f>
        <v>15</v>
      </c>
      <c r="Q21" s="30" t="s">
        <v>12</v>
      </c>
      <c r="R21" s="12">
        <f>AB13</f>
        <v>7</v>
      </c>
      <c r="S21" s="13">
        <f>AA13</f>
        <v>0</v>
      </c>
      <c r="T21" s="214"/>
      <c r="U21" s="41" t="str">
        <f>AE17</f>
        <v/>
      </c>
      <c r="V21" s="30">
        <f>AD17</f>
        <v>0</v>
      </c>
      <c r="W21" s="30" t="s">
        <v>12</v>
      </c>
      <c r="X21" s="12">
        <f>AB17</f>
        <v>0</v>
      </c>
      <c r="Y21" s="13" t="str">
        <f>AA17</f>
        <v/>
      </c>
      <c r="Z21" s="171"/>
      <c r="AA21" s="172"/>
      <c r="AB21" s="172"/>
      <c r="AC21" s="172"/>
      <c r="AD21" s="172"/>
      <c r="AE21" s="173"/>
      <c r="AF21" s="140"/>
      <c r="AG21" s="82">
        <f>IF(AH21="","",IF(AH21&gt;AJ21,1,0))</f>
        <v>1</v>
      </c>
      <c r="AH21" s="90">
        <v>15</v>
      </c>
      <c r="AI21" s="82" t="s">
        <v>12</v>
      </c>
      <c r="AJ21" s="87">
        <v>7</v>
      </c>
      <c r="AK21" s="82">
        <f>IF(AJ21="","",IF(AJ21&gt;AH21,1,0))</f>
        <v>0</v>
      </c>
      <c r="AL21" s="14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17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90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90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78"/>
      <c r="BK21" s="178"/>
      <c r="BL21" s="178"/>
      <c r="BM21" s="181"/>
      <c r="BN21" s="157"/>
      <c r="BO21" s="157"/>
      <c r="BP21" s="157"/>
      <c r="BQ21" s="206"/>
      <c r="BR21" s="157"/>
      <c r="BS21" s="157"/>
      <c r="BT21" s="159"/>
      <c r="BU21" s="161"/>
      <c r="BW21" s="19"/>
    </row>
    <row r="22" spans="1:77" ht="13.5" customHeight="1" x14ac:dyDescent="0.2">
      <c r="A22" s="223"/>
      <c r="B22" s="265"/>
      <c r="C22" s="29">
        <f>AE6</f>
        <v>1</v>
      </c>
      <c r="D22" s="30">
        <f>AD6</f>
        <v>15</v>
      </c>
      <c r="E22" s="30" t="s">
        <v>13</v>
      </c>
      <c r="F22" s="30">
        <f>AB6</f>
        <v>8</v>
      </c>
      <c r="G22" s="13">
        <f>AA6</f>
        <v>0</v>
      </c>
      <c r="H22" s="211"/>
      <c r="I22" s="30">
        <f>AE10</f>
        <v>1</v>
      </c>
      <c r="J22" s="30">
        <f>AD10</f>
        <v>15</v>
      </c>
      <c r="K22" s="30" t="s">
        <v>12</v>
      </c>
      <c r="L22" s="12">
        <f>AB10</f>
        <v>7</v>
      </c>
      <c r="M22" s="13">
        <f>AA10</f>
        <v>0</v>
      </c>
      <c r="N22" s="214"/>
      <c r="O22" s="30">
        <f>AE14</f>
        <v>1</v>
      </c>
      <c r="P22" s="30">
        <f>AD14</f>
        <v>15</v>
      </c>
      <c r="Q22" s="30" t="s">
        <v>12</v>
      </c>
      <c r="R22" s="12">
        <f>AB14</f>
        <v>12</v>
      </c>
      <c r="S22" s="13">
        <f>AA14</f>
        <v>0</v>
      </c>
      <c r="T22" s="214"/>
      <c r="U22" s="41" t="str">
        <f>AE18</f>
        <v/>
      </c>
      <c r="V22" s="30">
        <f>AD18</f>
        <v>0</v>
      </c>
      <c r="W22" s="30" t="s">
        <v>12</v>
      </c>
      <c r="X22" s="12">
        <f>AB18</f>
        <v>0</v>
      </c>
      <c r="Y22" s="13" t="str">
        <f>AA18</f>
        <v/>
      </c>
      <c r="Z22" s="171"/>
      <c r="AA22" s="172"/>
      <c r="AB22" s="172"/>
      <c r="AC22" s="172"/>
      <c r="AD22" s="172"/>
      <c r="AE22" s="173"/>
      <c r="AF22" s="140"/>
      <c r="AG22" s="82">
        <f>IF(AH22="","",IF(AH22&gt;AJ22,1,0))</f>
        <v>1</v>
      </c>
      <c r="AH22" s="91">
        <v>15</v>
      </c>
      <c r="AI22" s="82" t="s">
        <v>12</v>
      </c>
      <c r="AJ22" s="88">
        <v>7</v>
      </c>
      <c r="AK22" s="82">
        <f>IF(AJ22="","",IF(AJ22&gt;AH22,1,0))</f>
        <v>0</v>
      </c>
      <c r="AL22" s="14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17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90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90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78"/>
      <c r="BK22" s="178"/>
      <c r="BL22" s="178"/>
      <c r="BM22" s="181"/>
      <c r="BN22" s="157"/>
      <c r="BO22" s="157"/>
      <c r="BP22" s="157"/>
      <c r="BQ22" s="206"/>
      <c r="BR22" s="157"/>
      <c r="BS22" s="157"/>
      <c r="BT22" s="159"/>
      <c r="BU22" s="161"/>
      <c r="BW22" s="19"/>
    </row>
    <row r="23" spans="1:77" ht="13.5" customHeight="1" thickBot="1" x14ac:dyDescent="0.25">
      <c r="A23" s="224"/>
      <c r="B23" s="266"/>
      <c r="C23" s="32" t="str">
        <f>AE7</f>
        <v/>
      </c>
      <c r="D23" s="20">
        <f>AD7</f>
        <v>0</v>
      </c>
      <c r="E23" s="20" t="s">
        <v>13</v>
      </c>
      <c r="F23" s="20">
        <f>AB7</f>
        <v>0</v>
      </c>
      <c r="G23" s="22" t="str">
        <f>AA7</f>
        <v/>
      </c>
      <c r="H23" s="212"/>
      <c r="I23" s="20">
        <f>AE11</f>
        <v>0</v>
      </c>
      <c r="J23" s="20">
        <f>AD11</f>
        <v>8</v>
      </c>
      <c r="K23" s="20" t="s">
        <v>12</v>
      </c>
      <c r="L23" s="21">
        <f>AB11</f>
        <v>15</v>
      </c>
      <c r="M23" s="22">
        <f>AA11</f>
        <v>1</v>
      </c>
      <c r="N23" s="215"/>
      <c r="O23" s="20" t="str">
        <f>AE15</f>
        <v/>
      </c>
      <c r="P23" s="20">
        <f>AD15</f>
        <v>0</v>
      </c>
      <c r="Q23" s="20" t="s">
        <v>12</v>
      </c>
      <c r="R23" s="21">
        <f>AB15</f>
        <v>0</v>
      </c>
      <c r="S23" s="22" t="str">
        <f>AA15</f>
        <v/>
      </c>
      <c r="T23" s="215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4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41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218"/>
      <c r="AS23" s="30" t="str">
        <f>IF(AT23="","",IF(AT23&gt;AV23,1,0))</f>
        <v/>
      </c>
      <c r="AT23" s="20"/>
      <c r="AU23" s="20" t="s">
        <v>12</v>
      </c>
      <c r="AV23" s="21"/>
      <c r="AW23" s="30" t="str">
        <f>IF(AV23="","",IF(AV23&gt;AT23,1,0))</f>
        <v/>
      </c>
      <c r="AX23" s="191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91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79"/>
      <c r="BK23" s="179"/>
      <c r="BL23" s="179"/>
      <c r="BM23" s="182"/>
      <c r="BN23" s="158"/>
      <c r="BO23" s="158"/>
      <c r="BP23" s="158"/>
      <c r="BQ23" s="207"/>
      <c r="BR23" s="158"/>
      <c r="BS23" s="158"/>
      <c r="BT23" s="160"/>
      <c r="BU23" s="162"/>
      <c r="BW23" s="19"/>
    </row>
    <row r="24" spans="1:77" ht="13.5" customHeight="1" x14ac:dyDescent="0.2">
      <c r="A24" s="81">
        <f>Z2</f>
        <v>0</v>
      </c>
      <c r="B24" s="264" t="str">
        <f>$AF$4</f>
        <v>①</v>
      </c>
      <c r="C24" s="27"/>
      <c r="D24" s="6">
        <f>AJ4</f>
        <v>0</v>
      </c>
      <c r="E24" s="6" t="s">
        <v>12</v>
      </c>
      <c r="F24" s="6">
        <f>AG4</f>
        <v>2</v>
      </c>
      <c r="G24" s="8"/>
      <c r="H24" s="210" t="str">
        <f>AF8</f>
        <v>⑨</v>
      </c>
      <c r="I24" s="6"/>
      <c r="J24" s="6">
        <f>AJ8</f>
        <v>0</v>
      </c>
      <c r="K24" s="6" t="s">
        <v>12</v>
      </c>
      <c r="L24" s="7">
        <f>AG8</f>
        <v>2</v>
      </c>
      <c r="M24" s="8"/>
      <c r="N24" s="225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213" t="str">
        <f>AF16</f>
        <v>⑤</v>
      </c>
      <c r="U24" s="40"/>
      <c r="V24" s="6">
        <f>AJ16</f>
        <v>2</v>
      </c>
      <c r="W24" s="6" t="s">
        <v>12</v>
      </c>
      <c r="X24" s="7">
        <f>AG16</f>
        <v>0</v>
      </c>
      <c r="Y24" s="8"/>
      <c r="Z24" s="213" t="str">
        <f>AF20</f>
        <v>⑫</v>
      </c>
      <c r="AA24" s="40"/>
      <c r="AB24" s="6">
        <f>AJ20</f>
        <v>0</v>
      </c>
      <c r="AC24" s="6" t="s">
        <v>12</v>
      </c>
      <c r="AD24" s="7">
        <f>AG20</f>
        <v>2</v>
      </c>
      <c r="AE24" s="8"/>
      <c r="AF24" s="168"/>
      <c r="AG24" s="169"/>
      <c r="AH24" s="169"/>
      <c r="AI24" s="169"/>
      <c r="AJ24" s="169"/>
      <c r="AK24" s="170"/>
      <c r="AL24" s="216"/>
      <c r="AM24" s="79" t="str">
        <f>IF(AN25="","",SUM(AM25:AM27))</f>
        <v/>
      </c>
      <c r="AN24" s="80"/>
      <c r="AO24" s="35" t="s">
        <v>12</v>
      </c>
      <c r="AP24" s="79" t="str">
        <f>IF(AP25="","",SUM(AQ25:AQ27))</f>
        <v/>
      </c>
      <c r="AQ24" s="80"/>
      <c r="AR24" s="139" t="s">
        <v>23</v>
      </c>
      <c r="AS24" s="83" t="str">
        <f>IF(AT25="","",SUM(AS25:AS27))</f>
        <v/>
      </c>
      <c r="AT24" s="84"/>
      <c r="AU24" s="86" t="s">
        <v>12</v>
      </c>
      <c r="AV24" s="83" t="str">
        <f>IF(AV25="","",SUM(AW25:AW27))</f>
        <v/>
      </c>
      <c r="AW24" s="84"/>
      <c r="AX24" s="189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89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77">
        <f>SUMPRODUCT((J24=2)+(P24=2)+(V24=2)+(AB24=2)+(D24=2)+(AM24=2)+(AS24=2)+(AY24=2)+(BE24=2))</f>
        <v>1</v>
      </c>
      <c r="BK24" s="195" t="s">
        <v>13</v>
      </c>
      <c r="BL24" s="177">
        <f>SUMPRODUCT((L24=2)+(R24=2)+(X24=2)+(F24=2)+(AD24=2)+(AP24=2)+(AV24=2)+(BB24=2)+(BH24=2))</f>
        <v>3</v>
      </c>
      <c r="BM24" s="180">
        <f t="shared" ref="BM24" si="4">SUM(BJ24*2)+BL24</f>
        <v>5</v>
      </c>
      <c r="BN24" s="156">
        <f>SUM(D24,J24,P24,V24,AB24,AM24,AS24,AY24,BE24)</f>
        <v>2</v>
      </c>
      <c r="BO24" s="156" t="s">
        <v>13</v>
      </c>
      <c r="BP24" s="156">
        <f>SUM(F24,L24,R24,X24,AD24,AP24,AV24,BB24,BH24)</f>
        <v>6</v>
      </c>
      <c r="BQ24" s="205">
        <f>SUM(BN24/BP24)</f>
        <v>0.33333333333333331</v>
      </c>
      <c r="BR24" s="156">
        <f>SUM(J25,J26,J27,P25,P26,P27,V25,V26,V27,AB25,AB26,AB27,AH25,AH26,AH27,AN25,AN26,AN27,AT25,AT26,AT27,AZ25,AZ26,AZ27,BF25,BF26,BF27,D25,D26,D27)</f>
        <v>76</v>
      </c>
      <c r="BS24" s="156">
        <f>SUM(F25,F26,F27,L25,L26,L27,R25,R26,R27,X25,X26,X27,AD25,AD26,AD27,AJ25,AJ26,AJ27,AP25,AP26,AP27,AV25,AV26,AV27,BB25,BB26,BB27,BH25,BH26,BH27)</f>
        <v>113</v>
      </c>
      <c r="BT24" s="208">
        <f>SUM(BR24/BS24)</f>
        <v>0.67256637168141598</v>
      </c>
      <c r="BU24" s="161">
        <f>$BV24</f>
        <v>5</v>
      </c>
      <c r="BV24">
        <f>RANK(BY24,BY$4:BY$43)</f>
        <v>5</v>
      </c>
      <c r="BW24" s="19">
        <f>IF(BN24=0,0,IF(BP24=0,9,BQ24))</f>
        <v>0.33333333333333331</v>
      </c>
      <c r="BX24">
        <f>IF(BR24=0,0,BT24)</f>
        <v>0.67256637168141598</v>
      </c>
      <c r="BY24">
        <f>BJ24+0.01*BW24+0.00001*BX24</f>
        <v>1.0033400589970503</v>
      </c>
    </row>
    <row r="25" spans="1:77" ht="13.5" customHeight="1" x14ac:dyDescent="0.2">
      <c r="A25" s="223" t="str">
        <f>AF3</f>
        <v>Ｑビック</v>
      </c>
      <c r="B25" s="265"/>
      <c r="C25" s="29">
        <f>AK5</f>
        <v>0</v>
      </c>
      <c r="D25" s="30">
        <f>AJ5</f>
        <v>8</v>
      </c>
      <c r="E25" s="30" t="s">
        <v>13</v>
      </c>
      <c r="F25" s="30">
        <f>AH5</f>
        <v>15</v>
      </c>
      <c r="G25" s="13">
        <f>AG5</f>
        <v>1</v>
      </c>
      <c r="H25" s="211"/>
      <c r="I25" s="30">
        <f>AK9</f>
        <v>0</v>
      </c>
      <c r="J25" s="30">
        <f>AJ9</f>
        <v>11</v>
      </c>
      <c r="K25" s="30" t="s">
        <v>12</v>
      </c>
      <c r="L25" s="12">
        <f>AH9</f>
        <v>15</v>
      </c>
      <c r="M25" s="13">
        <f>AG9</f>
        <v>1</v>
      </c>
      <c r="N25" s="226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 t="str">
        <f>AG13</f>
        <v/>
      </c>
      <c r="T25" s="214"/>
      <c r="U25" s="41">
        <f>AK17</f>
        <v>1</v>
      </c>
      <c r="V25" s="30">
        <f>AJ17</f>
        <v>15</v>
      </c>
      <c r="W25" s="30" t="s">
        <v>12</v>
      </c>
      <c r="X25" s="12">
        <f>AH17</f>
        <v>11</v>
      </c>
      <c r="Y25" s="13">
        <f>AG17</f>
        <v>0</v>
      </c>
      <c r="Z25" s="214"/>
      <c r="AA25" s="41">
        <f>AK21</f>
        <v>0</v>
      </c>
      <c r="AB25" s="30">
        <f>AJ21</f>
        <v>7</v>
      </c>
      <c r="AC25" s="30" t="s">
        <v>12</v>
      </c>
      <c r="AD25" s="12">
        <f>AH21</f>
        <v>15</v>
      </c>
      <c r="AE25" s="13">
        <f>AG21</f>
        <v>1</v>
      </c>
      <c r="AF25" s="171"/>
      <c r="AG25" s="172"/>
      <c r="AH25" s="172"/>
      <c r="AI25" s="172"/>
      <c r="AJ25" s="172"/>
      <c r="AK25" s="173"/>
      <c r="AL25" s="217"/>
      <c r="AM25" s="30" t="str">
        <f>IF(AN25="","",IF(AN25&gt;AP25,1,0))</f>
        <v/>
      </c>
      <c r="AN25" s="35"/>
      <c r="AO25" s="30" t="s">
        <v>12</v>
      </c>
      <c r="AP25" s="56"/>
      <c r="AQ25" s="30" t="str">
        <f>IF(AP25="","",IF(AP25&gt;AN25,1,0))</f>
        <v/>
      </c>
      <c r="AR25" s="140"/>
      <c r="AS25" s="82" t="str">
        <f>IF(AT25="","",IF(AT25&gt;AV25,1,0))</f>
        <v/>
      </c>
      <c r="AT25" s="90"/>
      <c r="AU25" s="82" t="s">
        <v>12</v>
      </c>
      <c r="AV25" s="87"/>
      <c r="AW25" s="82" t="str">
        <f>IF(AV25="","",IF(AV25&gt;AT25,1,0))</f>
        <v/>
      </c>
      <c r="AX25" s="190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90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78"/>
      <c r="BK25" s="178"/>
      <c r="BL25" s="178"/>
      <c r="BM25" s="181"/>
      <c r="BN25" s="157"/>
      <c r="BO25" s="157"/>
      <c r="BP25" s="157"/>
      <c r="BQ25" s="206"/>
      <c r="BR25" s="157"/>
      <c r="BS25" s="157"/>
      <c r="BT25" s="159"/>
      <c r="BU25" s="161"/>
      <c r="BW25" s="19"/>
    </row>
    <row r="26" spans="1:77" ht="13.5" customHeight="1" x14ac:dyDescent="0.2">
      <c r="A26" s="223"/>
      <c r="B26" s="265"/>
      <c r="C26" s="29">
        <f>AK6</f>
        <v>0</v>
      </c>
      <c r="D26" s="30">
        <f>AJ6</f>
        <v>7</v>
      </c>
      <c r="E26" s="30" t="s">
        <v>13</v>
      </c>
      <c r="F26" s="30">
        <f>AH6</f>
        <v>15</v>
      </c>
      <c r="G26" s="13">
        <f>AG6</f>
        <v>1</v>
      </c>
      <c r="H26" s="211"/>
      <c r="I26" s="30">
        <f>AK10</f>
        <v>0</v>
      </c>
      <c r="J26" s="30">
        <f>AJ10</f>
        <v>6</v>
      </c>
      <c r="K26" s="30"/>
      <c r="L26" s="12">
        <f>AH10</f>
        <v>15</v>
      </c>
      <c r="M26" s="13">
        <f>AG10</f>
        <v>1</v>
      </c>
      <c r="N26" s="226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214"/>
      <c r="U26" s="41">
        <f>AK18</f>
        <v>1</v>
      </c>
      <c r="V26" s="30">
        <f>AJ18</f>
        <v>15</v>
      </c>
      <c r="W26" s="30"/>
      <c r="X26" s="12">
        <f>AH18</f>
        <v>12</v>
      </c>
      <c r="Y26" s="13">
        <f>AG18</f>
        <v>0</v>
      </c>
      <c r="Z26" s="214"/>
      <c r="AA26" s="41">
        <f>AK22</f>
        <v>0</v>
      </c>
      <c r="AB26" s="30">
        <f>AJ22</f>
        <v>7</v>
      </c>
      <c r="AC26" s="30"/>
      <c r="AD26" s="12">
        <f>AH22</f>
        <v>15</v>
      </c>
      <c r="AE26" s="13">
        <f>AG22</f>
        <v>1</v>
      </c>
      <c r="AF26" s="171"/>
      <c r="AG26" s="172"/>
      <c r="AH26" s="172"/>
      <c r="AI26" s="172"/>
      <c r="AJ26" s="172"/>
      <c r="AK26" s="173"/>
      <c r="AL26" s="217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40"/>
      <c r="AS26" s="82" t="str">
        <f>IF(AT26="","",IF(AT26&gt;AV26,1,0))</f>
        <v/>
      </c>
      <c r="AT26" s="91"/>
      <c r="AU26" s="82" t="s">
        <v>12</v>
      </c>
      <c r="AV26" s="88"/>
      <c r="AW26" s="82" t="str">
        <f>IF(AV26="","",IF(AV26&gt;AT26,1,0))</f>
        <v/>
      </c>
      <c r="AX26" s="190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90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78"/>
      <c r="BK26" s="178"/>
      <c r="BL26" s="178"/>
      <c r="BM26" s="181"/>
      <c r="BN26" s="157"/>
      <c r="BO26" s="157"/>
      <c r="BP26" s="157"/>
      <c r="BQ26" s="206"/>
      <c r="BR26" s="157"/>
      <c r="BS26" s="157"/>
      <c r="BT26" s="159"/>
      <c r="BU26" s="161"/>
      <c r="BW26" s="19"/>
    </row>
    <row r="27" spans="1:77" ht="13.5" customHeight="1" thickBot="1" x14ac:dyDescent="0.25">
      <c r="A27" s="224"/>
      <c r="B27" s="266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212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227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215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215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218"/>
      <c r="AM27" s="30" t="str">
        <f>IF(AN27="","",IF(AN27&gt;AP27,1,0))</f>
        <v/>
      </c>
      <c r="AN27" s="20"/>
      <c r="AO27" s="20" t="s">
        <v>12</v>
      </c>
      <c r="AP27" s="21"/>
      <c r="AQ27" s="30" t="str">
        <f>IF(AP27="","",IF(AP27&gt;AN27,1,0))</f>
        <v/>
      </c>
      <c r="AR27" s="141"/>
      <c r="AS27" s="82" t="str">
        <f>IF(AT27="","",IF(AT27&gt;AV27,1,0))</f>
        <v/>
      </c>
      <c r="AT27" s="92"/>
      <c r="AU27" s="93" t="s">
        <v>12</v>
      </c>
      <c r="AV27" s="89"/>
      <c r="AW27" s="82" t="str">
        <f>IF(AV27="","",IF(AV27&gt;AT27,1,0))</f>
        <v/>
      </c>
      <c r="AX27" s="191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91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79"/>
      <c r="BK27" s="179"/>
      <c r="BL27" s="179"/>
      <c r="BM27" s="182"/>
      <c r="BN27" s="158"/>
      <c r="BO27" s="158"/>
      <c r="BP27" s="158"/>
      <c r="BQ27" s="207"/>
      <c r="BR27" s="158"/>
      <c r="BS27" s="158"/>
      <c r="BT27" s="160"/>
      <c r="BU27" s="162"/>
      <c r="BW27" s="19"/>
    </row>
    <row r="28" spans="1:77" ht="12" hidden="1" customHeight="1" x14ac:dyDescent="0.2">
      <c r="A28" s="26">
        <f>AF2</f>
        <v>0</v>
      </c>
      <c r="B28" s="165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225">
        <f>AL8</f>
        <v>0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213">
        <f>AL12</f>
        <v>0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213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213">
        <f t="shared" ref="Z28" si="5">$AL$20</f>
        <v>0</v>
      </c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213">
        <f>AL24</f>
        <v>0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216"/>
      <c r="AS28" s="79" t="str">
        <f>IF(AT29="","",SUM(AS29:AS31))</f>
        <v/>
      </c>
      <c r="AT28" s="80"/>
      <c r="AU28" s="35" t="s">
        <v>12</v>
      </c>
      <c r="AV28" s="79" t="str">
        <f>IF(AV29="","",SUM(AW29:AW31))</f>
        <v/>
      </c>
      <c r="AW28" s="80"/>
      <c r="AX28" s="189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89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77">
        <f>SUMPRODUCT((J28=2)+(D28=2)+(P28=2)+(V28=2)+(AB28=2)+(AH28=2)+(AS28=2)+(AY28=2)+(BE28=2))</f>
        <v>0</v>
      </c>
      <c r="BK28" s="195" t="s">
        <v>13</v>
      </c>
      <c r="BL28" s="177">
        <f>SUMPRODUCT((L28=2)+(R28=2)+(X28=2)+(AD28=2)+(AJ28=2)+(AP28=2)+(AV28=2)+(BB28=2)+(BH28=2))</f>
        <v>0</v>
      </c>
      <c r="BM28" s="180">
        <f t="shared" ref="BM28" si="6">SUM(BJ28*2)+BL28</f>
        <v>0</v>
      </c>
      <c r="BN28" s="156">
        <f>SUM(D28,J28,V28,AB28,AH28,P28,AS28,AY28,BE28)</f>
        <v>0</v>
      </c>
      <c r="BO28" s="156" t="s">
        <v>13</v>
      </c>
      <c r="BP28" s="156">
        <f>SUM(F28,L28,R28,X28,AD28,AJ28,AP28,AV28,BB28,BH28)</f>
        <v>0</v>
      </c>
      <c r="BQ28" s="205" t="e">
        <f>SUM(BN28/BP28)</f>
        <v>#DIV/0!</v>
      </c>
      <c r="BR28" s="156">
        <f>SUM(J29,J30,J31,P29,P30,P31,V29,V30,V31,AB29,AB30,AB31,AH29,AH30,AH31,AN29,AN30,AN31,AT29,AT30,AT31,AZ29,AZ30,AZ31,BF29,BF30,BF31,D29,D30,D31)</f>
        <v>0</v>
      </c>
      <c r="BS28" s="156">
        <f>SUM(F29,F30,F31,L29,L30,L31,R29,R30,R31,X29,X30,X31,AD29,AD30,AD31,AJ29,AJ30,AJ31,AP29,AP30,AP31,AV29,AV30,AV31,BB29,BB30,BB31,BH29,BH30,BH31)</f>
        <v>0</v>
      </c>
      <c r="BT28" s="208" t="e">
        <f>SUM(BR28/BS28)</f>
        <v>#DIV/0!</v>
      </c>
      <c r="BU28" s="161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3">
        <f>AL3</f>
        <v>0</v>
      </c>
      <c r="B29" s="166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226"/>
      <c r="I29" s="30" t="str">
        <f>AQ9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214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214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214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214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217"/>
      <c r="AS29" s="30" t="str">
        <f>IF(AT29="","",IF(AT29&gt;AV29,1,0))</f>
        <v/>
      </c>
      <c r="AT29" s="35"/>
      <c r="AU29" s="30" t="s">
        <v>12</v>
      </c>
      <c r="AV29" s="56"/>
      <c r="AW29" s="30" t="str">
        <f>IF(AV29="","",IF(AV29&gt;AT29,1,0))</f>
        <v/>
      </c>
      <c r="AX29" s="190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90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78"/>
      <c r="BK29" s="178"/>
      <c r="BL29" s="178"/>
      <c r="BM29" s="181"/>
      <c r="BN29" s="157"/>
      <c r="BO29" s="157"/>
      <c r="BP29" s="157"/>
      <c r="BQ29" s="206"/>
      <c r="BR29" s="157"/>
      <c r="BS29" s="157"/>
      <c r="BT29" s="159"/>
      <c r="BU29" s="161"/>
      <c r="BW29" s="19"/>
    </row>
    <row r="30" spans="1:77" ht="12" hidden="1" customHeight="1" x14ac:dyDescent="0.2">
      <c r="A30" s="163"/>
      <c r="B30" s="166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226"/>
      <c r="I30" s="30" t="str">
        <f t="shared" ref="I30:I31" si="7">AQ10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214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214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214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214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217"/>
      <c r="AS30" s="30" t="str">
        <f>IF(AT30="","",IF(AT30&gt;AV30,1,0))</f>
        <v/>
      </c>
      <c r="AT30" s="30"/>
      <c r="AU30" s="30" t="s">
        <v>12</v>
      </c>
      <c r="AV30" s="12"/>
      <c r="AW30" s="30" t="str">
        <f>IF(AV30="","",IF(AV30&gt;AT30,1,0))</f>
        <v/>
      </c>
      <c r="AX30" s="190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90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78"/>
      <c r="BK30" s="178"/>
      <c r="BL30" s="178"/>
      <c r="BM30" s="181"/>
      <c r="BN30" s="157"/>
      <c r="BO30" s="157"/>
      <c r="BP30" s="157"/>
      <c r="BQ30" s="206"/>
      <c r="BR30" s="157"/>
      <c r="BS30" s="157"/>
      <c r="BT30" s="159"/>
      <c r="BU30" s="161"/>
      <c r="BW30" s="19"/>
    </row>
    <row r="31" spans="1:77" ht="12" hidden="1" customHeight="1" x14ac:dyDescent="0.2">
      <c r="A31" s="164"/>
      <c r="B31" s="167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227"/>
      <c r="I31" s="30" t="str">
        <f t="shared" si="7"/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215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215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215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215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218"/>
      <c r="AS31" s="30" t="str">
        <f>IF(AT31="","",IF(AT31&gt;AV31,1,0))</f>
        <v/>
      </c>
      <c r="AT31" s="20"/>
      <c r="AU31" s="20" t="s">
        <v>12</v>
      </c>
      <c r="AV31" s="21"/>
      <c r="AW31" s="30" t="str">
        <f>IF(AV31="","",IF(AV31&gt;AT31,1,0))</f>
        <v/>
      </c>
      <c r="AX31" s="191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91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79"/>
      <c r="BK31" s="179"/>
      <c r="BL31" s="179"/>
      <c r="BM31" s="182"/>
      <c r="BN31" s="158"/>
      <c r="BO31" s="158"/>
      <c r="BP31" s="158"/>
      <c r="BQ31" s="207"/>
      <c r="BR31" s="158"/>
      <c r="BS31" s="158"/>
      <c r="BT31" s="160"/>
      <c r="BU31" s="162"/>
      <c r="BW31" s="19"/>
    </row>
    <row r="32" spans="1:77" ht="12" hidden="1" customHeight="1" x14ac:dyDescent="0.2">
      <c r="A32" s="26">
        <f>$AR$2</f>
        <v>0</v>
      </c>
      <c r="B32" s="228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210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213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213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213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213" t="str">
        <f>$AR$24</f>
        <v>③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213">
        <f>$AR$28</f>
        <v>0</v>
      </c>
      <c r="AM32" s="6"/>
      <c r="AN32" s="6" t="str">
        <f>AV28</f>
        <v/>
      </c>
      <c r="AO32" s="6" t="s">
        <v>12</v>
      </c>
      <c r="AP32" s="7" t="str">
        <f>AS28</f>
        <v/>
      </c>
      <c r="AQ32" s="8"/>
      <c r="AR32" s="216"/>
      <c r="AS32" s="101"/>
      <c r="AT32" s="6"/>
      <c r="AU32" s="6" t="s">
        <v>12</v>
      </c>
      <c r="AV32" s="7"/>
      <c r="AW32" s="28"/>
      <c r="AX32" s="189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89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77">
        <f>SUMPRODUCT((J32=2)+(P32=2)+(V32=2)+(AB32=2)+(D32=2)+(AH32=2)+(AN32=2)+(AY32=2)+(BE32=2))</f>
        <v>0</v>
      </c>
      <c r="BK32" s="195" t="s">
        <v>13</v>
      </c>
      <c r="BL32" s="177">
        <f>SUMPRODUCT((L32=2)+(R32=2)+(X32=2)+(AD32=2)+(AJ32=2)+(AP32=2)+(F32=2)+(BB32=2)+(BH32=2))</f>
        <v>0</v>
      </c>
      <c r="BM32" s="180">
        <f t="shared" ref="BM32" si="8">SUM(BJ32*2)+BL32</f>
        <v>0</v>
      </c>
      <c r="BN32" s="156">
        <f>SUM(D32,J32,P32,V32,AB32,AH32,AN32,AS32,AY32,BE32)</f>
        <v>0</v>
      </c>
      <c r="BO32" s="156" t="s">
        <v>13</v>
      </c>
      <c r="BP32" s="156">
        <f>SUM(F32,L32,R32,X32,AD32,AJ32,AP32,BB32,BH32)</f>
        <v>0</v>
      </c>
      <c r="BQ32" s="205" t="e">
        <f>SUM(BN32/BP32)</f>
        <v>#DIV/0!</v>
      </c>
      <c r="BR32" s="156">
        <f>SUM(J33,J34,J35,P33,P34,P35,V33,V34,V35,AB33,AB34,AB35,AH33,AH34,AH35,AN33,AN34,AN35,AT33,AT34,AT35,AZ33,AZ34,AZ35,BF33,BF34,BF35,D33,D34,D35)</f>
        <v>0</v>
      </c>
      <c r="BS32" s="156">
        <f>SUM(F33,F34,F35,L33,L34,L35,R33,R34,R35,X33,X34,X35,AD33,AD34,AD35,AJ33,AJ34,AJ35,AP33,AP34,AP35,AV33,AV34,AV35,BB33,BB34,BB35,BH33,BH34,BH35)</f>
        <v>0</v>
      </c>
      <c r="BT32" s="208" t="e">
        <f>SUM(BR32/BS32)</f>
        <v>#DIV/0!</v>
      </c>
      <c r="BU32" s="161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30">
        <f>$AR$3</f>
        <v>0</v>
      </c>
      <c r="B33" s="229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211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214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214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214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214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214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217"/>
      <c r="AS33" s="102"/>
      <c r="AT33" s="30"/>
      <c r="AU33" s="30" t="s">
        <v>12</v>
      </c>
      <c r="AV33" s="12"/>
      <c r="AW33" s="31"/>
      <c r="AX33" s="190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90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78"/>
      <c r="BK33" s="178"/>
      <c r="BL33" s="178"/>
      <c r="BM33" s="181"/>
      <c r="BN33" s="157"/>
      <c r="BO33" s="157"/>
      <c r="BP33" s="157"/>
      <c r="BQ33" s="206"/>
      <c r="BR33" s="157"/>
      <c r="BS33" s="157"/>
      <c r="BT33" s="159"/>
      <c r="BU33" s="161"/>
      <c r="BW33" s="19"/>
    </row>
    <row r="34" spans="1:77" ht="12" hidden="1" customHeight="1" x14ac:dyDescent="0.2">
      <c r="A34" s="231"/>
      <c r="B34" s="229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211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214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214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214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214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214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217"/>
      <c r="AS34" s="102"/>
      <c r="AT34" s="30"/>
      <c r="AU34" s="30" t="s">
        <v>12</v>
      </c>
      <c r="AV34" s="12"/>
      <c r="AW34" s="31"/>
      <c r="AX34" s="190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90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78"/>
      <c r="BK34" s="178"/>
      <c r="BL34" s="178"/>
      <c r="BM34" s="181"/>
      <c r="BN34" s="157"/>
      <c r="BO34" s="157"/>
      <c r="BP34" s="157"/>
      <c r="BQ34" s="206"/>
      <c r="BR34" s="157"/>
      <c r="BS34" s="157"/>
      <c r="BT34" s="159"/>
      <c r="BU34" s="161"/>
      <c r="BW34" s="19"/>
    </row>
    <row r="35" spans="1:77" ht="12" hidden="1" customHeight="1" x14ac:dyDescent="0.2">
      <c r="A35" s="232"/>
      <c r="B35" s="229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212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215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215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215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215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215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218"/>
      <c r="AS35" s="103"/>
      <c r="AT35" s="20"/>
      <c r="AU35" s="20" t="s">
        <v>12</v>
      </c>
      <c r="AV35" s="21"/>
      <c r="AW35" s="33"/>
      <c r="AX35" s="191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91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79"/>
      <c r="BK35" s="179"/>
      <c r="BL35" s="179"/>
      <c r="BM35" s="182"/>
      <c r="BN35" s="158"/>
      <c r="BO35" s="158"/>
      <c r="BP35" s="158"/>
      <c r="BQ35" s="207"/>
      <c r="BR35" s="158"/>
      <c r="BS35" s="158"/>
      <c r="BT35" s="160"/>
      <c r="BU35" s="162"/>
      <c r="BW35" s="19"/>
    </row>
    <row r="36" spans="1:77" ht="12" hidden="1" customHeight="1" x14ac:dyDescent="0.2">
      <c r="A36" s="26">
        <f>$AX$2</f>
        <v>0</v>
      </c>
      <c r="B36" s="166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210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213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213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213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213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213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213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216"/>
      <c r="AY36" s="101"/>
      <c r="AZ36" s="6"/>
      <c r="BA36" s="6" t="s">
        <v>12</v>
      </c>
      <c r="BB36" s="7"/>
      <c r="BC36" s="8"/>
      <c r="BD36" s="189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77">
        <f>SUMPRODUCT((D36=2)+(J36=2)+(V36=2)+(P36=2)+(AB36=2)+(AH36=2)+(AN36=2)+(AT36=2)+(BE36=2))</f>
        <v>0</v>
      </c>
      <c r="BK36" s="195" t="s">
        <v>13</v>
      </c>
      <c r="BL36" s="177">
        <f>SUMPRODUCT((L36=2)+(R36=2)+(X36=2)+(AC36=2)+(AJ36=2)+(AP36=2)+(AV36=2)+(BB36=2)+(BH36=2))</f>
        <v>0</v>
      </c>
      <c r="BM36" s="180">
        <f t="shared" ref="BM36" si="9">SUM(BJ36*2)+BL36</f>
        <v>0</v>
      </c>
      <c r="BN36" s="156">
        <f>SUM(D36,J36,P36,V36,AB36,AG36,AN36,AT36,BE36)</f>
        <v>0</v>
      </c>
      <c r="BO36" s="156" t="s">
        <v>13</v>
      </c>
      <c r="BP36" s="156">
        <f>SUM(F36,L36,R36,X36,AD36,AJ36,AP36,AV36,BH36)</f>
        <v>0</v>
      </c>
      <c r="BQ36" s="205" t="e">
        <f>SUM(BN36/BP36)</f>
        <v>#DIV/0!</v>
      </c>
      <c r="BR36" s="156">
        <f>SUM(J37,J38,J39,P37,P38,P39,V37,V38,V39,AB37,AB38,AB39,AH37,AH38,AH39,AN37,AN38,AN39,AT37,AT38,AT39,AZ37,AZ38,AZ39,BF37,BF38,BF39,D37,D38,D39)</f>
        <v>0</v>
      </c>
      <c r="BS36" s="156">
        <f>SUM(F37,F38,F39,L37,L38,L39,R37,R38,R39,X37,X38,X39,AD37,AD38,AD39,AJ37,AJ38,AJ39,AP37,AP38,AP39,AV37,AV38,AV39,BB37,BB38,BB39,BH37,BH38,BH39)</f>
        <v>0</v>
      </c>
      <c r="BT36" s="208" t="e">
        <f>SUM(BR36/BS36)</f>
        <v>#DIV/0!</v>
      </c>
      <c r="BU36" s="161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30">
        <f>$AX$3</f>
        <v>0</v>
      </c>
      <c r="B37" s="166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211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214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214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214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214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214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214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217"/>
      <c r="AY37" s="102"/>
      <c r="AZ37" s="30"/>
      <c r="BA37" s="30" t="s">
        <v>12</v>
      </c>
      <c r="BB37" s="12"/>
      <c r="BC37" s="13"/>
      <c r="BD37" s="190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78"/>
      <c r="BK37" s="178"/>
      <c r="BL37" s="178"/>
      <c r="BM37" s="181"/>
      <c r="BN37" s="157"/>
      <c r="BO37" s="157"/>
      <c r="BP37" s="157"/>
      <c r="BQ37" s="206"/>
      <c r="BR37" s="157"/>
      <c r="BS37" s="157"/>
      <c r="BT37" s="159"/>
      <c r="BU37" s="161"/>
      <c r="BW37" s="19"/>
    </row>
    <row r="38" spans="1:77" ht="12" hidden="1" customHeight="1" x14ac:dyDescent="0.2">
      <c r="A38" s="231"/>
      <c r="B38" s="166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211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214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214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214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214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214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214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217"/>
      <c r="AY38" s="102"/>
      <c r="AZ38" s="30"/>
      <c r="BA38" s="30" t="s">
        <v>12</v>
      </c>
      <c r="BB38" s="12"/>
      <c r="BC38" s="13"/>
      <c r="BD38" s="190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78"/>
      <c r="BK38" s="178"/>
      <c r="BL38" s="178"/>
      <c r="BM38" s="181"/>
      <c r="BN38" s="157"/>
      <c r="BO38" s="157"/>
      <c r="BP38" s="157"/>
      <c r="BQ38" s="206"/>
      <c r="BR38" s="157"/>
      <c r="BS38" s="157"/>
      <c r="BT38" s="159"/>
      <c r="BU38" s="161"/>
      <c r="BW38" s="19"/>
    </row>
    <row r="39" spans="1:77" ht="12" hidden="1" customHeight="1" x14ac:dyDescent="0.2">
      <c r="A39" s="232"/>
      <c r="B39" s="166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212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215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215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215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215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215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215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218"/>
      <c r="AY39" s="103"/>
      <c r="AZ39" s="20"/>
      <c r="BA39" s="20" t="s">
        <v>12</v>
      </c>
      <c r="BB39" s="21"/>
      <c r="BC39" s="22"/>
      <c r="BD39" s="191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79"/>
      <c r="BK39" s="179"/>
      <c r="BL39" s="179"/>
      <c r="BM39" s="182"/>
      <c r="BN39" s="158"/>
      <c r="BO39" s="158"/>
      <c r="BP39" s="158"/>
      <c r="BQ39" s="207"/>
      <c r="BR39" s="158"/>
      <c r="BS39" s="158"/>
      <c r="BT39" s="160"/>
      <c r="BU39" s="162"/>
      <c r="BW39" s="19"/>
    </row>
    <row r="40" spans="1:77" ht="12" hidden="1" customHeight="1" x14ac:dyDescent="0.2">
      <c r="A40" s="55">
        <f>$BD$2</f>
        <v>0</v>
      </c>
      <c r="B40" s="166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210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213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213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213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213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213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213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213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216"/>
      <c r="BE40" s="102"/>
      <c r="BF40" s="35"/>
      <c r="BG40" s="35" t="s">
        <v>12</v>
      </c>
      <c r="BH40" s="56"/>
      <c r="BI40" s="97"/>
      <c r="BJ40" s="177">
        <f>SUMPRODUCT((J40=2)+(P40=2)+(V40=2)+(AB40=2)+(AH40=2)+(D40=2)+(AN40=2)+(AT40=2)+(AZ40=2))</f>
        <v>0</v>
      </c>
      <c r="BK40" s="178" t="s">
        <v>13</v>
      </c>
      <c r="BL40" s="177">
        <f>SUMPRODUCT((L40=2)+(R40=2)+(X40=2)+(AD40=2)+(AJ40=2)+(F40=2)+(AP40=2)+(AV40=2)+(BB40=2))</f>
        <v>0</v>
      </c>
      <c r="BM40" s="180">
        <f t="shared" ref="BM40" si="10">SUM(BJ40*2)+BL40</f>
        <v>0</v>
      </c>
      <c r="BN40" s="237">
        <f>SUM(D40,J40,P40,V40,AB40,AH40,AN40,AT40,AZ40,BD40)</f>
        <v>0</v>
      </c>
      <c r="BO40" s="237" t="s">
        <v>13</v>
      </c>
      <c r="BP40" s="237">
        <f>SUM(F40,L40,R40,X40,AD40,AJ40,AP40,AV40,BB40)</f>
        <v>0</v>
      </c>
      <c r="BQ40" s="205" t="e">
        <f>SUM(BN40/BP40)</f>
        <v>#DIV/0!</v>
      </c>
      <c r="BR40" s="237">
        <f>SUM(J41,J42,J43,P41,P42,P43,V41,V42,V43,AB41,AB42,AB43,AH41,AH42,AH43,AN41,AN42,AN43,AT41,AT42,AT43,AZ41,AZ42,AZ43,BF41,BF42,BF43,D41,D42,D43)</f>
        <v>0</v>
      </c>
      <c r="BS40" s="237">
        <f>SUM(F41,F42,F43,L41,L42,L43,R41,R42,R43,X41,X42,X43,AD41,AD42,AD43,AJ41,AJ42,AJ43,AP41,AP42,AP43,AV41,AV42,AV43,BB41,BB42,BB43,BH41,BH42,BH43)</f>
        <v>0</v>
      </c>
      <c r="BT40" s="208" t="e">
        <f>SUM(BR40/BS40)</f>
        <v>#DIV/0!</v>
      </c>
      <c r="BU40" s="240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30">
        <f>$BD$3</f>
        <v>0</v>
      </c>
      <c r="B41" s="166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211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214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214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214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214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214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214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214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217"/>
      <c r="BE41" s="30"/>
      <c r="BF41" s="30"/>
      <c r="BG41" s="30" t="s">
        <v>12</v>
      </c>
      <c r="BH41" s="12"/>
      <c r="BI41" s="30"/>
      <c r="BJ41" s="178"/>
      <c r="BK41" s="178"/>
      <c r="BL41" s="178"/>
      <c r="BM41" s="181"/>
      <c r="BN41" s="157"/>
      <c r="BO41" s="157"/>
      <c r="BP41" s="157"/>
      <c r="BQ41" s="206"/>
      <c r="BR41" s="157"/>
      <c r="BS41" s="157"/>
      <c r="BT41" s="159"/>
      <c r="BU41" s="161"/>
      <c r="BW41" s="19"/>
    </row>
    <row r="42" spans="1:77" ht="12" hidden="1" customHeight="1" x14ac:dyDescent="0.2">
      <c r="A42" s="231"/>
      <c r="B42" s="166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211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214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214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214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214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214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214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214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217"/>
      <c r="BE42" s="30"/>
      <c r="BF42" s="30"/>
      <c r="BG42" s="30" t="s">
        <v>12</v>
      </c>
      <c r="BH42" s="12"/>
      <c r="BI42" s="30"/>
      <c r="BJ42" s="178"/>
      <c r="BK42" s="178"/>
      <c r="BL42" s="178"/>
      <c r="BM42" s="181"/>
      <c r="BN42" s="157"/>
      <c r="BO42" s="157"/>
      <c r="BP42" s="157"/>
      <c r="BQ42" s="206"/>
      <c r="BR42" s="157"/>
      <c r="BS42" s="157"/>
      <c r="BT42" s="159"/>
      <c r="BU42" s="161"/>
      <c r="BW42" s="19"/>
    </row>
    <row r="43" spans="1:77" ht="12" hidden="1" customHeight="1" x14ac:dyDescent="0.2">
      <c r="A43" s="242"/>
      <c r="B43" s="233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234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23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23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23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23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23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23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23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244"/>
      <c r="BE43" s="66"/>
      <c r="BF43" s="61"/>
      <c r="BG43" s="61" t="s">
        <v>12</v>
      </c>
      <c r="BH43" s="63"/>
      <c r="BI43" s="98"/>
      <c r="BJ43" s="179"/>
      <c r="BK43" s="243"/>
      <c r="BL43" s="179"/>
      <c r="BM43" s="182"/>
      <c r="BN43" s="238"/>
      <c r="BO43" s="238"/>
      <c r="BP43" s="238"/>
      <c r="BQ43" s="236"/>
      <c r="BR43" s="238"/>
      <c r="BS43" s="238"/>
      <c r="BT43" s="239"/>
      <c r="BU43" s="241"/>
    </row>
    <row r="44" spans="1:77" ht="13.5" thickTop="1" x14ac:dyDescent="0.2">
      <c r="BJ44" s="245"/>
      <c r="BK44" s="245"/>
      <c r="BL44" s="246"/>
      <c r="BM44" s="247"/>
      <c r="BN44" s="247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48" t="str">
        <f>$B$3</f>
        <v>シャインハート</v>
      </c>
      <c r="C49" s="248"/>
      <c r="D49" s="248"/>
      <c r="E49" s="248"/>
      <c r="F49" s="248"/>
      <c r="G49" s="248"/>
      <c r="H49" s="248" t="str">
        <f>H3</f>
        <v>甚目寺☆空</v>
      </c>
      <c r="I49" s="248"/>
      <c r="J49" s="248"/>
      <c r="K49" s="248"/>
      <c r="L49" s="248"/>
      <c r="M49" s="248"/>
      <c r="N49" s="248" t="str">
        <f>$N$3</f>
        <v>KISOGAWA</v>
      </c>
      <c r="O49" s="248"/>
      <c r="P49" s="248"/>
      <c r="Q49" s="248"/>
      <c r="R49" s="248"/>
      <c r="S49" s="248"/>
      <c r="T49" s="248" t="str">
        <f>$T$3</f>
        <v>フライデー紅葉</v>
      </c>
      <c r="U49" s="248"/>
      <c r="V49" s="248"/>
      <c r="W49" s="248"/>
      <c r="X49" s="248"/>
      <c r="Y49" s="248"/>
      <c r="Z49" s="248" t="str">
        <f>$Z$3</f>
        <v>フライデーグラス</v>
      </c>
      <c r="AA49" s="248"/>
      <c r="AB49" s="248"/>
      <c r="AC49" s="248"/>
      <c r="AD49" s="248"/>
      <c r="AE49" s="248"/>
      <c r="AF49" s="248" t="str">
        <f>$AF$3</f>
        <v>Ｑビック</v>
      </c>
      <c r="AG49" s="248"/>
      <c r="AH49" s="248"/>
      <c r="AI49" s="248"/>
      <c r="AJ49" s="248"/>
      <c r="AK49" s="248"/>
      <c r="AL49" s="248">
        <f>$AL$3</f>
        <v>0</v>
      </c>
      <c r="AM49" s="248"/>
      <c r="AN49" s="248"/>
      <c r="AO49" s="248"/>
      <c r="AP49" s="248"/>
      <c r="AQ49" s="248"/>
      <c r="AR49" s="248">
        <f>$AR$3</f>
        <v>0</v>
      </c>
      <c r="AS49" s="248"/>
      <c r="AT49" s="248"/>
      <c r="AU49" s="248"/>
      <c r="AV49" s="248"/>
      <c r="AW49" s="248"/>
      <c r="AX49" s="248">
        <f>$AX$3</f>
        <v>0</v>
      </c>
      <c r="AY49" s="248"/>
      <c r="AZ49" s="248"/>
      <c r="BA49" s="248"/>
      <c r="BB49" s="248"/>
      <c r="BC49" s="248"/>
      <c r="BD49" s="248">
        <f>$BD$3</f>
        <v>0</v>
      </c>
      <c r="BE49" s="248"/>
      <c r="BF49" s="248"/>
      <c r="BG49" s="248"/>
      <c r="BH49" s="248"/>
      <c r="BI49" s="252"/>
    </row>
    <row r="50" spans="1:61" ht="22.5" customHeight="1" thickBot="1" x14ac:dyDescent="0.25">
      <c r="A50" s="70" t="s">
        <v>10</v>
      </c>
      <c r="B50" s="249">
        <f>$BU$4</f>
        <v>4</v>
      </c>
      <c r="C50" s="249"/>
      <c r="D50" s="249"/>
      <c r="E50" s="249"/>
      <c r="F50" s="249"/>
      <c r="G50" s="249"/>
      <c r="H50" s="249">
        <f>$BU$8</f>
        <v>2</v>
      </c>
      <c r="I50" s="249"/>
      <c r="J50" s="249"/>
      <c r="K50" s="249"/>
      <c r="L50" s="249"/>
      <c r="M50" s="249"/>
      <c r="N50" s="249">
        <f>$BU$12</f>
        <v>3</v>
      </c>
      <c r="O50" s="249"/>
      <c r="P50" s="249"/>
      <c r="Q50" s="249"/>
      <c r="R50" s="249"/>
      <c r="S50" s="249"/>
      <c r="T50" s="249">
        <f>$BU$16</f>
        <v>6</v>
      </c>
      <c r="U50" s="249"/>
      <c r="V50" s="249"/>
      <c r="W50" s="249"/>
      <c r="X50" s="249"/>
      <c r="Y50" s="249"/>
      <c r="Z50" s="249">
        <f>$BU$20</f>
        <v>1</v>
      </c>
      <c r="AA50" s="249"/>
      <c r="AB50" s="249"/>
      <c r="AC50" s="249"/>
      <c r="AD50" s="249"/>
      <c r="AE50" s="249"/>
      <c r="AF50" s="249">
        <f>$BU$24</f>
        <v>5</v>
      </c>
      <c r="AG50" s="249"/>
      <c r="AH50" s="249"/>
      <c r="AI50" s="249"/>
      <c r="AJ50" s="249"/>
      <c r="AK50" s="249"/>
      <c r="AL50" s="249">
        <f>$BU$28</f>
        <v>7</v>
      </c>
      <c r="AM50" s="249"/>
      <c r="AN50" s="249"/>
      <c r="AO50" s="249"/>
      <c r="AP50" s="249"/>
      <c r="AQ50" s="249"/>
      <c r="AR50" s="249">
        <f>$BU$32</f>
        <v>7</v>
      </c>
      <c r="AS50" s="249"/>
      <c r="AT50" s="249"/>
      <c r="AU50" s="249"/>
      <c r="AV50" s="249"/>
      <c r="AW50" s="249"/>
      <c r="AX50" s="249">
        <f>$BU$36</f>
        <v>7</v>
      </c>
      <c r="AY50" s="249"/>
      <c r="AZ50" s="249"/>
      <c r="BA50" s="249"/>
      <c r="BB50" s="249"/>
      <c r="BC50" s="249"/>
      <c r="BD50" s="249">
        <f>$BU$40</f>
        <v>7</v>
      </c>
      <c r="BE50" s="249"/>
      <c r="BF50" s="249"/>
      <c r="BG50" s="249"/>
      <c r="BH50" s="249"/>
      <c r="BI50" s="25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BD2:BI2"/>
    <mergeCell ref="BJ2:BL3"/>
    <mergeCell ref="AX3:BC3"/>
    <mergeCell ref="BD3:BI3"/>
    <mergeCell ref="B1:G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69F9-AC34-43C9-8BD2-6676BFC46DBB}">
  <sheetPr>
    <tabColor rgb="FFFF0000"/>
    <pageSetUpPr fitToPage="1"/>
  </sheetPr>
  <dimension ref="A1:BX51"/>
  <sheetViews>
    <sheetView workbookViewId="0">
      <selection activeCell="A36" sqref="A36:XFD43"/>
    </sheetView>
  </sheetViews>
  <sheetFormatPr defaultRowHeight="13" x14ac:dyDescent="0.2"/>
  <cols>
    <col min="1" max="1" width="11.81640625" customWidth="1"/>
    <col min="2" max="49" width="3" customWidth="1"/>
    <col min="50" max="61" width="2.6328125" hidden="1" customWidth="1"/>
    <col min="62" max="62" width="2.6328125" customWidth="1"/>
    <col min="63" max="63" width="1.453125" customWidth="1"/>
    <col min="64" max="64" width="2.6328125" customWidth="1"/>
    <col min="65" max="65" width="3.1796875" customWidth="1"/>
    <col min="66" max="66" width="1.1796875" customWidth="1"/>
    <col min="67" max="67" width="3.08984375" customWidth="1"/>
    <col min="68" max="68" width="6.81640625" hidden="1" customWidth="1"/>
    <col min="69" max="70" width="3.81640625" hidden="1" customWidth="1"/>
    <col min="71" max="71" width="6.81640625" hidden="1" customWidth="1"/>
    <col min="72" max="72" width="4" customWidth="1"/>
    <col min="73" max="76" width="0" hidden="1" customWidth="1"/>
  </cols>
  <sheetData>
    <row r="1" spans="1:76" ht="17" thickBot="1" x14ac:dyDescent="0.3">
      <c r="A1" s="105" t="s">
        <v>0</v>
      </c>
      <c r="B1" s="1"/>
      <c r="C1" s="1"/>
      <c r="D1" s="2" t="s">
        <v>72</v>
      </c>
      <c r="J1" t="s">
        <v>1</v>
      </c>
      <c r="U1" t="s">
        <v>51</v>
      </c>
      <c r="AO1" t="s">
        <v>87</v>
      </c>
    </row>
    <row r="2" spans="1:76" ht="14.5" thickTop="1" x14ac:dyDescent="0.2">
      <c r="A2" s="3" t="s">
        <v>2</v>
      </c>
      <c r="B2" s="322"/>
      <c r="C2" s="323"/>
      <c r="D2" s="323"/>
      <c r="E2" s="323"/>
      <c r="F2" s="323"/>
      <c r="G2" s="324"/>
      <c r="H2" s="322"/>
      <c r="I2" s="323"/>
      <c r="J2" s="323"/>
      <c r="K2" s="323"/>
      <c r="L2" s="323"/>
      <c r="M2" s="324"/>
      <c r="N2" s="322"/>
      <c r="O2" s="323"/>
      <c r="P2" s="323"/>
      <c r="Q2" s="323"/>
      <c r="R2" s="323"/>
      <c r="S2" s="324"/>
      <c r="T2" s="322"/>
      <c r="U2" s="323"/>
      <c r="V2" s="323"/>
      <c r="W2" s="323"/>
      <c r="X2" s="323"/>
      <c r="Y2" s="324"/>
      <c r="Z2" s="322"/>
      <c r="AA2" s="323"/>
      <c r="AB2" s="323"/>
      <c r="AC2" s="323"/>
      <c r="AD2" s="323"/>
      <c r="AE2" s="324"/>
      <c r="AF2" s="322"/>
      <c r="AG2" s="323"/>
      <c r="AH2" s="323"/>
      <c r="AI2" s="323"/>
      <c r="AJ2" s="323"/>
      <c r="AK2" s="324"/>
      <c r="AL2" s="322"/>
      <c r="AM2" s="323"/>
      <c r="AN2" s="323"/>
      <c r="AO2" s="323"/>
      <c r="AP2" s="323"/>
      <c r="AQ2" s="324"/>
      <c r="AR2" s="322"/>
      <c r="AS2" s="323"/>
      <c r="AT2" s="323"/>
      <c r="AU2" s="323"/>
      <c r="AV2" s="323"/>
      <c r="AW2" s="324"/>
      <c r="AX2" s="322"/>
      <c r="AY2" s="323"/>
      <c r="AZ2" s="323"/>
      <c r="BA2" s="323"/>
      <c r="BB2" s="323"/>
      <c r="BC2" s="324"/>
      <c r="BD2" s="322"/>
      <c r="BE2" s="323"/>
      <c r="BF2" s="323"/>
      <c r="BG2" s="323"/>
      <c r="BH2" s="323"/>
      <c r="BI2" s="324"/>
      <c r="BJ2" s="132" t="s">
        <v>3</v>
      </c>
      <c r="BK2" s="133"/>
      <c r="BL2" s="133"/>
      <c r="BM2" s="325" t="s">
        <v>4</v>
      </c>
      <c r="BN2" s="106"/>
      <c r="BO2" s="330" t="s">
        <v>5</v>
      </c>
      <c r="BP2" s="320" t="s">
        <v>6</v>
      </c>
      <c r="BQ2" s="152" t="s">
        <v>7</v>
      </c>
      <c r="BR2" s="154" t="s">
        <v>8</v>
      </c>
      <c r="BS2" s="320" t="s">
        <v>9</v>
      </c>
      <c r="BT2" s="144" t="s">
        <v>10</v>
      </c>
    </row>
    <row r="3" spans="1:76" ht="31.5" customHeight="1" thickBot="1" x14ac:dyDescent="0.25">
      <c r="A3" s="4" t="s">
        <v>11</v>
      </c>
      <c r="B3" s="136" t="s">
        <v>52</v>
      </c>
      <c r="C3" s="137"/>
      <c r="D3" s="137"/>
      <c r="E3" s="137"/>
      <c r="F3" s="137"/>
      <c r="G3" s="138"/>
      <c r="H3" s="136" t="s">
        <v>53</v>
      </c>
      <c r="I3" s="137"/>
      <c r="J3" s="137"/>
      <c r="K3" s="137"/>
      <c r="L3" s="137"/>
      <c r="M3" s="138"/>
      <c r="N3" s="136" t="s">
        <v>30</v>
      </c>
      <c r="O3" s="137"/>
      <c r="P3" s="137"/>
      <c r="Q3" s="137"/>
      <c r="R3" s="137"/>
      <c r="S3" s="138"/>
      <c r="T3" s="136" t="s">
        <v>54</v>
      </c>
      <c r="U3" s="137"/>
      <c r="V3" s="137"/>
      <c r="W3" s="137"/>
      <c r="X3" s="137"/>
      <c r="Y3" s="138"/>
      <c r="Z3" s="136" t="s">
        <v>55</v>
      </c>
      <c r="AA3" s="137"/>
      <c r="AB3" s="137"/>
      <c r="AC3" s="137"/>
      <c r="AD3" s="137"/>
      <c r="AE3" s="138"/>
      <c r="AF3" s="136" t="s">
        <v>56</v>
      </c>
      <c r="AG3" s="137"/>
      <c r="AH3" s="137"/>
      <c r="AI3" s="137"/>
      <c r="AJ3" s="137"/>
      <c r="AK3" s="138"/>
      <c r="AL3" s="136" t="s">
        <v>57</v>
      </c>
      <c r="AM3" s="137"/>
      <c r="AN3" s="137"/>
      <c r="AO3" s="137"/>
      <c r="AP3" s="137"/>
      <c r="AQ3" s="138"/>
      <c r="AR3" s="136" t="s">
        <v>58</v>
      </c>
      <c r="AS3" s="137"/>
      <c r="AT3" s="137"/>
      <c r="AU3" s="137"/>
      <c r="AV3" s="137"/>
      <c r="AW3" s="138"/>
      <c r="AX3" s="327"/>
      <c r="AY3" s="328"/>
      <c r="AZ3" s="328"/>
      <c r="BA3" s="328"/>
      <c r="BB3" s="328"/>
      <c r="BC3" s="329"/>
      <c r="BD3" s="327"/>
      <c r="BE3" s="328"/>
      <c r="BF3" s="328"/>
      <c r="BG3" s="328"/>
      <c r="BH3" s="328"/>
      <c r="BI3" s="328"/>
      <c r="BJ3" s="134"/>
      <c r="BK3" s="135"/>
      <c r="BL3" s="135"/>
      <c r="BM3" s="326"/>
      <c r="BO3" s="331"/>
      <c r="BP3" s="321"/>
      <c r="BQ3" s="153"/>
      <c r="BR3" s="155"/>
      <c r="BS3" s="321"/>
      <c r="BT3" s="145"/>
    </row>
    <row r="4" spans="1:76" ht="14" x14ac:dyDescent="0.2">
      <c r="A4" s="107">
        <f>$B$2</f>
        <v>0</v>
      </c>
      <c r="B4" s="311" t="str">
        <f>IF(H7="","",SUM(G7:G9))</f>
        <v/>
      </c>
      <c r="C4" s="312"/>
      <c r="D4" s="312"/>
      <c r="E4" s="312"/>
      <c r="F4" s="312"/>
      <c r="G4" s="313"/>
      <c r="H4" s="308" t="s">
        <v>33</v>
      </c>
      <c r="I4" s="9">
        <f>IF(J5="","",SUM(I5:I7))</f>
        <v>2</v>
      </c>
      <c r="J4" s="10"/>
      <c r="K4" s="108" t="s">
        <v>12</v>
      </c>
      <c r="L4" s="9">
        <f>IF(L5="","",SUM(M5:M7))</f>
        <v>0</v>
      </c>
      <c r="M4" s="10"/>
      <c r="N4" s="216"/>
      <c r="O4" s="79" t="str">
        <f>IF(P5="","",SUM(O5:O7))</f>
        <v/>
      </c>
      <c r="P4" s="113"/>
      <c r="Q4" s="35" t="s">
        <v>12</v>
      </c>
      <c r="R4" s="79" t="str">
        <f>IF(R5="","",SUM(S5:S7))</f>
        <v/>
      </c>
      <c r="S4" s="80"/>
      <c r="T4" s="189" t="s">
        <v>34</v>
      </c>
      <c r="U4" s="9">
        <f>IF(V5="","",SUM(U5:U7))</f>
        <v>2</v>
      </c>
      <c r="V4" s="10"/>
      <c r="W4" s="11" t="s">
        <v>12</v>
      </c>
      <c r="X4" s="9">
        <f>IF(X5="","",SUM(Y5:Y7))</f>
        <v>1</v>
      </c>
      <c r="Y4" s="10"/>
      <c r="Z4" s="189"/>
      <c r="AA4" s="79" t="str">
        <f>IF(AB5="","",SUM(AA5:AA7))</f>
        <v/>
      </c>
      <c r="AB4" s="80"/>
      <c r="AC4" s="6" t="s">
        <v>12</v>
      </c>
      <c r="AD4" s="79" t="str">
        <f>IF(AD5="","",SUM(AE5:AE7))</f>
        <v/>
      </c>
      <c r="AE4" s="80"/>
      <c r="AF4" s="189" t="s">
        <v>35</v>
      </c>
      <c r="AG4" s="9">
        <f>IF(AH5="","",SUM(AG5:AG7))</f>
        <v>2</v>
      </c>
      <c r="AH4" s="10"/>
      <c r="AI4" s="11" t="s">
        <v>12</v>
      </c>
      <c r="AJ4" s="9">
        <f>IF(AJ5="","",SUM(AK5:AK7))</f>
        <v>0</v>
      </c>
      <c r="AK4" s="10"/>
      <c r="AL4" s="216"/>
      <c r="AM4" s="79" t="str">
        <f>IF(AN5="","",SUM(AM5:AM7))</f>
        <v/>
      </c>
      <c r="AN4" s="80"/>
      <c r="AO4" s="35" t="s">
        <v>12</v>
      </c>
      <c r="AP4" s="79" t="str">
        <f>IF(AP5="","",SUM(AQ5:AQ7))</f>
        <v/>
      </c>
      <c r="AQ4" s="80"/>
      <c r="AR4" s="305" t="s">
        <v>36</v>
      </c>
      <c r="AS4" s="9">
        <f>IF(AT5="","",SUM(AS5:AS7))</f>
        <v>2</v>
      </c>
      <c r="AT4" s="10"/>
      <c r="AU4" s="11" t="s">
        <v>12</v>
      </c>
      <c r="AV4" s="9">
        <f>IF(AV5="","",SUM(AW5:AW7))</f>
        <v>0</v>
      </c>
      <c r="AW4" s="10"/>
      <c r="AX4" s="305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89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289">
        <f>SUMPRODUCT((I4=2)+(O4=2)+(U4=2)+(AA4=2)+(AG4=2)+(AM4=2)+(AS4=2)+(AY4=2)+(BE4=2))</f>
        <v>4</v>
      </c>
      <c r="BK4" s="156" t="s">
        <v>13</v>
      </c>
      <c r="BL4" s="289">
        <f>SUMPRODUCT((L4=2)+(R4=2)+(X4=2)+(AD4=2)+(AJ4=2)+(AP4=2)+(AV4=2)+(BB4=2)+(BH4=2))</f>
        <v>0</v>
      </c>
      <c r="BM4" s="156">
        <f>SUM(AM4,I4,O4,U4,AA4,AG4,AM4,AS4,AY4,BE4)</f>
        <v>8</v>
      </c>
      <c r="BN4" s="156" t="s">
        <v>13</v>
      </c>
      <c r="BO4" s="156">
        <f>SUM(F4,L4,R4,X4,AD4,AJ4,AP4,AV4,BB4,BH4)</f>
        <v>1</v>
      </c>
      <c r="BP4" s="302">
        <f>SUM(BM4/BO4)</f>
        <v>8</v>
      </c>
      <c r="BQ4" s="296">
        <f>SUM(J5,J6,J7,P5,P6,P7,V5,V6,V7,AB5,AB6,AB7,AH5,AH6,AH7,AN5,AN6,AN7,AT5,AT6,AT7,AZ5,AZ6,AZ7,BF5,BF6,BF7,D5,D6,D7)</f>
        <v>129</v>
      </c>
      <c r="BR4" s="296">
        <f>SUM(F5,F6,F7,L5,L6,L7,R5,R6,R7,X5,X6,X7,AD5,AD6,AD7,AJ5,AJ6,AJ7,AP5,AP6,AP7,AV5,AV6,AV7,BB5,BB6,BB7,BH5,BH6,BH7)</f>
        <v>90</v>
      </c>
      <c r="BS4" s="284">
        <f>SUM(BQ4/BR4)</f>
        <v>1.4333333333333333</v>
      </c>
      <c r="BT4" s="287">
        <f>$BU4</f>
        <v>2</v>
      </c>
      <c r="BU4">
        <f>RANK(BX4,BX$4:BX$43)</f>
        <v>2</v>
      </c>
      <c r="BV4">
        <f>IF(BM4=0,0,IF(BO4=0,9,BP4))</f>
        <v>8</v>
      </c>
      <c r="BW4">
        <f>IF(BQ4=0,0,BS4)</f>
        <v>1.4333333333333333</v>
      </c>
      <c r="BX4">
        <f>BJ4+0.01*BV4+0.00001*BW4</f>
        <v>4.0800143333333336</v>
      </c>
    </row>
    <row r="5" spans="1:76" x14ac:dyDescent="0.2">
      <c r="A5" s="300" t="str">
        <f>$B$3</f>
        <v>エンドレス</v>
      </c>
      <c r="B5" s="314"/>
      <c r="C5" s="315"/>
      <c r="D5" s="315"/>
      <c r="E5" s="315"/>
      <c r="F5" s="315"/>
      <c r="G5" s="316"/>
      <c r="H5" s="309"/>
      <c r="I5" s="14">
        <f>IF(J5="","",IF(J5&gt;L5,1,0))</f>
        <v>1</v>
      </c>
      <c r="J5" s="114">
        <v>15</v>
      </c>
      <c r="K5" s="115" t="s">
        <v>12</v>
      </c>
      <c r="L5" s="116">
        <v>10</v>
      </c>
      <c r="M5" s="14">
        <f>IF(L5="","",IF(L5&gt;J5,1,0))</f>
        <v>0</v>
      </c>
      <c r="N5" s="217"/>
      <c r="O5" s="30" t="str">
        <f>IF(P5="","",IF(P5&gt;R5,1,0))</f>
        <v/>
      </c>
      <c r="P5" s="35"/>
      <c r="Q5" s="30" t="s">
        <v>12</v>
      </c>
      <c r="R5" s="56"/>
      <c r="S5" s="30" t="str">
        <f>IF(R5="","",IF(R5&gt;P5,1,0))</f>
        <v/>
      </c>
      <c r="T5" s="190"/>
      <c r="U5" s="14">
        <f>IF(V5="","",IF(V5&gt;X5,1,0))</f>
        <v>1</v>
      </c>
      <c r="V5" s="114">
        <v>15</v>
      </c>
      <c r="W5" s="115" t="s">
        <v>12</v>
      </c>
      <c r="X5" s="116">
        <v>6</v>
      </c>
      <c r="Y5" s="14">
        <f>IF(X5="","",IF(X5&gt;V5,1,0))</f>
        <v>0</v>
      </c>
      <c r="Z5" s="190"/>
      <c r="AA5" s="30" t="str">
        <f>IF(AB5="","",IF(AB5&gt;AD5,1,0))</f>
        <v/>
      </c>
      <c r="AB5" s="35"/>
      <c r="AC5" s="30" t="s">
        <v>12</v>
      </c>
      <c r="AD5" s="56"/>
      <c r="AE5" s="30" t="str">
        <f>IF(AD5="","",IF(AD5&gt;AB5,1,0))</f>
        <v/>
      </c>
      <c r="AF5" s="190"/>
      <c r="AG5" s="14">
        <f>IF(AH5="","",IF(AH5&gt;AJ5,1,0))</f>
        <v>1</v>
      </c>
      <c r="AH5" s="114">
        <v>15</v>
      </c>
      <c r="AI5" s="115" t="s">
        <v>12</v>
      </c>
      <c r="AJ5" s="116">
        <v>12</v>
      </c>
      <c r="AK5" s="14">
        <f>IF(AJ5="","",IF(AJ5&gt;AH5,1,0))</f>
        <v>0</v>
      </c>
      <c r="AL5" s="217"/>
      <c r="AM5" s="30" t="str">
        <f>IF(AN5="","",IF(AN5&gt;AP5,1,0))</f>
        <v/>
      </c>
      <c r="AN5" s="35"/>
      <c r="AO5" s="30" t="s">
        <v>12</v>
      </c>
      <c r="AP5" s="56"/>
      <c r="AQ5" s="30" t="str">
        <f>IF(AP5="","",IF(AP5&gt;AN5,1,0))</f>
        <v/>
      </c>
      <c r="AR5" s="306"/>
      <c r="AS5" s="14">
        <f>IF(AT5="","",IF(AT5&gt;AV5,1,0))</f>
        <v>1</v>
      </c>
      <c r="AT5" s="114">
        <v>15</v>
      </c>
      <c r="AU5" s="115" t="str">
        <f>$AO$5</f>
        <v>-</v>
      </c>
      <c r="AV5" s="117">
        <v>11</v>
      </c>
      <c r="AW5" s="14">
        <f>IF(AV5="","",IF(AV5&gt;AT5,1,0))</f>
        <v>0</v>
      </c>
      <c r="AX5" s="306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90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290"/>
      <c r="BK5" s="157"/>
      <c r="BL5" s="290"/>
      <c r="BM5" s="157"/>
      <c r="BN5" s="157"/>
      <c r="BO5" s="157"/>
      <c r="BP5" s="303"/>
      <c r="BQ5" s="281"/>
      <c r="BR5" s="281"/>
      <c r="BS5" s="284"/>
      <c r="BT5" s="287"/>
    </row>
    <row r="6" spans="1:76" x14ac:dyDescent="0.2">
      <c r="A6" s="300"/>
      <c r="B6" s="314"/>
      <c r="C6" s="315"/>
      <c r="D6" s="315"/>
      <c r="E6" s="315"/>
      <c r="F6" s="315"/>
      <c r="G6" s="316"/>
      <c r="H6" s="309"/>
      <c r="I6" s="14">
        <f>IF(J6="","",IF(J6&gt;L6,1,0))</f>
        <v>1</v>
      </c>
      <c r="J6" s="117">
        <v>15</v>
      </c>
      <c r="K6" s="115" t="s">
        <v>12</v>
      </c>
      <c r="L6" s="118">
        <v>13</v>
      </c>
      <c r="M6" s="14">
        <f>IF(L6="","",IF(L6&gt;J6,1,0))</f>
        <v>0</v>
      </c>
      <c r="N6" s="217"/>
      <c r="O6" s="30" t="str">
        <f>IF(P6="","",IF(P6&gt;R6,1,0))</f>
        <v/>
      </c>
      <c r="P6" s="30"/>
      <c r="Q6" s="30" t="s">
        <v>12</v>
      </c>
      <c r="R6" s="12"/>
      <c r="S6" s="30" t="str">
        <f>IF(R6="","",IF(R6&gt;P6,1,0))</f>
        <v/>
      </c>
      <c r="T6" s="190"/>
      <c r="U6" s="14">
        <f>IF(V6="","",IF(V6&gt;X6,1,0))</f>
        <v>0</v>
      </c>
      <c r="V6" s="117">
        <v>9</v>
      </c>
      <c r="W6" s="115" t="s">
        <v>12</v>
      </c>
      <c r="X6" s="118">
        <v>15</v>
      </c>
      <c r="Y6" s="14">
        <f>IF(X6="","",IF(X6&gt;V6,1,0))</f>
        <v>1</v>
      </c>
      <c r="Z6" s="190"/>
      <c r="AA6" s="30" t="str">
        <f>IF(AB6="","",IF(AB6&gt;AD6,1,0))</f>
        <v/>
      </c>
      <c r="AB6" s="30"/>
      <c r="AC6" s="30" t="s">
        <v>12</v>
      </c>
      <c r="AD6" s="12"/>
      <c r="AE6" s="30" t="str">
        <f>IF(AD6="","",IF(AD6&gt;AB6,1,0))</f>
        <v/>
      </c>
      <c r="AF6" s="190"/>
      <c r="AG6" s="14">
        <f>IF(AH6="","",IF(AH6&gt;AJ6,1,0))</f>
        <v>1</v>
      </c>
      <c r="AH6" s="117">
        <v>15</v>
      </c>
      <c r="AI6" s="115" t="s">
        <v>12</v>
      </c>
      <c r="AJ6" s="118">
        <v>5</v>
      </c>
      <c r="AK6" s="14">
        <f>IF(AJ6="","",IF(AJ6&gt;AH6,1,0))</f>
        <v>0</v>
      </c>
      <c r="AL6" s="217"/>
      <c r="AM6" s="30" t="str">
        <f>IF(AN6="","",IF(AN6&gt;AP6,1,0))</f>
        <v/>
      </c>
      <c r="AN6" s="30"/>
      <c r="AO6" s="30" t="s">
        <v>12</v>
      </c>
      <c r="AP6" s="12"/>
      <c r="AQ6" s="30" t="str">
        <f>IF(AP6="","",IF(AP6&gt;AN6,1,0))</f>
        <v/>
      </c>
      <c r="AR6" s="306"/>
      <c r="AS6" s="14">
        <f>IF(AT6="","",IF(AT6&gt;AV6,1,0))</f>
        <v>1</v>
      </c>
      <c r="AT6" s="117">
        <v>15</v>
      </c>
      <c r="AU6" s="115" t="s">
        <v>12</v>
      </c>
      <c r="AV6" s="117">
        <v>11</v>
      </c>
      <c r="AW6" s="14">
        <f>IF(AV6="","",IF(AV6&gt;AT6,1,0))</f>
        <v>0</v>
      </c>
      <c r="AX6" s="306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90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290"/>
      <c r="BK6" s="157"/>
      <c r="BL6" s="290"/>
      <c r="BM6" s="157"/>
      <c r="BN6" s="157"/>
      <c r="BO6" s="157"/>
      <c r="BP6" s="303"/>
      <c r="BQ6" s="281"/>
      <c r="BR6" s="281"/>
      <c r="BS6" s="284"/>
      <c r="BT6" s="287"/>
      <c r="BV6" s="19"/>
    </row>
    <row r="7" spans="1:76" ht="13.5" thickBot="1" x14ac:dyDescent="0.25">
      <c r="A7" s="301"/>
      <c r="B7" s="317"/>
      <c r="C7" s="318"/>
      <c r="D7" s="318"/>
      <c r="E7" s="318"/>
      <c r="F7" s="318"/>
      <c r="G7" s="319"/>
      <c r="H7" s="310"/>
      <c r="I7" s="24" t="str">
        <f>IF(J7="","",IF(J7&gt;L7,1,0))</f>
        <v/>
      </c>
      <c r="J7" s="119"/>
      <c r="K7" s="120" t="s">
        <v>12</v>
      </c>
      <c r="L7" s="121"/>
      <c r="M7" s="14" t="str">
        <f>IF(L7="","",IF(L7&gt;J7,1,0))</f>
        <v/>
      </c>
      <c r="N7" s="218"/>
      <c r="O7" s="30" t="str">
        <f>IF(P7="","",IF(P7&gt;R7,1,0))</f>
        <v/>
      </c>
      <c r="P7" s="20"/>
      <c r="Q7" s="20" t="s">
        <v>12</v>
      </c>
      <c r="R7" s="21"/>
      <c r="S7" s="30" t="str">
        <f>IF(R7="","",IF(R7&gt;P7,1,0))</f>
        <v/>
      </c>
      <c r="T7" s="191"/>
      <c r="U7" s="14">
        <f>IF(V7="","",IF(V7&gt;X7,1,0))</f>
        <v>1</v>
      </c>
      <c r="V7" s="119">
        <v>15</v>
      </c>
      <c r="W7" s="120" t="s">
        <v>12</v>
      </c>
      <c r="X7" s="121">
        <v>7</v>
      </c>
      <c r="Y7" s="14">
        <f>IF(X7="","",IF(X7&gt;V7,1,0))</f>
        <v>0</v>
      </c>
      <c r="Z7" s="191"/>
      <c r="AA7" s="30" t="str">
        <f>IF(AB7="","",IF(AB7&gt;AD7,1,0))</f>
        <v/>
      </c>
      <c r="AB7" s="20"/>
      <c r="AC7" s="20" t="s">
        <v>12</v>
      </c>
      <c r="AD7" s="21"/>
      <c r="AE7" s="30" t="str">
        <f>IF(AD7="","",IF(AD7&gt;AB7,1,0))</f>
        <v/>
      </c>
      <c r="AF7" s="191"/>
      <c r="AG7" s="14" t="str">
        <f>IF(AH7="","",IF(AH7&gt;AJ7,1,0))</f>
        <v/>
      </c>
      <c r="AH7" s="119"/>
      <c r="AI7" s="120" t="s">
        <v>12</v>
      </c>
      <c r="AJ7" s="121"/>
      <c r="AK7" s="14" t="str">
        <f>IF(AJ7="","",IF(AJ7&gt;AH7,1,0))</f>
        <v/>
      </c>
      <c r="AL7" s="218"/>
      <c r="AM7" s="30" t="str">
        <f>IF(AN7="","",IF(AN7&gt;AP7,1,0))</f>
        <v/>
      </c>
      <c r="AN7" s="20"/>
      <c r="AO7" s="20" t="s">
        <v>12</v>
      </c>
      <c r="AP7" s="21"/>
      <c r="AQ7" s="30" t="str">
        <f>IF(AP7="","",IF(AP7&gt;AN7,1,0))</f>
        <v/>
      </c>
      <c r="AR7" s="307"/>
      <c r="AS7" s="14" t="str">
        <f>IF(AT7="","",IF(AT7&gt;AV7,1,0))</f>
        <v/>
      </c>
      <c r="AT7" s="119"/>
      <c r="AU7" s="120" t="s">
        <v>12</v>
      </c>
      <c r="AV7" s="119"/>
      <c r="AW7" s="14" t="str">
        <f>IF(AV7="","",IF(AV7&gt;AT7,1,0))</f>
        <v/>
      </c>
      <c r="AX7" s="307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91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291"/>
      <c r="BK7" s="158"/>
      <c r="BL7" s="291"/>
      <c r="BM7" s="158"/>
      <c r="BN7" s="158"/>
      <c r="BO7" s="158"/>
      <c r="BP7" s="304"/>
      <c r="BQ7" s="297"/>
      <c r="BR7" s="297"/>
      <c r="BS7" s="298"/>
      <c r="BT7" s="299"/>
      <c r="BV7" s="19"/>
    </row>
    <row r="8" spans="1:76" ht="14" x14ac:dyDescent="0.2">
      <c r="A8" s="109">
        <f>B2</f>
        <v>0</v>
      </c>
      <c r="B8" s="165" t="str">
        <f>H4</f>
        <v>⑭</v>
      </c>
      <c r="C8" s="27"/>
      <c r="D8" s="6">
        <f>L4</f>
        <v>0</v>
      </c>
      <c r="E8" s="6" t="s">
        <v>12</v>
      </c>
      <c r="F8" s="6">
        <f>I4</f>
        <v>2</v>
      </c>
      <c r="G8" s="8"/>
      <c r="H8" s="271"/>
      <c r="I8" s="272"/>
      <c r="J8" s="272"/>
      <c r="K8" s="272"/>
      <c r="L8" s="272"/>
      <c r="M8" s="273"/>
      <c r="N8" s="189" t="s">
        <v>37</v>
      </c>
      <c r="O8" s="9">
        <f>IF(P9="","",SUM(O9:O11))</f>
        <v>0</v>
      </c>
      <c r="P8" s="10"/>
      <c r="Q8" s="11" t="s">
        <v>12</v>
      </c>
      <c r="R8" s="9">
        <f>IF(R9="","",SUM(S9:S11))</f>
        <v>2</v>
      </c>
      <c r="S8" s="10"/>
      <c r="T8" s="189"/>
      <c r="U8" s="79" t="str">
        <f>IF(V9="","",SUM(U9:U11))</f>
        <v/>
      </c>
      <c r="V8" s="80"/>
      <c r="W8" s="35" t="s">
        <v>12</v>
      </c>
      <c r="X8" s="79" t="str">
        <f>IF(X9="","",SUM(Y9:Y11))</f>
        <v/>
      </c>
      <c r="Y8" s="80"/>
      <c r="Z8" s="189" t="s">
        <v>38</v>
      </c>
      <c r="AA8" s="9">
        <f>IF(AB9="","",SUM(AA9:AA11))</f>
        <v>0</v>
      </c>
      <c r="AB8" s="10"/>
      <c r="AC8" s="11" t="s">
        <v>12</v>
      </c>
      <c r="AD8" s="9">
        <f>IF(AD9="","",SUM(AE9:AE11))</f>
        <v>2</v>
      </c>
      <c r="AE8" s="10"/>
      <c r="AF8" s="216"/>
      <c r="AG8" s="79" t="str">
        <f>IF(AH9="","",SUM(AG9:AG11))</f>
        <v/>
      </c>
      <c r="AH8" s="80"/>
      <c r="AI8" s="35" t="s">
        <v>12</v>
      </c>
      <c r="AJ8" s="79" t="str">
        <f>IF(AJ9="","",SUM(AK9:AK11))</f>
        <v/>
      </c>
      <c r="AK8" s="80"/>
      <c r="AL8" s="189" t="s">
        <v>39</v>
      </c>
      <c r="AM8" s="9">
        <f>IF(AN9="","",SUM(AM9:AM11))</f>
        <v>2</v>
      </c>
      <c r="AN8" s="10"/>
      <c r="AO8" s="11" t="s">
        <v>12</v>
      </c>
      <c r="AP8" s="9">
        <f>IF(AP9="","",SUM(AQ9:AQ11))</f>
        <v>0</v>
      </c>
      <c r="AQ8" s="10"/>
      <c r="AR8" s="21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89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89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289">
        <f>SUMPRODUCT((D8=2)+(O8=2)+(U8=2)+(AA8=2)+(AG8=2)+(AM8=2)+(AS8=2)+(AY8=2)+(BE8=2))</f>
        <v>1</v>
      </c>
      <c r="BK8" s="237" t="s">
        <v>12</v>
      </c>
      <c r="BL8" s="289">
        <f>SUMPRODUCT((F8=2)+(R8=2)+(X8=2)+(AD8=2)+(AJ8=2)+(AP8=2)+(AV8=2)+(BB8=2)+(BH8=2))</f>
        <v>3</v>
      </c>
      <c r="BM8" s="156">
        <f>SUM(D8,,O8,U8,AA8,AG8,AM8,AS8,AY8,BE8)</f>
        <v>2</v>
      </c>
      <c r="BN8" s="156" t="s">
        <v>13</v>
      </c>
      <c r="BO8" s="156">
        <f>SUM(F8,R8,X8,AD8,AJ8,AP8,AV8,BB8,BH8)</f>
        <v>6</v>
      </c>
      <c r="BP8" s="292">
        <f>SUM(BM8/BO8)</f>
        <v>0.33333333333333331</v>
      </c>
      <c r="BQ8" s="296">
        <f>SUM(J9,J10,J11,P9,P10,P11,V9,V10,V11,AB9,AB10,AB11,AH9,AH10,AH11,AN9,AN10,AN11,AT9,AT10,AT11,AZ9,AZ10,AZ11,BF9,BF10,BF11,D9,D10,D11)</f>
        <v>95</v>
      </c>
      <c r="BR8" s="296">
        <f>SUM(F9,F10,F11,L9,L10,L11,R9,R10,R11,X9,X10,X11,AD9,AD10,AD11,AJ9,AJ10,AJ11,AP9,AP10,AP11,AV9,AV10,AV11,BB9,BB10,BB11,BH9,BH10,BH11)</f>
        <v>110</v>
      </c>
      <c r="BS8" s="283">
        <f>SUM(BQ8/BR8)</f>
        <v>0.86363636363636365</v>
      </c>
      <c r="BT8" s="287">
        <f>$BU8</f>
        <v>8</v>
      </c>
      <c r="BU8">
        <f>RANK(BX8,BX$4:BX$43)</f>
        <v>8</v>
      </c>
      <c r="BV8" s="19">
        <f>IF(BM8=0,0,IF(BO8=0,9,BP8))</f>
        <v>0.33333333333333331</v>
      </c>
      <c r="BW8">
        <f>IF(BQ8=0,0,BS8)</f>
        <v>0.86363636363636365</v>
      </c>
      <c r="BX8">
        <f>BJ8+0.01*BV8+0.00001*BW8</f>
        <v>1.0033419696969699</v>
      </c>
    </row>
    <row r="9" spans="1:76" x14ac:dyDescent="0.2">
      <c r="A9" s="300" t="str">
        <f>H3</f>
        <v>DOTABATA</v>
      </c>
      <c r="B9" s="166"/>
      <c r="C9" s="29">
        <f>M5</f>
        <v>0</v>
      </c>
      <c r="D9" s="122">
        <f>SUM(L5)</f>
        <v>10</v>
      </c>
      <c r="E9" s="122" t="s">
        <v>12</v>
      </c>
      <c r="F9" s="122">
        <f>SUM(J5)</f>
        <v>15</v>
      </c>
      <c r="G9" s="13">
        <f>$I$5</f>
        <v>1</v>
      </c>
      <c r="H9" s="274"/>
      <c r="I9" s="275"/>
      <c r="J9" s="275"/>
      <c r="K9" s="275"/>
      <c r="L9" s="275"/>
      <c r="M9" s="276"/>
      <c r="N9" s="190"/>
      <c r="O9" s="14">
        <f>IF(P9="","",IF(P9&gt;R9,1,0))</f>
        <v>0</v>
      </c>
      <c r="P9" s="114">
        <v>6</v>
      </c>
      <c r="Q9" s="115" t="s">
        <v>12</v>
      </c>
      <c r="R9" s="116">
        <v>15</v>
      </c>
      <c r="S9" s="14">
        <f>IF(R9="","",IF(R9&gt;P9,1,0))</f>
        <v>1</v>
      </c>
      <c r="T9" s="190"/>
      <c r="U9" s="30" t="str">
        <f>IF(V9="","",IF(V9&gt;X9,1,0))</f>
        <v/>
      </c>
      <c r="V9" s="35"/>
      <c r="W9" s="30" t="s">
        <v>12</v>
      </c>
      <c r="X9" s="56"/>
      <c r="Y9" s="30" t="str">
        <f>IF(X9="","",IF(X9&gt;V9,1,0))</f>
        <v/>
      </c>
      <c r="Z9" s="190"/>
      <c r="AA9" s="14">
        <f>IF(AB9="","",IF(AB9&gt;AD9,1,0))</f>
        <v>0</v>
      </c>
      <c r="AB9" s="114">
        <v>11</v>
      </c>
      <c r="AC9" s="115" t="s">
        <v>12</v>
      </c>
      <c r="AD9" s="116">
        <v>15</v>
      </c>
      <c r="AE9" s="14">
        <f>IF(AD9="","",IF(AD9&gt;AB9,1,0))</f>
        <v>1</v>
      </c>
      <c r="AF9" s="217"/>
      <c r="AG9" s="30" t="str">
        <f>IF(AH9="","",IF(AH9&gt;AJ9,1,0))</f>
        <v/>
      </c>
      <c r="AH9" s="35"/>
      <c r="AI9" s="30" t="s">
        <v>12</v>
      </c>
      <c r="AJ9" s="56"/>
      <c r="AK9" s="30" t="str">
        <f>IF(AJ9="","",IF(AJ9&gt;AH9,1,0))</f>
        <v/>
      </c>
      <c r="AL9" s="190"/>
      <c r="AM9" s="14">
        <f>IF(AN9="","",IF(AN9&gt;AP9,1,0))</f>
        <v>1</v>
      </c>
      <c r="AN9" s="114">
        <v>15</v>
      </c>
      <c r="AO9" s="115" t="s">
        <v>12</v>
      </c>
      <c r="AP9" s="116">
        <v>8</v>
      </c>
      <c r="AQ9" s="14">
        <f>IF(AP9="","",IF(AP9&gt;AN9,1,0))</f>
        <v>0</v>
      </c>
      <c r="AR9" s="21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90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90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290"/>
      <c r="BK9" s="157"/>
      <c r="BL9" s="290"/>
      <c r="BM9" s="157"/>
      <c r="BN9" s="157"/>
      <c r="BO9" s="157"/>
      <c r="BP9" s="293"/>
      <c r="BQ9" s="281"/>
      <c r="BR9" s="281"/>
      <c r="BS9" s="284"/>
      <c r="BT9" s="287"/>
      <c r="BV9" s="19"/>
    </row>
    <row r="10" spans="1:76" x14ac:dyDescent="0.2">
      <c r="A10" s="300"/>
      <c r="B10" s="166"/>
      <c r="C10" s="29">
        <f>M6</f>
        <v>0</v>
      </c>
      <c r="D10" s="122">
        <f>SUM(L6)</f>
        <v>13</v>
      </c>
      <c r="E10" s="122" t="s">
        <v>12</v>
      </c>
      <c r="F10" s="122">
        <f>SUM(J6)</f>
        <v>15</v>
      </c>
      <c r="G10" s="13">
        <f>I6</f>
        <v>1</v>
      </c>
      <c r="H10" s="274"/>
      <c r="I10" s="275"/>
      <c r="J10" s="275"/>
      <c r="K10" s="275"/>
      <c r="L10" s="275"/>
      <c r="M10" s="276"/>
      <c r="N10" s="190"/>
      <c r="O10" s="14">
        <f>IF(P10="","",IF(P10&gt;R10,1,0))</f>
        <v>0</v>
      </c>
      <c r="P10" s="117">
        <v>15</v>
      </c>
      <c r="Q10" s="115" t="s">
        <v>12</v>
      </c>
      <c r="R10" s="118">
        <v>17</v>
      </c>
      <c r="S10" s="14">
        <f>IF(R10="","",IF(R10&gt;P10,1,0))</f>
        <v>1</v>
      </c>
      <c r="T10" s="190"/>
      <c r="U10" s="30" t="str">
        <f>IF(V10="","",IF(V10&gt;X10,1,0))</f>
        <v/>
      </c>
      <c r="V10" s="30"/>
      <c r="W10" s="30" t="s">
        <v>12</v>
      </c>
      <c r="X10" s="12"/>
      <c r="Y10" s="30" t="str">
        <f>IF(X10="","",IF(X10&gt;V10,1,0))</f>
        <v/>
      </c>
      <c r="Z10" s="190"/>
      <c r="AA10" s="14">
        <f>IF(AB10="","",IF(AB10&gt;AD10,1,0))</f>
        <v>0</v>
      </c>
      <c r="AB10" s="117">
        <v>10</v>
      </c>
      <c r="AC10" s="115" t="s">
        <v>12</v>
      </c>
      <c r="AD10" s="118">
        <v>15</v>
      </c>
      <c r="AE10" s="14">
        <f>IF(AD10="","",IF(AD10&gt;AB10,1,0))</f>
        <v>1</v>
      </c>
      <c r="AF10" s="217"/>
      <c r="AG10" s="30" t="str">
        <f>IF(AH10="","",IF(AH10&gt;AJ10,1,0))</f>
        <v/>
      </c>
      <c r="AH10" s="30"/>
      <c r="AI10" s="30" t="s">
        <v>12</v>
      </c>
      <c r="AJ10" s="12"/>
      <c r="AK10" s="30" t="str">
        <f>IF(AJ10="","",IF(AJ10&gt;AH10,1,0))</f>
        <v/>
      </c>
      <c r="AL10" s="190"/>
      <c r="AM10" s="14">
        <f>IF(AN10="","",IF(AN10&gt;AP10,1,0))</f>
        <v>1</v>
      </c>
      <c r="AN10" s="117">
        <v>15</v>
      </c>
      <c r="AO10" s="115" t="s">
        <v>12</v>
      </c>
      <c r="AP10" s="118">
        <v>10</v>
      </c>
      <c r="AQ10" s="14">
        <f>IF(AP10="","",IF(AP10&gt;AN10,1,0))</f>
        <v>0</v>
      </c>
      <c r="AR10" s="217"/>
      <c r="AS10" s="30" t="str">
        <f>IF(AT10="","",IF(AT10&gt;AV10,1,0))</f>
        <v/>
      </c>
      <c r="AT10" s="30"/>
      <c r="AU10" s="30" t="s">
        <v>12</v>
      </c>
      <c r="AV10" s="12"/>
      <c r="AW10" s="30" t="str">
        <f>IF(AV10="","",IF(AV10&gt;AT10,1,0))</f>
        <v/>
      </c>
      <c r="AX10" s="190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90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290"/>
      <c r="BK10" s="157"/>
      <c r="BL10" s="290"/>
      <c r="BM10" s="157"/>
      <c r="BN10" s="157"/>
      <c r="BO10" s="157"/>
      <c r="BP10" s="293"/>
      <c r="BQ10" s="281"/>
      <c r="BR10" s="281"/>
      <c r="BS10" s="284"/>
      <c r="BT10" s="287"/>
      <c r="BV10" s="19"/>
    </row>
    <row r="11" spans="1:76" ht="13.5" thickBot="1" x14ac:dyDescent="0.25">
      <c r="A11" s="301"/>
      <c r="B11" s="167"/>
      <c r="C11" s="32" t="str">
        <f>M7</f>
        <v/>
      </c>
      <c r="D11" s="123">
        <f>SUM(L7)</f>
        <v>0</v>
      </c>
      <c r="E11" s="123" t="s">
        <v>12</v>
      </c>
      <c r="F11" s="123">
        <f>SUM(J7)</f>
        <v>0</v>
      </c>
      <c r="G11" s="22" t="str">
        <f>I7</f>
        <v/>
      </c>
      <c r="H11" s="277"/>
      <c r="I11" s="278"/>
      <c r="J11" s="278"/>
      <c r="K11" s="278"/>
      <c r="L11" s="278"/>
      <c r="M11" s="279"/>
      <c r="N11" s="191"/>
      <c r="O11" s="14" t="str">
        <f>IF(P11="","",IF(P11&gt;R11,1,0))</f>
        <v/>
      </c>
      <c r="P11" s="119"/>
      <c r="Q11" s="120" t="s">
        <v>12</v>
      </c>
      <c r="R11" s="121"/>
      <c r="S11" s="14" t="str">
        <f>IF(R11="","",IF(R11&gt;P11,1,0))</f>
        <v/>
      </c>
      <c r="T11" s="191"/>
      <c r="U11" s="30" t="str">
        <f>IF(V11="","",IF(V11&gt;X11,1,0))</f>
        <v/>
      </c>
      <c r="V11" s="20"/>
      <c r="W11" s="20" t="s">
        <v>12</v>
      </c>
      <c r="X11" s="21"/>
      <c r="Y11" s="30" t="str">
        <f>IF(X11="","",IF(X11&gt;V11,1,0))</f>
        <v/>
      </c>
      <c r="Z11" s="191"/>
      <c r="AA11" s="14" t="str">
        <f>IF(AB11="","",IF(AB11&gt;AD11,1,0))</f>
        <v/>
      </c>
      <c r="AB11" s="23"/>
      <c r="AC11" s="24" t="s">
        <v>12</v>
      </c>
      <c r="AD11" s="25"/>
      <c r="AE11" s="14" t="str">
        <f>IF(AD11="","",IF(AD11&gt;AB11,1,0))</f>
        <v/>
      </c>
      <c r="AF11" s="218"/>
      <c r="AG11" s="30" t="str">
        <f>IF(AH11="","",IF(AH11&gt;AJ11,1,0))</f>
        <v/>
      </c>
      <c r="AH11" s="20"/>
      <c r="AI11" s="20" t="s">
        <v>12</v>
      </c>
      <c r="AJ11" s="21"/>
      <c r="AK11" s="30" t="str">
        <f>IF(AJ11="","",IF(AJ11&gt;AH11,1,0))</f>
        <v/>
      </c>
      <c r="AL11" s="191"/>
      <c r="AM11" s="14" t="str">
        <f>IF(AN11="","",IF(AN11&gt;AP11,1,0))</f>
        <v/>
      </c>
      <c r="AN11" s="119"/>
      <c r="AO11" s="120" t="s">
        <v>12</v>
      </c>
      <c r="AP11" s="121"/>
      <c r="AQ11" s="14" t="str">
        <f>IF(AP11="","",IF(AP11&gt;AN11,1,0))</f>
        <v/>
      </c>
      <c r="AR11" s="218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91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91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291"/>
      <c r="BK11" s="158"/>
      <c r="BL11" s="291"/>
      <c r="BM11" s="158"/>
      <c r="BN11" s="158"/>
      <c r="BO11" s="158"/>
      <c r="BP11" s="295"/>
      <c r="BQ11" s="297"/>
      <c r="BR11" s="297"/>
      <c r="BS11" s="298"/>
      <c r="BT11" s="299"/>
      <c r="BV11" s="19"/>
    </row>
    <row r="12" spans="1:76" ht="14" x14ac:dyDescent="0.2">
      <c r="A12" s="109">
        <f>H2</f>
        <v>0</v>
      </c>
      <c r="B12" s="219">
        <f>N4</f>
        <v>0</v>
      </c>
      <c r="C12" s="34"/>
      <c r="D12" s="35" t="str">
        <f>R4</f>
        <v/>
      </c>
      <c r="E12" s="35" t="s">
        <v>12</v>
      </c>
      <c r="F12" s="35" t="str">
        <f>O4</f>
        <v/>
      </c>
      <c r="G12" s="36"/>
      <c r="H12" s="220" t="str">
        <f>N8</f>
        <v>⑥</v>
      </c>
      <c r="I12" s="6"/>
      <c r="J12" s="6">
        <f>R8</f>
        <v>2</v>
      </c>
      <c r="K12" s="7" t="s">
        <v>12</v>
      </c>
      <c r="L12" s="35">
        <f>O8</f>
        <v>0</v>
      </c>
      <c r="M12" s="8"/>
      <c r="N12" s="271"/>
      <c r="O12" s="272"/>
      <c r="P12" s="272"/>
      <c r="Q12" s="272"/>
      <c r="R12" s="272"/>
      <c r="S12" s="273"/>
      <c r="T12" s="189" t="s">
        <v>40</v>
      </c>
      <c r="U12" s="9">
        <f>IF(V13="","",SUM(U13:U15))</f>
        <v>0</v>
      </c>
      <c r="V12" s="10"/>
      <c r="W12" s="11" t="s">
        <v>12</v>
      </c>
      <c r="X12" s="9">
        <f>IF(X13="","",SUM(Y13:Y15))</f>
        <v>2</v>
      </c>
      <c r="Y12" s="10"/>
      <c r="Z12" s="216"/>
      <c r="AA12" s="79" t="str">
        <f>IF(AB13="","",SUM(AA13:AA15))</f>
        <v/>
      </c>
      <c r="AB12" s="80"/>
      <c r="AC12" s="35" t="s">
        <v>12</v>
      </c>
      <c r="AD12" s="79" t="str">
        <f>IF(AD13="","",SUM(AE13:AE15))</f>
        <v/>
      </c>
      <c r="AE12" s="80"/>
      <c r="AF12" s="189" t="s">
        <v>41</v>
      </c>
      <c r="AG12" s="9">
        <f>IF(AH13="","",SUM(AG13:AG15))</f>
        <v>0</v>
      </c>
      <c r="AH12" s="10"/>
      <c r="AI12" s="11" t="s">
        <v>12</v>
      </c>
      <c r="AJ12" s="9">
        <f>IF(AJ13="","",SUM(AK13:AK15))</f>
        <v>2</v>
      </c>
      <c r="AK12" s="10"/>
      <c r="AL12" s="216"/>
      <c r="AM12" s="79" t="str">
        <f>IF(AN13="","",SUM(AM13:AM15))</f>
        <v/>
      </c>
      <c r="AN12" s="80"/>
      <c r="AO12" s="35" t="s">
        <v>12</v>
      </c>
      <c r="AP12" s="79" t="str">
        <f>IF(AP13="","",SUM(AQ13:AQ15))</f>
        <v/>
      </c>
      <c r="AQ12" s="80"/>
      <c r="AR12" s="189" t="s">
        <v>42</v>
      </c>
      <c r="AS12" s="9">
        <f>IF(AT13="","",SUM(AS13:AS15))</f>
        <v>2</v>
      </c>
      <c r="AT12" s="10"/>
      <c r="AU12" s="11" t="s">
        <v>12</v>
      </c>
      <c r="AV12" s="9">
        <f>IF(AV13="","",SUM(AW13:AW15))</f>
        <v>1</v>
      </c>
      <c r="AW12" s="10"/>
      <c r="AX12" s="189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89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289">
        <f>SUMPRODUCT((J12=2)+(D12=2)+(U12=2)+(AA12=2)+(AG12=2)+(AM12=2)+(AS12=2)+(AY12=2)+(BE12=2))</f>
        <v>2</v>
      </c>
      <c r="BK12" s="237" t="s">
        <v>13</v>
      </c>
      <c r="BL12" s="289">
        <f>SUMPRODUCT((L12=2)+(F12=2)+(X12=2)+(AD12=2)+(AJ12=2)+(AP12=2)+(AV12=2)+(BB12=2)+(BH12=2))</f>
        <v>2</v>
      </c>
      <c r="BM12" s="156">
        <f>SUM(D12,J12,O12,U12,AA12,AG12,AM12,AS12,AY12,BE12)</f>
        <v>4</v>
      </c>
      <c r="BN12" s="156" t="s">
        <v>13</v>
      </c>
      <c r="BO12" s="156">
        <f>SUM(F12,L12,X12,AD12,AJ12,AP12,AV12,BB12,BH12)</f>
        <v>5</v>
      </c>
      <c r="BP12" s="292">
        <f>SUM(BM12/BO12)</f>
        <v>0.8</v>
      </c>
      <c r="BQ12" s="296">
        <f>SUM(J13,J14,J15,P13,P14,P15,V13,V14,V15,AB13,AB14,AB15,AH13,AH14,AH15,AN13,AN14,AN15,AT13,AT14,AT15,AZ13,AZ14,AZ15,BF13,BF14,BF15,D13,D14,D15)</f>
        <v>122</v>
      </c>
      <c r="BR12" s="296">
        <f>SUM(F13,F14,F15,L13,L14,L15,R13,R14,R15,X13,X14,X15,AD13,AD14,AD15,AJ13,AJ14,AJ15,AP13,AP14,AP15,AV13,AV14,AV15,BB13,BB14,BB15,BH13,BH14,BH15)</f>
        <v>120</v>
      </c>
      <c r="BS12" s="283">
        <f>SUM(BQ12/BR12)</f>
        <v>1.0166666666666666</v>
      </c>
      <c r="BT12" s="287">
        <f>$BU12</f>
        <v>4</v>
      </c>
      <c r="BU12">
        <f>RANK(BX12,BX$4:BX$43)</f>
        <v>4</v>
      </c>
      <c r="BV12" s="19">
        <f>IF(BM12=0,0,IF(BO12=0,9,BP12))</f>
        <v>0.8</v>
      </c>
      <c r="BW12">
        <f>IF(BQ12=0,0,BS12)</f>
        <v>1.0166666666666666</v>
      </c>
      <c r="BX12">
        <f>BJ12+0.01*BV12+0.00001*BW12</f>
        <v>2.0080101666666668</v>
      </c>
    </row>
    <row r="13" spans="1:76" x14ac:dyDescent="0.2">
      <c r="A13" s="300" t="str">
        <f>N3</f>
        <v>ペガサス</v>
      </c>
      <c r="B13" s="166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21"/>
      <c r="I13" s="30">
        <f>S9</f>
        <v>1</v>
      </c>
      <c r="J13" s="122">
        <f>R9</f>
        <v>15</v>
      </c>
      <c r="K13" s="122" t="s">
        <v>12</v>
      </c>
      <c r="L13" s="124">
        <f>P9</f>
        <v>6</v>
      </c>
      <c r="M13" s="13">
        <f>O9</f>
        <v>0</v>
      </c>
      <c r="N13" s="274"/>
      <c r="O13" s="275"/>
      <c r="P13" s="275"/>
      <c r="Q13" s="275"/>
      <c r="R13" s="275"/>
      <c r="S13" s="276"/>
      <c r="T13" s="190"/>
      <c r="U13" s="14">
        <f>IF(V13="","",IF(V13&gt;X13,1,0))</f>
        <v>0</v>
      </c>
      <c r="V13" s="114">
        <v>9</v>
      </c>
      <c r="W13" s="115" t="s">
        <v>12</v>
      </c>
      <c r="X13" s="116">
        <v>15</v>
      </c>
      <c r="Y13" s="14">
        <f>IF(X13="","",IF(X13&gt;V13,1,0))</f>
        <v>1</v>
      </c>
      <c r="Z13" s="217"/>
      <c r="AA13" s="30" t="str">
        <f>IF(AB13="","",IF(AB13&gt;AD13,1,0))</f>
        <v/>
      </c>
      <c r="AB13" s="35"/>
      <c r="AC13" s="30" t="s">
        <v>12</v>
      </c>
      <c r="AD13" s="56"/>
      <c r="AE13" s="30" t="str">
        <f>IF(AD13="","",IF(AD13&gt;AB13,1,0))</f>
        <v/>
      </c>
      <c r="AF13" s="190"/>
      <c r="AG13" s="14">
        <f>IF(AH13="","",IF(AH13&gt;AJ13,1,0))</f>
        <v>0</v>
      </c>
      <c r="AH13" s="114">
        <v>13</v>
      </c>
      <c r="AI13" s="115" t="s">
        <v>12</v>
      </c>
      <c r="AJ13" s="116">
        <v>15</v>
      </c>
      <c r="AK13" s="14">
        <f>IF(AJ13="","",IF(AJ13&gt;AH13,1,0))</f>
        <v>1</v>
      </c>
      <c r="AL13" s="217"/>
      <c r="AM13" s="30" t="str">
        <f>IF(AN13="","",IF(AN13&gt;AP13,1,0))</f>
        <v/>
      </c>
      <c r="AN13" s="35"/>
      <c r="AO13" s="30" t="s">
        <v>12</v>
      </c>
      <c r="AP13" s="56"/>
      <c r="AQ13" s="30" t="str">
        <f>IF(AP13="","",IF(AP13&gt;AN13,1,0))</f>
        <v/>
      </c>
      <c r="AR13" s="190"/>
      <c r="AS13" s="14">
        <f>IF(AT13="","",IF(AT13&gt;AV13,1,0))</f>
        <v>0</v>
      </c>
      <c r="AT13" s="114">
        <v>12</v>
      </c>
      <c r="AU13" s="115" t="s">
        <v>12</v>
      </c>
      <c r="AV13" s="116">
        <v>15</v>
      </c>
      <c r="AW13" s="14">
        <f>IF(AV13="","",IF(AV13&gt;AT13,1,0))</f>
        <v>1</v>
      </c>
      <c r="AX13" s="190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90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290"/>
      <c r="BK13" s="157"/>
      <c r="BL13" s="290"/>
      <c r="BM13" s="157"/>
      <c r="BN13" s="157"/>
      <c r="BO13" s="157"/>
      <c r="BP13" s="293"/>
      <c r="BQ13" s="281"/>
      <c r="BR13" s="281"/>
      <c r="BS13" s="284"/>
      <c r="BT13" s="287"/>
      <c r="BV13" s="19"/>
    </row>
    <row r="14" spans="1:76" x14ac:dyDescent="0.2">
      <c r="A14" s="300"/>
      <c r="B14" s="166"/>
      <c r="C14" s="29" t="str">
        <f>S6</f>
        <v/>
      </c>
      <c r="D14" s="30">
        <f>R6</f>
        <v>0</v>
      </c>
      <c r="E14" s="30" t="s">
        <v>12</v>
      </c>
      <c r="F14" s="30">
        <f>SUM(P6)</f>
        <v>0</v>
      </c>
      <c r="G14" s="13" t="str">
        <f>O6</f>
        <v/>
      </c>
      <c r="H14" s="221"/>
      <c r="I14" s="30">
        <f>S10</f>
        <v>1</v>
      </c>
      <c r="J14" s="122">
        <f>R10</f>
        <v>17</v>
      </c>
      <c r="K14" s="122" t="s">
        <v>12</v>
      </c>
      <c r="L14" s="124">
        <f>P10</f>
        <v>15</v>
      </c>
      <c r="M14" s="36">
        <f>O10</f>
        <v>0</v>
      </c>
      <c r="N14" s="274"/>
      <c r="O14" s="275"/>
      <c r="P14" s="275"/>
      <c r="Q14" s="275"/>
      <c r="R14" s="275"/>
      <c r="S14" s="276"/>
      <c r="T14" s="190"/>
      <c r="U14" s="14">
        <f>IF(V14="","",IF(V14&gt;X14,1,0))</f>
        <v>0</v>
      </c>
      <c r="V14" s="117">
        <v>13</v>
      </c>
      <c r="W14" s="115" t="s">
        <v>12</v>
      </c>
      <c r="X14" s="118">
        <v>15</v>
      </c>
      <c r="Y14" s="14">
        <f>IF(X14="","",IF(X14&gt;V14,1,0))</f>
        <v>1</v>
      </c>
      <c r="Z14" s="217"/>
      <c r="AA14" s="30" t="str">
        <f>IF(AB14="","",IF(AB14&gt;AD14,1,0))</f>
        <v/>
      </c>
      <c r="AB14" s="30"/>
      <c r="AC14" s="30" t="s">
        <v>12</v>
      </c>
      <c r="AD14" s="12"/>
      <c r="AE14" s="30" t="str">
        <f>IF(AD14="","",IF(AD14&gt;AB14,1,0))</f>
        <v/>
      </c>
      <c r="AF14" s="190"/>
      <c r="AG14" s="14">
        <f>IF(AH14="","",IF(AH14&gt;AJ14,1,0))</f>
        <v>0</v>
      </c>
      <c r="AH14" s="117">
        <v>12</v>
      </c>
      <c r="AI14" s="115" t="s">
        <v>12</v>
      </c>
      <c r="AJ14" s="118">
        <v>15</v>
      </c>
      <c r="AK14" s="14">
        <f>IF(AJ14="","",IF(AJ14&gt;AH14,1,0))</f>
        <v>1</v>
      </c>
      <c r="AL14" s="217"/>
      <c r="AM14" s="30" t="str">
        <f>IF(AN14="","",IF(AN14&gt;AP14,1,0))</f>
        <v/>
      </c>
      <c r="AN14" s="30"/>
      <c r="AO14" s="30" t="s">
        <v>12</v>
      </c>
      <c r="AP14" s="12"/>
      <c r="AQ14" s="30" t="str">
        <f>IF(AP14="","",IF(AP14&gt;AN14,1,0))</f>
        <v/>
      </c>
      <c r="AR14" s="190"/>
      <c r="AS14" s="14">
        <f>IF(AT14="","",IF(AT14&gt;AV14,1,0))</f>
        <v>1</v>
      </c>
      <c r="AT14" s="117">
        <v>15</v>
      </c>
      <c r="AU14" s="115" t="s">
        <v>12</v>
      </c>
      <c r="AV14" s="118">
        <v>10</v>
      </c>
      <c r="AW14" s="14">
        <f>IF(AV14="","",IF(AV14&gt;AT14,1,0))</f>
        <v>0</v>
      </c>
      <c r="AX14" s="190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90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290"/>
      <c r="BK14" s="157"/>
      <c r="BL14" s="290"/>
      <c r="BM14" s="157"/>
      <c r="BN14" s="157"/>
      <c r="BO14" s="157"/>
      <c r="BP14" s="293"/>
      <c r="BQ14" s="281"/>
      <c r="BR14" s="281"/>
      <c r="BS14" s="284"/>
      <c r="BT14" s="287"/>
      <c r="BV14" s="19"/>
    </row>
    <row r="15" spans="1:76" ht="13.5" thickBot="1" x14ac:dyDescent="0.25">
      <c r="A15" s="301"/>
      <c r="B15" s="209"/>
      <c r="C15" s="37" t="str">
        <f>S7</f>
        <v/>
      </c>
      <c r="D15" s="100">
        <f>R7</f>
        <v>0</v>
      </c>
      <c r="E15" s="100" t="s">
        <v>12</v>
      </c>
      <c r="F15" s="100">
        <f>SUM(P7)</f>
        <v>0</v>
      </c>
      <c r="G15" s="38" t="str">
        <f>O7</f>
        <v/>
      </c>
      <c r="H15" s="222"/>
      <c r="I15" s="20" t="str">
        <f>S11</f>
        <v/>
      </c>
      <c r="J15" s="123">
        <f>R11</f>
        <v>0</v>
      </c>
      <c r="K15" s="123" t="s">
        <v>12</v>
      </c>
      <c r="L15" s="125">
        <f>P11</f>
        <v>0</v>
      </c>
      <c r="M15" s="33" t="str">
        <f>O11</f>
        <v/>
      </c>
      <c r="N15" s="277"/>
      <c r="O15" s="278"/>
      <c r="P15" s="278"/>
      <c r="Q15" s="278"/>
      <c r="R15" s="278"/>
      <c r="S15" s="279"/>
      <c r="T15" s="191"/>
      <c r="U15" s="14" t="str">
        <f>IF(V15="","",IF(V15&gt;X15,1,0))</f>
        <v/>
      </c>
      <c r="V15" s="119"/>
      <c r="W15" s="120" t="s">
        <v>12</v>
      </c>
      <c r="X15" s="121"/>
      <c r="Y15" s="14" t="str">
        <f>IF(X15="","",IF(X15&gt;V15,1,0))</f>
        <v/>
      </c>
      <c r="Z15" s="218"/>
      <c r="AA15" s="30" t="str">
        <f>IF(AB15="","",IF(AB15&gt;AD15,1,0))</f>
        <v/>
      </c>
      <c r="AB15" s="20"/>
      <c r="AC15" s="20" t="s">
        <v>12</v>
      </c>
      <c r="AD15" s="21"/>
      <c r="AE15" s="30" t="str">
        <f>IF(AD15="","",IF(AD15&gt;AB15,1,0))</f>
        <v/>
      </c>
      <c r="AF15" s="191"/>
      <c r="AG15" s="14" t="str">
        <f>IF(AH15="","",IF(AH15&gt;AJ15,1,0))</f>
        <v/>
      </c>
      <c r="AH15" s="119"/>
      <c r="AI15" s="120" t="s">
        <v>12</v>
      </c>
      <c r="AJ15" s="121"/>
      <c r="AK15" s="14" t="str">
        <f>IF(AJ15="","",IF(AJ15&gt;AH15,1,0))</f>
        <v/>
      </c>
      <c r="AL15" s="218"/>
      <c r="AM15" s="30" t="str">
        <f>IF(AN15="","",IF(AN15&gt;AP15,1,0))</f>
        <v/>
      </c>
      <c r="AN15" s="20"/>
      <c r="AO15" s="20" t="s">
        <v>12</v>
      </c>
      <c r="AP15" s="21"/>
      <c r="AQ15" s="30" t="str">
        <f>IF(AP15="","",IF(AP15&gt;AN15,1,0))</f>
        <v/>
      </c>
      <c r="AR15" s="191"/>
      <c r="AS15" s="14">
        <f>IF(AT15="","",IF(AT15&gt;AV15,1,0))</f>
        <v>1</v>
      </c>
      <c r="AT15" s="119">
        <v>16</v>
      </c>
      <c r="AU15" s="120" t="s">
        <v>12</v>
      </c>
      <c r="AV15" s="121">
        <v>14</v>
      </c>
      <c r="AW15" s="14">
        <f>IF(AV15="","",IF(AV15&gt;AT15,1,0))</f>
        <v>0</v>
      </c>
      <c r="AX15" s="191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91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291"/>
      <c r="BK15" s="158"/>
      <c r="BL15" s="291"/>
      <c r="BM15" s="158"/>
      <c r="BN15" s="158"/>
      <c r="BO15" s="158"/>
      <c r="BP15" s="295"/>
      <c r="BQ15" s="297"/>
      <c r="BR15" s="297"/>
      <c r="BS15" s="298"/>
      <c r="BT15" s="299"/>
      <c r="BV15" s="19"/>
    </row>
    <row r="16" spans="1:76" ht="14" x14ac:dyDescent="0.2">
      <c r="A16" s="109">
        <f>N2</f>
        <v>0</v>
      </c>
      <c r="B16" s="165" t="str">
        <f>T4</f>
        <v>①</v>
      </c>
      <c r="C16" s="27"/>
      <c r="D16" s="6">
        <f>X4</f>
        <v>1</v>
      </c>
      <c r="E16" s="6" t="s">
        <v>12</v>
      </c>
      <c r="F16" s="6">
        <f>U4</f>
        <v>2</v>
      </c>
      <c r="G16" s="8"/>
      <c r="H16" s="210">
        <f>$T$8</f>
        <v>0</v>
      </c>
      <c r="I16" s="6"/>
      <c r="J16" s="6" t="str">
        <f>X8</f>
        <v/>
      </c>
      <c r="K16" s="6" t="s">
        <v>12</v>
      </c>
      <c r="L16" s="6" t="str">
        <f>$U$8</f>
        <v/>
      </c>
      <c r="M16" s="8"/>
      <c r="N16" s="213" t="str">
        <f>T12</f>
        <v>⑬</v>
      </c>
      <c r="O16" s="6"/>
      <c r="P16" s="6">
        <f>X12</f>
        <v>2</v>
      </c>
      <c r="Q16" s="6" t="s">
        <v>12</v>
      </c>
      <c r="R16" s="7">
        <f>U12</f>
        <v>0</v>
      </c>
      <c r="S16" s="8"/>
      <c r="T16" s="271"/>
      <c r="U16" s="272"/>
      <c r="V16" s="272"/>
      <c r="W16" s="272"/>
      <c r="X16" s="272"/>
      <c r="Y16" s="273"/>
      <c r="Z16" s="189" t="s">
        <v>43</v>
      </c>
      <c r="AA16" s="9">
        <f>IF(AB17="","",SUM(AA17:AA19))</f>
        <v>0</v>
      </c>
      <c r="AB16" s="10"/>
      <c r="AC16" s="11" t="s">
        <v>12</v>
      </c>
      <c r="AD16" s="9">
        <f>IF(AD17="","",SUM(AE17:AE19))</f>
        <v>2</v>
      </c>
      <c r="AE16" s="10"/>
      <c r="AF16" s="189"/>
      <c r="AG16" s="79" t="str">
        <f>IF(AH17="","",SUM(AG17:AG19))</f>
        <v/>
      </c>
      <c r="AH16" s="80"/>
      <c r="AI16" s="35" t="s">
        <v>12</v>
      </c>
      <c r="AJ16" s="79" t="str">
        <f>IF(AJ17="","",SUM(AK17:AK19))</f>
        <v/>
      </c>
      <c r="AK16" s="80"/>
      <c r="AL16" s="189" t="s">
        <v>44</v>
      </c>
      <c r="AM16" s="9">
        <f>IF(AN17="","",SUM(AM17:AM19))</f>
        <v>0</v>
      </c>
      <c r="AN16" s="10"/>
      <c r="AO16" s="11" t="s">
        <v>12</v>
      </c>
      <c r="AP16" s="9">
        <f>IF(AP17="","",SUM(AQ17:AQ19))</f>
        <v>2</v>
      </c>
      <c r="AQ16" s="10"/>
      <c r="AR16" s="21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89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89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289">
        <f>SUMPRODUCT((J16=2)+(P16=2)+(D16=2)+(AA16=2)+(AG16=2)+(AM16=2)+(AS16=2)+(AY16=2)+(BE16=2))</f>
        <v>1</v>
      </c>
      <c r="BK16" s="237" t="s">
        <v>13</v>
      </c>
      <c r="BL16" s="289">
        <f>SUMPRODUCT((L16=2)+(R16=2)+(F16=2)+(AD16=2)+(AJ16=2)+(AP16=2)+(AV16=2)+(BB16=2)+(BH16=2))</f>
        <v>3</v>
      </c>
      <c r="BM16" s="156">
        <f>SUM(D16,J16,P16,U16,AA16,AG16,AM16,AS16,AY16,BE16)</f>
        <v>3</v>
      </c>
      <c r="BN16" s="156" t="s">
        <v>13</v>
      </c>
      <c r="BO16" s="156">
        <f>SUM(F16,L16,R16,AD16,AJ16,AP16,AV16,BB16,BH16)</f>
        <v>6</v>
      </c>
      <c r="BP16" s="292">
        <f>SUM(BM16/BO16)</f>
        <v>0.5</v>
      </c>
      <c r="BQ16" s="296">
        <f>SUM(J17,J18,J19,P17,P18,P19,V17,V18,V19,AB17,AB18,AB19,AH17,AH18,AH19,AN17,AN18,AN19,AT17,AT18,AT19,AZ17,AZ18,AZ19,BF17,BF18,BF19,D17,D18,D19)</f>
        <v>96</v>
      </c>
      <c r="BR16" s="296">
        <f>SUM(F17,F18,F19,L17,L18,L19,R17,R18,R19,X17,X18,X19,AD17,AD18,AD19,AJ17,AJ18,AJ19,AP17,AP18,AP19,AV17,AV18,AV19,BB17,BB18,BB19,BH17,BH18,BH19)</f>
        <v>121</v>
      </c>
      <c r="BS16" s="283">
        <f>SUM(BQ16/BR16)</f>
        <v>0.79338842975206614</v>
      </c>
      <c r="BT16" s="287">
        <f>$BU16</f>
        <v>6</v>
      </c>
      <c r="BU16">
        <f>RANK(BX16,BX$4:BX$43)</f>
        <v>6</v>
      </c>
      <c r="BV16" s="19">
        <f>IF(BM16=0,0,IF(BO16=0,9,BP16))</f>
        <v>0.5</v>
      </c>
      <c r="BW16">
        <f>IF(BQ16=0,0,BS16)</f>
        <v>0.79338842975206614</v>
      </c>
      <c r="BX16">
        <f>BJ16+0.01*BV16+0.00001*BW16</f>
        <v>1.0050079338842974</v>
      </c>
    </row>
    <row r="17" spans="1:76" x14ac:dyDescent="0.2">
      <c r="A17" s="300" t="str">
        <f>T3</f>
        <v>ウェーブ</v>
      </c>
      <c r="B17" s="166"/>
      <c r="C17" s="29">
        <f>Y5</f>
        <v>0</v>
      </c>
      <c r="D17" s="122">
        <f>X5</f>
        <v>6</v>
      </c>
      <c r="E17" s="122" t="s">
        <v>13</v>
      </c>
      <c r="F17" s="122">
        <f>V5</f>
        <v>15</v>
      </c>
      <c r="G17" s="13">
        <f>U5</f>
        <v>1</v>
      </c>
      <c r="H17" s="211"/>
      <c r="I17" s="30" t="str">
        <f>Y9</f>
        <v/>
      </c>
      <c r="J17" s="122">
        <f>X9</f>
        <v>0</v>
      </c>
      <c r="K17" s="122" t="s">
        <v>12</v>
      </c>
      <c r="L17" s="122">
        <f>V9</f>
        <v>0</v>
      </c>
      <c r="M17" s="13" t="str">
        <f>U9</f>
        <v/>
      </c>
      <c r="N17" s="214"/>
      <c r="O17" s="12">
        <f>Y13</f>
        <v>1</v>
      </c>
      <c r="P17" s="126">
        <f>X13</f>
        <v>15</v>
      </c>
      <c r="Q17" s="122" t="s">
        <v>12</v>
      </c>
      <c r="R17" s="124">
        <f>V13</f>
        <v>9</v>
      </c>
      <c r="S17" s="13">
        <f>U13</f>
        <v>0</v>
      </c>
      <c r="T17" s="274"/>
      <c r="U17" s="275"/>
      <c r="V17" s="275"/>
      <c r="W17" s="275"/>
      <c r="X17" s="275"/>
      <c r="Y17" s="276"/>
      <c r="Z17" s="190"/>
      <c r="AA17" s="14">
        <f>IF(AB17="","",IF(AB17&gt;AD17,1,0))</f>
        <v>0</v>
      </c>
      <c r="AB17" s="114">
        <v>11</v>
      </c>
      <c r="AC17" s="115" t="s">
        <v>12</v>
      </c>
      <c r="AD17" s="116">
        <v>15</v>
      </c>
      <c r="AE17" s="14">
        <f>IF(AD17="","",IF(AD17&gt;AB17,1,0))</f>
        <v>1</v>
      </c>
      <c r="AF17" s="190"/>
      <c r="AG17" s="30" t="str">
        <f>IF(AH17="","",IF(AH17&gt;AJ17,1,0))</f>
        <v/>
      </c>
      <c r="AH17" s="35"/>
      <c r="AI17" s="30" t="s">
        <v>12</v>
      </c>
      <c r="AJ17" s="56"/>
      <c r="AK17" s="30" t="str">
        <f>IF(AJ17="","",IF(AJ17&gt;AH17,1,0))</f>
        <v/>
      </c>
      <c r="AL17" s="190"/>
      <c r="AM17" s="14">
        <f>IF(AN17="","",IF(AN17&gt;AP17,1,0))</f>
        <v>0</v>
      </c>
      <c r="AN17" s="114">
        <v>13</v>
      </c>
      <c r="AO17" s="115" t="s">
        <v>12</v>
      </c>
      <c r="AP17" s="116">
        <v>15</v>
      </c>
      <c r="AQ17" s="14">
        <f>IF(AP17="","",IF(AP17&gt;AN17,1,0))</f>
        <v>1</v>
      </c>
      <c r="AR17" s="21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90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90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290"/>
      <c r="BK17" s="157"/>
      <c r="BL17" s="290"/>
      <c r="BM17" s="157"/>
      <c r="BN17" s="157"/>
      <c r="BO17" s="157"/>
      <c r="BP17" s="293"/>
      <c r="BQ17" s="281"/>
      <c r="BR17" s="281"/>
      <c r="BS17" s="284"/>
      <c r="BT17" s="287"/>
      <c r="BV17" s="19"/>
    </row>
    <row r="18" spans="1:76" x14ac:dyDescent="0.2">
      <c r="A18" s="300"/>
      <c r="B18" s="166"/>
      <c r="C18" s="29">
        <f>Y6</f>
        <v>1</v>
      </c>
      <c r="D18" s="122">
        <f>X6</f>
        <v>15</v>
      </c>
      <c r="E18" s="122" t="s">
        <v>13</v>
      </c>
      <c r="F18" s="122">
        <f>V6</f>
        <v>9</v>
      </c>
      <c r="G18" s="13">
        <f>U6</f>
        <v>0</v>
      </c>
      <c r="H18" s="211"/>
      <c r="I18" s="30" t="str">
        <f>Y10</f>
        <v/>
      </c>
      <c r="J18" s="122">
        <f>X10</f>
        <v>0</v>
      </c>
      <c r="K18" s="122" t="s">
        <v>12</v>
      </c>
      <c r="L18" s="122">
        <f>V10</f>
        <v>0</v>
      </c>
      <c r="M18" s="13" t="str">
        <f>U10</f>
        <v/>
      </c>
      <c r="N18" s="214"/>
      <c r="O18" s="12">
        <f>Y14</f>
        <v>1</v>
      </c>
      <c r="P18" s="126">
        <f>X14</f>
        <v>15</v>
      </c>
      <c r="Q18" s="122" t="s">
        <v>12</v>
      </c>
      <c r="R18" s="124">
        <f>V14</f>
        <v>13</v>
      </c>
      <c r="S18" s="13">
        <f>U14</f>
        <v>0</v>
      </c>
      <c r="T18" s="274"/>
      <c r="U18" s="275"/>
      <c r="V18" s="275"/>
      <c r="W18" s="275"/>
      <c r="X18" s="275"/>
      <c r="Y18" s="276"/>
      <c r="Z18" s="190"/>
      <c r="AA18" s="14">
        <f>IF(AB18="","",IF(AB18&gt;AD18,1,0))</f>
        <v>0</v>
      </c>
      <c r="AB18" s="117">
        <v>9</v>
      </c>
      <c r="AC18" s="115" t="s">
        <v>12</v>
      </c>
      <c r="AD18" s="118">
        <v>15</v>
      </c>
      <c r="AE18" s="14">
        <f>IF(AD18="","",IF(AD18&gt;AB18,1,0))</f>
        <v>1</v>
      </c>
      <c r="AF18" s="190"/>
      <c r="AG18" s="30" t="str">
        <f>IF(AH18="","",IF(AH18&gt;AJ18,1,0))</f>
        <v/>
      </c>
      <c r="AH18" s="30"/>
      <c r="AI18" s="30" t="s">
        <v>12</v>
      </c>
      <c r="AJ18" s="12"/>
      <c r="AK18" s="30" t="str">
        <f>IF(AJ18="","",IF(AJ18&gt;AH18,1,0))</f>
        <v/>
      </c>
      <c r="AL18" s="190"/>
      <c r="AM18" s="14">
        <f>IF(AN18="","",IF(AN18&gt;AP18,1,0))</f>
        <v>0</v>
      </c>
      <c r="AN18" s="117">
        <v>5</v>
      </c>
      <c r="AO18" s="115" t="s">
        <v>12</v>
      </c>
      <c r="AP18" s="118">
        <v>15</v>
      </c>
      <c r="AQ18" s="14">
        <f>IF(AP18="","",IF(AP18&gt;AN18,1,0))</f>
        <v>1</v>
      </c>
      <c r="AR18" s="217"/>
      <c r="AS18" s="30" t="str">
        <f>IF(AT18="","",IF(AT18&gt;AV18,1,0))</f>
        <v/>
      </c>
      <c r="AT18" s="30"/>
      <c r="AU18" s="30" t="s">
        <v>12</v>
      </c>
      <c r="AV18" s="12"/>
      <c r="AW18" s="30" t="str">
        <f>IF(AV18="","",IF(AV18&gt;AT18,1,0))</f>
        <v/>
      </c>
      <c r="AX18" s="190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90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290"/>
      <c r="BK18" s="157"/>
      <c r="BL18" s="290"/>
      <c r="BM18" s="157"/>
      <c r="BN18" s="157"/>
      <c r="BO18" s="157"/>
      <c r="BP18" s="293"/>
      <c r="BQ18" s="281"/>
      <c r="BR18" s="281"/>
      <c r="BS18" s="284"/>
      <c r="BT18" s="287"/>
      <c r="BV18" s="19"/>
    </row>
    <row r="19" spans="1:76" ht="13.5" thickBot="1" x14ac:dyDescent="0.25">
      <c r="A19" s="301"/>
      <c r="B19" s="167"/>
      <c r="C19" s="32">
        <f>Y7</f>
        <v>0</v>
      </c>
      <c r="D19" s="123">
        <f>X7</f>
        <v>7</v>
      </c>
      <c r="E19" s="123" t="s">
        <v>13</v>
      </c>
      <c r="F19" s="123">
        <f>V7</f>
        <v>15</v>
      </c>
      <c r="G19" s="22">
        <f>U7</f>
        <v>1</v>
      </c>
      <c r="H19" s="212"/>
      <c r="I19" s="20" t="str">
        <f>Y11</f>
        <v/>
      </c>
      <c r="J19" s="123">
        <f>X11</f>
        <v>0</v>
      </c>
      <c r="K19" s="123" t="s">
        <v>12</v>
      </c>
      <c r="L19" s="123">
        <f>V11</f>
        <v>0</v>
      </c>
      <c r="M19" s="22" t="str">
        <f>U11</f>
        <v/>
      </c>
      <c r="N19" s="215"/>
      <c r="O19" s="21" t="str">
        <f>Y15</f>
        <v/>
      </c>
      <c r="P19" s="127">
        <f>X15</f>
        <v>0</v>
      </c>
      <c r="Q19" s="123" t="s">
        <v>12</v>
      </c>
      <c r="R19" s="125">
        <f>V15</f>
        <v>0</v>
      </c>
      <c r="S19" s="22" t="str">
        <f>U15</f>
        <v/>
      </c>
      <c r="T19" s="277"/>
      <c r="U19" s="278"/>
      <c r="V19" s="278"/>
      <c r="W19" s="278"/>
      <c r="X19" s="278"/>
      <c r="Y19" s="279"/>
      <c r="Z19" s="191"/>
      <c r="AA19" s="14" t="str">
        <f>IF(AB19="","",IF(AB19&gt;AD19,1,0))</f>
        <v/>
      </c>
      <c r="AB19" s="119"/>
      <c r="AC19" s="120" t="s">
        <v>12</v>
      </c>
      <c r="AD19" s="121"/>
      <c r="AE19" s="14" t="str">
        <f>IF(AD19="","",IF(AD19&gt;AB19,1,0))</f>
        <v/>
      </c>
      <c r="AF19" s="191"/>
      <c r="AG19" s="30" t="str">
        <f>IF(AH19="","",IF(AH19&gt;AJ19,1,0))</f>
        <v/>
      </c>
      <c r="AH19" s="20"/>
      <c r="AI19" s="20" t="s">
        <v>12</v>
      </c>
      <c r="AJ19" s="21"/>
      <c r="AK19" s="30" t="str">
        <f>IF(AJ19="","",IF(AJ19&gt;AH19,1,0))</f>
        <v/>
      </c>
      <c r="AL19" s="191"/>
      <c r="AM19" s="14" t="str">
        <f>IF(AN19="","",IF(AN19&gt;AP19,1,0))</f>
        <v/>
      </c>
      <c r="AN19" s="119"/>
      <c r="AO19" s="120" t="s">
        <v>12</v>
      </c>
      <c r="AP19" s="121"/>
      <c r="AQ19" s="14" t="str">
        <f>IF(AP19="","",IF(AP19&gt;AN19,1,0))</f>
        <v/>
      </c>
      <c r="AR19" s="218"/>
      <c r="AS19" s="30" t="str">
        <f>IF(AT19="","",IF(AT19&gt;AV19,1,0))</f>
        <v/>
      </c>
      <c r="AT19" s="20"/>
      <c r="AU19" s="20" t="s">
        <v>12</v>
      </c>
      <c r="AV19" s="21"/>
      <c r="AW19" s="30" t="str">
        <f>IF(AV19="","",IF(AV19&gt;AT19,1,0))</f>
        <v/>
      </c>
      <c r="AX19" s="191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91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291"/>
      <c r="BK19" s="158"/>
      <c r="BL19" s="291"/>
      <c r="BM19" s="158"/>
      <c r="BN19" s="158"/>
      <c r="BO19" s="158"/>
      <c r="BP19" s="295"/>
      <c r="BQ19" s="297"/>
      <c r="BR19" s="297"/>
      <c r="BS19" s="298"/>
      <c r="BT19" s="299"/>
      <c r="BV19" s="19"/>
    </row>
    <row r="20" spans="1:76" ht="14" x14ac:dyDescent="0.2">
      <c r="A20" s="109">
        <f>T2</f>
        <v>0</v>
      </c>
      <c r="B20" s="219">
        <f>Z4</f>
        <v>0</v>
      </c>
      <c r="C20" s="34"/>
      <c r="D20" s="35" t="str">
        <f>AD4</f>
        <v/>
      </c>
      <c r="E20" s="35" t="s">
        <v>12</v>
      </c>
      <c r="F20" s="35" t="str">
        <f>AA4</f>
        <v/>
      </c>
      <c r="G20" s="36"/>
      <c r="H20" s="210" t="str">
        <f>$Z$8</f>
        <v>②</v>
      </c>
      <c r="I20" s="6"/>
      <c r="J20" s="6">
        <f>AD8</f>
        <v>2</v>
      </c>
      <c r="K20" s="6" t="s">
        <v>12</v>
      </c>
      <c r="L20" s="7">
        <f>AA8</f>
        <v>0</v>
      </c>
      <c r="M20" s="8"/>
      <c r="N20" s="213">
        <f>$Z$12</f>
        <v>0</v>
      </c>
      <c r="O20" s="6"/>
      <c r="P20" s="6" t="str">
        <f>AD12</f>
        <v/>
      </c>
      <c r="Q20" s="6" t="s">
        <v>12</v>
      </c>
      <c r="R20" s="7" t="str">
        <f>AA12</f>
        <v/>
      </c>
      <c r="S20" s="8"/>
      <c r="T20" s="213" t="str">
        <f>Z16</f>
        <v>⑦</v>
      </c>
      <c r="U20" s="40"/>
      <c r="V20" s="6">
        <f>AD16</f>
        <v>2</v>
      </c>
      <c r="W20" s="6" t="s">
        <v>12</v>
      </c>
      <c r="X20" s="7">
        <f>AA16</f>
        <v>0</v>
      </c>
      <c r="Y20" s="8"/>
      <c r="Z20" s="271"/>
      <c r="AA20" s="272"/>
      <c r="AB20" s="272"/>
      <c r="AC20" s="272"/>
      <c r="AD20" s="272"/>
      <c r="AE20" s="273"/>
      <c r="AF20" s="189" t="s">
        <v>45</v>
      </c>
      <c r="AG20" s="9">
        <f>IF(AH21="","",SUM(AG21:AG23))</f>
        <v>2</v>
      </c>
      <c r="AH20" s="10"/>
      <c r="AI20" s="11" t="s">
        <v>12</v>
      </c>
      <c r="AJ20" s="9">
        <f>IF(AJ21="","",SUM(AK21:AK23))</f>
        <v>0</v>
      </c>
      <c r="AK20" s="10"/>
      <c r="AL20" s="216"/>
      <c r="AM20" s="79" t="str">
        <f>IF(AN21="","",SUM(AM21:AM23))</f>
        <v/>
      </c>
      <c r="AN20" s="80"/>
      <c r="AO20" s="35" t="s">
        <v>12</v>
      </c>
      <c r="AP20" s="79" t="str">
        <f>IF(AP21="","",SUM(AQ21:AQ23))</f>
        <v/>
      </c>
      <c r="AQ20" s="80"/>
      <c r="AR20" s="189" t="s">
        <v>46</v>
      </c>
      <c r="AS20" s="9">
        <f>IF(AT21="","",SUM(AS21:AS23))</f>
        <v>2</v>
      </c>
      <c r="AT20" s="10"/>
      <c r="AU20" s="11" t="s">
        <v>12</v>
      </c>
      <c r="AV20" s="9">
        <f>IF(AV21="","",SUM(AW21:AW23))</f>
        <v>0</v>
      </c>
      <c r="AW20" s="10"/>
      <c r="AX20" s="189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89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289">
        <f>SUMPRODUCT((D20=2)+(J20=2)+(P20=2)+(V20=2)+(AG20=2)+(AM20=2)+(AS20=2)+(AY20=2)+(BE20=2))</f>
        <v>4</v>
      </c>
      <c r="BK20" s="237" t="s">
        <v>13</v>
      </c>
      <c r="BL20" s="289">
        <f>SUMPRODUCT((L20=2)+(R20=2)+(F20=2)+(X20=2)+(AJ20=2)+(AP20=2)+(AV20=2)+(BB20=2)+(BH20=2))</f>
        <v>0</v>
      </c>
      <c r="BM20" s="156">
        <f>SUM(D20,J20,P20,V20,,AG20,AM20,AS20,AY20,BE20)</f>
        <v>8</v>
      </c>
      <c r="BN20" s="156" t="s">
        <v>13</v>
      </c>
      <c r="BO20" s="156">
        <f>SUM(F20,L20,R20,X20,AJ20,AP20,AV20,BB20,BH20)</f>
        <v>0</v>
      </c>
      <c r="BP20" s="292" t="e">
        <f>SUM(BM20/BO20)</f>
        <v>#DIV/0!</v>
      </c>
      <c r="BQ20" s="296">
        <f>SUM(J21,J22,J23,P21,P22,P23,V21,V22,V23,AB21,AB22,AB23,AH21,AH22,AH23,AN21,AN22,AN23,AT21,AT22,AT23,AZ21,AZ22,AZ23,BF21,BF22,BF23,D21,D22,D23)</f>
        <v>120</v>
      </c>
      <c r="BR20" s="296">
        <f>SUM(F21,F22,F23,L21,L22,L23,R21,R22,R23,X21,X22,X23,AD21,AD22,AD23,AJ21,AJ22,AJ23,AP21,AP22,AP23,AV21,AV22,AV23,BB21,BB22,BB23,BH21,BH22,BH23)</f>
        <v>84</v>
      </c>
      <c r="BS20" s="283">
        <f>SUM(BQ20/BR20)</f>
        <v>1.4285714285714286</v>
      </c>
      <c r="BT20" s="287">
        <f>$BU20</f>
        <v>1</v>
      </c>
      <c r="BU20">
        <f>RANK(BX20,BX$4:BX$43)</f>
        <v>1</v>
      </c>
      <c r="BV20" s="19">
        <f>IF(BM20=0,0,IF(BO20=0,9,BP20))</f>
        <v>9</v>
      </c>
      <c r="BW20">
        <f>IF(BQ20=0,0,BS20)</f>
        <v>1.4285714285714286</v>
      </c>
      <c r="BX20">
        <f>BJ20+0.01*BV20+0.00001*BW20</f>
        <v>4.0900142857142852</v>
      </c>
    </row>
    <row r="21" spans="1:76" x14ac:dyDescent="0.2">
      <c r="A21" s="163" t="str">
        <f>Z3</f>
        <v>大志び～</v>
      </c>
      <c r="B21" s="166"/>
      <c r="C21" s="29" t="str">
        <f>AE5</f>
        <v/>
      </c>
      <c r="D21" s="122">
        <f>AD5</f>
        <v>0</v>
      </c>
      <c r="E21" s="122" t="s">
        <v>13</v>
      </c>
      <c r="F21" s="122">
        <f>AB5</f>
        <v>0</v>
      </c>
      <c r="G21" s="13" t="str">
        <f>AA5</f>
        <v/>
      </c>
      <c r="H21" s="211"/>
      <c r="I21" s="30">
        <f>AE9</f>
        <v>1</v>
      </c>
      <c r="J21" s="122">
        <f>AD9</f>
        <v>15</v>
      </c>
      <c r="K21" s="122" t="s">
        <v>12</v>
      </c>
      <c r="L21" s="124">
        <f>AB9</f>
        <v>11</v>
      </c>
      <c r="M21" s="13">
        <f>AA9</f>
        <v>0</v>
      </c>
      <c r="N21" s="214"/>
      <c r="O21" s="30" t="str">
        <f>AE13</f>
        <v/>
      </c>
      <c r="P21" s="122">
        <f>AD13</f>
        <v>0</v>
      </c>
      <c r="Q21" s="122" t="s">
        <v>12</v>
      </c>
      <c r="R21" s="124">
        <f>AB13</f>
        <v>0</v>
      </c>
      <c r="S21" s="13" t="str">
        <f>AA13</f>
        <v/>
      </c>
      <c r="T21" s="214"/>
      <c r="U21" s="41">
        <f>AE17</f>
        <v>1</v>
      </c>
      <c r="V21" s="122">
        <f>AD17</f>
        <v>15</v>
      </c>
      <c r="W21" s="122" t="s">
        <v>12</v>
      </c>
      <c r="X21" s="124">
        <f>AB17</f>
        <v>11</v>
      </c>
      <c r="Y21" s="13">
        <f>AA17</f>
        <v>0</v>
      </c>
      <c r="Z21" s="274"/>
      <c r="AA21" s="275"/>
      <c r="AB21" s="275"/>
      <c r="AC21" s="275"/>
      <c r="AD21" s="275"/>
      <c r="AE21" s="276"/>
      <c r="AF21" s="190"/>
      <c r="AG21" s="14">
        <f>IF(AH21="","",IF(AH21&gt;AJ21,1,0))</f>
        <v>1</v>
      </c>
      <c r="AH21" s="15">
        <v>15</v>
      </c>
      <c r="AI21" s="14" t="s">
        <v>12</v>
      </c>
      <c r="AJ21" s="16">
        <v>12</v>
      </c>
      <c r="AK21" s="14">
        <f>IF(AJ21="","",IF(AJ21&gt;AH21,1,0))</f>
        <v>0</v>
      </c>
      <c r="AL21" s="217"/>
      <c r="AM21" s="30" t="str">
        <f>IF(AN21="","",IF(AN21&gt;AP21,1,0))</f>
        <v/>
      </c>
      <c r="AN21" s="35"/>
      <c r="AO21" s="30" t="s">
        <v>12</v>
      </c>
      <c r="AP21" s="56"/>
      <c r="AQ21" s="30" t="str">
        <f>IF(AP21="","",IF(AP21&gt;AN21,1,0))</f>
        <v/>
      </c>
      <c r="AR21" s="190"/>
      <c r="AS21" s="14">
        <f>IF(AT21="","",IF(AT21&gt;AV21,1,0))</f>
        <v>1</v>
      </c>
      <c r="AT21" s="15">
        <v>15</v>
      </c>
      <c r="AU21" s="14" t="s">
        <v>12</v>
      </c>
      <c r="AV21" s="16">
        <v>12</v>
      </c>
      <c r="AW21" s="14">
        <f>IF(AV21="","",IF(AV21&gt;AT21,1,0))</f>
        <v>0</v>
      </c>
      <c r="AX21" s="190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90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290"/>
      <c r="BK21" s="157"/>
      <c r="BL21" s="290"/>
      <c r="BM21" s="157"/>
      <c r="BN21" s="157"/>
      <c r="BO21" s="157"/>
      <c r="BP21" s="293"/>
      <c r="BQ21" s="281"/>
      <c r="BR21" s="281"/>
      <c r="BS21" s="284"/>
      <c r="BT21" s="287"/>
      <c r="BV21" s="19"/>
    </row>
    <row r="22" spans="1:76" x14ac:dyDescent="0.2">
      <c r="A22" s="163"/>
      <c r="B22" s="166"/>
      <c r="C22" s="29" t="str">
        <f>AE6</f>
        <v/>
      </c>
      <c r="D22" s="122">
        <f>AD6</f>
        <v>0</v>
      </c>
      <c r="E22" s="122" t="s">
        <v>13</v>
      </c>
      <c r="F22" s="122">
        <f>AB6</f>
        <v>0</v>
      </c>
      <c r="G22" s="13" t="str">
        <f>AA6</f>
        <v/>
      </c>
      <c r="H22" s="211"/>
      <c r="I22" s="30">
        <f>AE10</f>
        <v>1</v>
      </c>
      <c r="J22" s="122">
        <f>AD10</f>
        <v>15</v>
      </c>
      <c r="K22" s="122" t="s">
        <v>12</v>
      </c>
      <c r="L22" s="124">
        <f>AB10</f>
        <v>10</v>
      </c>
      <c r="M22" s="13">
        <f>AA10</f>
        <v>0</v>
      </c>
      <c r="N22" s="214"/>
      <c r="O22" s="30" t="str">
        <f>AE14</f>
        <v/>
      </c>
      <c r="P22" s="122">
        <f>AD14</f>
        <v>0</v>
      </c>
      <c r="Q22" s="122" t="s">
        <v>12</v>
      </c>
      <c r="R22" s="124">
        <f>AB14</f>
        <v>0</v>
      </c>
      <c r="S22" s="13" t="str">
        <f>AA14</f>
        <v/>
      </c>
      <c r="T22" s="214"/>
      <c r="U22" s="41">
        <f>AE18</f>
        <v>1</v>
      </c>
      <c r="V22" s="122">
        <f>AD18</f>
        <v>15</v>
      </c>
      <c r="W22" s="122" t="s">
        <v>12</v>
      </c>
      <c r="X22" s="124">
        <f>AB18</f>
        <v>9</v>
      </c>
      <c r="Y22" s="13">
        <f>AA18</f>
        <v>0</v>
      </c>
      <c r="Z22" s="274"/>
      <c r="AA22" s="275"/>
      <c r="AB22" s="275"/>
      <c r="AC22" s="275"/>
      <c r="AD22" s="275"/>
      <c r="AE22" s="276"/>
      <c r="AF22" s="190"/>
      <c r="AG22" s="14">
        <f>IF(AH22="","",IF(AH22&gt;AJ22,1,0))</f>
        <v>1</v>
      </c>
      <c r="AH22" s="17">
        <v>15</v>
      </c>
      <c r="AI22" s="14" t="s">
        <v>12</v>
      </c>
      <c r="AJ22" s="18">
        <v>7</v>
      </c>
      <c r="AK22" s="14">
        <f>IF(AJ22="","",IF(AJ22&gt;AH22,1,0))</f>
        <v>0</v>
      </c>
      <c r="AL22" s="217"/>
      <c r="AM22" s="30" t="str">
        <f>IF(AN22="","",IF(AN22&gt;AP22,1,0))</f>
        <v/>
      </c>
      <c r="AN22" s="30"/>
      <c r="AO22" s="30" t="s">
        <v>12</v>
      </c>
      <c r="AP22" s="12"/>
      <c r="AQ22" s="30" t="str">
        <f>IF(AP22="","",IF(AP22&gt;AN22,1,0))</f>
        <v/>
      </c>
      <c r="AR22" s="190"/>
      <c r="AS22" s="14">
        <f>IF(AT22="","",IF(AT22&gt;AV22,1,0))</f>
        <v>1</v>
      </c>
      <c r="AT22" s="17">
        <v>15</v>
      </c>
      <c r="AU22" s="14" t="s">
        <v>12</v>
      </c>
      <c r="AV22" s="18">
        <v>12</v>
      </c>
      <c r="AW22" s="14">
        <f>IF(AV22="","",IF(AV22&gt;AT22,1,0))</f>
        <v>0</v>
      </c>
      <c r="AX22" s="190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90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290"/>
      <c r="BK22" s="157"/>
      <c r="BL22" s="290"/>
      <c r="BM22" s="157"/>
      <c r="BN22" s="157"/>
      <c r="BO22" s="157"/>
      <c r="BP22" s="293"/>
      <c r="BQ22" s="281"/>
      <c r="BR22" s="281"/>
      <c r="BS22" s="284"/>
      <c r="BT22" s="287"/>
      <c r="BV22" s="19"/>
    </row>
    <row r="23" spans="1:76" ht="13.5" thickBot="1" x14ac:dyDescent="0.25">
      <c r="A23" s="164"/>
      <c r="B23" s="209"/>
      <c r="C23" s="37" t="str">
        <f>AE7</f>
        <v/>
      </c>
      <c r="D23" s="128">
        <f>AD7</f>
        <v>0</v>
      </c>
      <c r="E23" s="128" t="s">
        <v>13</v>
      </c>
      <c r="F23" s="128">
        <f>AB7</f>
        <v>0</v>
      </c>
      <c r="G23" s="38" t="str">
        <f>AA7</f>
        <v/>
      </c>
      <c r="H23" s="212"/>
      <c r="I23" s="20" t="str">
        <f>AE11</f>
        <v/>
      </c>
      <c r="J23" s="123">
        <f>AD11</f>
        <v>0</v>
      </c>
      <c r="K23" s="123" t="s">
        <v>12</v>
      </c>
      <c r="L23" s="125">
        <f>AB11</f>
        <v>0</v>
      </c>
      <c r="M23" s="22" t="str">
        <f>AA11</f>
        <v/>
      </c>
      <c r="N23" s="215"/>
      <c r="O23" s="20" t="str">
        <f>AE15</f>
        <v/>
      </c>
      <c r="P23" s="123">
        <f>AD15</f>
        <v>0</v>
      </c>
      <c r="Q23" s="123" t="s">
        <v>12</v>
      </c>
      <c r="R23" s="125">
        <f>AB15</f>
        <v>0</v>
      </c>
      <c r="S23" s="22" t="str">
        <f>AA15</f>
        <v/>
      </c>
      <c r="T23" s="215"/>
      <c r="U23" s="42" t="str">
        <f>AE19</f>
        <v/>
      </c>
      <c r="V23" s="123">
        <f>AD19</f>
        <v>0</v>
      </c>
      <c r="W23" s="123" t="s">
        <v>12</v>
      </c>
      <c r="X23" s="125">
        <f>AB19</f>
        <v>0</v>
      </c>
      <c r="Y23" s="22" t="str">
        <f>AA19</f>
        <v/>
      </c>
      <c r="Z23" s="277"/>
      <c r="AA23" s="278"/>
      <c r="AB23" s="278"/>
      <c r="AC23" s="278"/>
      <c r="AD23" s="278"/>
      <c r="AE23" s="279"/>
      <c r="AF23" s="191"/>
      <c r="AG23" s="14" t="str">
        <f>IF(AH23="","",IF(AH23&gt;AJ23,1,0))</f>
        <v/>
      </c>
      <c r="AH23" s="23"/>
      <c r="AI23" s="24" t="s">
        <v>12</v>
      </c>
      <c r="AJ23" s="25"/>
      <c r="AK23" s="14" t="str">
        <f>IF(AJ23="","",IF(AJ23&gt;AH23,1,0))</f>
        <v/>
      </c>
      <c r="AL23" s="218"/>
      <c r="AM23" s="30" t="str">
        <f>IF(AL23="","",IF(AL23&gt;AJ23,1,0))</f>
        <v/>
      </c>
      <c r="AN23" s="20"/>
      <c r="AO23" s="20" t="s">
        <v>12</v>
      </c>
      <c r="AP23" s="21"/>
      <c r="AQ23" s="30" t="str">
        <f>IF(AP23="","",IF(AP23&gt;AN23,1,0))</f>
        <v/>
      </c>
      <c r="AR23" s="191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91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91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291"/>
      <c r="BK23" s="158"/>
      <c r="BL23" s="291"/>
      <c r="BM23" s="158"/>
      <c r="BN23" s="158"/>
      <c r="BO23" s="158"/>
      <c r="BP23" s="295"/>
      <c r="BQ23" s="297"/>
      <c r="BR23" s="297"/>
      <c r="BS23" s="298"/>
      <c r="BT23" s="299"/>
      <c r="BV23" s="19"/>
    </row>
    <row r="24" spans="1:76" ht="14" x14ac:dyDescent="0.2">
      <c r="A24" s="26">
        <f>Z2</f>
        <v>0</v>
      </c>
      <c r="B24" s="165" t="str">
        <f>$AF$4</f>
        <v>⑩</v>
      </c>
      <c r="C24" s="27"/>
      <c r="D24" s="6">
        <f>AJ4</f>
        <v>0</v>
      </c>
      <c r="E24" s="6" t="s">
        <v>12</v>
      </c>
      <c r="F24" s="6">
        <f>AG4</f>
        <v>2</v>
      </c>
      <c r="G24" s="8"/>
      <c r="H24" s="210">
        <f>AF8</f>
        <v>0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213" t="str">
        <f>$AF$12</f>
        <v>③</v>
      </c>
      <c r="O24" s="6"/>
      <c r="P24" s="6">
        <f>AJ12</f>
        <v>2</v>
      </c>
      <c r="Q24" s="6" t="s">
        <v>12</v>
      </c>
      <c r="R24" s="7">
        <f>AG12</f>
        <v>0</v>
      </c>
      <c r="S24" s="8"/>
      <c r="T24" s="213">
        <f>AF16</f>
        <v>0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213" t="str">
        <f>AF20</f>
        <v>⑮</v>
      </c>
      <c r="AA24" s="40"/>
      <c r="AB24" s="6">
        <f>AJ20</f>
        <v>0</v>
      </c>
      <c r="AC24" s="6" t="s">
        <v>12</v>
      </c>
      <c r="AD24" s="7">
        <f>AH20</f>
        <v>0</v>
      </c>
      <c r="AE24" s="8"/>
      <c r="AF24" s="271"/>
      <c r="AG24" s="272"/>
      <c r="AH24" s="272"/>
      <c r="AI24" s="272"/>
      <c r="AJ24" s="272"/>
      <c r="AK24" s="273"/>
      <c r="AL24" s="189" t="s">
        <v>47</v>
      </c>
      <c r="AM24" s="9">
        <f>IF(AN25="","",SUM(AM25:AM27))</f>
        <v>0</v>
      </c>
      <c r="AN24" s="10"/>
      <c r="AO24" s="11" t="s">
        <v>12</v>
      </c>
      <c r="AP24" s="9">
        <f>IF(AP25="","",SUM(AQ25:AQ27))</f>
        <v>2</v>
      </c>
      <c r="AQ24" s="10"/>
      <c r="AR24" s="21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89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89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289">
        <f>SUMPRODUCT((J24=2)+(P24=2)+(V24=2)+(AB24=2)+(D24=2)+(AM24=2)+(AS24=2)+(AY24=2)+(BE24=2))</f>
        <v>1</v>
      </c>
      <c r="BK24" s="237" t="s">
        <v>13</v>
      </c>
      <c r="BL24" s="289">
        <f>SUMPRODUCT((L24=2)+(R24=2)+(X24=2)+(F24=2)+(AD24=2)+(AP24=2)+(AV24=2)+(BB24=2)+(BH24=2))</f>
        <v>2</v>
      </c>
      <c r="BM24" s="156">
        <f>SUM(D24,J24,P24,V24,AB24,AM24,AS24,AY24,BE24)</f>
        <v>2</v>
      </c>
      <c r="BN24" s="156" t="s">
        <v>13</v>
      </c>
      <c r="BO24" s="156">
        <f>SUM(F24,L24,R24,X24,AD24,AP24,AV24,BB24,BH24)</f>
        <v>4</v>
      </c>
      <c r="BP24" s="292">
        <f>SUM(BM24/BO24)</f>
        <v>0.5</v>
      </c>
      <c r="BQ24" s="296">
        <f>SUM(J25,J26,J27,P25,P26,P27,V25,V26,V27,AB25,AB26,AB27,AH25,AH26,AH27,AN25,AN26,AN27,AT25,AT26,AT27,AZ25,AZ26,AZ27,BF25,BF26,BF27,D25,D26,D27)</f>
        <v>86</v>
      </c>
      <c r="BR24" s="296">
        <f>SUM(F25,F26,F27,L25,L26,L27,R25,R26,R27,X25,X26,X27,AD25,AD26,AD27,AJ25,AJ26,AJ27,AP25,AP26,AP27,AV25,AV26,AV27,BB25,BB26,BB27,BH25,BH26,BH27)</f>
        <v>115</v>
      </c>
      <c r="BS24" s="283">
        <f>SUM(BQ24/BR24)</f>
        <v>0.74782608695652175</v>
      </c>
      <c r="BT24" s="287">
        <f>$BU24</f>
        <v>7</v>
      </c>
      <c r="BU24">
        <f>RANK(BX24,BX$4:BX$43)</f>
        <v>7</v>
      </c>
      <c r="BV24" s="19">
        <f>IF(BM24=0,0,IF(BO24=0,9,BP24))</f>
        <v>0.5</v>
      </c>
      <c r="BW24">
        <f>IF(BQ24=0,0,BS24)</f>
        <v>0.74782608695652175</v>
      </c>
      <c r="BX24">
        <f>BJ24+0.01*BV24+0.00001*BW24</f>
        <v>1.0050074782608696</v>
      </c>
    </row>
    <row r="25" spans="1:76" x14ac:dyDescent="0.2">
      <c r="A25" s="163" t="str">
        <f>AF3</f>
        <v>ワルキューレ　B</v>
      </c>
      <c r="B25" s="166"/>
      <c r="C25" s="29">
        <f>AK5</f>
        <v>0</v>
      </c>
      <c r="D25" s="30">
        <f>AJ5</f>
        <v>12</v>
      </c>
      <c r="E25" s="30" t="s">
        <v>13</v>
      </c>
      <c r="F25" s="30">
        <f>AH5</f>
        <v>15</v>
      </c>
      <c r="G25" s="13">
        <f>AG5</f>
        <v>1</v>
      </c>
      <c r="H25" s="211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214"/>
      <c r="O25" s="30">
        <f>AK13</f>
        <v>1</v>
      </c>
      <c r="P25" s="30">
        <f>AJ13</f>
        <v>15</v>
      </c>
      <c r="Q25" s="30" t="s">
        <v>12</v>
      </c>
      <c r="R25" s="12">
        <f>AH13</f>
        <v>13</v>
      </c>
      <c r="S25" s="13">
        <f>AG13</f>
        <v>0</v>
      </c>
      <c r="T25" s="214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214"/>
      <c r="AA25" s="41">
        <f>AK21</f>
        <v>0</v>
      </c>
      <c r="AB25" s="30">
        <f>AJ21</f>
        <v>12</v>
      </c>
      <c r="AC25" s="30" t="s">
        <v>12</v>
      </c>
      <c r="AD25" s="12">
        <f>AH21</f>
        <v>15</v>
      </c>
      <c r="AE25" s="13">
        <f>AG21</f>
        <v>1</v>
      </c>
      <c r="AF25" s="274"/>
      <c r="AG25" s="275"/>
      <c r="AH25" s="275"/>
      <c r="AI25" s="275"/>
      <c r="AJ25" s="275"/>
      <c r="AK25" s="276"/>
      <c r="AL25" s="190"/>
      <c r="AM25" s="14">
        <f>IF(AN25="","",IF(AN25&gt;AP25,1,0))</f>
        <v>0</v>
      </c>
      <c r="AN25" s="15">
        <v>12</v>
      </c>
      <c r="AO25" s="14" t="s">
        <v>12</v>
      </c>
      <c r="AP25" s="16">
        <v>15</v>
      </c>
      <c r="AQ25" s="14">
        <f>IF(AP25="","",IF(AP25&gt;AN25,1,0))</f>
        <v>1</v>
      </c>
      <c r="AR25" s="21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90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90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290"/>
      <c r="BK25" s="157"/>
      <c r="BL25" s="290"/>
      <c r="BM25" s="157"/>
      <c r="BN25" s="157"/>
      <c r="BO25" s="157"/>
      <c r="BP25" s="293"/>
      <c r="BQ25" s="281"/>
      <c r="BR25" s="281"/>
      <c r="BS25" s="284"/>
      <c r="BT25" s="287"/>
      <c r="BV25" s="19"/>
    </row>
    <row r="26" spans="1:76" x14ac:dyDescent="0.2">
      <c r="A26" s="163"/>
      <c r="B26" s="166"/>
      <c r="C26" s="29">
        <f>AK6</f>
        <v>0</v>
      </c>
      <c r="D26" s="30">
        <f>AJ6</f>
        <v>5</v>
      </c>
      <c r="E26" s="30" t="s">
        <v>13</v>
      </c>
      <c r="F26" s="30">
        <f>AH6</f>
        <v>15</v>
      </c>
      <c r="G26" s="13">
        <f>AG6</f>
        <v>1</v>
      </c>
      <c r="H26" s="211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14"/>
      <c r="O26" s="30">
        <f>AK14</f>
        <v>1</v>
      </c>
      <c r="P26" s="30">
        <f>AJ14</f>
        <v>15</v>
      </c>
      <c r="Q26" s="30"/>
      <c r="R26" s="12">
        <f>AH14</f>
        <v>12</v>
      </c>
      <c r="S26" s="13">
        <f>AG14</f>
        <v>0</v>
      </c>
      <c r="T26" s="21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14"/>
      <c r="AA26" s="41">
        <f>AK22</f>
        <v>0</v>
      </c>
      <c r="AB26" s="30">
        <f>AJ22</f>
        <v>7</v>
      </c>
      <c r="AC26" s="30"/>
      <c r="AD26" s="12">
        <f>AH22</f>
        <v>15</v>
      </c>
      <c r="AE26" s="13">
        <f>AG22</f>
        <v>1</v>
      </c>
      <c r="AF26" s="274"/>
      <c r="AG26" s="275"/>
      <c r="AH26" s="275"/>
      <c r="AI26" s="275"/>
      <c r="AJ26" s="275"/>
      <c r="AK26" s="276"/>
      <c r="AL26" s="190"/>
      <c r="AM26" s="14">
        <f>IF(AN26="","",IF(AN26&gt;AP26,1,0))</f>
        <v>0</v>
      </c>
      <c r="AN26" s="17">
        <v>8</v>
      </c>
      <c r="AO26" s="14"/>
      <c r="AP26" s="18">
        <v>15</v>
      </c>
      <c r="AQ26" s="14">
        <f>IF(AP26="","",IF(AP26&gt;AN26,1,0))</f>
        <v>1</v>
      </c>
      <c r="AR26" s="21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90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90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290"/>
      <c r="BK26" s="157"/>
      <c r="BL26" s="290"/>
      <c r="BM26" s="157"/>
      <c r="BN26" s="157"/>
      <c r="BO26" s="157"/>
      <c r="BP26" s="293"/>
      <c r="BQ26" s="281"/>
      <c r="BR26" s="281"/>
      <c r="BS26" s="284"/>
      <c r="BT26" s="287"/>
      <c r="BV26" s="19"/>
    </row>
    <row r="27" spans="1:76" ht="13.5" thickBot="1" x14ac:dyDescent="0.25">
      <c r="A27" s="164"/>
      <c r="B27" s="167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212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215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215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215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277"/>
      <c r="AG27" s="278"/>
      <c r="AH27" s="278"/>
      <c r="AI27" s="278"/>
      <c r="AJ27" s="278"/>
      <c r="AK27" s="279"/>
      <c r="AL27" s="191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218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91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91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291"/>
      <c r="BK27" s="158"/>
      <c r="BL27" s="291"/>
      <c r="BM27" s="158"/>
      <c r="BN27" s="158"/>
      <c r="BO27" s="158"/>
      <c r="BP27" s="295"/>
      <c r="BQ27" s="297"/>
      <c r="BR27" s="297"/>
      <c r="BS27" s="298"/>
      <c r="BT27" s="299"/>
      <c r="BV27" s="19"/>
    </row>
    <row r="28" spans="1:76" ht="14" x14ac:dyDescent="0.2">
      <c r="A28" s="26">
        <f>AF2</f>
        <v>0</v>
      </c>
      <c r="B28" s="219">
        <f>$AL$4</f>
        <v>0</v>
      </c>
      <c r="C28" s="34"/>
      <c r="D28" s="35" t="str">
        <f>AP4</f>
        <v/>
      </c>
      <c r="E28" s="35" t="s">
        <v>12</v>
      </c>
      <c r="F28" s="35" t="str">
        <f>AM4</f>
        <v/>
      </c>
      <c r="G28" s="36"/>
      <c r="H28" s="210" t="str">
        <f>AL8</f>
        <v>⑪</v>
      </c>
      <c r="I28" s="6"/>
      <c r="J28" s="6">
        <f>$AP$8</f>
        <v>0</v>
      </c>
      <c r="K28" s="6" t="s">
        <v>12</v>
      </c>
      <c r="L28" s="7">
        <f>$AM$8</f>
        <v>2</v>
      </c>
      <c r="M28" s="8"/>
      <c r="N28" s="213">
        <f>AL12</f>
        <v>0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213" t="str">
        <f>$AL$16</f>
        <v>④</v>
      </c>
      <c r="U28" s="40"/>
      <c r="V28" s="6">
        <f>AP16</f>
        <v>2</v>
      </c>
      <c r="W28" s="6" t="s">
        <v>12</v>
      </c>
      <c r="X28" s="7">
        <f>AM16</f>
        <v>0</v>
      </c>
      <c r="Y28" s="8"/>
      <c r="Z28" s="213"/>
      <c r="AA28" s="40"/>
      <c r="AB28" s="6" t="str">
        <f>AP20</f>
        <v/>
      </c>
      <c r="AC28" s="6" t="s">
        <v>12</v>
      </c>
      <c r="AD28" s="7">
        <f>AN20</f>
        <v>0</v>
      </c>
      <c r="AE28" s="8"/>
      <c r="AF28" s="213" t="str">
        <f>AL24</f>
        <v>⑧</v>
      </c>
      <c r="AG28" s="6"/>
      <c r="AH28" s="6">
        <f>AP24</f>
        <v>2</v>
      </c>
      <c r="AI28" s="6" t="s">
        <v>12</v>
      </c>
      <c r="AJ28" s="7">
        <f>AM24</f>
        <v>0</v>
      </c>
      <c r="AK28" s="8"/>
      <c r="AL28" s="271"/>
      <c r="AM28" s="272"/>
      <c r="AN28" s="272"/>
      <c r="AO28" s="272"/>
      <c r="AP28" s="272"/>
      <c r="AQ28" s="273"/>
      <c r="AR28" s="189" t="s">
        <v>48</v>
      </c>
      <c r="AS28" s="9">
        <f>IF(AT29="","",SUM(AS29:AS31))</f>
        <v>0</v>
      </c>
      <c r="AT28" s="10"/>
      <c r="AU28" s="11" t="s">
        <v>12</v>
      </c>
      <c r="AV28" s="9">
        <f>IF(AV29="","",SUM(AW29:AW31))</f>
        <v>2</v>
      </c>
      <c r="AW28" s="10"/>
      <c r="AX28" s="189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89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289">
        <f>SUMPRODUCT((J28=2)+(D28=2)+(P28=2)+(V28=2)+(AB28=2)+(AH28=2)+(AS28=2)+(AY28=2)+(BE28=2))</f>
        <v>2</v>
      </c>
      <c r="BK28" s="237" t="s">
        <v>13</v>
      </c>
      <c r="BL28" s="289">
        <f>SUMPRODUCT((L28=2)+(R28=2)+(X28=2)+(AD28=2)+(AJ28=2)+(AP28=2)+(AV28=2)+(BB28=2)+(BH28=2))</f>
        <v>2</v>
      </c>
      <c r="BM28" s="156">
        <f>SUM(D28,J28,V28,AB28,AH28,P28,AS28,AY28,BE28)</f>
        <v>4</v>
      </c>
      <c r="BN28" s="156" t="s">
        <v>13</v>
      </c>
      <c r="BO28" s="156">
        <f>SUM(F28,L28,R28,X28,AD28,AJ28,AP28,AV28,BB28,BH28)</f>
        <v>4</v>
      </c>
      <c r="BP28" s="292">
        <f>SUM(BM28/BO28)</f>
        <v>1</v>
      </c>
      <c r="BQ28" s="296">
        <f>SUM(J29,J30,J31,P29,P30,P31,V29,V30,V31,AB29,AB30,AB31,AH29,AH30,AH31,AN29,AN30,AN31,AT29,AT30,AT31,AZ29,AZ30,AZ31,BF29,BF30,BF31,D29,D30,D31)</f>
        <v>102</v>
      </c>
      <c r="BR28" s="296">
        <f>SUM(F29,F30,F31,L29,L30,L31,R29,R30,R31,X29,X30,X31,AD29,AD30,AD31,AJ29,AJ30,AJ31,AP29,AP30,AP31,AV29,AV30,AV31,BB29,BB30,BB31,BH29,BH30,BH31)</f>
        <v>98</v>
      </c>
      <c r="BS28" s="283">
        <f>SUM(BQ28/BR28)</f>
        <v>1.0408163265306123</v>
      </c>
      <c r="BT28" s="287">
        <f>$BU28</f>
        <v>3</v>
      </c>
      <c r="BU28">
        <f>RANK(BX28,BX$4:BX$43)</f>
        <v>3</v>
      </c>
      <c r="BV28" s="19">
        <f>IF(BM28=0,0,IF(BO28=0,9,BP28))</f>
        <v>1</v>
      </c>
      <c r="BW28">
        <f>IF(BQ28=0,0,BS28)</f>
        <v>1.0408163265306123</v>
      </c>
      <c r="BX28">
        <f>BJ28+0.01*BV28+0.00001*BW28</f>
        <v>2.0100104081632653</v>
      </c>
    </row>
    <row r="29" spans="1:76" x14ac:dyDescent="0.2">
      <c r="A29" s="163" t="str">
        <f>AL3</f>
        <v>ブラウニー</v>
      </c>
      <c r="B29" s="166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211"/>
      <c r="I29" s="30" t="str">
        <f>AQ5</f>
        <v/>
      </c>
      <c r="J29" s="30">
        <f>AP9</f>
        <v>8</v>
      </c>
      <c r="K29" s="30" t="s">
        <v>12</v>
      </c>
      <c r="L29" s="12">
        <f>AN9</f>
        <v>15</v>
      </c>
      <c r="M29" s="41">
        <f>$AM$9</f>
        <v>1</v>
      </c>
      <c r="N29" s="214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214"/>
      <c r="U29" s="41">
        <f>AQ17</f>
        <v>1</v>
      </c>
      <c r="V29" s="30">
        <f>AP17</f>
        <v>15</v>
      </c>
      <c r="W29" s="30" t="s">
        <v>12</v>
      </c>
      <c r="X29" s="12">
        <f>AN17</f>
        <v>13</v>
      </c>
      <c r="Y29" s="13">
        <f>AM17</f>
        <v>0</v>
      </c>
      <c r="Z29" s="214"/>
      <c r="AA29" s="41">
        <f>AQ17</f>
        <v>1</v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214"/>
      <c r="AG29" s="30">
        <f>AQ25</f>
        <v>1</v>
      </c>
      <c r="AH29" s="30">
        <f>AP25</f>
        <v>15</v>
      </c>
      <c r="AI29" s="30" t="s">
        <v>12</v>
      </c>
      <c r="AJ29" s="12">
        <f>AN25</f>
        <v>12</v>
      </c>
      <c r="AK29" s="13">
        <f>AM25</f>
        <v>0</v>
      </c>
      <c r="AL29" s="274"/>
      <c r="AM29" s="275"/>
      <c r="AN29" s="275"/>
      <c r="AO29" s="275"/>
      <c r="AP29" s="275"/>
      <c r="AQ29" s="276"/>
      <c r="AR29" s="190"/>
      <c r="AS29" s="14">
        <f>IF(AT29="","",IF(AT29&gt;AV29,1,0))</f>
        <v>0</v>
      </c>
      <c r="AT29" s="15">
        <v>11</v>
      </c>
      <c r="AU29" s="14" t="s">
        <v>12</v>
      </c>
      <c r="AV29" s="16">
        <v>15</v>
      </c>
      <c r="AW29" s="14">
        <f>IF(AV29="","",IF(AV29&gt;AT29,1,0))</f>
        <v>1</v>
      </c>
      <c r="AX29" s="190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90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290"/>
      <c r="BK29" s="157"/>
      <c r="BL29" s="290"/>
      <c r="BM29" s="157"/>
      <c r="BN29" s="157"/>
      <c r="BO29" s="157"/>
      <c r="BP29" s="293"/>
      <c r="BQ29" s="281"/>
      <c r="BR29" s="281"/>
      <c r="BS29" s="284"/>
      <c r="BT29" s="287"/>
      <c r="BV29" s="19"/>
    </row>
    <row r="30" spans="1:76" x14ac:dyDescent="0.2">
      <c r="A30" s="163"/>
      <c r="B30" s="166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211"/>
      <c r="I30" s="30" t="str">
        <f>AQ6</f>
        <v/>
      </c>
      <c r="J30" s="30">
        <f>AP10</f>
        <v>10</v>
      </c>
      <c r="K30" s="30" t="s">
        <v>12</v>
      </c>
      <c r="L30" s="12">
        <f>AN10</f>
        <v>15</v>
      </c>
      <c r="M30" s="13" t="str">
        <f>AM6</f>
        <v/>
      </c>
      <c r="N30" s="214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214"/>
      <c r="U30" s="41">
        <f>AQ18</f>
        <v>1</v>
      </c>
      <c r="V30" s="30">
        <f>AP18</f>
        <v>15</v>
      </c>
      <c r="W30" s="30" t="s">
        <v>12</v>
      </c>
      <c r="X30" s="12">
        <f>AN18</f>
        <v>5</v>
      </c>
      <c r="Y30" s="13">
        <f>AM18</f>
        <v>0</v>
      </c>
      <c r="Z30" s="214"/>
      <c r="AA30" s="41">
        <f>AQ18</f>
        <v>1</v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214"/>
      <c r="AG30" s="30">
        <f>AQ26</f>
        <v>1</v>
      </c>
      <c r="AH30" s="30">
        <f>AP26</f>
        <v>15</v>
      </c>
      <c r="AI30" s="30" t="s">
        <v>12</v>
      </c>
      <c r="AJ30" s="12">
        <f>AN26</f>
        <v>8</v>
      </c>
      <c r="AK30" s="13">
        <f>AM26</f>
        <v>0</v>
      </c>
      <c r="AL30" s="274"/>
      <c r="AM30" s="275"/>
      <c r="AN30" s="275"/>
      <c r="AO30" s="275"/>
      <c r="AP30" s="275"/>
      <c r="AQ30" s="276"/>
      <c r="AR30" s="190"/>
      <c r="AS30" s="14">
        <f>IF(AT30="","",IF(AT30&gt;AV30,1,0))</f>
        <v>0</v>
      </c>
      <c r="AT30" s="17">
        <v>13</v>
      </c>
      <c r="AU30" s="14" t="s">
        <v>12</v>
      </c>
      <c r="AV30" s="18">
        <v>15</v>
      </c>
      <c r="AW30" s="14">
        <f>IF(AV30="","",IF(AV30&gt;AT30,1,0))</f>
        <v>1</v>
      </c>
      <c r="AX30" s="190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90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290"/>
      <c r="BK30" s="157"/>
      <c r="BL30" s="290"/>
      <c r="BM30" s="157"/>
      <c r="BN30" s="157"/>
      <c r="BO30" s="157"/>
      <c r="BP30" s="293"/>
      <c r="BQ30" s="281"/>
      <c r="BR30" s="281"/>
      <c r="BS30" s="284"/>
      <c r="BT30" s="287"/>
      <c r="BV30" s="19"/>
    </row>
    <row r="31" spans="1:76" ht="13.5" thickBot="1" x14ac:dyDescent="0.25">
      <c r="A31" s="164"/>
      <c r="B31" s="166"/>
      <c r="C31" s="37" t="str">
        <f>AQ7</f>
        <v/>
      </c>
      <c r="D31" s="100">
        <f>AP7</f>
        <v>0</v>
      </c>
      <c r="E31" s="100" t="s">
        <v>12</v>
      </c>
      <c r="F31" s="100">
        <f>AN7</f>
        <v>0</v>
      </c>
      <c r="G31" s="38" t="str">
        <f>AM7</f>
        <v/>
      </c>
      <c r="H31" s="212"/>
      <c r="I31" s="20" t="str">
        <f>$AQ$11</f>
        <v/>
      </c>
      <c r="J31" s="20">
        <f>AP11</f>
        <v>0</v>
      </c>
      <c r="K31" s="20" t="s">
        <v>12</v>
      </c>
      <c r="L31" s="21">
        <f>AN11</f>
        <v>0</v>
      </c>
      <c r="M31" s="13" t="str">
        <f>$AM$11</f>
        <v/>
      </c>
      <c r="N31" s="215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215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215"/>
      <c r="AA31" s="42" t="str">
        <f>$AQ$23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215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277"/>
      <c r="AM31" s="278"/>
      <c r="AN31" s="278"/>
      <c r="AO31" s="278"/>
      <c r="AP31" s="278"/>
      <c r="AQ31" s="279"/>
      <c r="AR31" s="191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91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91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291"/>
      <c r="BK31" s="158"/>
      <c r="BL31" s="291"/>
      <c r="BM31" s="158"/>
      <c r="BN31" s="158"/>
      <c r="BO31" s="158"/>
      <c r="BP31" s="295"/>
      <c r="BQ31" s="297"/>
      <c r="BR31" s="297"/>
      <c r="BS31" s="298"/>
      <c r="BT31" s="299"/>
      <c r="BV31" s="19"/>
    </row>
    <row r="32" spans="1:76" ht="14" x14ac:dyDescent="0.2">
      <c r="A32" s="26">
        <f>$AR$2</f>
        <v>0</v>
      </c>
      <c r="B32" s="229" t="str">
        <f>$AR$4</f>
        <v>⑤</v>
      </c>
      <c r="C32" s="110"/>
      <c r="D32" s="6">
        <f>AV4</f>
        <v>0</v>
      </c>
      <c r="E32" s="6" t="s">
        <v>12</v>
      </c>
      <c r="F32" s="6">
        <f>$AS$4</f>
        <v>2</v>
      </c>
      <c r="G32" s="8"/>
      <c r="H32" s="210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213" t="str">
        <f>$AR$12</f>
        <v>⑨</v>
      </c>
      <c r="O32" s="6"/>
      <c r="P32" s="6">
        <f>AV12</f>
        <v>1</v>
      </c>
      <c r="Q32" s="6" t="s">
        <v>12</v>
      </c>
      <c r="R32" s="7">
        <f>AS12</f>
        <v>2</v>
      </c>
      <c r="S32" s="8"/>
      <c r="T32" s="213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213" t="str">
        <f>$AR$20</f>
        <v>⑫</v>
      </c>
      <c r="AA32" s="40"/>
      <c r="AB32" s="6">
        <f>AV20</f>
        <v>0</v>
      </c>
      <c r="AC32" s="6" t="s">
        <v>12</v>
      </c>
      <c r="AD32" s="7">
        <f>AS20</f>
        <v>2</v>
      </c>
      <c r="AE32" s="8"/>
      <c r="AF32" s="213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213" t="str">
        <f>$AR$28</f>
        <v>⑯</v>
      </c>
      <c r="AM32" s="6"/>
      <c r="AN32" s="6">
        <f>AV28</f>
        <v>2</v>
      </c>
      <c r="AO32" s="6" t="s">
        <v>12</v>
      </c>
      <c r="AP32" s="7">
        <f>AT28</f>
        <v>0</v>
      </c>
      <c r="AQ32" s="8"/>
      <c r="AR32" s="271"/>
      <c r="AS32" s="272"/>
      <c r="AT32" s="272"/>
      <c r="AU32" s="272"/>
      <c r="AV32" s="272"/>
      <c r="AW32" s="273"/>
      <c r="AX32" s="189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89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289">
        <f>SUMPRODUCT((J32=2)+(P32=2)+(V32=2)+(AB32=2)+(D32=2)+(AH32=2)+(AN32=2)+(AY32=2)+(BE32=2))</f>
        <v>1</v>
      </c>
      <c r="BK32" s="237" t="s">
        <v>13</v>
      </c>
      <c r="BL32" s="289">
        <f>SUMPRODUCT((L32=2)+(R32=2)+(X32=2)+(AD32=2)+(AJ32=2)+(AP32=2)+(F32=2)+(BB32=2)+(BH32=2))</f>
        <v>3</v>
      </c>
      <c r="BM32" s="156">
        <f>SUM(D32,J32,P32,V32,AB32,AH32,AN32,AS32,AY32,BE32)</f>
        <v>3</v>
      </c>
      <c r="BN32" s="156" t="s">
        <v>13</v>
      </c>
      <c r="BO32" s="156">
        <f>SUM(F32,L32,R32,X32,AD32,AJ32,AP32,BB32,BH32)</f>
        <v>6</v>
      </c>
      <c r="BP32" s="292">
        <f>SUM(BM32/BO32)</f>
        <v>0.5</v>
      </c>
      <c r="BQ32" s="296">
        <f>SUM(J33,J34,J35,P33,P34,P35,V33,V34,V35,AB33,AB34,AB35,AH33,AH34,AH35,AN33,AN34,AN35,AT33,AT34,AT35,AZ33,AZ34,AZ35,BF33,BF34,BF35,D33,D34,D35)</f>
        <v>115</v>
      </c>
      <c r="BR32" s="296">
        <f>SUM(F33,F34,F35,L33,L34,L35,R33,R34,R35,X33,X34,X35,AD33,AD34,AD35,AJ33,AJ34,AJ35,AP33,AP34,AP35,AV33,AV34,AV35,BB33,BB34,BB35,BH33,BH34,BH35)</f>
        <v>127</v>
      </c>
      <c r="BS32" s="283">
        <f>SUM(BQ32/BR32)</f>
        <v>0.90551181102362199</v>
      </c>
      <c r="BT32" s="287">
        <f>$BU32</f>
        <v>5</v>
      </c>
      <c r="BU32">
        <f>RANK(BX32,BX$4:BX$43)</f>
        <v>5</v>
      </c>
      <c r="BV32" s="19">
        <f>IF(BM32=0,0,IF(BO32=0,9,BP32))</f>
        <v>0.5</v>
      </c>
      <c r="BW32">
        <f>IF(BQ32=0,0,BS32)</f>
        <v>0.90551181102362199</v>
      </c>
      <c r="BX32">
        <f>BJ32+0.01*BV32+0.00001*BW32</f>
        <v>1.0050090551181101</v>
      </c>
    </row>
    <row r="33" spans="1:76" x14ac:dyDescent="0.2">
      <c r="A33" s="230" t="str">
        <f>$AR$3</f>
        <v>愛西　SVC</v>
      </c>
      <c r="B33" s="229"/>
      <c r="C33" s="44">
        <f>AW5</f>
        <v>0</v>
      </c>
      <c r="D33" s="30">
        <f>AV5</f>
        <v>11</v>
      </c>
      <c r="E33" s="30" t="s">
        <v>12</v>
      </c>
      <c r="F33" s="30">
        <f>AT5</f>
        <v>15</v>
      </c>
      <c r="G33" s="13">
        <f>AS5</f>
        <v>1</v>
      </c>
      <c r="H33" s="211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214"/>
      <c r="O33" s="30">
        <f>AW13</f>
        <v>1</v>
      </c>
      <c r="P33" s="30">
        <f>AV13</f>
        <v>15</v>
      </c>
      <c r="Q33" s="30" t="s">
        <v>12</v>
      </c>
      <c r="R33" s="12">
        <f>AT13</f>
        <v>12</v>
      </c>
      <c r="S33" s="13">
        <f>AS13</f>
        <v>0</v>
      </c>
      <c r="T33" s="214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214"/>
      <c r="AA33" s="41">
        <f>AW21</f>
        <v>0</v>
      </c>
      <c r="AB33" s="30">
        <f>AV21</f>
        <v>12</v>
      </c>
      <c r="AC33" s="30" t="s">
        <v>12</v>
      </c>
      <c r="AD33" s="12">
        <f>AT21</f>
        <v>15</v>
      </c>
      <c r="AE33" s="13">
        <f>AS21</f>
        <v>1</v>
      </c>
      <c r="AF33" s="214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214"/>
      <c r="AM33" s="30">
        <f>AW29</f>
        <v>1</v>
      </c>
      <c r="AN33" s="30">
        <f>AV29</f>
        <v>15</v>
      </c>
      <c r="AO33" s="30" t="s">
        <v>12</v>
      </c>
      <c r="AP33" s="12">
        <f>AT29</f>
        <v>11</v>
      </c>
      <c r="AQ33" s="13">
        <f>AS29</f>
        <v>0</v>
      </c>
      <c r="AR33" s="274"/>
      <c r="AS33" s="275"/>
      <c r="AT33" s="275"/>
      <c r="AU33" s="275"/>
      <c r="AV33" s="275"/>
      <c r="AW33" s="276"/>
      <c r="AX33" s="190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90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290"/>
      <c r="BK33" s="157"/>
      <c r="BL33" s="290"/>
      <c r="BM33" s="157"/>
      <c r="BN33" s="157"/>
      <c r="BO33" s="157"/>
      <c r="BP33" s="293"/>
      <c r="BQ33" s="281"/>
      <c r="BR33" s="281"/>
      <c r="BS33" s="284"/>
      <c r="BT33" s="287"/>
      <c r="BV33" s="19"/>
    </row>
    <row r="34" spans="1:76" x14ac:dyDescent="0.2">
      <c r="A34" s="231"/>
      <c r="B34" s="229"/>
      <c r="C34" s="44">
        <f>AW6</f>
        <v>0</v>
      </c>
      <c r="D34" s="30">
        <f>AV6</f>
        <v>11</v>
      </c>
      <c r="E34" s="30" t="s">
        <v>12</v>
      </c>
      <c r="F34" s="30">
        <f>AT6</f>
        <v>15</v>
      </c>
      <c r="G34" s="13">
        <f>AS6</f>
        <v>1</v>
      </c>
      <c r="H34" s="211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214"/>
      <c r="O34" s="30">
        <f>AW14</f>
        <v>0</v>
      </c>
      <c r="P34" s="30">
        <f>AV14</f>
        <v>10</v>
      </c>
      <c r="Q34" s="30" t="s">
        <v>12</v>
      </c>
      <c r="R34" s="12">
        <f>AT14</f>
        <v>15</v>
      </c>
      <c r="S34" s="13">
        <f>AS14</f>
        <v>1</v>
      </c>
      <c r="T34" s="214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214"/>
      <c r="AA34" s="41">
        <f>AW22</f>
        <v>0</v>
      </c>
      <c r="AB34" s="30">
        <f>AV22</f>
        <v>12</v>
      </c>
      <c r="AC34" s="30" t="s">
        <v>12</v>
      </c>
      <c r="AD34" s="12">
        <f>AT22</f>
        <v>15</v>
      </c>
      <c r="AE34" s="13">
        <f>AS22</f>
        <v>1</v>
      </c>
      <c r="AF34" s="214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214"/>
      <c r="AM34" s="30">
        <f>AW30</f>
        <v>1</v>
      </c>
      <c r="AN34" s="30">
        <f>AV30</f>
        <v>15</v>
      </c>
      <c r="AO34" s="30" t="s">
        <v>12</v>
      </c>
      <c r="AP34" s="12">
        <f>AT30</f>
        <v>13</v>
      </c>
      <c r="AQ34" s="13">
        <f>AS30</f>
        <v>0</v>
      </c>
      <c r="AR34" s="274"/>
      <c r="AS34" s="275"/>
      <c r="AT34" s="275"/>
      <c r="AU34" s="275"/>
      <c r="AV34" s="275"/>
      <c r="AW34" s="276"/>
      <c r="AX34" s="190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90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290"/>
      <c r="BK34" s="157"/>
      <c r="BL34" s="290"/>
      <c r="BM34" s="157"/>
      <c r="BN34" s="157"/>
      <c r="BO34" s="157"/>
      <c r="BP34" s="293"/>
      <c r="BQ34" s="281"/>
      <c r="BR34" s="281"/>
      <c r="BS34" s="284"/>
      <c r="BT34" s="287"/>
      <c r="BV34" s="19"/>
    </row>
    <row r="35" spans="1:76" ht="13.5" thickBot="1" x14ac:dyDescent="0.25">
      <c r="A35" s="232"/>
      <c r="B35" s="229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212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215"/>
      <c r="O35" s="20">
        <f>AW15</f>
        <v>0</v>
      </c>
      <c r="P35" s="20">
        <f>AV15</f>
        <v>14</v>
      </c>
      <c r="Q35" s="20" t="s">
        <v>12</v>
      </c>
      <c r="R35" s="21">
        <f>AT15</f>
        <v>16</v>
      </c>
      <c r="S35" s="22">
        <f>AS15</f>
        <v>1</v>
      </c>
      <c r="T35" s="215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215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215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215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277"/>
      <c r="AS35" s="278"/>
      <c r="AT35" s="278"/>
      <c r="AU35" s="278"/>
      <c r="AV35" s="278"/>
      <c r="AW35" s="279"/>
      <c r="AX35" s="191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91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291"/>
      <c r="BK35" s="158"/>
      <c r="BL35" s="291"/>
      <c r="BM35" s="158"/>
      <c r="BN35" s="158"/>
      <c r="BO35" s="158"/>
      <c r="BP35" s="295"/>
      <c r="BQ35" s="297"/>
      <c r="BR35" s="297"/>
      <c r="BS35" s="298"/>
      <c r="BT35" s="299"/>
      <c r="BV35" s="19"/>
    </row>
    <row r="36" spans="1:76" ht="14" hidden="1" x14ac:dyDescent="0.2">
      <c r="A36" s="26">
        <f>$AX$2</f>
        <v>0</v>
      </c>
      <c r="B36" s="166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210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213">
        <f>$AX$12</f>
        <v>0</v>
      </c>
      <c r="O36" s="6"/>
      <c r="P36" s="6" t="str">
        <f>BB12</f>
        <v/>
      </c>
      <c r="Q36" s="6" t="s">
        <v>12</v>
      </c>
      <c r="R36" s="6" t="str">
        <f>$AY$12</f>
        <v/>
      </c>
      <c r="S36" s="8"/>
      <c r="T36" s="213">
        <f>$AX$16</f>
        <v>0</v>
      </c>
      <c r="U36" s="40"/>
      <c r="V36" s="6" t="str">
        <f>AV16</f>
        <v/>
      </c>
      <c r="W36" s="6" t="s">
        <v>12</v>
      </c>
      <c r="X36" s="7" t="str">
        <f>AY16</f>
        <v/>
      </c>
      <c r="Y36" s="8"/>
      <c r="Z36" s="213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213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213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213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216"/>
      <c r="AY36" s="101"/>
      <c r="AZ36" s="6"/>
      <c r="BA36" s="6" t="s">
        <v>12</v>
      </c>
      <c r="BB36" s="7"/>
      <c r="BC36" s="8"/>
      <c r="BD36" s="189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289">
        <f>SUMPRODUCT((D36=2)+(J36=2)+(V36=2)+(P36=2)+(AB36=2)+(AH36=2)+(AN36=2)+(AT36=2)+(BE36=2))</f>
        <v>0</v>
      </c>
      <c r="BK36" s="237" t="s">
        <v>13</v>
      </c>
      <c r="BL36" s="289">
        <f>SUMPRODUCT((L36=2)+(R36=2)+(X36=2)+(AC36=2)+(AJ36=2)+(AP36=2)+(AV36=2)+(BB36=2)+(BH36=2))</f>
        <v>0</v>
      </c>
      <c r="BM36" s="156">
        <f>SUM(D36,J36,P36,V36,AB36,AH36,AN36,AT36,BE36)</f>
        <v>0</v>
      </c>
      <c r="BN36" s="156" t="s">
        <v>13</v>
      </c>
      <c r="BO36" s="156">
        <f>SUM(F36,L36,R36,X36,AD36,AJ36,AP36,AV36,BH36)</f>
        <v>0</v>
      </c>
      <c r="BP36" s="292" t="e">
        <f>SUM(BM36/BO36)</f>
        <v>#DIV/0!</v>
      </c>
      <c r="BQ36" s="296">
        <f>SUM(J37,J38,J39,P37,P38,P39,V37,V38,V39,AB37,AB38,AB39,AH37,AH38,AH39,AN37,AN38,AN39,AT37,AT38,AT39,AZ37,AZ38,AZ39,BF37,BF38,BF39,D37,D38,D39)</f>
        <v>0</v>
      </c>
      <c r="BR36" s="296">
        <f>SUM(F37,F38,F39,L37,L38,L39,R37,R38,R39,X37,X38,X39,AD37,AD38,AD39,AJ37,AJ38,AJ39,AP37,AP38,AP39,AV37,AV38,AV39,BB37,BB38,BB39,BH37,BH38,BH39)</f>
        <v>0</v>
      </c>
      <c r="BS36" s="283" t="e">
        <f>SUM(BQ36/BR36)</f>
        <v>#DIV/0!</v>
      </c>
      <c r="BT36" s="287">
        <f>$BU36</f>
        <v>9</v>
      </c>
      <c r="BU36">
        <f>RANK(BX36,BX$4:BX$43)</f>
        <v>9</v>
      </c>
      <c r="BV36" s="19">
        <f>IF(BM36=0,0,IF(BO36=0,9,BP36))</f>
        <v>0</v>
      </c>
      <c r="BW36">
        <f>IF(BQ36=0,0,BS36)</f>
        <v>0</v>
      </c>
      <c r="BX36">
        <f>BJ36+0.01*BV36+0.00001*BW36</f>
        <v>0</v>
      </c>
    </row>
    <row r="37" spans="1:76" hidden="1" x14ac:dyDescent="0.2">
      <c r="A37" s="230">
        <f>$AX$3</f>
        <v>0</v>
      </c>
      <c r="B37" s="166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211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214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214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214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214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214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214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217"/>
      <c r="AY37" s="102"/>
      <c r="AZ37" s="30"/>
      <c r="BA37" s="30" t="s">
        <v>12</v>
      </c>
      <c r="BB37" s="12"/>
      <c r="BC37" s="13"/>
      <c r="BD37" s="190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290"/>
      <c r="BK37" s="157"/>
      <c r="BL37" s="290"/>
      <c r="BM37" s="157"/>
      <c r="BN37" s="157"/>
      <c r="BO37" s="157"/>
      <c r="BP37" s="293"/>
      <c r="BQ37" s="281"/>
      <c r="BR37" s="281"/>
      <c r="BS37" s="284"/>
      <c r="BT37" s="287"/>
      <c r="BV37" s="19"/>
    </row>
    <row r="38" spans="1:76" hidden="1" x14ac:dyDescent="0.2">
      <c r="A38" s="231"/>
      <c r="B38" s="166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211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214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214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214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214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214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214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217"/>
      <c r="AY38" s="102"/>
      <c r="AZ38" s="30"/>
      <c r="BA38" s="30" t="s">
        <v>12</v>
      </c>
      <c r="BB38" s="12"/>
      <c r="BC38" s="13"/>
      <c r="BD38" s="190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290"/>
      <c r="BK38" s="157"/>
      <c r="BL38" s="290"/>
      <c r="BM38" s="157"/>
      <c r="BN38" s="157"/>
      <c r="BO38" s="157"/>
      <c r="BP38" s="293"/>
      <c r="BQ38" s="281"/>
      <c r="BR38" s="281"/>
      <c r="BS38" s="284"/>
      <c r="BT38" s="287"/>
      <c r="BV38" s="19"/>
    </row>
    <row r="39" spans="1:76" ht="13.5" hidden="1" thickBot="1" x14ac:dyDescent="0.25">
      <c r="A39" s="232"/>
      <c r="B39" s="166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212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215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215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215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215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215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215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218"/>
      <c r="AY39" s="103"/>
      <c r="AZ39" s="20"/>
      <c r="BA39" s="20" t="s">
        <v>12</v>
      </c>
      <c r="BB39" s="21"/>
      <c r="BC39" s="22"/>
      <c r="BD39" s="191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291"/>
      <c r="BK39" s="158"/>
      <c r="BL39" s="291"/>
      <c r="BM39" s="158"/>
      <c r="BN39" s="158"/>
      <c r="BO39" s="158"/>
      <c r="BP39" s="295"/>
      <c r="BQ39" s="297"/>
      <c r="BR39" s="297"/>
      <c r="BS39" s="298"/>
      <c r="BT39" s="299"/>
      <c r="BV39" s="19"/>
    </row>
    <row r="40" spans="1:76" ht="14" hidden="1" x14ac:dyDescent="0.2">
      <c r="A40" s="55">
        <f>$BD$2</f>
        <v>0</v>
      </c>
      <c r="B40" s="166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210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213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213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213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213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213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213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213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216"/>
      <c r="BE40" s="102"/>
      <c r="BF40" s="35"/>
      <c r="BG40" s="35" t="s">
        <v>12</v>
      </c>
      <c r="BH40" s="56"/>
      <c r="BI40" s="97"/>
      <c r="BJ40" s="289">
        <f>SUMPRODUCT((J40=2)+(P40=2)+(V40=2)+(AB40=2)+(AH40=2)+(D40=2)+(AN40=2)+(AT40=2)+(AZ40=2))</f>
        <v>0</v>
      </c>
      <c r="BK40" s="157" t="s">
        <v>13</v>
      </c>
      <c r="BL40" s="289">
        <f>SUMPRODUCT((L40=2)+(R40=2)+(X40=2)+(AD40=2)+(AJ40=2)+(F40=2)+(AP40=2)+(AV40=2)+(BB40=2))</f>
        <v>0</v>
      </c>
      <c r="BM40" s="237">
        <f>SUM(D40,J40,P40,V40,AB40,AH40,AN40,AT40,AZ40,BD40)</f>
        <v>0</v>
      </c>
      <c r="BN40" s="237" t="s">
        <v>13</v>
      </c>
      <c r="BO40" s="237">
        <f>SUM(F40,L40,R40,X40,AD40,AJ40,AP40,AV40,BB40)</f>
        <v>0</v>
      </c>
      <c r="BP40" s="292" t="e">
        <f>SUM(BM40/BO40)</f>
        <v>#DIV/0!</v>
      </c>
      <c r="BQ40" s="280">
        <f>SUM(J41,J42,J43,P41,P42,P43,V41,V42,V43,AB41,AB42,AB43,AH41,AH42,AH43,AN41,AN42,AN43,AT41,AT42,AT43,AZ41,AZ42,AZ43,BF41,BF42,BF43,D41,D42,D43)</f>
        <v>0</v>
      </c>
      <c r="BR40" s="280">
        <f>SUM(F41,F42,F43,L41,L42,L43,R41,R42,R43,X41,X42,X43,AD41,AD42,AD43,AJ41,AJ42,AJ43,AP41,AP42,AP43,AV41,AV42,AV43,BB41,BB42,BB43,BH41,BH42,BH43)</f>
        <v>0</v>
      </c>
      <c r="BS40" s="283" t="e">
        <f>SUM(BQ40/BR40)</f>
        <v>#DIV/0!</v>
      </c>
      <c r="BT40" s="286">
        <f>$BU40</f>
        <v>9</v>
      </c>
      <c r="BU40">
        <f>RANK(BX40,BX$4:BX$43)</f>
        <v>9</v>
      </c>
      <c r="BV40" s="19">
        <f>IF(BM40=0,0,IF(BO40=0,9,BP40))</f>
        <v>0</v>
      </c>
      <c r="BW40">
        <f>IF(BQ40=0,0,BS40)</f>
        <v>0</v>
      </c>
      <c r="BX40">
        <f>BJ40+0.01*BV40+0.00001*BW40</f>
        <v>0</v>
      </c>
    </row>
    <row r="41" spans="1:76" hidden="1" x14ac:dyDescent="0.2">
      <c r="A41" s="230">
        <f>$BD$3</f>
        <v>0</v>
      </c>
      <c r="B41" s="166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211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214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214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214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214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214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214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214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217"/>
      <c r="BE41" s="30"/>
      <c r="BF41" s="30"/>
      <c r="BG41" s="30" t="s">
        <v>12</v>
      </c>
      <c r="BH41" s="12"/>
      <c r="BI41" s="30"/>
      <c r="BJ41" s="290"/>
      <c r="BK41" s="157"/>
      <c r="BL41" s="290"/>
      <c r="BM41" s="157"/>
      <c r="BN41" s="157"/>
      <c r="BO41" s="157"/>
      <c r="BP41" s="293"/>
      <c r="BQ41" s="281"/>
      <c r="BR41" s="281"/>
      <c r="BS41" s="284"/>
      <c r="BT41" s="287"/>
      <c r="BV41" s="19"/>
    </row>
    <row r="42" spans="1:76" hidden="1" x14ac:dyDescent="0.2">
      <c r="A42" s="231"/>
      <c r="B42" s="166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211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214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214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214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214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214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214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214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217"/>
      <c r="BE42" s="30"/>
      <c r="BF42" s="30"/>
      <c r="BG42" s="30" t="s">
        <v>12</v>
      </c>
      <c r="BH42" s="12"/>
      <c r="BI42" s="30"/>
      <c r="BJ42" s="290"/>
      <c r="BK42" s="157"/>
      <c r="BL42" s="290"/>
      <c r="BM42" s="157"/>
      <c r="BN42" s="157"/>
      <c r="BO42" s="157"/>
      <c r="BP42" s="293"/>
      <c r="BQ42" s="281"/>
      <c r="BR42" s="281"/>
      <c r="BS42" s="284"/>
      <c r="BT42" s="287"/>
      <c r="BV42" s="19"/>
    </row>
    <row r="43" spans="1:76" ht="13.5" hidden="1" thickBot="1" x14ac:dyDescent="0.25">
      <c r="A43" s="242"/>
      <c r="B43" s="233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234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23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23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23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23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23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23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23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244"/>
      <c r="BE43" s="66"/>
      <c r="BF43" s="61"/>
      <c r="BG43" s="61" t="s">
        <v>12</v>
      </c>
      <c r="BH43" s="63"/>
      <c r="BI43" s="98"/>
      <c r="BJ43" s="291"/>
      <c r="BK43" s="238"/>
      <c r="BL43" s="291"/>
      <c r="BM43" s="238"/>
      <c r="BN43" s="238"/>
      <c r="BO43" s="238"/>
      <c r="BP43" s="294"/>
      <c r="BQ43" s="282"/>
      <c r="BR43" s="282"/>
      <c r="BS43" s="285"/>
      <c r="BT43" s="288"/>
    </row>
    <row r="44" spans="1:76" ht="13.5" thickTop="1" x14ac:dyDescent="0.2">
      <c r="BJ44" s="245"/>
      <c r="BK44" s="245"/>
      <c r="BL44" s="246"/>
      <c r="BM44" s="247"/>
      <c r="BP44" s="68"/>
    </row>
    <row r="45" spans="1:76" x14ac:dyDescent="0.2">
      <c r="BP45" s="68"/>
    </row>
    <row r="48" spans="1:76" ht="13.5" thickBot="1" x14ac:dyDescent="0.25"/>
    <row r="49" spans="1:61" ht="13.5" thickTop="1" x14ac:dyDescent="0.2">
      <c r="A49" s="69" t="str">
        <f>$A$3</f>
        <v>チーム名</v>
      </c>
      <c r="B49" s="248" t="str">
        <f>$B$3</f>
        <v>エンドレス</v>
      </c>
      <c r="C49" s="248"/>
      <c r="D49" s="248"/>
      <c r="E49" s="248"/>
      <c r="F49" s="248"/>
      <c r="G49" s="248"/>
      <c r="H49" s="248" t="str">
        <f>H3</f>
        <v>DOTABATA</v>
      </c>
      <c r="I49" s="248"/>
      <c r="J49" s="248"/>
      <c r="K49" s="248"/>
      <c r="L49" s="248"/>
      <c r="M49" s="248"/>
      <c r="N49" s="248" t="str">
        <f>$N$3</f>
        <v>ペガサス</v>
      </c>
      <c r="O49" s="248"/>
      <c r="P49" s="248"/>
      <c r="Q49" s="248"/>
      <c r="R49" s="248"/>
      <c r="S49" s="248"/>
      <c r="T49" s="248" t="str">
        <f>$T$3</f>
        <v>ウェーブ</v>
      </c>
      <c r="U49" s="248"/>
      <c r="V49" s="248"/>
      <c r="W49" s="248"/>
      <c r="X49" s="248"/>
      <c r="Y49" s="248"/>
      <c r="Z49" s="248" t="str">
        <f>$Z$3</f>
        <v>大志び～</v>
      </c>
      <c r="AA49" s="248"/>
      <c r="AB49" s="248"/>
      <c r="AC49" s="248"/>
      <c r="AD49" s="248"/>
      <c r="AE49" s="248"/>
      <c r="AF49" s="248" t="str">
        <f>$AF$3</f>
        <v>ワルキューレ　B</v>
      </c>
      <c r="AG49" s="248"/>
      <c r="AH49" s="248"/>
      <c r="AI49" s="248"/>
      <c r="AJ49" s="248"/>
      <c r="AK49" s="248"/>
      <c r="AL49" s="248" t="str">
        <f>$AL$3</f>
        <v>ブラウニー</v>
      </c>
      <c r="AM49" s="248"/>
      <c r="AN49" s="248"/>
      <c r="AO49" s="248"/>
      <c r="AP49" s="248"/>
      <c r="AQ49" s="248"/>
      <c r="AR49" s="248" t="str">
        <f>$AR$3</f>
        <v>愛西　SVC</v>
      </c>
      <c r="AS49" s="248"/>
      <c r="AT49" s="248"/>
      <c r="AU49" s="248"/>
      <c r="AV49" s="248"/>
      <c r="AW49" s="248"/>
      <c r="AX49" s="248">
        <f>$AX$3</f>
        <v>0</v>
      </c>
      <c r="AY49" s="248"/>
      <c r="AZ49" s="248"/>
      <c r="BA49" s="248"/>
      <c r="BB49" s="248"/>
      <c r="BC49" s="248"/>
      <c r="BD49" s="248">
        <f>$BD$3</f>
        <v>0</v>
      </c>
      <c r="BE49" s="248"/>
      <c r="BF49" s="248"/>
      <c r="BG49" s="248"/>
      <c r="BH49" s="248"/>
      <c r="BI49" s="252"/>
    </row>
    <row r="50" spans="1:61" ht="13.5" thickBot="1" x14ac:dyDescent="0.25">
      <c r="A50" s="70" t="s">
        <v>10</v>
      </c>
      <c r="B50" s="249">
        <f>$BT$4</f>
        <v>2</v>
      </c>
      <c r="C50" s="249"/>
      <c r="D50" s="249"/>
      <c r="E50" s="249"/>
      <c r="F50" s="249"/>
      <c r="G50" s="249"/>
      <c r="H50" s="249">
        <f>$BT$8</f>
        <v>8</v>
      </c>
      <c r="I50" s="249"/>
      <c r="J50" s="249"/>
      <c r="K50" s="249"/>
      <c r="L50" s="249"/>
      <c r="M50" s="249"/>
      <c r="N50" s="249">
        <f>$BT$12</f>
        <v>4</v>
      </c>
      <c r="O50" s="249"/>
      <c r="P50" s="249"/>
      <c r="Q50" s="249"/>
      <c r="R50" s="249"/>
      <c r="S50" s="249"/>
      <c r="T50" s="249">
        <f>$BT$16</f>
        <v>6</v>
      </c>
      <c r="U50" s="249"/>
      <c r="V50" s="249"/>
      <c r="W50" s="249"/>
      <c r="X50" s="249"/>
      <c r="Y50" s="249"/>
      <c r="Z50" s="249">
        <f>$BT$20</f>
        <v>1</v>
      </c>
      <c r="AA50" s="249"/>
      <c r="AB50" s="249"/>
      <c r="AC50" s="249"/>
      <c r="AD50" s="249"/>
      <c r="AE50" s="249"/>
      <c r="AF50" s="249">
        <f>$BT$24</f>
        <v>7</v>
      </c>
      <c r="AG50" s="249"/>
      <c r="AH50" s="249"/>
      <c r="AI50" s="249"/>
      <c r="AJ50" s="249"/>
      <c r="AK50" s="249"/>
      <c r="AL50" s="249">
        <f>$BT$28</f>
        <v>3</v>
      </c>
      <c r="AM50" s="249"/>
      <c r="AN50" s="249"/>
      <c r="AO50" s="249"/>
      <c r="AP50" s="249"/>
      <c r="AQ50" s="249"/>
      <c r="AR50" s="249">
        <f>$BT$32</f>
        <v>5</v>
      </c>
      <c r="AS50" s="249"/>
      <c r="AT50" s="249"/>
      <c r="AU50" s="249"/>
      <c r="AV50" s="249"/>
      <c r="AW50" s="249"/>
      <c r="AX50" s="249">
        <f>$BT$36</f>
        <v>9</v>
      </c>
      <c r="AY50" s="249"/>
      <c r="AZ50" s="249"/>
      <c r="BA50" s="249"/>
      <c r="BB50" s="249"/>
      <c r="BC50" s="249"/>
      <c r="BD50" s="249">
        <f>$BT$40</f>
        <v>9</v>
      </c>
      <c r="BE50" s="249"/>
      <c r="BF50" s="249"/>
      <c r="BG50" s="249"/>
      <c r="BH50" s="249"/>
      <c r="BI50" s="250"/>
    </row>
    <row r="51" spans="1:61" ht="13.5" thickTop="1" x14ac:dyDescent="0.2"/>
  </sheetData>
  <mergeCells count="270">
    <mergeCell ref="B2:G2"/>
    <mergeCell ref="H2:M2"/>
    <mergeCell ref="N2:S2"/>
    <mergeCell ref="T2:Y2"/>
    <mergeCell ref="Z2:AE2"/>
    <mergeCell ref="AF2:AK2"/>
    <mergeCell ref="BO2:BO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AL3:AQ3"/>
    <mergeCell ref="AR3:AW3"/>
    <mergeCell ref="AX3:BC3"/>
    <mergeCell ref="BD3:BI3"/>
    <mergeCell ref="Z4:Z7"/>
    <mergeCell ref="AF4:AF7"/>
    <mergeCell ref="B3:G3"/>
    <mergeCell ref="H3:M3"/>
    <mergeCell ref="N3:S3"/>
    <mergeCell ref="T3:Y3"/>
    <mergeCell ref="Z3:AE3"/>
    <mergeCell ref="AF3:AK3"/>
    <mergeCell ref="B4:G7"/>
    <mergeCell ref="BR4:BR7"/>
    <mergeCell ref="BS4:BS7"/>
    <mergeCell ref="BT4:BT7"/>
    <mergeCell ref="A5:A7"/>
    <mergeCell ref="B8:B11"/>
    <mergeCell ref="N8:N11"/>
    <mergeCell ref="T8:T11"/>
    <mergeCell ref="Z8:Z11"/>
    <mergeCell ref="AF8:AF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H4:H7"/>
    <mergeCell ref="N4:N7"/>
    <mergeCell ref="T4:T7"/>
    <mergeCell ref="BR8:BR11"/>
    <mergeCell ref="BS8:BS11"/>
    <mergeCell ref="BT8:BT11"/>
    <mergeCell ref="A9:A11"/>
    <mergeCell ref="B12:B15"/>
    <mergeCell ref="H12:H15"/>
    <mergeCell ref="T12:T15"/>
    <mergeCell ref="Z12:Z15"/>
    <mergeCell ref="AF12:AF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R12:BR15"/>
    <mergeCell ref="BS12:BS15"/>
    <mergeCell ref="BT12:BT15"/>
    <mergeCell ref="A13:A15"/>
    <mergeCell ref="B16:B19"/>
    <mergeCell ref="H16:H19"/>
    <mergeCell ref="N16:N19"/>
    <mergeCell ref="Z16:Z19"/>
    <mergeCell ref="AF16:AF19"/>
    <mergeCell ref="BL12:BL15"/>
    <mergeCell ref="BM12:BM15"/>
    <mergeCell ref="BN12:BN15"/>
    <mergeCell ref="BO12:BO15"/>
    <mergeCell ref="BP12:BP15"/>
    <mergeCell ref="BQ12:BQ15"/>
    <mergeCell ref="AL12:AL15"/>
    <mergeCell ref="AR12:AR15"/>
    <mergeCell ref="AX12:AX15"/>
    <mergeCell ref="BD12:BD15"/>
    <mergeCell ref="BJ12:BJ15"/>
    <mergeCell ref="BK12:BK15"/>
    <mergeCell ref="BR16:BR19"/>
    <mergeCell ref="BS16:BS19"/>
    <mergeCell ref="BT16:BT19"/>
    <mergeCell ref="A17:A19"/>
    <mergeCell ref="BO16:BO19"/>
    <mergeCell ref="BP16:BP19"/>
    <mergeCell ref="BQ16:BQ19"/>
    <mergeCell ref="AL16:AL19"/>
    <mergeCell ref="AR16:AR19"/>
    <mergeCell ref="AX16:AX19"/>
    <mergeCell ref="BD16:BD19"/>
    <mergeCell ref="BJ16:BJ19"/>
    <mergeCell ref="BK16:BK19"/>
    <mergeCell ref="BL16:BL19"/>
    <mergeCell ref="BM16:BM19"/>
    <mergeCell ref="BN16:BN19"/>
    <mergeCell ref="BR20:BR23"/>
    <mergeCell ref="BS20:BS23"/>
    <mergeCell ref="BT20:BT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R24:BR27"/>
    <mergeCell ref="BS24:BS27"/>
    <mergeCell ref="B20:B23"/>
    <mergeCell ref="BT24:BT27"/>
    <mergeCell ref="A25:A27"/>
    <mergeCell ref="B28:B31"/>
    <mergeCell ref="H28:H31"/>
    <mergeCell ref="N28:N31"/>
    <mergeCell ref="T28:T31"/>
    <mergeCell ref="Z28:Z31"/>
    <mergeCell ref="AF28:AF31"/>
    <mergeCell ref="BL24:BL27"/>
    <mergeCell ref="BM24:BM27"/>
    <mergeCell ref="BN24:BN27"/>
    <mergeCell ref="BO24:BO27"/>
    <mergeCell ref="BP24:BP27"/>
    <mergeCell ref="BQ24:BQ27"/>
    <mergeCell ref="AL24:AL27"/>
    <mergeCell ref="AR24:AR27"/>
    <mergeCell ref="AX24:AX27"/>
    <mergeCell ref="BD24:BD27"/>
    <mergeCell ref="BJ24:BJ27"/>
    <mergeCell ref="BK24:BK27"/>
    <mergeCell ref="BR28:BR31"/>
    <mergeCell ref="BS28:BS31"/>
    <mergeCell ref="BT28:BT31"/>
    <mergeCell ref="A29:A31"/>
    <mergeCell ref="BO28:BO31"/>
    <mergeCell ref="BP28:BP31"/>
    <mergeCell ref="BQ28:BQ31"/>
    <mergeCell ref="AR28:AR31"/>
    <mergeCell ref="AX28:AX31"/>
    <mergeCell ref="BD28:BD31"/>
    <mergeCell ref="BJ28:BJ31"/>
    <mergeCell ref="BK28:BK31"/>
    <mergeCell ref="B32:B35"/>
    <mergeCell ref="H32:H35"/>
    <mergeCell ref="N32:N35"/>
    <mergeCell ref="T32:T35"/>
    <mergeCell ref="Z32:Z35"/>
    <mergeCell ref="AF32:AF35"/>
    <mergeCell ref="BL28:BL31"/>
    <mergeCell ref="BM28:BM31"/>
    <mergeCell ref="BN28:BN31"/>
    <mergeCell ref="BR32:BR35"/>
    <mergeCell ref="BS32:BS35"/>
    <mergeCell ref="BT32:BT35"/>
    <mergeCell ref="A33:A35"/>
    <mergeCell ref="B36:B39"/>
    <mergeCell ref="H36:H39"/>
    <mergeCell ref="N36:N39"/>
    <mergeCell ref="T36:T39"/>
    <mergeCell ref="Z36:Z39"/>
    <mergeCell ref="AF36:AF39"/>
    <mergeCell ref="BL32:BL35"/>
    <mergeCell ref="BM32:BM35"/>
    <mergeCell ref="BN32:BN35"/>
    <mergeCell ref="BO32:BO35"/>
    <mergeCell ref="BP32:BP35"/>
    <mergeCell ref="BQ32:BQ35"/>
    <mergeCell ref="AL32:AL35"/>
    <mergeCell ref="AX32:AX35"/>
    <mergeCell ref="BD32:BD35"/>
    <mergeCell ref="BJ32:BJ35"/>
    <mergeCell ref="BK32:BK35"/>
    <mergeCell ref="BR36:BR39"/>
    <mergeCell ref="BS36:BS39"/>
    <mergeCell ref="BT36:BT39"/>
    <mergeCell ref="A37:A39"/>
    <mergeCell ref="B40:B43"/>
    <mergeCell ref="H40:H43"/>
    <mergeCell ref="N40:N43"/>
    <mergeCell ref="T40:T43"/>
    <mergeCell ref="Z40:Z43"/>
    <mergeCell ref="AF40:AF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R40:BR43"/>
    <mergeCell ref="BS40:BS43"/>
    <mergeCell ref="BT40:BT43"/>
    <mergeCell ref="A41:A43"/>
    <mergeCell ref="BJ44:BK44"/>
    <mergeCell ref="BL44:BM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H8:M11"/>
    <mergeCell ref="N12:S15"/>
    <mergeCell ref="T16:Y19"/>
    <mergeCell ref="Z20:AE23"/>
    <mergeCell ref="AF24:AK27"/>
    <mergeCell ref="AL28:AQ31"/>
    <mergeCell ref="AR32:AW35"/>
    <mergeCell ref="AL50:AQ50"/>
    <mergeCell ref="AR50:AW50"/>
    <mergeCell ref="H20:H23"/>
    <mergeCell ref="N20:N23"/>
    <mergeCell ref="T20:T23"/>
    <mergeCell ref="AF20:AF23"/>
  </mergeCells>
  <phoneticPr fontId="1"/>
  <pageMargins left="0.7" right="0.7" top="0.75" bottom="0.75" header="0.3" footer="0.3"/>
  <pageSetup paperSize="9" scale="77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3F7C-1D05-4108-B0F1-3AE8BE0C6596}">
  <sheetPr>
    <tabColor rgb="FFFF0000"/>
  </sheetPr>
  <dimension ref="A1:BY111"/>
  <sheetViews>
    <sheetView zoomScaleNormal="100" workbookViewId="0">
      <selection activeCell="BQ1" sqref="BQ1:BT1048576"/>
    </sheetView>
  </sheetViews>
  <sheetFormatPr defaultRowHeight="13" x14ac:dyDescent="0.2"/>
  <cols>
    <col min="1" max="1" width="14.816406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81640625" customWidth="1"/>
    <col min="64" max="64" width="2.6328125" customWidth="1"/>
    <col min="65" max="65" width="3" customWidth="1"/>
    <col min="66" max="66" width="3.1796875" customWidth="1"/>
    <col min="67" max="67" width="0.81640625" customWidth="1"/>
    <col min="68" max="68" width="2.81640625" customWidth="1"/>
    <col min="69" max="69" width="5.90625" hidden="1" customWidth="1"/>
    <col min="70" max="70" width="4" hidden="1" customWidth="1"/>
    <col min="71" max="71" width="4.0898437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81640625" customWidth="1"/>
    <col min="321" max="321" width="2.1796875" customWidth="1"/>
    <col min="322" max="322" width="3.1796875" customWidth="1"/>
    <col min="323" max="323" width="0.81640625" customWidth="1"/>
    <col min="324" max="324" width="2.81640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81640625" customWidth="1"/>
    <col min="577" max="577" width="2.1796875" customWidth="1"/>
    <col min="578" max="578" width="3.1796875" customWidth="1"/>
    <col min="579" max="579" width="0.81640625" customWidth="1"/>
    <col min="580" max="580" width="2.81640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81640625" customWidth="1"/>
    <col min="833" max="833" width="2.1796875" customWidth="1"/>
    <col min="834" max="834" width="3.1796875" customWidth="1"/>
    <col min="835" max="835" width="0.81640625" customWidth="1"/>
    <col min="836" max="836" width="2.81640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81640625" customWidth="1"/>
    <col min="1089" max="1089" width="2.1796875" customWidth="1"/>
    <col min="1090" max="1090" width="3.1796875" customWidth="1"/>
    <col min="1091" max="1091" width="0.81640625" customWidth="1"/>
    <col min="1092" max="1092" width="2.81640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81640625" customWidth="1"/>
    <col min="1345" max="1345" width="2.1796875" customWidth="1"/>
    <col min="1346" max="1346" width="3.1796875" customWidth="1"/>
    <col min="1347" max="1347" width="0.81640625" customWidth="1"/>
    <col min="1348" max="1348" width="2.81640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81640625" customWidth="1"/>
    <col min="1601" max="1601" width="2.1796875" customWidth="1"/>
    <col min="1602" max="1602" width="3.1796875" customWidth="1"/>
    <col min="1603" max="1603" width="0.81640625" customWidth="1"/>
    <col min="1604" max="1604" width="2.81640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81640625" customWidth="1"/>
    <col min="1857" max="1857" width="2.1796875" customWidth="1"/>
    <col min="1858" max="1858" width="3.1796875" customWidth="1"/>
    <col min="1859" max="1859" width="0.81640625" customWidth="1"/>
    <col min="1860" max="1860" width="2.81640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81640625" customWidth="1"/>
    <col min="2113" max="2113" width="2.1796875" customWidth="1"/>
    <col min="2114" max="2114" width="3.1796875" customWidth="1"/>
    <col min="2115" max="2115" width="0.81640625" customWidth="1"/>
    <col min="2116" max="2116" width="2.81640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81640625" customWidth="1"/>
    <col min="2369" max="2369" width="2.1796875" customWidth="1"/>
    <col min="2370" max="2370" width="3.1796875" customWidth="1"/>
    <col min="2371" max="2371" width="0.81640625" customWidth="1"/>
    <col min="2372" max="2372" width="2.81640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81640625" customWidth="1"/>
    <col min="2625" max="2625" width="2.1796875" customWidth="1"/>
    <col min="2626" max="2626" width="3.1796875" customWidth="1"/>
    <col min="2627" max="2627" width="0.81640625" customWidth="1"/>
    <col min="2628" max="2628" width="2.81640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81640625" customWidth="1"/>
    <col min="2881" max="2881" width="2.1796875" customWidth="1"/>
    <col min="2882" max="2882" width="3.1796875" customWidth="1"/>
    <col min="2883" max="2883" width="0.81640625" customWidth="1"/>
    <col min="2884" max="2884" width="2.81640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81640625" customWidth="1"/>
    <col min="3137" max="3137" width="2.1796875" customWidth="1"/>
    <col min="3138" max="3138" width="3.1796875" customWidth="1"/>
    <col min="3139" max="3139" width="0.81640625" customWidth="1"/>
    <col min="3140" max="3140" width="2.81640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81640625" customWidth="1"/>
    <col min="3393" max="3393" width="2.1796875" customWidth="1"/>
    <col min="3394" max="3394" width="3.1796875" customWidth="1"/>
    <col min="3395" max="3395" width="0.81640625" customWidth="1"/>
    <col min="3396" max="3396" width="2.81640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81640625" customWidth="1"/>
    <col min="3649" max="3649" width="2.1796875" customWidth="1"/>
    <col min="3650" max="3650" width="3.1796875" customWidth="1"/>
    <col min="3651" max="3651" width="0.81640625" customWidth="1"/>
    <col min="3652" max="3652" width="2.81640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81640625" customWidth="1"/>
    <col min="3905" max="3905" width="2.1796875" customWidth="1"/>
    <col min="3906" max="3906" width="3.1796875" customWidth="1"/>
    <col min="3907" max="3907" width="0.81640625" customWidth="1"/>
    <col min="3908" max="3908" width="2.81640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81640625" customWidth="1"/>
    <col min="4161" max="4161" width="2.1796875" customWidth="1"/>
    <col min="4162" max="4162" width="3.1796875" customWidth="1"/>
    <col min="4163" max="4163" width="0.81640625" customWidth="1"/>
    <col min="4164" max="4164" width="2.81640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81640625" customWidth="1"/>
    <col min="4417" max="4417" width="2.1796875" customWidth="1"/>
    <col min="4418" max="4418" width="3.1796875" customWidth="1"/>
    <col min="4419" max="4419" width="0.81640625" customWidth="1"/>
    <col min="4420" max="4420" width="2.81640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81640625" customWidth="1"/>
    <col min="4673" max="4673" width="2.1796875" customWidth="1"/>
    <col min="4674" max="4674" width="3.1796875" customWidth="1"/>
    <col min="4675" max="4675" width="0.81640625" customWidth="1"/>
    <col min="4676" max="4676" width="2.81640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81640625" customWidth="1"/>
    <col min="4929" max="4929" width="2.1796875" customWidth="1"/>
    <col min="4930" max="4930" width="3.1796875" customWidth="1"/>
    <col min="4931" max="4931" width="0.81640625" customWidth="1"/>
    <col min="4932" max="4932" width="2.81640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81640625" customWidth="1"/>
    <col min="5185" max="5185" width="2.1796875" customWidth="1"/>
    <col min="5186" max="5186" width="3.1796875" customWidth="1"/>
    <col min="5187" max="5187" width="0.81640625" customWidth="1"/>
    <col min="5188" max="5188" width="2.81640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81640625" customWidth="1"/>
    <col min="5441" max="5441" width="2.1796875" customWidth="1"/>
    <col min="5442" max="5442" width="3.1796875" customWidth="1"/>
    <col min="5443" max="5443" width="0.81640625" customWidth="1"/>
    <col min="5444" max="5444" width="2.81640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81640625" customWidth="1"/>
    <col min="5697" max="5697" width="2.1796875" customWidth="1"/>
    <col min="5698" max="5698" width="3.1796875" customWidth="1"/>
    <col min="5699" max="5699" width="0.81640625" customWidth="1"/>
    <col min="5700" max="5700" width="2.81640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81640625" customWidth="1"/>
    <col min="5953" max="5953" width="2.1796875" customWidth="1"/>
    <col min="5954" max="5954" width="3.1796875" customWidth="1"/>
    <col min="5955" max="5955" width="0.81640625" customWidth="1"/>
    <col min="5956" max="5956" width="2.81640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81640625" customWidth="1"/>
    <col min="6209" max="6209" width="2.1796875" customWidth="1"/>
    <col min="6210" max="6210" width="3.1796875" customWidth="1"/>
    <col min="6211" max="6211" width="0.81640625" customWidth="1"/>
    <col min="6212" max="6212" width="2.81640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81640625" customWidth="1"/>
    <col min="6465" max="6465" width="2.1796875" customWidth="1"/>
    <col min="6466" max="6466" width="3.1796875" customWidth="1"/>
    <col min="6467" max="6467" width="0.81640625" customWidth="1"/>
    <col min="6468" max="6468" width="2.81640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81640625" customWidth="1"/>
    <col min="6721" max="6721" width="2.1796875" customWidth="1"/>
    <col min="6722" max="6722" width="3.1796875" customWidth="1"/>
    <col min="6723" max="6723" width="0.81640625" customWidth="1"/>
    <col min="6724" max="6724" width="2.81640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81640625" customWidth="1"/>
    <col min="6977" max="6977" width="2.1796875" customWidth="1"/>
    <col min="6978" max="6978" width="3.1796875" customWidth="1"/>
    <col min="6979" max="6979" width="0.81640625" customWidth="1"/>
    <col min="6980" max="6980" width="2.81640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81640625" customWidth="1"/>
    <col min="7233" max="7233" width="2.1796875" customWidth="1"/>
    <col min="7234" max="7234" width="3.1796875" customWidth="1"/>
    <col min="7235" max="7235" width="0.81640625" customWidth="1"/>
    <col min="7236" max="7236" width="2.81640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81640625" customWidth="1"/>
    <col min="7489" max="7489" width="2.1796875" customWidth="1"/>
    <col min="7490" max="7490" width="3.1796875" customWidth="1"/>
    <col min="7491" max="7491" width="0.81640625" customWidth="1"/>
    <col min="7492" max="7492" width="2.81640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81640625" customWidth="1"/>
    <col min="7745" max="7745" width="2.1796875" customWidth="1"/>
    <col min="7746" max="7746" width="3.1796875" customWidth="1"/>
    <col min="7747" max="7747" width="0.81640625" customWidth="1"/>
    <col min="7748" max="7748" width="2.81640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81640625" customWidth="1"/>
    <col min="8001" max="8001" width="2.1796875" customWidth="1"/>
    <col min="8002" max="8002" width="3.1796875" customWidth="1"/>
    <col min="8003" max="8003" width="0.81640625" customWidth="1"/>
    <col min="8004" max="8004" width="2.81640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81640625" customWidth="1"/>
    <col min="8257" max="8257" width="2.1796875" customWidth="1"/>
    <col min="8258" max="8258" width="3.1796875" customWidth="1"/>
    <col min="8259" max="8259" width="0.81640625" customWidth="1"/>
    <col min="8260" max="8260" width="2.81640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81640625" customWidth="1"/>
    <col min="8513" max="8513" width="2.1796875" customWidth="1"/>
    <col min="8514" max="8514" width="3.1796875" customWidth="1"/>
    <col min="8515" max="8515" width="0.81640625" customWidth="1"/>
    <col min="8516" max="8516" width="2.81640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81640625" customWidth="1"/>
    <col min="8769" max="8769" width="2.1796875" customWidth="1"/>
    <col min="8770" max="8770" width="3.1796875" customWidth="1"/>
    <col min="8771" max="8771" width="0.81640625" customWidth="1"/>
    <col min="8772" max="8772" width="2.81640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81640625" customWidth="1"/>
    <col min="9025" max="9025" width="2.1796875" customWidth="1"/>
    <col min="9026" max="9026" width="3.1796875" customWidth="1"/>
    <col min="9027" max="9027" width="0.81640625" customWidth="1"/>
    <col min="9028" max="9028" width="2.81640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81640625" customWidth="1"/>
    <col min="9281" max="9281" width="2.1796875" customWidth="1"/>
    <col min="9282" max="9282" width="3.1796875" customWidth="1"/>
    <col min="9283" max="9283" width="0.81640625" customWidth="1"/>
    <col min="9284" max="9284" width="2.81640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81640625" customWidth="1"/>
    <col min="9537" max="9537" width="2.1796875" customWidth="1"/>
    <col min="9538" max="9538" width="3.1796875" customWidth="1"/>
    <col min="9539" max="9539" width="0.81640625" customWidth="1"/>
    <col min="9540" max="9540" width="2.81640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81640625" customWidth="1"/>
    <col min="9793" max="9793" width="2.1796875" customWidth="1"/>
    <col min="9794" max="9794" width="3.1796875" customWidth="1"/>
    <col min="9795" max="9795" width="0.81640625" customWidth="1"/>
    <col min="9796" max="9796" width="2.81640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81640625" customWidth="1"/>
    <col min="10049" max="10049" width="2.1796875" customWidth="1"/>
    <col min="10050" max="10050" width="3.1796875" customWidth="1"/>
    <col min="10051" max="10051" width="0.81640625" customWidth="1"/>
    <col min="10052" max="10052" width="2.81640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81640625" customWidth="1"/>
    <col min="10305" max="10305" width="2.1796875" customWidth="1"/>
    <col min="10306" max="10306" width="3.1796875" customWidth="1"/>
    <col min="10307" max="10307" width="0.81640625" customWidth="1"/>
    <col min="10308" max="10308" width="2.81640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81640625" customWidth="1"/>
    <col min="10561" max="10561" width="2.1796875" customWidth="1"/>
    <col min="10562" max="10562" width="3.1796875" customWidth="1"/>
    <col min="10563" max="10563" width="0.81640625" customWidth="1"/>
    <col min="10564" max="10564" width="2.81640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81640625" customWidth="1"/>
    <col min="10817" max="10817" width="2.1796875" customWidth="1"/>
    <col min="10818" max="10818" width="3.1796875" customWidth="1"/>
    <col min="10819" max="10819" width="0.81640625" customWidth="1"/>
    <col min="10820" max="10820" width="2.81640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81640625" customWidth="1"/>
    <col min="11073" max="11073" width="2.1796875" customWidth="1"/>
    <col min="11074" max="11074" width="3.1796875" customWidth="1"/>
    <col min="11075" max="11075" width="0.81640625" customWidth="1"/>
    <col min="11076" max="11076" width="2.81640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81640625" customWidth="1"/>
    <col min="11329" max="11329" width="2.1796875" customWidth="1"/>
    <col min="11330" max="11330" width="3.1796875" customWidth="1"/>
    <col min="11331" max="11331" width="0.81640625" customWidth="1"/>
    <col min="11332" max="11332" width="2.81640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81640625" customWidth="1"/>
    <col min="11585" max="11585" width="2.1796875" customWidth="1"/>
    <col min="11586" max="11586" width="3.1796875" customWidth="1"/>
    <col min="11587" max="11587" width="0.81640625" customWidth="1"/>
    <col min="11588" max="11588" width="2.81640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81640625" customWidth="1"/>
    <col min="11841" max="11841" width="2.1796875" customWidth="1"/>
    <col min="11842" max="11842" width="3.1796875" customWidth="1"/>
    <col min="11843" max="11843" width="0.81640625" customWidth="1"/>
    <col min="11844" max="11844" width="2.81640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81640625" customWidth="1"/>
    <col min="12097" max="12097" width="2.1796875" customWidth="1"/>
    <col min="12098" max="12098" width="3.1796875" customWidth="1"/>
    <col min="12099" max="12099" width="0.81640625" customWidth="1"/>
    <col min="12100" max="12100" width="2.81640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81640625" customWidth="1"/>
    <col min="12353" max="12353" width="2.1796875" customWidth="1"/>
    <col min="12354" max="12354" width="3.1796875" customWidth="1"/>
    <col min="12355" max="12355" width="0.81640625" customWidth="1"/>
    <col min="12356" max="12356" width="2.81640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81640625" customWidth="1"/>
    <col min="12609" max="12609" width="2.1796875" customWidth="1"/>
    <col min="12610" max="12610" width="3.1796875" customWidth="1"/>
    <col min="12611" max="12611" width="0.81640625" customWidth="1"/>
    <col min="12612" max="12612" width="2.81640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81640625" customWidth="1"/>
    <col min="12865" max="12865" width="2.1796875" customWidth="1"/>
    <col min="12866" max="12866" width="3.1796875" customWidth="1"/>
    <col min="12867" max="12867" width="0.81640625" customWidth="1"/>
    <col min="12868" max="12868" width="2.81640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81640625" customWidth="1"/>
    <col min="13121" max="13121" width="2.1796875" customWidth="1"/>
    <col min="13122" max="13122" width="3.1796875" customWidth="1"/>
    <col min="13123" max="13123" width="0.81640625" customWidth="1"/>
    <col min="13124" max="13124" width="2.81640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81640625" customWidth="1"/>
    <col min="13377" max="13377" width="2.1796875" customWidth="1"/>
    <col min="13378" max="13378" width="3.1796875" customWidth="1"/>
    <col min="13379" max="13379" width="0.81640625" customWidth="1"/>
    <col min="13380" max="13380" width="2.81640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81640625" customWidth="1"/>
    <col min="13633" max="13633" width="2.1796875" customWidth="1"/>
    <col min="13634" max="13634" width="3.1796875" customWidth="1"/>
    <col min="13635" max="13635" width="0.81640625" customWidth="1"/>
    <col min="13636" max="13636" width="2.81640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81640625" customWidth="1"/>
    <col min="13889" max="13889" width="2.1796875" customWidth="1"/>
    <col min="13890" max="13890" width="3.1796875" customWidth="1"/>
    <col min="13891" max="13891" width="0.81640625" customWidth="1"/>
    <col min="13892" max="13892" width="2.81640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81640625" customWidth="1"/>
    <col min="14145" max="14145" width="2.1796875" customWidth="1"/>
    <col min="14146" max="14146" width="3.1796875" customWidth="1"/>
    <col min="14147" max="14147" width="0.81640625" customWidth="1"/>
    <col min="14148" max="14148" width="2.81640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81640625" customWidth="1"/>
    <col min="14401" max="14401" width="2.1796875" customWidth="1"/>
    <col min="14402" max="14402" width="3.1796875" customWidth="1"/>
    <col min="14403" max="14403" width="0.81640625" customWidth="1"/>
    <col min="14404" max="14404" width="2.81640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81640625" customWidth="1"/>
    <col min="14657" max="14657" width="2.1796875" customWidth="1"/>
    <col min="14658" max="14658" width="3.1796875" customWidth="1"/>
    <col min="14659" max="14659" width="0.81640625" customWidth="1"/>
    <col min="14660" max="14660" width="2.81640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81640625" customWidth="1"/>
    <col min="14913" max="14913" width="2.1796875" customWidth="1"/>
    <col min="14914" max="14914" width="3.1796875" customWidth="1"/>
    <col min="14915" max="14915" width="0.81640625" customWidth="1"/>
    <col min="14916" max="14916" width="2.81640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81640625" customWidth="1"/>
    <col min="15169" max="15169" width="2.1796875" customWidth="1"/>
    <col min="15170" max="15170" width="3.1796875" customWidth="1"/>
    <col min="15171" max="15171" width="0.81640625" customWidth="1"/>
    <col min="15172" max="15172" width="2.81640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81640625" customWidth="1"/>
    <col min="15425" max="15425" width="2.1796875" customWidth="1"/>
    <col min="15426" max="15426" width="3.1796875" customWidth="1"/>
    <col min="15427" max="15427" width="0.81640625" customWidth="1"/>
    <col min="15428" max="15428" width="2.81640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81640625" customWidth="1"/>
    <col min="15681" max="15681" width="2.1796875" customWidth="1"/>
    <col min="15682" max="15682" width="3.1796875" customWidth="1"/>
    <col min="15683" max="15683" width="0.81640625" customWidth="1"/>
    <col min="15684" max="15684" width="2.81640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81640625" customWidth="1"/>
    <col min="15937" max="15937" width="2.1796875" customWidth="1"/>
    <col min="15938" max="15938" width="3.1796875" customWidth="1"/>
    <col min="15939" max="15939" width="0.81640625" customWidth="1"/>
    <col min="15940" max="15940" width="2.81640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81640625" customWidth="1"/>
    <col min="16193" max="16193" width="2.1796875" customWidth="1"/>
    <col min="16194" max="16194" width="3.1796875" customWidth="1"/>
    <col min="16195" max="16195" width="0.81640625" customWidth="1"/>
    <col min="16196" max="16196" width="2.81640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251" t="s">
        <v>49</v>
      </c>
      <c r="C1" s="251"/>
      <c r="D1" s="251"/>
      <c r="E1" s="251"/>
      <c r="F1" s="251"/>
      <c r="G1" s="251"/>
      <c r="H1" s="104" t="s">
        <v>81</v>
      </c>
      <c r="I1" s="112"/>
      <c r="J1" s="112"/>
      <c r="K1" s="112"/>
      <c r="L1" s="112"/>
      <c r="M1" s="112"/>
      <c r="N1" s="112"/>
      <c r="O1" s="112"/>
      <c r="P1" s="111"/>
      <c r="Q1" s="111"/>
      <c r="R1" s="111"/>
      <c r="S1" s="111"/>
      <c r="T1" s="111" t="s">
        <v>82</v>
      </c>
      <c r="U1" s="111"/>
      <c r="V1" s="111"/>
      <c r="W1" s="111"/>
      <c r="X1" s="111"/>
      <c r="Y1" s="111"/>
      <c r="AF1" t="s">
        <v>1</v>
      </c>
    </row>
    <row r="2" spans="1:77" ht="15" customHeight="1" thickTop="1" x14ac:dyDescent="0.2">
      <c r="A2" s="3" t="s">
        <v>2</v>
      </c>
      <c r="B2" s="129"/>
      <c r="C2" s="130"/>
      <c r="D2" s="130"/>
      <c r="E2" s="130"/>
      <c r="F2" s="130"/>
      <c r="G2" s="131"/>
      <c r="H2" s="129"/>
      <c r="I2" s="130"/>
      <c r="J2" s="130"/>
      <c r="K2" s="130"/>
      <c r="L2" s="130"/>
      <c r="M2" s="131"/>
      <c r="N2" s="129"/>
      <c r="O2" s="130"/>
      <c r="P2" s="130"/>
      <c r="Q2" s="130"/>
      <c r="R2" s="130"/>
      <c r="S2" s="131"/>
      <c r="T2" s="129"/>
      <c r="U2" s="130"/>
      <c r="V2" s="130"/>
      <c r="W2" s="130"/>
      <c r="X2" s="130"/>
      <c r="Y2" s="131"/>
      <c r="Z2" s="129"/>
      <c r="AA2" s="130"/>
      <c r="AB2" s="130"/>
      <c r="AC2" s="130"/>
      <c r="AD2" s="130"/>
      <c r="AE2" s="131"/>
      <c r="AF2" s="129"/>
      <c r="AG2" s="130"/>
      <c r="AH2" s="130"/>
      <c r="AI2" s="130"/>
      <c r="AJ2" s="130"/>
      <c r="AK2" s="131"/>
      <c r="AL2" s="129"/>
      <c r="AM2" s="130"/>
      <c r="AN2" s="130"/>
      <c r="AO2" s="130"/>
      <c r="AP2" s="130"/>
      <c r="AQ2" s="131"/>
      <c r="AR2" s="129"/>
      <c r="AS2" s="130"/>
      <c r="AT2" s="130"/>
      <c r="AU2" s="130"/>
      <c r="AV2" s="130"/>
      <c r="AW2" s="131"/>
      <c r="AX2" s="129"/>
      <c r="AY2" s="130"/>
      <c r="AZ2" s="130"/>
      <c r="BA2" s="130"/>
      <c r="BB2" s="130"/>
      <c r="BC2" s="131"/>
      <c r="BD2" s="129"/>
      <c r="BE2" s="130"/>
      <c r="BF2" s="130"/>
      <c r="BG2" s="130"/>
      <c r="BH2" s="130"/>
      <c r="BI2" s="131"/>
      <c r="BJ2" s="132" t="s">
        <v>3</v>
      </c>
      <c r="BK2" s="133"/>
      <c r="BL2" s="133"/>
      <c r="BM2" s="146" t="s">
        <v>25</v>
      </c>
      <c r="BN2" s="148" t="s">
        <v>4</v>
      </c>
      <c r="BO2" s="77"/>
      <c r="BP2" s="150" t="s">
        <v>5</v>
      </c>
      <c r="BQ2" s="142" t="s">
        <v>6</v>
      </c>
      <c r="BR2" s="152" t="s">
        <v>7</v>
      </c>
      <c r="BS2" s="154" t="s">
        <v>8</v>
      </c>
      <c r="BT2" s="142" t="s">
        <v>9</v>
      </c>
      <c r="BU2" s="144" t="s">
        <v>10</v>
      </c>
    </row>
    <row r="3" spans="1:77" s="72" customFormat="1" ht="30.75" customHeight="1" thickBot="1" x14ac:dyDescent="0.25">
      <c r="A3" s="4" t="s">
        <v>11</v>
      </c>
      <c r="B3" s="136" t="s">
        <v>88</v>
      </c>
      <c r="C3" s="137"/>
      <c r="D3" s="137"/>
      <c r="E3" s="137"/>
      <c r="F3" s="137"/>
      <c r="G3" s="138"/>
      <c r="H3" s="136" t="s">
        <v>31</v>
      </c>
      <c r="I3" s="137"/>
      <c r="J3" s="137"/>
      <c r="K3" s="137"/>
      <c r="L3" s="137"/>
      <c r="M3" s="138"/>
      <c r="N3" s="136" t="s">
        <v>89</v>
      </c>
      <c r="O3" s="137"/>
      <c r="P3" s="137"/>
      <c r="Q3" s="137"/>
      <c r="R3" s="137"/>
      <c r="S3" s="138"/>
      <c r="T3" s="136" t="s">
        <v>90</v>
      </c>
      <c r="U3" s="137"/>
      <c r="V3" s="137"/>
      <c r="W3" s="137"/>
      <c r="X3" s="137"/>
      <c r="Y3" s="138"/>
      <c r="Z3" s="136" t="s">
        <v>91</v>
      </c>
      <c r="AA3" s="137"/>
      <c r="AB3" s="137"/>
      <c r="AC3" s="137"/>
      <c r="AD3" s="137"/>
      <c r="AE3" s="138"/>
      <c r="AF3" s="136" t="s">
        <v>92</v>
      </c>
      <c r="AG3" s="137"/>
      <c r="AH3" s="137"/>
      <c r="AI3" s="137"/>
      <c r="AJ3" s="137"/>
      <c r="AK3" s="138"/>
      <c r="AL3" s="136"/>
      <c r="AM3" s="137"/>
      <c r="AN3" s="137"/>
      <c r="AO3" s="137"/>
      <c r="AP3" s="137"/>
      <c r="AQ3" s="138"/>
      <c r="AR3" s="136"/>
      <c r="AS3" s="137"/>
      <c r="AT3" s="137"/>
      <c r="AU3" s="137"/>
      <c r="AV3" s="137"/>
      <c r="AW3" s="138"/>
      <c r="AX3" s="136"/>
      <c r="AY3" s="137"/>
      <c r="AZ3" s="137"/>
      <c r="BA3" s="137"/>
      <c r="BB3" s="137"/>
      <c r="BC3" s="138"/>
      <c r="BD3" s="136"/>
      <c r="BE3" s="137"/>
      <c r="BF3" s="137"/>
      <c r="BG3" s="137"/>
      <c r="BH3" s="137"/>
      <c r="BI3" s="137"/>
      <c r="BJ3" s="134"/>
      <c r="BK3" s="135"/>
      <c r="BL3" s="135"/>
      <c r="BM3" s="147"/>
      <c r="BN3" s="149"/>
      <c r="BO3" s="78"/>
      <c r="BP3" s="151"/>
      <c r="BQ3" s="143"/>
      <c r="BR3" s="153"/>
      <c r="BS3" s="155"/>
      <c r="BT3" s="143"/>
      <c r="BU3" s="145"/>
    </row>
    <row r="4" spans="1:77" ht="13.5" customHeight="1" x14ac:dyDescent="0.2">
      <c r="A4" s="5" t="s">
        <v>26</v>
      </c>
      <c r="B4" s="168"/>
      <c r="C4" s="169"/>
      <c r="D4" s="169"/>
      <c r="E4" s="169"/>
      <c r="F4" s="169"/>
      <c r="G4" s="170"/>
      <c r="H4" s="192"/>
      <c r="I4" s="79" t="str">
        <f>IF(J5="","",SUM(I5:I7))</f>
        <v/>
      </c>
      <c r="J4" s="80"/>
      <c r="K4" s="6" t="s">
        <v>12</v>
      </c>
      <c r="L4" s="79" t="str">
        <f>IF(L5="","",SUM(M5:M7))</f>
        <v/>
      </c>
      <c r="M4" s="80"/>
      <c r="N4" s="139" t="s">
        <v>20</v>
      </c>
      <c r="O4" s="83">
        <f>IF(P5="","",SUM(O5:O7))</f>
        <v>1</v>
      </c>
      <c r="P4" s="96"/>
      <c r="Q4" s="86" t="s">
        <v>12</v>
      </c>
      <c r="R4" s="83">
        <f>IF(R5="","",SUM(S5:S7))</f>
        <v>2</v>
      </c>
      <c r="S4" s="84"/>
      <c r="T4" s="139" t="s">
        <v>22</v>
      </c>
      <c r="U4" s="83">
        <f>IF(V5="","",SUM(U5:U7))</f>
        <v>2</v>
      </c>
      <c r="V4" s="84"/>
      <c r="W4" s="86" t="s">
        <v>12</v>
      </c>
      <c r="X4" s="83">
        <f>IF(X5="","",SUM(Y5:Y7))</f>
        <v>0</v>
      </c>
      <c r="Y4" s="84"/>
      <c r="Z4" s="139" t="s">
        <v>17</v>
      </c>
      <c r="AA4" s="83">
        <f>IF(AB5="","",SUM(AA5:AA7))</f>
        <v>2</v>
      </c>
      <c r="AB4" s="84"/>
      <c r="AC4" s="85" t="s">
        <v>12</v>
      </c>
      <c r="AD4" s="83">
        <f>IF(AD5="","",SUM(AE5:AE7))</f>
        <v>0</v>
      </c>
      <c r="AE4" s="84"/>
      <c r="AF4" s="139" t="s">
        <v>24</v>
      </c>
      <c r="AG4" s="83">
        <f>IF(AH5="","",SUM(AG5:AG7))</f>
        <v>2</v>
      </c>
      <c r="AH4" s="84"/>
      <c r="AI4" s="86" t="s">
        <v>12</v>
      </c>
      <c r="AJ4" s="83">
        <f>IF(AJ5="","",SUM(AK5:AK7))</f>
        <v>0</v>
      </c>
      <c r="AK4" s="84"/>
      <c r="AL4" s="139"/>
      <c r="AM4" s="83" t="str">
        <f>IF(AN5="","",SUM(AM5:AM7))</f>
        <v/>
      </c>
      <c r="AN4" s="84"/>
      <c r="AO4" s="86" t="s">
        <v>12</v>
      </c>
      <c r="AP4" s="83" t="str">
        <f>IF(AP5="","",SUM(AQ5:AQ7))</f>
        <v/>
      </c>
      <c r="AQ4" s="84"/>
      <c r="AR4" s="186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89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89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77">
        <f>SUMPRODUCT((I4=2)+(O4=2)+(U4=2)+(AA4=2)+(AG4=2)+(AM4=2)+(AS4=2)+(AY4=2)+(BE4=2))</f>
        <v>3</v>
      </c>
      <c r="BK4" s="177" t="s">
        <v>13</v>
      </c>
      <c r="BL4" s="177">
        <f>SUMPRODUCT((L4=2)+(R4=2)+(X4=2)+(AD4=2)+(AJ4=2)+(AP4=2)+(AV4=2)+(BB4=2)+(BH4=2))</f>
        <v>1</v>
      </c>
      <c r="BM4" s="180">
        <f>SUM(BJ4*2)+BL4</f>
        <v>7</v>
      </c>
      <c r="BN4" s="156">
        <f>SUM(I4,O4,U4,AA4,AG4,AM4,AS4,AY4,BE4)</f>
        <v>7</v>
      </c>
      <c r="BO4" s="156" t="s">
        <v>13</v>
      </c>
      <c r="BP4" s="156">
        <f>SUM(F4,L4,R4,X4,AD4,AJ4,AP4,AV4,BB4,BH4)</f>
        <v>2</v>
      </c>
      <c r="BQ4" s="183">
        <f>SUM(BN4/BP4)</f>
        <v>3.5</v>
      </c>
      <c r="BR4" s="156">
        <f>SUM(J5,J6,J7,P5,P6,P7,V5,V6,V7,AB5,AB6,AB7,AH5,AH6,AH7,AN5,AN6,AN7,AT5,AT6,AT7,AZ5,AZ6,AZ7,BF5,BF6,BF7,D5,D6,D7)</f>
        <v>126</v>
      </c>
      <c r="BS4" s="156">
        <f>SUM(F5,F6,F7,L5,L6,L7,R5,R6,R7,X5,X6,X7,AD5,AD6,AD7,AJ5,AJ6,AJ7,AP5,AP6,AP7,AV5,AV6,AV7,BB5,BB6,BB7,BH5,BH6,BH7)</f>
        <v>88</v>
      </c>
      <c r="BT4" s="159">
        <f>SUM(BR4/BS4)</f>
        <v>1.4318181818181819</v>
      </c>
      <c r="BU4" s="161">
        <f>$BV4</f>
        <v>2</v>
      </c>
      <c r="BV4">
        <f>RANK(BY4,BY$4:BY$43)</f>
        <v>2</v>
      </c>
      <c r="BW4">
        <f>IF(BN4=0,0,IF(BP4=0,9,BQ4))</f>
        <v>3.5</v>
      </c>
      <c r="BX4">
        <f>IF(BR4=0,0,BT4)</f>
        <v>1.4318181818181819</v>
      </c>
      <c r="BY4">
        <f>BJ4+0.01*BW4+0.00001*BX4</f>
        <v>3.0350143181818181</v>
      </c>
    </row>
    <row r="5" spans="1:77" ht="13.5" customHeight="1" x14ac:dyDescent="0.2">
      <c r="A5" s="163" t="str">
        <f>$B$3</f>
        <v>ぐっちょびー</v>
      </c>
      <c r="B5" s="171"/>
      <c r="C5" s="172"/>
      <c r="D5" s="172"/>
      <c r="E5" s="172"/>
      <c r="F5" s="172"/>
      <c r="G5" s="173"/>
      <c r="H5" s="193"/>
      <c r="I5" s="30" t="str">
        <f>IF(J5="","",IF(J5&gt;L5,1,0))</f>
        <v/>
      </c>
      <c r="J5" s="35"/>
      <c r="K5" s="30" t="s">
        <v>12</v>
      </c>
      <c r="L5" s="56"/>
      <c r="M5" s="30" t="str">
        <f>IF(L5="","",IF(L5&gt;J5,1,0))</f>
        <v/>
      </c>
      <c r="N5" s="140"/>
      <c r="O5" s="82">
        <f>IF(P5="","",IF(P5&gt;R5,1,0))</f>
        <v>1</v>
      </c>
      <c r="P5" s="90">
        <v>15</v>
      </c>
      <c r="Q5" s="91" t="s">
        <v>12</v>
      </c>
      <c r="R5" s="87">
        <v>6</v>
      </c>
      <c r="S5" s="82">
        <f>IF(R5="","",IF(R5&gt;P5,1,0))</f>
        <v>0</v>
      </c>
      <c r="T5" s="140"/>
      <c r="U5" s="82">
        <f>IF(V5="","",IF(V5&gt;X5,1,0))</f>
        <v>1</v>
      </c>
      <c r="V5" s="90">
        <v>15</v>
      </c>
      <c r="W5" s="82" t="s">
        <v>12</v>
      </c>
      <c r="X5" s="87">
        <v>8</v>
      </c>
      <c r="Y5" s="82">
        <f>IF(X5="","",IF(X5&gt;V5,1,0))</f>
        <v>0</v>
      </c>
      <c r="Z5" s="140"/>
      <c r="AA5" s="82">
        <f>IF(AB5="","",IF(AB5&gt;AD5,1,0))</f>
        <v>1</v>
      </c>
      <c r="AB5" s="90">
        <v>15</v>
      </c>
      <c r="AC5" s="82" t="s">
        <v>12</v>
      </c>
      <c r="AD5" s="87">
        <v>6</v>
      </c>
      <c r="AE5" s="82">
        <f>IF(AD5="","",IF(AD5&gt;AB5,1,0))</f>
        <v>0</v>
      </c>
      <c r="AF5" s="140"/>
      <c r="AG5" s="82">
        <f>IF(AH5="","",IF(AH5&gt;AJ5,1,0))</f>
        <v>1</v>
      </c>
      <c r="AH5" s="90">
        <v>15</v>
      </c>
      <c r="AI5" s="82" t="s">
        <v>12</v>
      </c>
      <c r="AJ5" s="87">
        <v>9</v>
      </c>
      <c r="AK5" s="82">
        <f>IF(AJ5="","",IF(AJ5&gt;AH5,1,0))</f>
        <v>0</v>
      </c>
      <c r="AL5" s="140"/>
      <c r="AM5" s="82" t="str">
        <f>IF(AN5="","",IF(AN5&gt;AP5,1,0))</f>
        <v/>
      </c>
      <c r="AN5" s="90"/>
      <c r="AO5" s="82" t="s">
        <v>12</v>
      </c>
      <c r="AP5" s="87"/>
      <c r="AQ5" s="82" t="str">
        <f>IF(AP5="","",IF(AP5&gt;AN5,1,0))</f>
        <v/>
      </c>
      <c r="AR5" s="187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90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90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78"/>
      <c r="BK5" s="178"/>
      <c r="BL5" s="178"/>
      <c r="BM5" s="181"/>
      <c r="BN5" s="157"/>
      <c r="BO5" s="157"/>
      <c r="BP5" s="157"/>
      <c r="BQ5" s="184"/>
      <c r="BR5" s="157"/>
      <c r="BS5" s="157"/>
      <c r="BT5" s="159"/>
      <c r="BU5" s="161"/>
    </row>
    <row r="6" spans="1:77" ht="13.5" customHeight="1" x14ac:dyDescent="0.2">
      <c r="A6" s="163"/>
      <c r="B6" s="171"/>
      <c r="C6" s="172"/>
      <c r="D6" s="172"/>
      <c r="E6" s="172"/>
      <c r="F6" s="172"/>
      <c r="G6" s="173"/>
      <c r="H6" s="193"/>
      <c r="I6" s="30" t="str">
        <f>IF(J6="","",IF(J6&gt;L6,1,0))</f>
        <v/>
      </c>
      <c r="J6" s="30"/>
      <c r="K6" s="30" t="s">
        <v>12</v>
      </c>
      <c r="L6" s="12"/>
      <c r="M6" s="30" t="str">
        <f>IF(L6="","",IF(L6&gt;J6,1,0))</f>
        <v/>
      </c>
      <c r="N6" s="140"/>
      <c r="O6" s="82">
        <f>IF(P6="","",IF(P6&gt;R6,1,0))</f>
        <v>0</v>
      </c>
      <c r="P6" s="91">
        <v>10</v>
      </c>
      <c r="Q6" s="91" t="s">
        <v>12</v>
      </c>
      <c r="R6" s="88">
        <v>15</v>
      </c>
      <c r="S6" s="82">
        <f>IF(R6="","",IF(R6&gt;P6,1,0))</f>
        <v>1</v>
      </c>
      <c r="T6" s="140"/>
      <c r="U6" s="82">
        <f>IF(V6="","",IF(V6&gt;X6,1,0))</f>
        <v>1</v>
      </c>
      <c r="V6" s="91">
        <v>15</v>
      </c>
      <c r="W6" s="82" t="s">
        <v>12</v>
      </c>
      <c r="X6" s="88">
        <v>7</v>
      </c>
      <c r="Y6" s="82">
        <f>IF(X6="","",IF(X6&gt;V6,1,0))</f>
        <v>0</v>
      </c>
      <c r="Z6" s="140"/>
      <c r="AA6" s="82">
        <f>IF(AB6="","",IF(AB6&gt;AD6,1,0))</f>
        <v>1</v>
      </c>
      <c r="AB6" s="91">
        <v>15</v>
      </c>
      <c r="AC6" s="82" t="s">
        <v>12</v>
      </c>
      <c r="AD6" s="88">
        <v>11</v>
      </c>
      <c r="AE6" s="82">
        <f>IF(AD6="","",IF(AD6&gt;AB6,1,0))</f>
        <v>0</v>
      </c>
      <c r="AF6" s="140"/>
      <c r="AG6" s="82">
        <f>IF(AH6="","",IF(AH6&gt;AJ6,1,0))</f>
        <v>1</v>
      </c>
      <c r="AH6" s="91">
        <v>15</v>
      </c>
      <c r="AI6" s="82" t="s">
        <v>12</v>
      </c>
      <c r="AJ6" s="88">
        <v>11</v>
      </c>
      <c r="AK6" s="82">
        <f>IF(AJ6="","",IF(AJ6&gt;AH6,1,0))</f>
        <v>0</v>
      </c>
      <c r="AL6" s="140"/>
      <c r="AM6" s="82" t="str">
        <f>IF(AN6="","",IF(AN6&gt;AP6,1,0))</f>
        <v/>
      </c>
      <c r="AN6" s="91"/>
      <c r="AO6" s="82" t="s">
        <v>12</v>
      </c>
      <c r="AP6" s="88"/>
      <c r="AQ6" s="82" t="str">
        <f>IF(AP6="","",IF(AP6&gt;AN6,1,0))</f>
        <v/>
      </c>
      <c r="AR6" s="187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90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90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78"/>
      <c r="BK6" s="178"/>
      <c r="BL6" s="178"/>
      <c r="BM6" s="181"/>
      <c r="BN6" s="157"/>
      <c r="BO6" s="157"/>
      <c r="BP6" s="157"/>
      <c r="BQ6" s="184"/>
      <c r="BR6" s="157"/>
      <c r="BS6" s="157"/>
      <c r="BT6" s="159"/>
      <c r="BU6" s="161"/>
      <c r="BW6" s="19"/>
    </row>
    <row r="7" spans="1:77" ht="13.5" customHeight="1" thickBot="1" x14ac:dyDescent="0.25">
      <c r="A7" s="164"/>
      <c r="B7" s="174"/>
      <c r="C7" s="175"/>
      <c r="D7" s="175"/>
      <c r="E7" s="175"/>
      <c r="F7" s="175"/>
      <c r="G7" s="176"/>
      <c r="H7" s="194"/>
      <c r="I7" s="30" t="str">
        <f>IF(J7="","",IF(J7&gt;L7,1,0))</f>
        <v/>
      </c>
      <c r="J7" s="20"/>
      <c r="K7" s="20" t="s">
        <v>12</v>
      </c>
      <c r="L7" s="21"/>
      <c r="M7" s="30" t="str">
        <f>IF(L7="","",IF(L7&gt;J7,1,0))</f>
        <v/>
      </c>
      <c r="N7" s="141"/>
      <c r="O7" s="82">
        <f>IF(P7="","",IF(P7&gt;R7,1,0))</f>
        <v>0</v>
      </c>
      <c r="P7" s="92">
        <v>11</v>
      </c>
      <c r="Q7" s="92" t="s">
        <v>12</v>
      </c>
      <c r="R7" s="89">
        <v>15</v>
      </c>
      <c r="S7" s="82">
        <f>IF(R7="","",IF(R7&gt;P7,1,0))</f>
        <v>1</v>
      </c>
      <c r="T7" s="141"/>
      <c r="U7" s="82" t="str">
        <f>IF(V7="","",IF(V7&gt;X7,1,0))</f>
        <v/>
      </c>
      <c r="V7" s="92"/>
      <c r="W7" s="93" t="s">
        <v>12</v>
      </c>
      <c r="X7" s="89"/>
      <c r="Y7" s="82" t="str">
        <f>IF(X7="","",IF(X7&gt;V7,1,0))</f>
        <v/>
      </c>
      <c r="Z7" s="141"/>
      <c r="AA7" s="82" t="str">
        <f>IF(AB7="","",IF(AB7&gt;AD7,1,0))</f>
        <v/>
      </c>
      <c r="AB7" s="92"/>
      <c r="AC7" s="93" t="s">
        <v>12</v>
      </c>
      <c r="AD7" s="89"/>
      <c r="AE7" s="82" t="str">
        <f>IF(AD7="","",IF(AD7&gt;AB7,1,0))</f>
        <v/>
      </c>
      <c r="AF7" s="141"/>
      <c r="AG7" s="82" t="str">
        <f>IF(AH7="","",IF(AH7&gt;AJ7,1,0))</f>
        <v/>
      </c>
      <c r="AH7" s="92"/>
      <c r="AI7" s="93" t="s">
        <v>12</v>
      </c>
      <c r="AJ7" s="89"/>
      <c r="AK7" s="82" t="str">
        <f>IF(AJ7="","",IF(AJ7&gt;AH7,1,0))</f>
        <v/>
      </c>
      <c r="AL7" s="141"/>
      <c r="AM7" s="82" t="str">
        <f>IF(AN7="","",IF(AN7&gt;AP7,1,0))</f>
        <v/>
      </c>
      <c r="AN7" s="92"/>
      <c r="AO7" s="93" t="s">
        <v>12</v>
      </c>
      <c r="AP7" s="89"/>
      <c r="AQ7" s="82" t="str">
        <f>IF(AP7="","",IF(AP7&gt;AN7,1,0))</f>
        <v/>
      </c>
      <c r="AR7" s="188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91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91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79"/>
      <c r="BK7" s="179"/>
      <c r="BL7" s="179"/>
      <c r="BM7" s="182"/>
      <c r="BN7" s="158"/>
      <c r="BO7" s="158"/>
      <c r="BP7" s="158"/>
      <c r="BQ7" s="185"/>
      <c r="BR7" s="158"/>
      <c r="BS7" s="158"/>
      <c r="BT7" s="160"/>
      <c r="BU7" s="162"/>
      <c r="BW7" s="19"/>
    </row>
    <row r="8" spans="1:77" ht="13.5" customHeight="1" x14ac:dyDescent="0.2">
      <c r="A8" s="26">
        <f>B2</f>
        <v>0</v>
      </c>
      <c r="B8" s="165">
        <f>H4</f>
        <v>0</v>
      </c>
      <c r="C8" s="27"/>
      <c r="D8" s="6" t="str">
        <f>L4</f>
        <v/>
      </c>
      <c r="E8" s="6" t="s">
        <v>12</v>
      </c>
      <c r="F8" s="6" t="str">
        <f>I4</f>
        <v/>
      </c>
      <c r="G8" s="8"/>
      <c r="H8" s="168"/>
      <c r="I8" s="169"/>
      <c r="J8" s="169"/>
      <c r="K8" s="169"/>
      <c r="L8" s="169"/>
      <c r="M8" s="170"/>
      <c r="N8" s="139" t="s">
        <v>18</v>
      </c>
      <c r="O8" s="9">
        <f>IF(P9="","",SUM(O9:O11))</f>
        <v>2</v>
      </c>
      <c r="P8" s="10"/>
      <c r="Q8" s="11" t="s">
        <v>12</v>
      </c>
      <c r="R8" s="9">
        <f>IF(R9="","",SUM(S9:S11))</f>
        <v>0</v>
      </c>
      <c r="S8" s="10"/>
      <c r="T8" s="139" t="s">
        <v>21</v>
      </c>
      <c r="U8" s="83">
        <f>IF(V9="","",SUM(U9:U11))</f>
        <v>2</v>
      </c>
      <c r="V8" s="84"/>
      <c r="W8" s="86" t="s">
        <v>12</v>
      </c>
      <c r="X8" s="83">
        <f>IF(X9="","",SUM(Y9:Y11))</f>
        <v>0</v>
      </c>
      <c r="Y8" s="84"/>
      <c r="Z8" s="139" t="s">
        <v>15</v>
      </c>
      <c r="AA8" s="83">
        <f>IF(AB9="","",SUM(AA9:AA11))</f>
        <v>2</v>
      </c>
      <c r="AB8" s="84"/>
      <c r="AC8" s="86" t="s">
        <v>12</v>
      </c>
      <c r="AD8" s="83">
        <f>IF(AD9="","",SUM(AE9:AE11))</f>
        <v>1</v>
      </c>
      <c r="AE8" s="84"/>
      <c r="AF8" s="139" t="s">
        <v>27</v>
      </c>
      <c r="AG8" s="83">
        <f>IF(AH9="","",SUM(AG9:AG11))</f>
        <v>2</v>
      </c>
      <c r="AH8" s="84"/>
      <c r="AI8" s="86" t="s">
        <v>12</v>
      </c>
      <c r="AJ8" s="83">
        <f>IF(AJ9="","",SUM(AK9:AK11))</f>
        <v>0</v>
      </c>
      <c r="AK8" s="84"/>
      <c r="AL8" s="199"/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39"/>
      <c r="AS8" s="83" t="str">
        <f>IF(AT9="","",SUM(AS9:AS11))</f>
        <v/>
      </c>
      <c r="AT8" s="84"/>
      <c r="AU8" s="86" t="s">
        <v>12</v>
      </c>
      <c r="AV8" s="83" t="str">
        <f>IF(AV9="","",SUM(AW9:AW11))</f>
        <v/>
      </c>
      <c r="AW8" s="84"/>
      <c r="AX8" s="189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89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77">
        <f>SUMPRODUCT((D8=2)+(O8=2)+(U8=2)+(AA8=2)+(AG8=2)+(AM8=2)+(AS8=2)+(AY8=2)+(BE8=2))</f>
        <v>4</v>
      </c>
      <c r="BK8" s="195" t="s">
        <v>12</v>
      </c>
      <c r="BL8" s="177">
        <f>SUMPRODUCT((F8=2)+(R8=2)+(X8=2)+(AD8=2)+(AJ8=2)+(AP8=2)+(AV8=2)+(BB8=2)+(BH8=2))</f>
        <v>0</v>
      </c>
      <c r="BM8" s="196">
        <f t="shared" ref="BM8" si="0">SUM(BJ8*2)+BL8</f>
        <v>8</v>
      </c>
      <c r="BN8" s="156">
        <f>SUM(D8,,O8,U8,AA8,AG8,AM8,AS8,AY8,BE8)</f>
        <v>8</v>
      </c>
      <c r="BO8" s="156" t="s">
        <v>13</v>
      </c>
      <c r="BP8" s="156">
        <f>SUM(F8,R8,X8,AD8,AJ8,AP8,AV8,BB8,BH8)</f>
        <v>1</v>
      </c>
      <c r="BQ8" s="205">
        <f>SUM(BN8/BP8)</f>
        <v>8</v>
      </c>
      <c r="BR8" s="156">
        <f>SUM(J9,J10,J11,P9,P10,P11,V9,V10,V11,AB9,AB10,AB11,AH9,AH10,AH11,AN9,AN10,AN11,AT9,AT10,AT11,AZ9,AZ10,AZ11,BF9,BF10,BF11,D9,D10,D11)</f>
        <v>127</v>
      </c>
      <c r="BS8" s="156">
        <f>SUM(F9,F10,F11,L9,L10,L11,R9,R10,R11,X9,X10,X11,AD9,AD10,AD11,AJ9,AJ10,AJ11,AP9,AP10,AP11,AV9,AV10,AV11,BB9,BB10,BB11,BH9,BH10,BH11)</f>
        <v>92</v>
      </c>
      <c r="BT8" s="208">
        <f>SUM(BR8/BS8)</f>
        <v>1.3804347826086956</v>
      </c>
      <c r="BU8" s="161">
        <f>$BV8</f>
        <v>1</v>
      </c>
      <c r="BV8">
        <f>RANK(BY8,BY$4:BY$43)</f>
        <v>1</v>
      </c>
      <c r="BW8" s="73">
        <f>IF(BN8=0,0,IF(BP8=0,9,BQ8))</f>
        <v>8</v>
      </c>
      <c r="BX8" s="74">
        <f>IF(BR8=0,0,BT8)</f>
        <v>1.3804347826086956</v>
      </c>
      <c r="BY8">
        <f>BJ8+0.01*BW8+0.00001*BX8</f>
        <v>4.0800138043478258</v>
      </c>
    </row>
    <row r="9" spans="1:77" ht="13.5" customHeight="1" x14ac:dyDescent="0.2">
      <c r="A9" s="163" t="str">
        <f>H3</f>
        <v>ユーアイクラブ</v>
      </c>
      <c r="B9" s="166"/>
      <c r="C9" s="29" t="str">
        <f>M5</f>
        <v/>
      </c>
      <c r="D9" s="30">
        <f>SUM(L5)</f>
        <v>0</v>
      </c>
      <c r="E9" s="30" t="s">
        <v>12</v>
      </c>
      <c r="F9" s="30">
        <f>SUM(J5)</f>
        <v>0</v>
      </c>
      <c r="G9" s="13" t="str">
        <f>$I$5</f>
        <v/>
      </c>
      <c r="H9" s="171"/>
      <c r="I9" s="172"/>
      <c r="J9" s="172"/>
      <c r="K9" s="172"/>
      <c r="L9" s="172"/>
      <c r="M9" s="173"/>
      <c r="N9" s="140"/>
      <c r="O9" s="14">
        <f>IF(P9="","",IF(P9&gt;R9,1,0))</f>
        <v>1</v>
      </c>
      <c r="P9" s="15">
        <v>15</v>
      </c>
      <c r="Q9" s="14" t="s">
        <v>12</v>
      </c>
      <c r="R9" s="16">
        <v>9</v>
      </c>
      <c r="S9" s="14">
        <f>IF(R9="","",IF(R9&gt;P9,1,0))</f>
        <v>0</v>
      </c>
      <c r="T9" s="140"/>
      <c r="U9" s="82">
        <f>IF(V9="","",IF(V9&gt;X9,1,0))</f>
        <v>1</v>
      </c>
      <c r="V9" s="90">
        <v>15</v>
      </c>
      <c r="W9" s="82" t="s">
        <v>12</v>
      </c>
      <c r="X9" s="87">
        <v>9</v>
      </c>
      <c r="Y9" s="82">
        <f>IF(X9="","",IF(X9&gt;V9,1,0))</f>
        <v>0</v>
      </c>
      <c r="Z9" s="140"/>
      <c r="AA9" s="82">
        <f>IF(AB9="","",IF(AB9&gt;AD9,1,0))</f>
        <v>0</v>
      </c>
      <c r="AB9" s="90">
        <v>7</v>
      </c>
      <c r="AC9" s="82" t="s">
        <v>12</v>
      </c>
      <c r="AD9" s="87">
        <v>15</v>
      </c>
      <c r="AE9" s="82">
        <f>IF(AD9="","",IF(AD9&gt;AB9,1,0))</f>
        <v>1</v>
      </c>
      <c r="AF9" s="140"/>
      <c r="AG9" s="82">
        <f>IF(AH9="","",IF(AH9&gt;AJ9,1,0))</f>
        <v>1</v>
      </c>
      <c r="AH9" s="90">
        <v>15</v>
      </c>
      <c r="AI9" s="82" t="s">
        <v>12</v>
      </c>
      <c r="AJ9" s="87">
        <v>11</v>
      </c>
      <c r="AK9" s="82">
        <f>IF(AJ9="","",IF(AJ9&gt;AH9,1,0))</f>
        <v>0</v>
      </c>
      <c r="AL9" s="200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40"/>
      <c r="AS9" s="82" t="str">
        <f>IF(AT9="","",IF(AT9&gt;AV9,1,0))</f>
        <v/>
      </c>
      <c r="AT9" s="90"/>
      <c r="AU9" s="82" t="s">
        <v>12</v>
      </c>
      <c r="AV9" s="87"/>
      <c r="AW9" s="82" t="str">
        <f>IF(AV9="","",IF(AV9&gt;AT9,1,0))</f>
        <v/>
      </c>
      <c r="AX9" s="190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90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78"/>
      <c r="BK9" s="178"/>
      <c r="BL9" s="178"/>
      <c r="BM9" s="197"/>
      <c r="BN9" s="157"/>
      <c r="BO9" s="157"/>
      <c r="BP9" s="157"/>
      <c r="BQ9" s="206"/>
      <c r="BR9" s="157"/>
      <c r="BS9" s="157"/>
      <c r="BT9" s="159"/>
      <c r="BU9" s="161"/>
      <c r="BW9" s="19"/>
    </row>
    <row r="10" spans="1:77" ht="13.5" customHeight="1" x14ac:dyDescent="0.2">
      <c r="A10" s="163"/>
      <c r="B10" s="166"/>
      <c r="C10" s="29" t="str">
        <f>M6</f>
        <v/>
      </c>
      <c r="D10" s="30">
        <f>SUM(L6)</f>
        <v>0</v>
      </c>
      <c r="E10" s="30" t="s">
        <v>12</v>
      </c>
      <c r="F10" s="30">
        <f>SUM(J6)</f>
        <v>0</v>
      </c>
      <c r="G10" s="13" t="str">
        <f>I6</f>
        <v/>
      </c>
      <c r="H10" s="171"/>
      <c r="I10" s="172"/>
      <c r="J10" s="172"/>
      <c r="K10" s="172"/>
      <c r="L10" s="172"/>
      <c r="M10" s="173"/>
      <c r="N10" s="140"/>
      <c r="O10" s="14">
        <f>IF(P10="","",IF(P10&gt;R10,1,0))</f>
        <v>1</v>
      </c>
      <c r="P10" s="17">
        <v>15</v>
      </c>
      <c r="Q10" s="14" t="s">
        <v>12</v>
      </c>
      <c r="R10" s="18">
        <v>11</v>
      </c>
      <c r="S10" s="14">
        <f>IF(R10="","",IF(R10&gt;P10,1,0))</f>
        <v>0</v>
      </c>
      <c r="T10" s="140"/>
      <c r="U10" s="82">
        <f>IF(V10="","",IF(V10&gt;X10,1,0))</f>
        <v>1</v>
      </c>
      <c r="V10" s="91">
        <v>15</v>
      </c>
      <c r="W10" s="82" t="s">
        <v>12</v>
      </c>
      <c r="X10" s="88">
        <v>8</v>
      </c>
      <c r="Y10" s="82">
        <f>IF(X10="","",IF(X10&gt;V10,1,0))</f>
        <v>0</v>
      </c>
      <c r="Z10" s="140"/>
      <c r="AA10" s="82">
        <f>IF(AB10="","",IF(AB10&gt;AD10,1,0))</f>
        <v>1</v>
      </c>
      <c r="AB10" s="91">
        <v>15</v>
      </c>
      <c r="AC10" s="82" t="s">
        <v>12</v>
      </c>
      <c r="AD10" s="88">
        <v>12</v>
      </c>
      <c r="AE10" s="82">
        <f>IF(AD10="","",IF(AD10&gt;AB10,1,0))</f>
        <v>0</v>
      </c>
      <c r="AF10" s="140"/>
      <c r="AG10" s="82">
        <f>IF(AH10="","",IF(AH10&gt;AJ10,1,0))</f>
        <v>1</v>
      </c>
      <c r="AH10" s="91">
        <v>15</v>
      </c>
      <c r="AI10" s="82" t="s">
        <v>12</v>
      </c>
      <c r="AJ10" s="88">
        <v>8</v>
      </c>
      <c r="AK10" s="82">
        <f>IF(AJ10="","",IF(AJ10&gt;AH10,1,0))</f>
        <v>0</v>
      </c>
      <c r="AL10" s="200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40"/>
      <c r="AS10" s="82" t="str">
        <f>IF(AT10="","",IF(AT10&gt;AV10,1,0))</f>
        <v/>
      </c>
      <c r="AT10" s="91"/>
      <c r="AU10" s="82" t="s">
        <v>12</v>
      </c>
      <c r="AV10" s="88"/>
      <c r="AW10" s="82" t="str">
        <f>IF(AV10="","",IF(AV10&gt;AT10,1,0))</f>
        <v/>
      </c>
      <c r="AX10" s="190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90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78"/>
      <c r="BK10" s="178"/>
      <c r="BL10" s="178"/>
      <c r="BM10" s="197"/>
      <c r="BN10" s="157"/>
      <c r="BO10" s="157"/>
      <c r="BP10" s="157"/>
      <c r="BQ10" s="206"/>
      <c r="BR10" s="157"/>
      <c r="BS10" s="157"/>
      <c r="BT10" s="159"/>
      <c r="BU10" s="161"/>
      <c r="BW10" s="19"/>
    </row>
    <row r="11" spans="1:77" ht="13.5" customHeight="1" thickBot="1" x14ac:dyDescent="0.25">
      <c r="A11" s="164"/>
      <c r="B11" s="167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41"/>
      <c r="O11" s="14" t="str">
        <f>IF(P11="","",IF(P11&gt;R11,1,0))</f>
        <v/>
      </c>
      <c r="P11" s="23"/>
      <c r="Q11" s="24" t="s">
        <v>12</v>
      </c>
      <c r="R11" s="25"/>
      <c r="S11" s="14" t="str">
        <f>IF(R11="","",IF(R11&gt;P11,1,0))</f>
        <v/>
      </c>
      <c r="T11" s="141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41"/>
      <c r="AA11" s="82">
        <f>IF(AB11="","",IF(AB11&gt;AD11,1,0))</f>
        <v>1</v>
      </c>
      <c r="AB11" s="92">
        <v>15</v>
      </c>
      <c r="AC11" s="93" t="s">
        <v>12</v>
      </c>
      <c r="AD11" s="89">
        <v>9</v>
      </c>
      <c r="AE11" s="82">
        <f>IF(AD11="","",IF(AD11&gt;AB11,1,0))</f>
        <v>0</v>
      </c>
      <c r="AF11" s="141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201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41"/>
      <c r="AS11" s="82" t="str">
        <f>IF(AT11="","",IF(AT11&gt;AV11,1,0))</f>
        <v/>
      </c>
      <c r="AT11" s="92"/>
      <c r="AU11" s="93" t="s">
        <v>12</v>
      </c>
      <c r="AV11" s="89"/>
      <c r="AW11" s="82" t="str">
        <f>IF(AV11="","",IF(AV11&gt;AT11,1,0))</f>
        <v/>
      </c>
      <c r="AX11" s="191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91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79"/>
      <c r="BK11" s="179"/>
      <c r="BL11" s="179"/>
      <c r="BM11" s="198"/>
      <c r="BN11" s="158"/>
      <c r="BO11" s="158"/>
      <c r="BP11" s="158"/>
      <c r="BQ11" s="207"/>
      <c r="BR11" s="158"/>
      <c r="BS11" s="158"/>
      <c r="BT11" s="160"/>
      <c r="BU11" s="162"/>
      <c r="BW11" s="19"/>
    </row>
    <row r="12" spans="1:77" ht="13.5" customHeight="1" x14ac:dyDescent="0.2">
      <c r="A12" s="26">
        <f>H2</f>
        <v>0</v>
      </c>
      <c r="B12" s="267" t="str">
        <f>N4</f>
        <v>⑩</v>
      </c>
      <c r="C12" s="34"/>
      <c r="D12" s="35">
        <f>$R$4</f>
        <v>2</v>
      </c>
      <c r="E12" s="35" t="s">
        <v>12</v>
      </c>
      <c r="F12" s="35">
        <f>O4</f>
        <v>1</v>
      </c>
      <c r="G12" s="36"/>
      <c r="H12" s="220" t="str">
        <f>N8</f>
        <v>⑥</v>
      </c>
      <c r="I12" s="6"/>
      <c r="J12" s="6">
        <f>R8</f>
        <v>0</v>
      </c>
      <c r="K12" s="7" t="s">
        <v>12</v>
      </c>
      <c r="L12" s="35">
        <f>O8</f>
        <v>2</v>
      </c>
      <c r="M12" s="8"/>
      <c r="N12" s="168"/>
      <c r="O12" s="169"/>
      <c r="P12" s="169"/>
      <c r="Q12" s="169"/>
      <c r="R12" s="169"/>
      <c r="S12" s="170"/>
      <c r="T12" s="189" t="s">
        <v>23</v>
      </c>
      <c r="U12" s="83">
        <f>IF(V13="","",SUM(U13:U15))</f>
        <v>2</v>
      </c>
      <c r="V12" s="10"/>
      <c r="W12" s="11" t="s">
        <v>12</v>
      </c>
      <c r="X12" s="9">
        <f>IF(X13="","",SUM(Y13:Y15))</f>
        <v>1</v>
      </c>
      <c r="Y12" s="10"/>
      <c r="Z12" s="139" t="s">
        <v>16</v>
      </c>
      <c r="AA12" s="83">
        <f>IF(AB13="","",SUM(AA13:AA15))</f>
        <v>2</v>
      </c>
      <c r="AB12" s="84"/>
      <c r="AC12" s="86" t="s">
        <v>12</v>
      </c>
      <c r="AD12" s="83">
        <f>IF(AD13="","",SUM(AE13:AE15))</f>
        <v>1</v>
      </c>
      <c r="AE12" s="84"/>
      <c r="AF12" s="202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89"/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216"/>
      <c r="AS12" s="79" t="str">
        <f>IF(AT13="","",SUM(AS13:AS15))</f>
        <v/>
      </c>
      <c r="AT12" s="80"/>
      <c r="AU12" s="35" t="s">
        <v>12</v>
      </c>
      <c r="AV12" s="79" t="str">
        <f>IF(AV13="","",SUM(AW13:AW15))</f>
        <v/>
      </c>
      <c r="AW12" s="80"/>
      <c r="AX12" s="189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89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77">
        <f>SUMPRODUCT((J12=2)+(D12=2)+(U12=2)+(AA12=2)+(AG12=2)+(AM12=2)+(AS12=2)+(AY12=2)+(BE12=2))</f>
        <v>3</v>
      </c>
      <c r="BK12" s="195" t="s">
        <v>13</v>
      </c>
      <c r="BL12" s="177">
        <f>SUMPRODUCT((L12=2)+(F12=2)+(X12=2)+(AD12=2)+(AJ12=2)+(AP12=2)+(AV12=2)+(BB12=2)+(BH12=2))</f>
        <v>1</v>
      </c>
      <c r="BM12" s="180">
        <f t="shared" ref="BM12" si="1">SUM(BJ12*2)+BL12</f>
        <v>7</v>
      </c>
      <c r="BN12" s="156">
        <f>SUM(D12,J12,O12,U12,AA12,AG12,AM12,AS12,AY12,BE12)</f>
        <v>6</v>
      </c>
      <c r="BO12" s="156" t="s">
        <v>13</v>
      </c>
      <c r="BP12" s="156">
        <f>SUM(F12,L12,X12,AD12,AJ12,AP12,AV12,BB12,BH12)</f>
        <v>5</v>
      </c>
      <c r="BQ12" s="205">
        <f>SUM(BN12/BP12)</f>
        <v>1.2</v>
      </c>
      <c r="BR12" s="156">
        <f>SUM(J13,J14,J15,P13,P14,P15,V13,V14,V15,AB13,AB14,AB15,AH13,AH14,AH15,AN13,AN14,AN15,AT13,AT14,AT15,AZ13,AZ14,AZ15,BF13,BF14,BF15,D13,D14,D15)</f>
        <v>141</v>
      </c>
      <c r="BS12" s="156">
        <f>SUM(F13,F14,F15,L13,L14,L15,R13,R14,R15,X13,X14,X15,AD13,AD14,AD15,AJ13,AJ14,AJ15,AP13,AP14,AP15,AV13,AV14,AV15,BB13,BB14,BB15,BH13,BH14,BH15)</f>
        <v>138</v>
      </c>
      <c r="BT12" s="208">
        <f>SUM(BR12/BS12)</f>
        <v>1.0217391304347827</v>
      </c>
      <c r="BU12" s="161">
        <f>$BV12</f>
        <v>3</v>
      </c>
      <c r="BV12">
        <f>RANK(BY12,BY$4:BY$43)</f>
        <v>3</v>
      </c>
      <c r="BW12" s="19">
        <f>IF(BN12=0,0,IF(BP12=0,9,BQ12))</f>
        <v>1.2</v>
      </c>
      <c r="BX12">
        <f>IF(BR12=0,0,BT12)</f>
        <v>1.0217391304347827</v>
      </c>
      <c r="BY12">
        <f>BJ12+0.01*BW12+0.00001*BX12</f>
        <v>3.0120102173913041</v>
      </c>
    </row>
    <row r="13" spans="1:77" ht="13.5" customHeight="1" x14ac:dyDescent="0.2">
      <c r="A13" s="163" t="str">
        <f>N3</f>
        <v>大塚SVC</v>
      </c>
      <c r="B13" s="265"/>
      <c r="C13" s="29">
        <f>S5</f>
        <v>0</v>
      </c>
      <c r="D13" s="30">
        <f>R5</f>
        <v>6</v>
      </c>
      <c r="E13" s="30">
        <f>R3</f>
        <v>0</v>
      </c>
      <c r="F13" s="30">
        <f>SUM(P5)</f>
        <v>15</v>
      </c>
      <c r="G13" s="13">
        <f>O5</f>
        <v>1</v>
      </c>
      <c r="H13" s="221"/>
      <c r="I13" s="30">
        <f>S9</f>
        <v>0</v>
      </c>
      <c r="J13" s="30">
        <f>R9</f>
        <v>9</v>
      </c>
      <c r="K13" s="30" t="s">
        <v>12</v>
      </c>
      <c r="L13" s="12">
        <f>P9</f>
        <v>15</v>
      </c>
      <c r="M13" s="31">
        <f>O9</f>
        <v>1</v>
      </c>
      <c r="N13" s="171"/>
      <c r="O13" s="172"/>
      <c r="P13" s="172"/>
      <c r="Q13" s="172"/>
      <c r="R13" s="172"/>
      <c r="S13" s="173"/>
      <c r="T13" s="190"/>
      <c r="U13" s="14">
        <f>IF(V13="","",IF(V13&gt;X13,1,0))</f>
        <v>1</v>
      </c>
      <c r="V13" s="15">
        <v>15</v>
      </c>
      <c r="W13" s="14" t="s">
        <v>12</v>
      </c>
      <c r="X13" s="16">
        <v>13</v>
      </c>
      <c r="Y13" s="14">
        <f>IF(X13="","",IF(X13&gt;V13,1,0))</f>
        <v>0</v>
      </c>
      <c r="Z13" s="140"/>
      <c r="AA13" s="82">
        <f>IF(AB13="","",IF(AB13&gt;AD13,1,0))</f>
        <v>0</v>
      </c>
      <c r="AB13" s="90">
        <v>12</v>
      </c>
      <c r="AC13" s="82" t="s">
        <v>12</v>
      </c>
      <c r="AD13" s="87">
        <v>15</v>
      </c>
      <c r="AE13" s="82">
        <f>IF(AD13="","",IF(AD13&gt;AB13,1,0))</f>
        <v>1</v>
      </c>
      <c r="AF13" s="203"/>
      <c r="AG13" s="30" t="str">
        <f>IF(AH13="","",IF(AH13&gt;AJ13,1,0))</f>
        <v/>
      </c>
      <c r="AH13" s="35"/>
      <c r="AI13" s="30" t="s">
        <v>12</v>
      </c>
      <c r="AJ13" s="56"/>
      <c r="AK13" s="30" t="str">
        <f>IF(AJ13="","",IF(AJ13&gt;AH13,1,0))</f>
        <v/>
      </c>
      <c r="AL13" s="190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217"/>
      <c r="AS13" s="30" t="str">
        <f>IF(AT13="","",IF(AT13&gt;AV13,1,0))</f>
        <v/>
      </c>
      <c r="AT13" s="35"/>
      <c r="AU13" s="30" t="s">
        <v>12</v>
      </c>
      <c r="AV13" s="56"/>
      <c r="AW13" s="30" t="str">
        <f>IF(AV13="","",IF(AV13&gt;AT13,1,0))</f>
        <v/>
      </c>
      <c r="AX13" s="190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90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78"/>
      <c r="BK13" s="178"/>
      <c r="BL13" s="178"/>
      <c r="BM13" s="181"/>
      <c r="BN13" s="157"/>
      <c r="BO13" s="157"/>
      <c r="BP13" s="157"/>
      <c r="BQ13" s="206"/>
      <c r="BR13" s="157"/>
      <c r="BS13" s="157"/>
      <c r="BT13" s="159"/>
      <c r="BU13" s="161"/>
      <c r="BW13" s="19"/>
    </row>
    <row r="14" spans="1:77" ht="13.5" customHeight="1" x14ac:dyDescent="0.2">
      <c r="A14" s="163"/>
      <c r="B14" s="265"/>
      <c r="C14" s="29">
        <f>S6</f>
        <v>1</v>
      </c>
      <c r="D14" s="30">
        <f>R6</f>
        <v>15</v>
      </c>
      <c r="E14" s="30" t="s">
        <v>12</v>
      </c>
      <c r="F14" s="30">
        <f>SUM(P6)</f>
        <v>10</v>
      </c>
      <c r="G14" s="13">
        <f>O6</f>
        <v>0</v>
      </c>
      <c r="H14" s="221"/>
      <c r="I14" s="30">
        <f>S10</f>
        <v>0</v>
      </c>
      <c r="J14" s="30">
        <f>R10</f>
        <v>11</v>
      </c>
      <c r="K14" s="30" t="s">
        <v>12</v>
      </c>
      <c r="L14" s="12">
        <f>P10</f>
        <v>15</v>
      </c>
      <c r="M14" s="36">
        <f>O10</f>
        <v>1</v>
      </c>
      <c r="N14" s="171"/>
      <c r="O14" s="172"/>
      <c r="P14" s="172"/>
      <c r="Q14" s="172"/>
      <c r="R14" s="172"/>
      <c r="S14" s="173"/>
      <c r="T14" s="190"/>
      <c r="U14" s="14">
        <f>IF(V14="","",IF(V14&gt;X14,1,0))</f>
        <v>0</v>
      </c>
      <c r="V14" s="17">
        <v>13</v>
      </c>
      <c r="W14" s="14" t="s">
        <v>12</v>
      </c>
      <c r="X14" s="18">
        <v>15</v>
      </c>
      <c r="Y14" s="14">
        <f>IF(X14="","",IF(X14&gt;V14,1,0))</f>
        <v>1</v>
      </c>
      <c r="Z14" s="140"/>
      <c r="AA14" s="82">
        <f>IF(AB14="","",IF(AB14&gt;AD14,1,0))</f>
        <v>1</v>
      </c>
      <c r="AB14" s="91">
        <v>15</v>
      </c>
      <c r="AC14" s="82" t="s">
        <v>12</v>
      </c>
      <c r="AD14" s="88">
        <v>8</v>
      </c>
      <c r="AE14" s="82">
        <f>IF(AD14="","",IF(AD14&gt;AB14,1,0))</f>
        <v>0</v>
      </c>
      <c r="AF14" s="203"/>
      <c r="AG14" s="30" t="str">
        <f>IF(AH14="","",IF(AH14&gt;AJ14,1,0))</f>
        <v/>
      </c>
      <c r="AH14" s="30"/>
      <c r="AI14" s="30" t="s">
        <v>12</v>
      </c>
      <c r="AJ14" s="12"/>
      <c r="AK14" s="30" t="str">
        <f>IF(AJ14="","",IF(AJ14&gt;AH14,1,0))</f>
        <v/>
      </c>
      <c r="AL14" s="190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217"/>
      <c r="AS14" s="30" t="str">
        <f>IF(AT14="","",IF(AT14&gt;AV14,1,0))</f>
        <v/>
      </c>
      <c r="AT14" s="30"/>
      <c r="AU14" s="30" t="s">
        <v>12</v>
      </c>
      <c r="AV14" s="12"/>
      <c r="AW14" s="30" t="str">
        <f>IF(AV14="","",IF(AV14&gt;AT14,1,0))</f>
        <v/>
      </c>
      <c r="AX14" s="190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90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78"/>
      <c r="BK14" s="178"/>
      <c r="BL14" s="178"/>
      <c r="BM14" s="181"/>
      <c r="BN14" s="157"/>
      <c r="BO14" s="157"/>
      <c r="BP14" s="157"/>
      <c r="BQ14" s="206"/>
      <c r="BR14" s="157"/>
      <c r="BS14" s="157"/>
      <c r="BT14" s="159"/>
      <c r="BU14" s="161"/>
      <c r="BW14" s="19"/>
    </row>
    <row r="15" spans="1:77" ht="13.5" customHeight="1" thickBot="1" x14ac:dyDescent="0.25">
      <c r="A15" s="164"/>
      <c r="B15" s="268"/>
      <c r="C15" s="37">
        <f>S7</f>
        <v>1</v>
      </c>
      <c r="D15" s="100">
        <f>R7</f>
        <v>15</v>
      </c>
      <c r="E15" s="100" t="s">
        <v>12</v>
      </c>
      <c r="F15" s="100">
        <f>SUM(P7)</f>
        <v>11</v>
      </c>
      <c r="G15" s="38">
        <f>O7</f>
        <v>0</v>
      </c>
      <c r="H15" s="222"/>
      <c r="I15" s="20" t="str">
        <f>S11</f>
        <v/>
      </c>
      <c r="J15" s="20">
        <f>R11</f>
        <v>0</v>
      </c>
      <c r="K15" s="20" t="s">
        <v>12</v>
      </c>
      <c r="L15" s="21">
        <f>P11</f>
        <v>0</v>
      </c>
      <c r="M15" s="33" t="str">
        <f>O11</f>
        <v/>
      </c>
      <c r="N15" s="174"/>
      <c r="O15" s="175"/>
      <c r="P15" s="175"/>
      <c r="Q15" s="175"/>
      <c r="R15" s="175"/>
      <c r="S15" s="176"/>
      <c r="T15" s="191"/>
      <c r="U15" s="14">
        <f>IF(V15="","",IF(V15&gt;X15,1,0))</f>
        <v>1</v>
      </c>
      <c r="V15" s="23">
        <v>15</v>
      </c>
      <c r="W15" s="24"/>
      <c r="X15" s="25">
        <v>11</v>
      </c>
      <c r="Y15" s="14">
        <f>IF(X15="","",IF(X15&gt;V15,1,0))</f>
        <v>0</v>
      </c>
      <c r="Z15" s="141"/>
      <c r="AA15" s="82">
        <f>IF(AB15="","",IF(AB15&gt;AD15,1,0))</f>
        <v>1</v>
      </c>
      <c r="AB15" s="92">
        <v>15</v>
      </c>
      <c r="AC15" s="93" t="s">
        <v>12</v>
      </c>
      <c r="AD15" s="89">
        <v>10</v>
      </c>
      <c r="AE15" s="82">
        <f>IF(AD15="","",IF(AD15&gt;AB15,1,0))</f>
        <v>0</v>
      </c>
      <c r="AF15" s="204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91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218"/>
      <c r="AS15" s="30" t="str">
        <f>IF(AT15="","",IF(AT15&gt;AV15,1,0))</f>
        <v/>
      </c>
      <c r="AT15" s="20"/>
      <c r="AU15" s="20" t="s">
        <v>12</v>
      </c>
      <c r="AV15" s="21"/>
      <c r="AW15" s="30" t="str">
        <f>IF(AV15="","",IF(AV15&gt;AT15,1,0))</f>
        <v/>
      </c>
      <c r="AX15" s="191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91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79"/>
      <c r="BK15" s="179"/>
      <c r="BL15" s="179"/>
      <c r="BM15" s="182"/>
      <c r="BN15" s="158"/>
      <c r="BO15" s="158"/>
      <c r="BP15" s="158"/>
      <c r="BQ15" s="207"/>
      <c r="BR15" s="158"/>
      <c r="BS15" s="158"/>
      <c r="BT15" s="160"/>
      <c r="BU15" s="162"/>
      <c r="BW15" s="19"/>
    </row>
    <row r="16" spans="1:77" ht="13.5" customHeight="1" x14ac:dyDescent="0.2">
      <c r="A16" s="26">
        <f>N2</f>
        <v>0</v>
      </c>
      <c r="B16" s="264" t="str">
        <f>T4</f>
        <v>⑦</v>
      </c>
      <c r="C16" s="27"/>
      <c r="D16" s="6">
        <f>X4</f>
        <v>0</v>
      </c>
      <c r="E16" s="6" t="s">
        <v>12</v>
      </c>
      <c r="F16" s="6">
        <f>U4</f>
        <v>2</v>
      </c>
      <c r="G16" s="8"/>
      <c r="H16" s="210" t="str">
        <f>$T$8</f>
        <v>⑪</v>
      </c>
      <c r="I16" s="6"/>
      <c r="J16" s="6">
        <f>X8</f>
        <v>0</v>
      </c>
      <c r="K16" s="6" t="s">
        <v>12</v>
      </c>
      <c r="L16" s="39">
        <f>SUM(U8)</f>
        <v>2</v>
      </c>
      <c r="M16" s="8"/>
      <c r="N16" s="213" t="str">
        <f>T12</f>
        <v>③</v>
      </c>
      <c r="O16" s="6"/>
      <c r="P16" s="6">
        <f>X12</f>
        <v>1</v>
      </c>
      <c r="Q16" s="6" t="s">
        <v>12</v>
      </c>
      <c r="R16" s="7">
        <f>U12</f>
        <v>2</v>
      </c>
      <c r="S16" s="8"/>
      <c r="T16" s="168"/>
      <c r="U16" s="169"/>
      <c r="V16" s="169"/>
      <c r="W16" s="169"/>
      <c r="X16" s="169"/>
      <c r="Y16" s="170"/>
      <c r="Z16" s="216"/>
      <c r="AA16" s="79" t="str">
        <f>IF(AB17="","",SUM(AA17:AA19))</f>
        <v/>
      </c>
      <c r="AB16" s="80"/>
      <c r="AC16" s="35" t="s">
        <v>12</v>
      </c>
      <c r="AD16" s="79" t="str">
        <f>IF(AD17="","",SUM(AE17:AE19))</f>
        <v/>
      </c>
      <c r="AE16" s="80"/>
      <c r="AF16" s="139" t="s">
        <v>14</v>
      </c>
      <c r="AG16" s="83">
        <f>IF(AH17="","",SUM(AG17:AG19))</f>
        <v>1</v>
      </c>
      <c r="AH16" s="84"/>
      <c r="AI16" s="86" t="s">
        <v>12</v>
      </c>
      <c r="AJ16" s="83">
        <f>IF(AJ17="","",SUM(AK17:AK19))</f>
        <v>2</v>
      </c>
      <c r="AK16" s="84"/>
      <c r="AL16" s="216"/>
      <c r="AM16" s="79" t="str">
        <f>IF(AN17="","",SUM(AM17:AM19))</f>
        <v/>
      </c>
      <c r="AN16" s="80"/>
      <c r="AO16" s="35" t="s">
        <v>12</v>
      </c>
      <c r="AP16" s="79" t="str">
        <f>IF(AP17="","",SUM(AQ17:AQ19))</f>
        <v/>
      </c>
      <c r="AQ16" s="80"/>
      <c r="AR16" s="139"/>
      <c r="AS16" s="83" t="str">
        <f>IF(AT17="","",SUM(AS17:AS19))</f>
        <v/>
      </c>
      <c r="AT16" s="84"/>
      <c r="AU16" s="86" t="s">
        <v>12</v>
      </c>
      <c r="AV16" s="83" t="str">
        <f>IF(AV17="","",SUM(AW17:AW19))</f>
        <v/>
      </c>
      <c r="AW16" s="84"/>
      <c r="AX16" s="189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89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77">
        <f>SUMPRODUCT((J16=2)+(P16=2)+(D16=2)+(AA16=2)+(AG16=2)+(AM16=2)+(AS16=2)+(AY16=2)+(BE16=2))</f>
        <v>0</v>
      </c>
      <c r="BK16" s="195" t="s">
        <v>13</v>
      </c>
      <c r="BL16" s="177">
        <f>SUMPRODUCT((L16=2)+(R16=2)+(F16=2)+(AD16=2)+(AJ16=2)+(AP16=2)+(AV16=2)+(BB16=2)+(BH16=2))</f>
        <v>4</v>
      </c>
      <c r="BM16" s="180">
        <f t="shared" ref="BM16" si="2">SUM(BJ16*2)+BL16</f>
        <v>4</v>
      </c>
      <c r="BN16" s="156">
        <f>SUM(D16,J16,P16,U16,AA16,AG16,AM16,AS16,AY16,BE16)</f>
        <v>2</v>
      </c>
      <c r="BO16" s="156" t="s">
        <v>13</v>
      </c>
      <c r="BP16" s="156">
        <f>SUM(F16,L16,R16,AD16,AJ16,AP16,AV16,BB16,BH16)</f>
        <v>8</v>
      </c>
      <c r="BQ16" s="205">
        <f>SUM(BN16/BP16)</f>
        <v>0.25</v>
      </c>
      <c r="BR16" s="156">
        <f>SUM(J17,J18,J19,P17,P18,P19,V17,V18,V19,AB17,AB18,AB19,AH17,AH18,AH19,AN17,AN18,AN19,AT17,AT18,AT19,AZ17,AZ18,AZ19,BF17,BF18,BF19,D17,D18,D19)</f>
        <v>106</v>
      </c>
      <c r="BS16" s="156">
        <f>SUM(F17,F18,F19,L17,L18,L19,R17,R18,R19,X17,X18,X19,AD17,AD18,AD19,AJ17,AJ18,AJ19,AP17,AP18,AP19,AV17,AV18,AV19,BB17,BB18,BB19,BH17,BH18,BH19)</f>
        <v>149</v>
      </c>
      <c r="BT16" s="208">
        <f>SUM(BR16/BS16)</f>
        <v>0.71140939597315433</v>
      </c>
      <c r="BU16" s="161">
        <f>$BV16</f>
        <v>6</v>
      </c>
      <c r="BV16">
        <f>RANK(BY16,BY$4:BY$43)</f>
        <v>6</v>
      </c>
      <c r="BW16" s="19">
        <f>IF(BN16=0,0,IF(BP16=0,9,BQ16))</f>
        <v>0.25</v>
      </c>
      <c r="BX16">
        <f>IF(BR16=0,0,BT16)</f>
        <v>0.71140939597315433</v>
      </c>
      <c r="BY16">
        <f>BJ16+0.01*BW16+0.00001*BX16</f>
        <v>2.5071140939597314E-3</v>
      </c>
    </row>
    <row r="17" spans="1:77" ht="13.5" customHeight="1" thickBot="1" x14ac:dyDescent="0.25">
      <c r="A17" s="163" t="str">
        <f>T3</f>
        <v>ボンベーロ</v>
      </c>
      <c r="B17" s="265"/>
      <c r="C17" s="29">
        <f>Y5</f>
        <v>0</v>
      </c>
      <c r="D17" s="30">
        <f>X5</f>
        <v>8</v>
      </c>
      <c r="E17" s="30" t="s">
        <v>13</v>
      </c>
      <c r="F17" s="30">
        <f>V5</f>
        <v>15</v>
      </c>
      <c r="G17" s="13">
        <f>U5</f>
        <v>1</v>
      </c>
      <c r="H17" s="211"/>
      <c r="I17" s="30">
        <f>Y9</f>
        <v>0</v>
      </c>
      <c r="J17" s="30">
        <f>X9</f>
        <v>9</v>
      </c>
      <c r="K17" s="30" t="s">
        <v>12</v>
      </c>
      <c r="L17" s="30">
        <f>V9</f>
        <v>15</v>
      </c>
      <c r="M17" s="13">
        <f>U9</f>
        <v>1</v>
      </c>
      <c r="N17" s="214"/>
      <c r="O17" s="12">
        <f>Y13</f>
        <v>0</v>
      </c>
      <c r="P17" s="13">
        <f>X13</f>
        <v>13</v>
      </c>
      <c r="Q17" s="30" t="s">
        <v>12</v>
      </c>
      <c r="R17" s="12">
        <f>V13</f>
        <v>15</v>
      </c>
      <c r="S17" s="13">
        <f>U13</f>
        <v>1</v>
      </c>
      <c r="T17" s="171"/>
      <c r="U17" s="172"/>
      <c r="V17" s="172"/>
      <c r="W17" s="172"/>
      <c r="X17" s="172"/>
      <c r="Y17" s="173"/>
      <c r="Z17" s="217"/>
      <c r="AA17" s="30" t="str">
        <f>IF(AB17="","",IF(AB17&gt;AD17,1,0))</f>
        <v/>
      </c>
      <c r="AB17" s="35"/>
      <c r="AC17" s="30" t="s">
        <v>12</v>
      </c>
      <c r="AD17" s="56"/>
      <c r="AE17" s="30" t="str">
        <f>IF(AD17="","",IF(AD17&gt;AB17,1,0))</f>
        <v/>
      </c>
      <c r="AF17" s="140"/>
      <c r="AG17" s="82">
        <f>IF(AH17="","",IF(AH17&gt;AJ17,1,0))</f>
        <v>0</v>
      </c>
      <c r="AH17" s="90">
        <v>11</v>
      </c>
      <c r="AI17" s="82" t="s">
        <v>12</v>
      </c>
      <c r="AJ17" s="87">
        <v>15</v>
      </c>
      <c r="AK17" s="82">
        <f>IF(AJ17="","",IF(AJ17&gt;AH17,1,0))</f>
        <v>1</v>
      </c>
      <c r="AL17" s="217"/>
      <c r="AM17" s="30" t="str">
        <f>IF(AN17="","",IF(AN17&gt;AP17,1,0))</f>
        <v/>
      </c>
      <c r="AN17" s="35"/>
      <c r="AO17" s="30" t="s">
        <v>12</v>
      </c>
      <c r="AP17" s="56"/>
      <c r="AQ17" s="30" t="str">
        <f>IF(AP17="","",IF(AP17&gt;AN17,1,0))</f>
        <v/>
      </c>
      <c r="AR17" s="140"/>
      <c r="AS17" s="82" t="str">
        <f>IF(AT17="","",IF(AT17&gt;AV17,1,0))</f>
        <v/>
      </c>
      <c r="AT17" s="90"/>
      <c r="AU17" s="82" t="s">
        <v>12</v>
      </c>
      <c r="AV17" s="87"/>
      <c r="AW17" s="82" t="str">
        <f>IF(AV17="","",IF(AV17&gt;AT17,1,0))</f>
        <v/>
      </c>
      <c r="AX17" s="190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90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78"/>
      <c r="BK17" s="178"/>
      <c r="BL17" s="178"/>
      <c r="BM17" s="181"/>
      <c r="BN17" s="157"/>
      <c r="BO17" s="157"/>
      <c r="BP17" s="157"/>
      <c r="BQ17" s="206"/>
      <c r="BR17" s="157"/>
      <c r="BS17" s="157"/>
      <c r="BT17" s="159"/>
      <c r="BU17" s="161"/>
      <c r="BW17" s="19"/>
    </row>
    <row r="18" spans="1:77" ht="13.5" customHeight="1" x14ac:dyDescent="0.2">
      <c r="A18" s="163"/>
      <c r="B18" s="265"/>
      <c r="C18" s="29">
        <f>Y6</f>
        <v>0</v>
      </c>
      <c r="D18" s="30">
        <f>X6</f>
        <v>7</v>
      </c>
      <c r="E18" s="39" t="s">
        <v>12</v>
      </c>
      <c r="F18" s="30">
        <f>V6</f>
        <v>15</v>
      </c>
      <c r="G18" s="13">
        <f>U6</f>
        <v>1</v>
      </c>
      <c r="H18" s="211"/>
      <c r="I18" s="30">
        <f>Y10</f>
        <v>0</v>
      </c>
      <c r="J18" s="30">
        <f>X10</f>
        <v>8</v>
      </c>
      <c r="K18" s="30" t="s">
        <v>12</v>
      </c>
      <c r="L18" s="30">
        <f>V10</f>
        <v>15</v>
      </c>
      <c r="M18" s="13">
        <f>U10</f>
        <v>1</v>
      </c>
      <c r="N18" s="214"/>
      <c r="O18" s="12">
        <f>Y14</f>
        <v>1</v>
      </c>
      <c r="P18" s="13">
        <f>X14</f>
        <v>15</v>
      </c>
      <c r="Q18" s="30" t="s">
        <v>12</v>
      </c>
      <c r="R18" s="12">
        <f>V14</f>
        <v>13</v>
      </c>
      <c r="S18" s="13">
        <f>U14</f>
        <v>0</v>
      </c>
      <c r="T18" s="171"/>
      <c r="U18" s="172"/>
      <c r="V18" s="172"/>
      <c r="W18" s="172"/>
      <c r="X18" s="172"/>
      <c r="Y18" s="173"/>
      <c r="Z18" s="217"/>
      <c r="AA18" s="30" t="str">
        <f>IF(AB18="","",IF(AB18&gt;AD18,1,0))</f>
        <v/>
      </c>
      <c r="AB18" s="30"/>
      <c r="AC18" s="30" t="s">
        <v>12</v>
      </c>
      <c r="AD18" s="12"/>
      <c r="AE18" s="30" t="str">
        <f>IF(AD18="","",IF(AD18&gt;AB18,1,0))</f>
        <v/>
      </c>
      <c r="AF18" s="140"/>
      <c r="AG18" s="82">
        <f>IF(AH18="","",IF(AH18&gt;AJ18,1,0))</f>
        <v>1</v>
      </c>
      <c r="AH18" s="91">
        <v>17</v>
      </c>
      <c r="AI18" s="82" t="s">
        <v>12</v>
      </c>
      <c r="AJ18" s="88">
        <v>16</v>
      </c>
      <c r="AK18" s="82">
        <f>IF(AJ18="","",IF(AJ18&gt;AH18,1,0))</f>
        <v>0</v>
      </c>
      <c r="AL18" s="217"/>
      <c r="AM18" s="30" t="str">
        <f>IF(AN18="","",IF(AN18&gt;AP18,1,0))</f>
        <v/>
      </c>
      <c r="AN18" s="30"/>
      <c r="AO18" s="30" t="s">
        <v>12</v>
      </c>
      <c r="AP18" s="12"/>
      <c r="AQ18" s="30" t="str">
        <f>IF(AP18="","",IF(AP18&gt;AN18,1,0))</f>
        <v/>
      </c>
      <c r="AR18" s="140"/>
      <c r="AS18" s="82" t="str">
        <f>IF(AT18="","",IF(AT18&gt;AV18,1,0))</f>
        <v/>
      </c>
      <c r="AT18" s="91"/>
      <c r="AU18" s="82" t="s">
        <v>12</v>
      </c>
      <c r="AV18" s="88"/>
      <c r="AW18" s="82" t="str">
        <f>IF(AV18="","",IF(AV18&gt;AT18,1,0))</f>
        <v/>
      </c>
      <c r="AX18" s="190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90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78"/>
      <c r="BK18" s="178"/>
      <c r="BL18" s="178"/>
      <c r="BM18" s="181"/>
      <c r="BN18" s="157"/>
      <c r="BO18" s="157"/>
      <c r="BP18" s="157"/>
      <c r="BQ18" s="206"/>
      <c r="BR18" s="157"/>
      <c r="BS18" s="157"/>
      <c r="BT18" s="159"/>
      <c r="BU18" s="161"/>
      <c r="BW18" s="19"/>
    </row>
    <row r="19" spans="1:77" ht="13.5" customHeight="1" thickBot="1" x14ac:dyDescent="0.25">
      <c r="A19" s="164"/>
      <c r="B19" s="268"/>
      <c r="C19" s="32" t="str">
        <f>Y7</f>
        <v/>
      </c>
      <c r="D19" s="20">
        <f>X7</f>
        <v>0</v>
      </c>
      <c r="E19" s="20" t="s">
        <v>13</v>
      </c>
      <c r="F19" s="20">
        <f>V7</f>
        <v>0</v>
      </c>
      <c r="G19" s="22" t="str">
        <f>U7</f>
        <v/>
      </c>
      <c r="H19" s="212"/>
      <c r="I19" s="20" t="str">
        <f>Y11</f>
        <v/>
      </c>
      <c r="J19" s="20">
        <f>X11</f>
        <v>0</v>
      </c>
      <c r="K19" s="20" t="s">
        <v>12</v>
      </c>
      <c r="L19" s="20">
        <f>V11</f>
        <v>0</v>
      </c>
      <c r="M19" s="22" t="str">
        <f>U11</f>
        <v/>
      </c>
      <c r="N19" s="215"/>
      <c r="O19" s="21">
        <f>Y15</f>
        <v>0</v>
      </c>
      <c r="P19" s="22">
        <f>X15</f>
        <v>11</v>
      </c>
      <c r="Q19" s="20" t="s">
        <v>12</v>
      </c>
      <c r="R19" s="21">
        <f>V15</f>
        <v>15</v>
      </c>
      <c r="S19" s="22">
        <f>U15</f>
        <v>1</v>
      </c>
      <c r="T19" s="174"/>
      <c r="U19" s="175"/>
      <c r="V19" s="175"/>
      <c r="W19" s="175"/>
      <c r="X19" s="175"/>
      <c r="Y19" s="176"/>
      <c r="Z19" s="218"/>
      <c r="AA19" s="30" t="str">
        <f>IF(AB19="","",IF(AB19&gt;AD19,1,0))</f>
        <v/>
      </c>
      <c r="AB19" s="20"/>
      <c r="AC19" s="20" t="s">
        <v>12</v>
      </c>
      <c r="AD19" s="21"/>
      <c r="AE19" s="30" t="str">
        <f>IF(AD19="","",IF(AD19&gt;AB19,1,0))</f>
        <v/>
      </c>
      <c r="AF19" s="141"/>
      <c r="AG19" s="82">
        <f>IF(AH19="","",IF(AH19&gt;AJ19,1,0))</f>
        <v>0</v>
      </c>
      <c r="AH19" s="92">
        <v>7</v>
      </c>
      <c r="AI19" s="93" t="s">
        <v>12</v>
      </c>
      <c r="AJ19" s="89">
        <v>15</v>
      </c>
      <c r="AK19" s="82">
        <f>IF(AJ19="","",IF(AJ19&gt;AH19,1,0))</f>
        <v>1</v>
      </c>
      <c r="AL19" s="218"/>
      <c r="AM19" s="30" t="str">
        <f>IF(AN19="","",IF(AN19&gt;AP19,1,0))</f>
        <v/>
      </c>
      <c r="AN19" s="20"/>
      <c r="AO19" s="20" t="s">
        <v>12</v>
      </c>
      <c r="AP19" s="21"/>
      <c r="AQ19" s="30" t="str">
        <f>IF(AP19="","",IF(AP19&gt;AN19,1,0))</f>
        <v/>
      </c>
      <c r="AR19" s="141"/>
      <c r="AS19" s="82" t="str">
        <f>IF(AT19="","",IF(AT19&gt;AV19,1,0))</f>
        <v/>
      </c>
      <c r="AT19" s="92"/>
      <c r="AU19" s="93" t="s">
        <v>12</v>
      </c>
      <c r="AV19" s="89"/>
      <c r="AW19" s="82" t="str">
        <f>IF(AV19="","",IF(AV19&gt;AT19,1,0))</f>
        <v/>
      </c>
      <c r="AX19" s="191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91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79"/>
      <c r="BK19" s="179"/>
      <c r="BL19" s="179"/>
      <c r="BM19" s="182"/>
      <c r="BN19" s="158"/>
      <c r="BO19" s="158"/>
      <c r="BP19" s="158"/>
      <c r="BQ19" s="207"/>
      <c r="BR19" s="158"/>
      <c r="BS19" s="158"/>
      <c r="BT19" s="160"/>
      <c r="BU19" s="162"/>
      <c r="BW19" s="19"/>
    </row>
    <row r="20" spans="1:77" ht="13.5" customHeight="1" x14ac:dyDescent="0.2">
      <c r="A20" s="26">
        <f>T2</f>
        <v>0</v>
      </c>
      <c r="B20" s="265" t="str">
        <f>Z4</f>
        <v>④</v>
      </c>
      <c r="C20" s="34"/>
      <c r="D20" s="35">
        <f>AD4</f>
        <v>0</v>
      </c>
      <c r="E20" s="35" t="s">
        <v>12</v>
      </c>
      <c r="F20" s="35">
        <f>AA4</f>
        <v>2</v>
      </c>
      <c r="G20" s="36"/>
      <c r="H20" s="210" t="str">
        <f>$Z$8</f>
        <v>②</v>
      </c>
      <c r="I20" s="6"/>
      <c r="J20" s="6">
        <f>AD8</f>
        <v>1</v>
      </c>
      <c r="K20" s="6" t="s">
        <v>12</v>
      </c>
      <c r="L20" s="7">
        <f>AA8</f>
        <v>2</v>
      </c>
      <c r="M20" s="8"/>
      <c r="N20" s="213" t="str">
        <f>$Z$12</f>
        <v>⑧</v>
      </c>
      <c r="O20" s="6"/>
      <c r="P20" s="6">
        <f>AD12</f>
        <v>1</v>
      </c>
      <c r="Q20" s="6" t="s">
        <v>12</v>
      </c>
      <c r="R20" s="7">
        <f>AA12</f>
        <v>2</v>
      </c>
      <c r="S20" s="8"/>
      <c r="T20" s="213">
        <f>Z16</f>
        <v>0</v>
      </c>
      <c r="U20" s="40"/>
      <c r="V20" s="6" t="str">
        <f>AD16</f>
        <v/>
      </c>
      <c r="W20" s="6" t="s">
        <v>12</v>
      </c>
      <c r="X20" s="7" t="str">
        <f>AA16</f>
        <v/>
      </c>
      <c r="Y20" s="8"/>
      <c r="Z20" s="168"/>
      <c r="AA20" s="169"/>
      <c r="AB20" s="169"/>
      <c r="AC20" s="169"/>
      <c r="AD20" s="169"/>
      <c r="AE20" s="170"/>
      <c r="AF20" s="139" t="s">
        <v>19</v>
      </c>
      <c r="AG20" s="83">
        <f>IF(AH21="","",SUM(AG21:AG23))</f>
        <v>0</v>
      </c>
      <c r="AH20" s="84"/>
      <c r="AI20" s="86" t="s">
        <v>12</v>
      </c>
      <c r="AJ20" s="83">
        <f>IF(AJ21="","",SUM(AK21:AK23))</f>
        <v>2</v>
      </c>
      <c r="AK20" s="84"/>
      <c r="AL20" s="139"/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216"/>
      <c r="AS20" s="79" t="str">
        <f>IF(AT21="","",SUM(AS21:AS23))</f>
        <v/>
      </c>
      <c r="AT20" s="80"/>
      <c r="AU20" s="35" t="s">
        <v>12</v>
      </c>
      <c r="AV20" s="79" t="str">
        <f>IF(AV21="","",SUM(AW21:AW23))</f>
        <v/>
      </c>
      <c r="AW20" s="80"/>
      <c r="AX20" s="189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89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77">
        <f>SUMPRODUCT((D20=2)+(J20=2)+(P20=2)+(V20=2)+(AG20=2)+(AM20=2)+(AS20=2)+(AY20=2)+(BE20=2))</f>
        <v>0</v>
      </c>
      <c r="BK20" s="195"/>
      <c r="BL20" s="177">
        <f>SUMPRODUCT((L20=2)+(R20=2)+(F20=2)+(X20=2)+(AJ20=2)+(AP20=2)+(AV20=2)+(BB20=2)+(BH20=2))</f>
        <v>4</v>
      </c>
      <c r="BM20" s="180">
        <f t="shared" ref="BM20" si="3">SUM(BJ20*2)+BL20</f>
        <v>4</v>
      </c>
      <c r="BN20" s="156">
        <f>SUM(D20,J20,P20,V20,,AG20,AM20,AS20,AY20,BE20)</f>
        <v>2</v>
      </c>
      <c r="BO20" s="156" t="s">
        <v>13</v>
      </c>
      <c r="BP20" s="156">
        <f>SUM(F20,L20,R20,X20,AJ20,AP20,AV20,BB20,BH20)</f>
        <v>8</v>
      </c>
      <c r="BQ20" s="205">
        <f>SUM(BN20/BP20)</f>
        <v>0.25</v>
      </c>
      <c r="BR20" s="156">
        <f>SUM(J21,J22,J23,P21,P22,P23,V21,V22,V23,AB21,AB22,AB23,AH21,AH22,AH23,AN21,AN22,AN23,AT21,AT22,AT23,AZ21,AZ22,AZ23,BF21,BF22,BF23,D21,D22,D23)</f>
        <v>111</v>
      </c>
      <c r="BS20" s="156">
        <f>SUM(F21,F22,F23,L21,L22,L23,R21,R22,R23,X21,X22,X23,AD21,AD22,AD23,AJ21,AJ22,AJ23,AP21,AP22,AP23,AV21,AV22,AV23,BB21,BB22,BB23,BH21,BH22,BH23)</f>
        <v>139</v>
      </c>
      <c r="BT20" s="208">
        <f>SUM(BR20/BS20)</f>
        <v>0.79856115107913672</v>
      </c>
      <c r="BU20" s="161">
        <f>$BV20</f>
        <v>5</v>
      </c>
      <c r="BV20">
        <f>RANK(BY20,BY$4:BY$43)</f>
        <v>5</v>
      </c>
      <c r="BW20" s="19">
        <f>IF(BN20=0,0,IF(BP20=0,9,BQ20))</f>
        <v>0.25</v>
      </c>
      <c r="BX20">
        <f>IF(BR20=0,0,BT20)</f>
        <v>0.79856115107913672</v>
      </c>
      <c r="BY20">
        <f>BJ20+0.01*BW20+0.00001*BX20</f>
        <v>2.5079856115107916E-3</v>
      </c>
    </row>
    <row r="21" spans="1:77" ht="13.5" customHeight="1" x14ac:dyDescent="0.2">
      <c r="A21" s="223" t="str">
        <f>Z3</f>
        <v>'ひまわり　Ⅱ</v>
      </c>
      <c r="B21" s="265"/>
      <c r="C21" s="29">
        <f>AE5</f>
        <v>0</v>
      </c>
      <c r="D21" s="30">
        <f>AD5</f>
        <v>6</v>
      </c>
      <c r="E21" s="30" t="s">
        <v>13</v>
      </c>
      <c r="F21" s="30">
        <f>AB5</f>
        <v>15</v>
      </c>
      <c r="G21" s="13">
        <f>AA5</f>
        <v>1</v>
      </c>
      <c r="H21" s="211"/>
      <c r="I21" s="30">
        <f>AE9</f>
        <v>1</v>
      </c>
      <c r="J21" s="30">
        <f>AD9</f>
        <v>15</v>
      </c>
      <c r="K21" s="30" t="s">
        <v>12</v>
      </c>
      <c r="L21" s="12">
        <f>AB9</f>
        <v>7</v>
      </c>
      <c r="M21" s="13">
        <f>AA9</f>
        <v>0</v>
      </c>
      <c r="N21" s="214"/>
      <c r="O21" s="30">
        <f>AE13</f>
        <v>1</v>
      </c>
      <c r="P21" s="30">
        <f>AD13</f>
        <v>15</v>
      </c>
      <c r="Q21" s="30" t="s">
        <v>12</v>
      </c>
      <c r="R21" s="12">
        <f>AB13</f>
        <v>12</v>
      </c>
      <c r="S21" s="13">
        <f>AA13</f>
        <v>0</v>
      </c>
      <c r="T21" s="214"/>
      <c r="U21" s="41" t="str">
        <f>AE17</f>
        <v/>
      </c>
      <c r="V21" s="30">
        <f>AD17</f>
        <v>0</v>
      </c>
      <c r="W21" s="30" t="s">
        <v>12</v>
      </c>
      <c r="X21" s="12">
        <f>AB17</f>
        <v>0</v>
      </c>
      <c r="Y21" s="13" t="str">
        <f>AA17</f>
        <v/>
      </c>
      <c r="Z21" s="171"/>
      <c r="AA21" s="172"/>
      <c r="AB21" s="172"/>
      <c r="AC21" s="172"/>
      <c r="AD21" s="172"/>
      <c r="AE21" s="173"/>
      <c r="AF21" s="140"/>
      <c r="AG21" s="82">
        <f>IF(AH21="","",IF(AH21&gt;AJ21,1,0))</f>
        <v>0</v>
      </c>
      <c r="AH21" s="90">
        <v>12</v>
      </c>
      <c r="AI21" s="82" t="s">
        <v>12</v>
      </c>
      <c r="AJ21" s="87">
        <v>15</v>
      </c>
      <c r="AK21" s="82">
        <f>IF(AJ21="","",IF(AJ21&gt;AH21,1,0))</f>
        <v>1</v>
      </c>
      <c r="AL21" s="14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17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90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90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78"/>
      <c r="BK21" s="178"/>
      <c r="BL21" s="178"/>
      <c r="BM21" s="181"/>
      <c r="BN21" s="157"/>
      <c r="BO21" s="157"/>
      <c r="BP21" s="157"/>
      <c r="BQ21" s="206"/>
      <c r="BR21" s="157"/>
      <c r="BS21" s="157"/>
      <c r="BT21" s="159"/>
      <c r="BU21" s="161"/>
      <c r="BW21" s="19"/>
    </row>
    <row r="22" spans="1:77" ht="13.5" customHeight="1" x14ac:dyDescent="0.2">
      <c r="A22" s="223"/>
      <c r="B22" s="265"/>
      <c r="C22" s="29">
        <f>AE6</f>
        <v>0</v>
      </c>
      <c r="D22" s="30">
        <f>AD6</f>
        <v>11</v>
      </c>
      <c r="E22" s="30" t="s">
        <v>13</v>
      </c>
      <c r="F22" s="30">
        <f>AB6</f>
        <v>15</v>
      </c>
      <c r="G22" s="13">
        <f>AA6</f>
        <v>1</v>
      </c>
      <c r="H22" s="211"/>
      <c r="I22" s="30">
        <f>AE10</f>
        <v>0</v>
      </c>
      <c r="J22" s="30">
        <f>AD10</f>
        <v>12</v>
      </c>
      <c r="K22" s="30" t="s">
        <v>12</v>
      </c>
      <c r="L22" s="12">
        <f>AB10</f>
        <v>15</v>
      </c>
      <c r="M22" s="13">
        <f>AA10</f>
        <v>1</v>
      </c>
      <c r="N22" s="214"/>
      <c r="O22" s="30">
        <f>AE14</f>
        <v>0</v>
      </c>
      <c r="P22" s="30">
        <f>AD14</f>
        <v>8</v>
      </c>
      <c r="Q22" s="30" t="s">
        <v>12</v>
      </c>
      <c r="R22" s="12">
        <f>AB14</f>
        <v>15</v>
      </c>
      <c r="S22" s="13">
        <f>AA14</f>
        <v>1</v>
      </c>
      <c r="T22" s="214"/>
      <c r="U22" s="41" t="str">
        <f>AE18</f>
        <v/>
      </c>
      <c r="V22" s="30">
        <f>AD18</f>
        <v>0</v>
      </c>
      <c r="W22" s="30" t="s">
        <v>12</v>
      </c>
      <c r="X22" s="12">
        <f>AB18</f>
        <v>0</v>
      </c>
      <c r="Y22" s="13" t="str">
        <f>AA18</f>
        <v/>
      </c>
      <c r="Z22" s="171"/>
      <c r="AA22" s="172"/>
      <c r="AB22" s="172"/>
      <c r="AC22" s="172"/>
      <c r="AD22" s="172"/>
      <c r="AE22" s="173"/>
      <c r="AF22" s="140"/>
      <c r="AG22" s="82">
        <f>IF(AH22="","",IF(AH22&gt;AJ22,1,0))</f>
        <v>0</v>
      </c>
      <c r="AH22" s="91">
        <v>13</v>
      </c>
      <c r="AI22" s="82" t="s">
        <v>12</v>
      </c>
      <c r="AJ22" s="88">
        <v>15</v>
      </c>
      <c r="AK22" s="82">
        <f>IF(AJ22="","",IF(AJ22&gt;AH22,1,0))</f>
        <v>1</v>
      </c>
      <c r="AL22" s="14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17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90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90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78"/>
      <c r="BK22" s="178"/>
      <c r="BL22" s="178"/>
      <c r="BM22" s="181"/>
      <c r="BN22" s="157"/>
      <c r="BO22" s="157"/>
      <c r="BP22" s="157"/>
      <c r="BQ22" s="206"/>
      <c r="BR22" s="157"/>
      <c r="BS22" s="157"/>
      <c r="BT22" s="159"/>
      <c r="BU22" s="161"/>
      <c r="BW22" s="19"/>
    </row>
    <row r="23" spans="1:77" ht="13.5" customHeight="1" thickBot="1" x14ac:dyDescent="0.25">
      <c r="A23" s="224"/>
      <c r="B23" s="266"/>
      <c r="C23" s="32" t="str">
        <f>AE7</f>
        <v/>
      </c>
      <c r="D23" s="20">
        <f>AD7</f>
        <v>0</v>
      </c>
      <c r="E23" s="20" t="s">
        <v>13</v>
      </c>
      <c r="F23" s="20">
        <f>AB7</f>
        <v>0</v>
      </c>
      <c r="G23" s="22" t="str">
        <f>AA7</f>
        <v/>
      </c>
      <c r="H23" s="212"/>
      <c r="I23" s="20">
        <f>AE11</f>
        <v>0</v>
      </c>
      <c r="J23" s="20">
        <f>AD11</f>
        <v>9</v>
      </c>
      <c r="K23" s="20" t="s">
        <v>12</v>
      </c>
      <c r="L23" s="21">
        <f>AB11</f>
        <v>15</v>
      </c>
      <c r="M23" s="22">
        <f>AA11</f>
        <v>1</v>
      </c>
      <c r="N23" s="215"/>
      <c r="O23" s="20">
        <f>AE15</f>
        <v>0</v>
      </c>
      <c r="P23" s="20">
        <f>AD15</f>
        <v>10</v>
      </c>
      <c r="Q23" s="20" t="s">
        <v>12</v>
      </c>
      <c r="R23" s="21">
        <f>AB15</f>
        <v>15</v>
      </c>
      <c r="S23" s="22">
        <f>AA15</f>
        <v>1</v>
      </c>
      <c r="T23" s="215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4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41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218"/>
      <c r="AS23" s="30" t="str">
        <f>IF(AT23="","",IF(AT23&gt;AV23,1,0))</f>
        <v/>
      </c>
      <c r="AT23" s="20"/>
      <c r="AU23" s="20" t="s">
        <v>12</v>
      </c>
      <c r="AV23" s="21"/>
      <c r="AW23" s="30" t="str">
        <f>IF(AV23="","",IF(AV23&gt;AT23,1,0))</f>
        <v/>
      </c>
      <c r="AX23" s="191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91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79"/>
      <c r="BK23" s="179"/>
      <c r="BL23" s="179"/>
      <c r="BM23" s="182"/>
      <c r="BN23" s="158"/>
      <c r="BO23" s="158"/>
      <c r="BP23" s="158"/>
      <c r="BQ23" s="207"/>
      <c r="BR23" s="158"/>
      <c r="BS23" s="158"/>
      <c r="BT23" s="160"/>
      <c r="BU23" s="162"/>
      <c r="BW23" s="19"/>
    </row>
    <row r="24" spans="1:77" ht="13.5" customHeight="1" x14ac:dyDescent="0.2">
      <c r="A24" s="81">
        <f>Z2</f>
        <v>0</v>
      </c>
      <c r="B24" s="264" t="str">
        <f>$AF$4</f>
        <v>①</v>
      </c>
      <c r="C24" s="27"/>
      <c r="D24" s="6">
        <f>AJ4</f>
        <v>0</v>
      </c>
      <c r="E24" s="6" t="s">
        <v>12</v>
      </c>
      <c r="F24" s="6">
        <f>AG4</f>
        <v>2</v>
      </c>
      <c r="G24" s="8"/>
      <c r="H24" s="210" t="str">
        <f>AF8</f>
        <v>⑨</v>
      </c>
      <c r="I24" s="6"/>
      <c r="J24" s="6">
        <f>AJ8</f>
        <v>0</v>
      </c>
      <c r="K24" s="6" t="s">
        <v>12</v>
      </c>
      <c r="L24" s="7">
        <f>AG8</f>
        <v>2</v>
      </c>
      <c r="M24" s="8"/>
      <c r="N24" s="225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213" t="str">
        <f>AF16</f>
        <v>⑤</v>
      </c>
      <c r="U24" s="40"/>
      <c r="V24" s="6">
        <f>AJ16</f>
        <v>2</v>
      </c>
      <c r="W24" s="6" t="s">
        <v>12</v>
      </c>
      <c r="X24" s="7">
        <f>AG16</f>
        <v>1</v>
      </c>
      <c r="Y24" s="8"/>
      <c r="Z24" s="213" t="str">
        <f>AF20</f>
        <v>⑫</v>
      </c>
      <c r="AA24" s="40"/>
      <c r="AB24" s="6">
        <f>AJ20</f>
        <v>2</v>
      </c>
      <c r="AC24" s="6" t="s">
        <v>12</v>
      </c>
      <c r="AD24" s="7">
        <f>AG20</f>
        <v>0</v>
      </c>
      <c r="AE24" s="8"/>
      <c r="AF24" s="168"/>
      <c r="AG24" s="169"/>
      <c r="AH24" s="169"/>
      <c r="AI24" s="169"/>
      <c r="AJ24" s="169"/>
      <c r="AK24" s="170"/>
      <c r="AL24" s="216"/>
      <c r="AM24" s="79" t="str">
        <f>IF(AN25="","",SUM(AM25:AM27))</f>
        <v/>
      </c>
      <c r="AN24" s="80"/>
      <c r="AO24" s="35" t="s">
        <v>12</v>
      </c>
      <c r="AP24" s="79" t="str">
        <f>IF(AP25="","",SUM(AQ25:AQ27))</f>
        <v/>
      </c>
      <c r="AQ24" s="80"/>
      <c r="AR24" s="139" t="s">
        <v>23</v>
      </c>
      <c r="AS24" s="83" t="str">
        <f>IF(AT25="","",SUM(AS25:AS27))</f>
        <v/>
      </c>
      <c r="AT24" s="84"/>
      <c r="AU24" s="86" t="s">
        <v>12</v>
      </c>
      <c r="AV24" s="83" t="str">
        <f>IF(AV25="","",SUM(AW25:AW27))</f>
        <v/>
      </c>
      <c r="AW24" s="84"/>
      <c r="AX24" s="189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89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77">
        <f>SUMPRODUCT((J24=2)+(P24=2)+(V24=2)+(AB24=2)+(D24=2)+(AM24=2)+(AS24=2)+(AY24=2)+(BE24=2))</f>
        <v>2</v>
      </c>
      <c r="BK24" s="195" t="s">
        <v>13</v>
      </c>
      <c r="BL24" s="177">
        <f>SUMPRODUCT((L24=2)+(R24=2)+(X24=2)+(F24=2)+(AD24=2)+(AP24=2)+(AV24=2)+(BB24=2)+(BH24=2))</f>
        <v>2</v>
      </c>
      <c r="BM24" s="180">
        <f t="shared" ref="BM24" si="4">SUM(BJ24*2)+BL24</f>
        <v>6</v>
      </c>
      <c r="BN24" s="156">
        <f>SUM(D24,J24,P24,V24,AB24,AM24,AS24,AY24,BE24)</f>
        <v>4</v>
      </c>
      <c r="BO24" s="156" t="s">
        <v>13</v>
      </c>
      <c r="BP24" s="156">
        <f>SUM(F24,L24,R24,X24,AD24,AP24,AV24,BB24,BH24)</f>
        <v>5</v>
      </c>
      <c r="BQ24" s="205">
        <f>SUM(BN24/BP24)</f>
        <v>0.8</v>
      </c>
      <c r="BR24" s="156">
        <f>SUM(J25,J26,J27,P25,P26,P27,V25,V26,V27,AB25,AB26,AB27,AH25,AH26,AH27,AN25,AN26,AN27,AT25,AT26,AT27,AZ25,AZ26,AZ27,BF25,BF26,BF27,D25,D26,D27)</f>
        <v>115</v>
      </c>
      <c r="BS24" s="156">
        <f>SUM(F25,F26,F27,L25,L26,L27,R25,R26,R27,X25,X26,X27,AD25,AD26,AD27,AJ25,AJ26,AJ27,AP25,AP26,AP27,AV25,AV26,AV27,BB25,BB26,BB27,BH25,BH26,BH27)</f>
        <v>120</v>
      </c>
      <c r="BT24" s="208">
        <f>SUM(BR24/BS24)</f>
        <v>0.95833333333333337</v>
      </c>
      <c r="BU24" s="161">
        <f>$BV24</f>
        <v>4</v>
      </c>
      <c r="BV24">
        <f>RANK(BY24,BY$4:BY$43)</f>
        <v>4</v>
      </c>
      <c r="BW24" s="19">
        <f>IF(BN24=0,0,IF(BP24=0,9,BQ24))</f>
        <v>0.8</v>
      </c>
      <c r="BX24">
        <f>IF(BR24=0,0,BT24)</f>
        <v>0.95833333333333337</v>
      </c>
      <c r="BY24">
        <f>BJ24+0.01*BW24+0.00001*BX24</f>
        <v>2.0080095833333331</v>
      </c>
    </row>
    <row r="25" spans="1:77" ht="13.5" customHeight="1" x14ac:dyDescent="0.2">
      <c r="A25" s="223" t="str">
        <f>AF3</f>
        <v>ワルキューレ　A</v>
      </c>
      <c r="B25" s="265"/>
      <c r="C25" s="29">
        <f>AK5</f>
        <v>0</v>
      </c>
      <c r="D25" s="30">
        <f>AJ5</f>
        <v>9</v>
      </c>
      <c r="E25" s="30" t="s">
        <v>13</v>
      </c>
      <c r="F25" s="30">
        <f>AH5</f>
        <v>15</v>
      </c>
      <c r="G25" s="13">
        <f>AG5</f>
        <v>1</v>
      </c>
      <c r="H25" s="211"/>
      <c r="I25" s="30">
        <f>AK9</f>
        <v>0</v>
      </c>
      <c r="J25" s="30">
        <f>AJ9</f>
        <v>11</v>
      </c>
      <c r="K25" s="30" t="s">
        <v>12</v>
      </c>
      <c r="L25" s="12">
        <f>AH9</f>
        <v>15</v>
      </c>
      <c r="M25" s="13">
        <f>AG9</f>
        <v>1</v>
      </c>
      <c r="N25" s="226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 t="str">
        <f>AG13</f>
        <v/>
      </c>
      <c r="T25" s="214"/>
      <c r="U25" s="41">
        <f>AK17</f>
        <v>1</v>
      </c>
      <c r="V25" s="30">
        <f>AJ17</f>
        <v>15</v>
      </c>
      <c r="W25" s="30" t="s">
        <v>12</v>
      </c>
      <c r="X25" s="12">
        <f>AH17</f>
        <v>11</v>
      </c>
      <c r="Y25" s="13">
        <f>AG17</f>
        <v>0</v>
      </c>
      <c r="Z25" s="214"/>
      <c r="AA25" s="41">
        <f>AK21</f>
        <v>1</v>
      </c>
      <c r="AB25" s="30">
        <f>AJ21</f>
        <v>15</v>
      </c>
      <c r="AC25" s="30" t="s">
        <v>12</v>
      </c>
      <c r="AD25" s="12">
        <f>AH21</f>
        <v>12</v>
      </c>
      <c r="AE25" s="13">
        <f>AG21</f>
        <v>0</v>
      </c>
      <c r="AF25" s="171"/>
      <c r="AG25" s="172"/>
      <c r="AH25" s="172"/>
      <c r="AI25" s="172"/>
      <c r="AJ25" s="172"/>
      <c r="AK25" s="173"/>
      <c r="AL25" s="217"/>
      <c r="AM25" s="30" t="str">
        <f>IF(AN25="","",IF(AN25&gt;AP25,1,0))</f>
        <v/>
      </c>
      <c r="AN25" s="35"/>
      <c r="AO25" s="30" t="s">
        <v>12</v>
      </c>
      <c r="AP25" s="56"/>
      <c r="AQ25" s="30" t="str">
        <f>IF(AP25="","",IF(AP25&gt;AN25,1,0))</f>
        <v/>
      </c>
      <c r="AR25" s="140"/>
      <c r="AS25" s="82" t="str">
        <f>IF(AT25="","",IF(AT25&gt;AV25,1,0))</f>
        <v/>
      </c>
      <c r="AT25" s="90"/>
      <c r="AU25" s="82" t="s">
        <v>12</v>
      </c>
      <c r="AV25" s="87"/>
      <c r="AW25" s="82" t="str">
        <f>IF(AV25="","",IF(AV25&gt;AT25,1,0))</f>
        <v/>
      </c>
      <c r="AX25" s="190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90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78"/>
      <c r="BK25" s="178"/>
      <c r="BL25" s="178"/>
      <c r="BM25" s="181"/>
      <c r="BN25" s="157"/>
      <c r="BO25" s="157"/>
      <c r="BP25" s="157"/>
      <c r="BQ25" s="206"/>
      <c r="BR25" s="157"/>
      <c r="BS25" s="157"/>
      <c r="BT25" s="159"/>
      <c r="BU25" s="161"/>
      <c r="BW25" s="19"/>
    </row>
    <row r="26" spans="1:77" ht="13.5" customHeight="1" x14ac:dyDescent="0.2">
      <c r="A26" s="223"/>
      <c r="B26" s="265"/>
      <c r="C26" s="29">
        <f>AK6</f>
        <v>0</v>
      </c>
      <c r="D26" s="30">
        <f>AJ6</f>
        <v>11</v>
      </c>
      <c r="E26" s="30" t="s">
        <v>13</v>
      </c>
      <c r="F26" s="30">
        <f>AH6</f>
        <v>15</v>
      </c>
      <c r="G26" s="13">
        <f>AG6</f>
        <v>1</v>
      </c>
      <c r="H26" s="211"/>
      <c r="I26" s="30">
        <f>AK10</f>
        <v>0</v>
      </c>
      <c r="J26" s="30">
        <f>AJ10</f>
        <v>8</v>
      </c>
      <c r="K26" s="30"/>
      <c r="L26" s="12">
        <f>AH10</f>
        <v>15</v>
      </c>
      <c r="M26" s="13">
        <f>AG10</f>
        <v>1</v>
      </c>
      <c r="N26" s="226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214"/>
      <c r="U26" s="41">
        <f>AK18</f>
        <v>0</v>
      </c>
      <c r="V26" s="30">
        <f>AJ18</f>
        <v>16</v>
      </c>
      <c r="W26" s="30"/>
      <c r="X26" s="12">
        <f>AH18</f>
        <v>17</v>
      </c>
      <c r="Y26" s="13">
        <f>AG18</f>
        <v>1</v>
      </c>
      <c r="Z26" s="214"/>
      <c r="AA26" s="41">
        <f>AK22</f>
        <v>1</v>
      </c>
      <c r="AB26" s="30">
        <f>AJ22</f>
        <v>15</v>
      </c>
      <c r="AC26" s="30"/>
      <c r="AD26" s="12">
        <f>AH22</f>
        <v>13</v>
      </c>
      <c r="AE26" s="13">
        <f>AG22</f>
        <v>0</v>
      </c>
      <c r="AF26" s="171"/>
      <c r="AG26" s="172"/>
      <c r="AH26" s="172"/>
      <c r="AI26" s="172"/>
      <c r="AJ26" s="172"/>
      <c r="AK26" s="173"/>
      <c r="AL26" s="217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40"/>
      <c r="AS26" s="82" t="str">
        <f>IF(AT26="","",IF(AT26&gt;AV26,1,0))</f>
        <v/>
      </c>
      <c r="AT26" s="91"/>
      <c r="AU26" s="82" t="s">
        <v>12</v>
      </c>
      <c r="AV26" s="88"/>
      <c r="AW26" s="82" t="str">
        <f>IF(AV26="","",IF(AV26&gt;AT26,1,0))</f>
        <v/>
      </c>
      <c r="AX26" s="190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90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78"/>
      <c r="BK26" s="178"/>
      <c r="BL26" s="178"/>
      <c r="BM26" s="181"/>
      <c r="BN26" s="157"/>
      <c r="BO26" s="157"/>
      <c r="BP26" s="157"/>
      <c r="BQ26" s="206"/>
      <c r="BR26" s="157"/>
      <c r="BS26" s="157"/>
      <c r="BT26" s="159"/>
      <c r="BU26" s="161"/>
      <c r="BW26" s="19"/>
    </row>
    <row r="27" spans="1:77" ht="13.5" customHeight="1" thickBot="1" x14ac:dyDescent="0.25">
      <c r="A27" s="224"/>
      <c r="B27" s="266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212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227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215"/>
      <c r="U27" s="42">
        <f>AK19</f>
        <v>1</v>
      </c>
      <c r="V27" s="20">
        <f>AJ19</f>
        <v>15</v>
      </c>
      <c r="W27" s="20" t="s">
        <v>12</v>
      </c>
      <c r="X27" s="21">
        <f>AH19</f>
        <v>7</v>
      </c>
      <c r="Y27" s="22">
        <f>AG19</f>
        <v>0</v>
      </c>
      <c r="Z27" s="215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218"/>
      <c r="AM27" s="30" t="str">
        <f>IF(AN27="","",IF(AN27&gt;AP27,1,0))</f>
        <v/>
      </c>
      <c r="AN27" s="20"/>
      <c r="AO27" s="20" t="s">
        <v>12</v>
      </c>
      <c r="AP27" s="21"/>
      <c r="AQ27" s="30" t="str">
        <f>IF(AP27="","",IF(AP27&gt;AN27,1,0))</f>
        <v/>
      </c>
      <c r="AR27" s="141"/>
      <c r="AS27" s="82" t="str">
        <f>IF(AT27="","",IF(AT27&gt;AV27,1,0))</f>
        <v/>
      </c>
      <c r="AT27" s="92"/>
      <c r="AU27" s="93" t="s">
        <v>12</v>
      </c>
      <c r="AV27" s="89"/>
      <c r="AW27" s="82" t="str">
        <f>IF(AV27="","",IF(AV27&gt;AT27,1,0))</f>
        <v/>
      </c>
      <c r="AX27" s="191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91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79"/>
      <c r="BK27" s="179"/>
      <c r="BL27" s="179"/>
      <c r="BM27" s="182"/>
      <c r="BN27" s="158"/>
      <c r="BO27" s="158"/>
      <c r="BP27" s="158"/>
      <c r="BQ27" s="207"/>
      <c r="BR27" s="158"/>
      <c r="BS27" s="158"/>
      <c r="BT27" s="160"/>
      <c r="BU27" s="162"/>
      <c r="BW27" s="19"/>
    </row>
    <row r="28" spans="1:77" ht="12" hidden="1" customHeight="1" x14ac:dyDescent="0.2">
      <c r="A28" s="26">
        <f>AF2</f>
        <v>0</v>
      </c>
      <c r="B28" s="165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225">
        <f>AL8</f>
        <v>0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213">
        <f>AL12</f>
        <v>0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213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213">
        <f t="shared" ref="Z28" si="5">$AL$20</f>
        <v>0</v>
      </c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213">
        <f>AL24</f>
        <v>0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216"/>
      <c r="AS28" s="79" t="str">
        <f>IF(AT29="","",SUM(AS29:AS31))</f>
        <v/>
      </c>
      <c r="AT28" s="80"/>
      <c r="AU28" s="35" t="s">
        <v>12</v>
      </c>
      <c r="AV28" s="79" t="str">
        <f>IF(AV29="","",SUM(AW29:AW31))</f>
        <v/>
      </c>
      <c r="AW28" s="80"/>
      <c r="AX28" s="189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89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77">
        <f>SUMPRODUCT((J28=2)+(D28=2)+(P28=2)+(V28=2)+(AB28=2)+(AH28=2)+(AS28=2)+(AY28=2)+(BE28=2))</f>
        <v>0</v>
      </c>
      <c r="BK28" s="195" t="s">
        <v>13</v>
      </c>
      <c r="BL28" s="177">
        <f>SUMPRODUCT((L28=2)+(R28=2)+(X28=2)+(AD28=2)+(AJ28=2)+(AP28=2)+(AV28=2)+(BB28=2)+(BH28=2))</f>
        <v>0</v>
      </c>
      <c r="BM28" s="180">
        <f t="shared" ref="BM28" si="6">SUM(BJ28*2)+BL28</f>
        <v>0</v>
      </c>
      <c r="BN28" s="156">
        <f>SUM(D28,J28,V28,AB28,AH28,P28,AS28,AY28,BE28)</f>
        <v>0</v>
      </c>
      <c r="BO28" s="156" t="s">
        <v>13</v>
      </c>
      <c r="BP28" s="156">
        <f>SUM(F28,L28,R28,X28,AD28,AJ28,AP28,AV28,BB28,BH28)</f>
        <v>0</v>
      </c>
      <c r="BQ28" s="205" t="e">
        <f>SUM(BN28/BP28)</f>
        <v>#DIV/0!</v>
      </c>
      <c r="BR28" s="156">
        <f>SUM(J29,J30,J31,P29,P30,P31,V29,V30,V31,AB29,AB30,AB31,AH29,AH30,AH31,AN29,AN30,AN31,AT29,AT30,AT31,AZ29,AZ30,AZ31,BF29,BF30,BF31,D29,D30,D31)</f>
        <v>0</v>
      </c>
      <c r="BS28" s="156">
        <f>SUM(F29,F30,F31,L29,L30,L31,R29,R30,R31,X29,X30,X31,AD29,AD30,AD31,AJ29,AJ30,AJ31,AP29,AP30,AP31,AV29,AV30,AV31,BB29,BB30,BB31,BH29,BH30,BH31)</f>
        <v>0</v>
      </c>
      <c r="BT28" s="208" t="e">
        <f>SUM(BR28/BS28)</f>
        <v>#DIV/0!</v>
      </c>
      <c r="BU28" s="161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3">
        <f>AL3</f>
        <v>0</v>
      </c>
      <c r="B29" s="166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226"/>
      <c r="I29" s="30" t="str">
        <f>AQ9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214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214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214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214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217"/>
      <c r="AS29" s="30" t="str">
        <f>IF(AT29="","",IF(AT29&gt;AV29,1,0))</f>
        <v/>
      </c>
      <c r="AT29" s="35"/>
      <c r="AU29" s="30" t="s">
        <v>12</v>
      </c>
      <c r="AV29" s="56"/>
      <c r="AW29" s="30" t="str">
        <f>IF(AV29="","",IF(AV29&gt;AT29,1,0))</f>
        <v/>
      </c>
      <c r="AX29" s="190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90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78"/>
      <c r="BK29" s="178"/>
      <c r="BL29" s="178"/>
      <c r="BM29" s="181"/>
      <c r="BN29" s="157"/>
      <c r="BO29" s="157"/>
      <c r="BP29" s="157"/>
      <c r="BQ29" s="206"/>
      <c r="BR29" s="157"/>
      <c r="BS29" s="157"/>
      <c r="BT29" s="159"/>
      <c r="BU29" s="161"/>
      <c r="BW29" s="19"/>
    </row>
    <row r="30" spans="1:77" ht="12" hidden="1" customHeight="1" x14ac:dyDescent="0.2">
      <c r="A30" s="163"/>
      <c r="B30" s="166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226"/>
      <c r="I30" s="30" t="str">
        <f t="shared" ref="I30:I31" si="7">AQ10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214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214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214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214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217"/>
      <c r="AS30" s="30" t="str">
        <f>IF(AT30="","",IF(AT30&gt;AV30,1,0))</f>
        <v/>
      </c>
      <c r="AT30" s="30"/>
      <c r="AU30" s="30" t="s">
        <v>12</v>
      </c>
      <c r="AV30" s="12"/>
      <c r="AW30" s="30" t="str">
        <f>IF(AV30="","",IF(AV30&gt;AT30,1,0))</f>
        <v/>
      </c>
      <c r="AX30" s="190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90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78"/>
      <c r="BK30" s="178"/>
      <c r="BL30" s="178"/>
      <c r="BM30" s="181"/>
      <c r="BN30" s="157"/>
      <c r="BO30" s="157"/>
      <c r="BP30" s="157"/>
      <c r="BQ30" s="206"/>
      <c r="BR30" s="157"/>
      <c r="BS30" s="157"/>
      <c r="BT30" s="159"/>
      <c r="BU30" s="161"/>
      <c r="BW30" s="19"/>
    </row>
    <row r="31" spans="1:77" ht="12" hidden="1" customHeight="1" x14ac:dyDescent="0.2">
      <c r="A31" s="164"/>
      <c r="B31" s="167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227"/>
      <c r="I31" s="30" t="str">
        <f t="shared" si="7"/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215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215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215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215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218"/>
      <c r="AS31" s="30" t="str">
        <f>IF(AT31="","",IF(AT31&gt;AV31,1,0))</f>
        <v/>
      </c>
      <c r="AT31" s="20"/>
      <c r="AU31" s="20" t="s">
        <v>12</v>
      </c>
      <c r="AV31" s="21"/>
      <c r="AW31" s="30" t="str">
        <f>IF(AV31="","",IF(AV31&gt;AT31,1,0))</f>
        <v/>
      </c>
      <c r="AX31" s="191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91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79"/>
      <c r="BK31" s="179"/>
      <c r="BL31" s="179"/>
      <c r="BM31" s="182"/>
      <c r="BN31" s="158"/>
      <c r="BO31" s="158"/>
      <c r="BP31" s="158"/>
      <c r="BQ31" s="207"/>
      <c r="BR31" s="158"/>
      <c r="BS31" s="158"/>
      <c r="BT31" s="160"/>
      <c r="BU31" s="162"/>
      <c r="BW31" s="19"/>
    </row>
    <row r="32" spans="1:77" ht="12" hidden="1" customHeight="1" x14ac:dyDescent="0.2">
      <c r="A32" s="26">
        <f>$AR$2</f>
        <v>0</v>
      </c>
      <c r="B32" s="228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210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213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213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213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213" t="str">
        <f>$AR$24</f>
        <v>③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213">
        <f>$AR$28</f>
        <v>0</v>
      </c>
      <c r="AM32" s="6"/>
      <c r="AN32" s="6" t="str">
        <f>AV28</f>
        <v/>
      </c>
      <c r="AO32" s="6" t="s">
        <v>12</v>
      </c>
      <c r="AP32" s="7" t="str">
        <f>AS28</f>
        <v/>
      </c>
      <c r="AQ32" s="8"/>
      <c r="AR32" s="216"/>
      <c r="AS32" s="101"/>
      <c r="AT32" s="6"/>
      <c r="AU32" s="6" t="s">
        <v>12</v>
      </c>
      <c r="AV32" s="7"/>
      <c r="AW32" s="28"/>
      <c r="AX32" s="189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89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77">
        <f>SUMPRODUCT((J32=2)+(P32=2)+(V32=2)+(AB32=2)+(D32=2)+(AH32=2)+(AN32=2)+(AY32=2)+(BE32=2))</f>
        <v>0</v>
      </c>
      <c r="BK32" s="195" t="s">
        <v>13</v>
      </c>
      <c r="BL32" s="177">
        <f>SUMPRODUCT((L32=2)+(R32=2)+(X32=2)+(AD32=2)+(AJ32=2)+(AP32=2)+(F32=2)+(BB32=2)+(BH32=2))</f>
        <v>0</v>
      </c>
      <c r="BM32" s="180">
        <f t="shared" ref="BM32" si="8">SUM(BJ32*2)+BL32</f>
        <v>0</v>
      </c>
      <c r="BN32" s="156">
        <f>SUM(D32,J32,P32,V32,AB32,AH32,AN32,AS32,AY32,BE32)</f>
        <v>0</v>
      </c>
      <c r="BO32" s="156" t="s">
        <v>13</v>
      </c>
      <c r="BP32" s="156">
        <f>SUM(F32,L32,R32,X32,AD32,AJ32,AP32,BB32,BH32)</f>
        <v>0</v>
      </c>
      <c r="BQ32" s="205" t="e">
        <f>SUM(BN32/BP32)</f>
        <v>#DIV/0!</v>
      </c>
      <c r="BR32" s="156">
        <f>SUM(J33,J34,J35,P33,P34,P35,V33,V34,V35,AB33,AB34,AB35,AH33,AH34,AH35,AN33,AN34,AN35,AT33,AT34,AT35,AZ33,AZ34,AZ35,BF33,BF34,BF35,D33,D34,D35)</f>
        <v>0</v>
      </c>
      <c r="BS32" s="156">
        <f>SUM(F33,F34,F35,L33,L34,L35,R33,R34,R35,X33,X34,X35,AD33,AD34,AD35,AJ33,AJ34,AJ35,AP33,AP34,AP35,AV33,AV34,AV35,BB33,BB34,BB35,BH33,BH34,BH35)</f>
        <v>0</v>
      </c>
      <c r="BT32" s="208" t="e">
        <f>SUM(BR32/BS32)</f>
        <v>#DIV/0!</v>
      </c>
      <c r="BU32" s="161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30">
        <f>$AR$3</f>
        <v>0</v>
      </c>
      <c r="B33" s="229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211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214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214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214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214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214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217"/>
      <c r="AS33" s="102"/>
      <c r="AT33" s="30"/>
      <c r="AU33" s="30" t="s">
        <v>12</v>
      </c>
      <c r="AV33" s="12"/>
      <c r="AW33" s="31"/>
      <c r="AX33" s="190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90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78"/>
      <c r="BK33" s="178"/>
      <c r="BL33" s="178"/>
      <c r="BM33" s="181"/>
      <c r="BN33" s="157"/>
      <c r="BO33" s="157"/>
      <c r="BP33" s="157"/>
      <c r="BQ33" s="206"/>
      <c r="BR33" s="157"/>
      <c r="BS33" s="157"/>
      <c r="BT33" s="159"/>
      <c r="BU33" s="161"/>
      <c r="BW33" s="19"/>
    </row>
    <row r="34" spans="1:77" ht="12" hidden="1" customHeight="1" x14ac:dyDescent="0.2">
      <c r="A34" s="231"/>
      <c r="B34" s="229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211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214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214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214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214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214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217"/>
      <c r="AS34" s="102"/>
      <c r="AT34" s="30"/>
      <c r="AU34" s="30" t="s">
        <v>12</v>
      </c>
      <c r="AV34" s="12"/>
      <c r="AW34" s="31"/>
      <c r="AX34" s="190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90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78"/>
      <c r="BK34" s="178"/>
      <c r="BL34" s="178"/>
      <c r="BM34" s="181"/>
      <c r="BN34" s="157"/>
      <c r="BO34" s="157"/>
      <c r="BP34" s="157"/>
      <c r="BQ34" s="206"/>
      <c r="BR34" s="157"/>
      <c r="BS34" s="157"/>
      <c r="BT34" s="159"/>
      <c r="BU34" s="161"/>
      <c r="BW34" s="19"/>
    </row>
    <row r="35" spans="1:77" ht="12" hidden="1" customHeight="1" x14ac:dyDescent="0.2">
      <c r="A35" s="232"/>
      <c r="B35" s="229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212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215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215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215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215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215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218"/>
      <c r="AS35" s="103"/>
      <c r="AT35" s="20"/>
      <c r="AU35" s="20" t="s">
        <v>12</v>
      </c>
      <c r="AV35" s="21"/>
      <c r="AW35" s="33"/>
      <c r="AX35" s="191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91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79"/>
      <c r="BK35" s="179"/>
      <c r="BL35" s="179"/>
      <c r="BM35" s="182"/>
      <c r="BN35" s="158"/>
      <c r="BO35" s="158"/>
      <c r="BP35" s="158"/>
      <c r="BQ35" s="207"/>
      <c r="BR35" s="158"/>
      <c r="BS35" s="158"/>
      <c r="BT35" s="160"/>
      <c r="BU35" s="162"/>
      <c r="BW35" s="19"/>
    </row>
    <row r="36" spans="1:77" ht="12" hidden="1" customHeight="1" x14ac:dyDescent="0.2">
      <c r="A36" s="26">
        <f>$AX$2</f>
        <v>0</v>
      </c>
      <c r="B36" s="166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210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213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213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213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213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213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213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216"/>
      <c r="AY36" s="101"/>
      <c r="AZ36" s="6"/>
      <c r="BA36" s="6" t="s">
        <v>12</v>
      </c>
      <c r="BB36" s="7"/>
      <c r="BC36" s="8"/>
      <c r="BD36" s="189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77">
        <f>SUMPRODUCT((D36=2)+(J36=2)+(V36=2)+(P36=2)+(AB36=2)+(AH36=2)+(AN36=2)+(AT36=2)+(BE36=2))</f>
        <v>0</v>
      </c>
      <c r="BK36" s="195" t="s">
        <v>13</v>
      </c>
      <c r="BL36" s="177">
        <f>SUMPRODUCT((L36=2)+(R36=2)+(X36=2)+(AC36=2)+(AJ36=2)+(AP36=2)+(AV36=2)+(BB36=2)+(BH36=2))</f>
        <v>0</v>
      </c>
      <c r="BM36" s="180">
        <f t="shared" ref="BM36" si="9">SUM(BJ36*2)+BL36</f>
        <v>0</v>
      </c>
      <c r="BN36" s="156">
        <f>SUM(D36,J36,P36,V36,AB36,AG36,AN36,AT36,BE36)</f>
        <v>0</v>
      </c>
      <c r="BO36" s="156" t="s">
        <v>13</v>
      </c>
      <c r="BP36" s="156">
        <f>SUM(F36,L36,R36,X36,AD36,AJ36,AP36,AV36,BH36)</f>
        <v>0</v>
      </c>
      <c r="BQ36" s="205" t="e">
        <f>SUM(BN36/BP36)</f>
        <v>#DIV/0!</v>
      </c>
      <c r="BR36" s="156">
        <f>SUM(J37,J38,J39,P37,P38,P39,V37,V38,V39,AB37,AB38,AB39,AH37,AH38,AH39,AN37,AN38,AN39,AT37,AT38,AT39,AZ37,AZ38,AZ39,BF37,BF38,BF39,D37,D38,D39)</f>
        <v>0</v>
      </c>
      <c r="BS36" s="156">
        <f>SUM(F37,F38,F39,L37,L38,L39,R37,R38,R39,X37,X38,X39,AD37,AD38,AD39,AJ37,AJ38,AJ39,AP37,AP38,AP39,AV37,AV38,AV39,BB37,BB38,BB39,BH37,BH38,BH39)</f>
        <v>0</v>
      </c>
      <c r="BT36" s="208" t="e">
        <f>SUM(BR36/BS36)</f>
        <v>#DIV/0!</v>
      </c>
      <c r="BU36" s="161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30">
        <f>$AX$3</f>
        <v>0</v>
      </c>
      <c r="B37" s="166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211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214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214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214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214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214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214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217"/>
      <c r="AY37" s="102"/>
      <c r="AZ37" s="30"/>
      <c r="BA37" s="30" t="s">
        <v>12</v>
      </c>
      <c r="BB37" s="12"/>
      <c r="BC37" s="13"/>
      <c r="BD37" s="190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78"/>
      <c r="BK37" s="178"/>
      <c r="BL37" s="178"/>
      <c r="BM37" s="181"/>
      <c r="BN37" s="157"/>
      <c r="BO37" s="157"/>
      <c r="BP37" s="157"/>
      <c r="BQ37" s="206"/>
      <c r="BR37" s="157"/>
      <c r="BS37" s="157"/>
      <c r="BT37" s="159"/>
      <c r="BU37" s="161"/>
      <c r="BW37" s="19"/>
    </row>
    <row r="38" spans="1:77" ht="12" hidden="1" customHeight="1" x14ac:dyDescent="0.2">
      <c r="A38" s="231"/>
      <c r="B38" s="166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211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214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214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214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214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214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214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217"/>
      <c r="AY38" s="102"/>
      <c r="AZ38" s="30"/>
      <c r="BA38" s="30" t="s">
        <v>12</v>
      </c>
      <c r="BB38" s="12"/>
      <c r="BC38" s="13"/>
      <c r="BD38" s="190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78"/>
      <c r="BK38" s="178"/>
      <c r="BL38" s="178"/>
      <c r="BM38" s="181"/>
      <c r="BN38" s="157"/>
      <c r="BO38" s="157"/>
      <c r="BP38" s="157"/>
      <c r="BQ38" s="206"/>
      <c r="BR38" s="157"/>
      <c r="BS38" s="157"/>
      <c r="BT38" s="159"/>
      <c r="BU38" s="161"/>
      <c r="BW38" s="19"/>
    </row>
    <row r="39" spans="1:77" ht="12" hidden="1" customHeight="1" x14ac:dyDescent="0.2">
      <c r="A39" s="232"/>
      <c r="B39" s="166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212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215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215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215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215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215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215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218"/>
      <c r="AY39" s="103"/>
      <c r="AZ39" s="20"/>
      <c r="BA39" s="20" t="s">
        <v>12</v>
      </c>
      <c r="BB39" s="21"/>
      <c r="BC39" s="22"/>
      <c r="BD39" s="191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79"/>
      <c r="BK39" s="179"/>
      <c r="BL39" s="179"/>
      <c r="BM39" s="182"/>
      <c r="BN39" s="158"/>
      <c r="BO39" s="158"/>
      <c r="BP39" s="158"/>
      <c r="BQ39" s="207"/>
      <c r="BR39" s="158"/>
      <c r="BS39" s="158"/>
      <c r="BT39" s="160"/>
      <c r="BU39" s="162"/>
      <c r="BW39" s="19"/>
    </row>
    <row r="40" spans="1:77" ht="12" hidden="1" customHeight="1" x14ac:dyDescent="0.2">
      <c r="A40" s="55">
        <f>$BD$2</f>
        <v>0</v>
      </c>
      <c r="B40" s="166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210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213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213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213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213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213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213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213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216"/>
      <c r="BE40" s="102"/>
      <c r="BF40" s="35"/>
      <c r="BG40" s="35" t="s">
        <v>12</v>
      </c>
      <c r="BH40" s="56"/>
      <c r="BI40" s="97"/>
      <c r="BJ40" s="177">
        <f>SUMPRODUCT((J40=2)+(P40=2)+(V40=2)+(AB40=2)+(AH40=2)+(D40=2)+(AN40=2)+(AT40=2)+(AZ40=2))</f>
        <v>0</v>
      </c>
      <c r="BK40" s="178" t="s">
        <v>13</v>
      </c>
      <c r="BL40" s="177">
        <f>SUMPRODUCT((L40=2)+(R40=2)+(X40=2)+(AD40=2)+(AJ40=2)+(F40=2)+(AP40=2)+(AV40=2)+(BB40=2))</f>
        <v>0</v>
      </c>
      <c r="BM40" s="180">
        <f t="shared" ref="BM40" si="10">SUM(BJ40*2)+BL40</f>
        <v>0</v>
      </c>
      <c r="BN40" s="237">
        <f>SUM(D40,J40,P40,V40,AB40,AH40,AN40,AT40,AZ40,BD40)</f>
        <v>0</v>
      </c>
      <c r="BO40" s="237" t="s">
        <v>13</v>
      </c>
      <c r="BP40" s="237">
        <f>SUM(F40,L40,R40,X40,AD40,AJ40,AP40,AV40,BB40)</f>
        <v>0</v>
      </c>
      <c r="BQ40" s="205" t="e">
        <f>SUM(BN40/BP40)</f>
        <v>#DIV/0!</v>
      </c>
      <c r="BR40" s="237">
        <f>SUM(J41,J42,J43,P41,P42,P43,V41,V42,V43,AB41,AB42,AB43,AH41,AH42,AH43,AN41,AN42,AN43,AT41,AT42,AT43,AZ41,AZ42,AZ43,BF41,BF42,BF43,D41,D42,D43)</f>
        <v>0</v>
      </c>
      <c r="BS40" s="237">
        <f>SUM(F41,F42,F43,L41,L42,L43,R41,R42,R43,X41,X42,X43,AD41,AD42,AD43,AJ41,AJ42,AJ43,AP41,AP42,AP43,AV41,AV42,AV43,BB41,BB42,BB43,BH41,BH42,BH43)</f>
        <v>0</v>
      </c>
      <c r="BT40" s="208" t="e">
        <f>SUM(BR40/BS40)</f>
        <v>#DIV/0!</v>
      </c>
      <c r="BU40" s="240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30">
        <f>$BD$3</f>
        <v>0</v>
      </c>
      <c r="B41" s="166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211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214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214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214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214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214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214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214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217"/>
      <c r="BE41" s="30"/>
      <c r="BF41" s="30"/>
      <c r="BG41" s="30" t="s">
        <v>12</v>
      </c>
      <c r="BH41" s="12"/>
      <c r="BI41" s="30"/>
      <c r="BJ41" s="178"/>
      <c r="BK41" s="178"/>
      <c r="BL41" s="178"/>
      <c r="BM41" s="181"/>
      <c r="BN41" s="157"/>
      <c r="BO41" s="157"/>
      <c r="BP41" s="157"/>
      <c r="BQ41" s="206"/>
      <c r="BR41" s="157"/>
      <c r="BS41" s="157"/>
      <c r="BT41" s="159"/>
      <c r="BU41" s="161"/>
      <c r="BW41" s="19"/>
    </row>
    <row r="42" spans="1:77" ht="12" hidden="1" customHeight="1" x14ac:dyDescent="0.2">
      <c r="A42" s="231"/>
      <c r="B42" s="166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211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214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214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214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214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214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214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214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217"/>
      <c r="BE42" s="30"/>
      <c r="BF42" s="30"/>
      <c r="BG42" s="30" t="s">
        <v>12</v>
      </c>
      <c r="BH42" s="12"/>
      <c r="BI42" s="30"/>
      <c r="BJ42" s="178"/>
      <c r="BK42" s="178"/>
      <c r="BL42" s="178"/>
      <c r="BM42" s="181"/>
      <c r="BN42" s="157"/>
      <c r="BO42" s="157"/>
      <c r="BP42" s="157"/>
      <c r="BQ42" s="206"/>
      <c r="BR42" s="157"/>
      <c r="BS42" s="157"/>
      <c r="BT42" s="159"/>
      <c r="BU42" s="161"/>
      <c r="BW42" s="19"/>
    </row>
    <row r="43" spans="1:77" ht="12" hidden="1" customHeight="1" x14ac:dyDescent="0.2">
      <c r="A43" s="242"/>
      <c r="B43" s="233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234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23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23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23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23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23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23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23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244"/>
      <c r="BE43" s="66"/>
      <c r="BF43" s="61"/>
      <c r="BG43" s="61" t="s">
        <v>12</v>
      </c>
      <c r="BH43" s="63"/>
      <c r="BI43" s="98"/>
      <c r="BJ43" s="179"/>
      <c r="BK43" s="243"/>
      <c r="BL43" s="179"/>
      <c r="BM43" s="182"/>
      <c r="BN43" s="238"/>
      <c r="BO43" s="238"/>
      <c r="BP43" s="238"/>
      <c r="BQ43" s="236"/>
      <c r="BR43" s="238"/>
      <c r="BS43" s="238"/>
      <c r="BT43" s="239"/>
      <c r="BU43" s="241"/>
    </row>
    <row r="44" spans="1:77" ht="13.5" thickTop="1" x14ac:dyDescent="0.2">
      <c r="BJ44" s="245"/>
      <c r="BK44" s="245"/>
      <c r="BL44" s="246"/>
      <c r="BM44" s="247"/>
      <c r="BN44" s="247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48" t="str">
        <f>$B$3</f>
        <v>ぐっちょびー</v>
      </c>
      <c r="C49" s="248"/>
      <c r="D49" s="248"/>
      <c r="E49" s="248"/>
      <c r="F49" s="248"/>
      <c r="G49" s="248"/>
      <c r="H49" s="248" t="str">
        <f>H3</f>
        <v>ユーアイクラブ</v>
      </c>
      <c r="I49" s="248"/>
      <c r="J49" s="248"/>
      <c r="K49" s="248"/>
      <c r="L49" s="248"/>
      <c r="M49" s="248"/>
      <c r="N49" s="248" t="str">
        <f>$N$3</f>
        <v>大塚SVC</v>
      </c>
      <c r="O49" s="248"/>
      <c r="P49" s="248"/>
      <c r="Q49" s="248"/>
      <c r="R49" s="248"/>
      <c r="S49" s="248"/>
      <c r="T49" s="248" t="str">
        <f>$T$3</f>
        <v>ボンベーロ</v>
      </c>
      <c r="U49" s="248"/>
      <c r="V49" s="248"/>
      <c r="W49" s="248"/>
      <c r="X49" s="248"/>
      <c r="Y49" s="248"/>
      <c r="Z49" s="248" t="str">
        <f>$Z$3</f>
        <v>'ひまわり　Ⅱ</v>
      </c>
      <c r="AA49" s="248"/>
      <c r="AB49" s="248"/>
      <c r="AC49" s="248"/>
      <c r="AD49" s="248"/>
      <c r="AE49" s="248"/>
      <c r="AF49" s="248" t="str">
        <f>$AF$3</f>
        <v>ワルキューレ　A</v>
      </c>
      <c r="AG49" s="248"/>
      <c r="AH49" s="248"/>
      <c r="AI49" s="248"/>
      <c r="AJ49" s="248"/>
      <c r="AK49" s="248"/>
      <c r="AL49" s="248">
        <f>$AL$3</f>
        <v>0</v>
      </c>
      <c r="AM49" s="248"/>
      <c r="AN49" s="248"/>
      <c r="AO49" s="248"/>
      <c r="AP49" s="248"/>
      <c r="AQ49" s="248"/>
      <c r="AR49" s="248">
        <f>$AR$3</f>
        <v>0</v>
      </c>
      <c r="AS49" s="248"/>
      <c r="AT49" s="248"/>
      <c r="AU49" s="248"/>
      <c r="AV49" s="248"/>
      <c r="AW49" s="248"/>
      <c r="AX49" s="248">
        <f>$AX$3</f>
        <v>0</v>
      </c>
      <c r="AY49" s="248"/>
      <c r="AZ49" s="248"/>
      <c r="BA49" s="248"/>
      <c r="BB49" s="248"/>
      <c r="BC49" s="248"/>
      <c r="BD49" s="248">
        <f>$BD$3</f>
        <v>0</v>
      </c>
      <c r="BE49" s="248"/>
      <c r="BF49" s="248"/>
      <c r="BG49" s="248"/>
      <c r="BH49" s="248"/>
      <c r="BI49" s="252"/>
    </row>
    <row r="50" spans="1:61" ht="22.5" customHeight="1" thickBot="1" x14ac:dyDescent="0.25">
      <c r="A50" s="70" t="s">
        <v>10</v>
      </c>
      <c r="B50" s="249">
        <f>$BU$4</f>
        <v>2</v>
      </c>
      <c r="C50" s="249"/>
      <c r="D50" s="249"/>
      <c r="E50" s="249"/>
      <c r="F50" s="249"/>
      <c r="G50" s="249"/>
      <c r="H50" s="249">
        <f>$BU$8</f>
        <v>1</v>
      </c>
      <c r="I50" s="249"/>
      <c r="J50" s="249"/>
      <c r="K50" s="249"/>
      <c r="L50" s="249"/>
      <c r="M50" s="249"/>
      <c r="N50" s="249">
        <f>$BU$12</f>
        <v>3</v>
      </c>
      <c r="O50" s="249"/>
      <c r="P50" s="249"/>
      <c r="Q50" s="249"/>
      <c r="R50" s="249"/>
      <c r="S50" s="249"/>
      <c r="T50" s="249">
        <f>$BU$16</f>
        <v>6</v>
      </c>
      <c r="U50" s="249"/>
      <c r="V50" s="249"/>
      <c r="W50" s="249"/>
      <c r="X50" s="249"/>
      <c r="Y50" s="249"/>
      <c r="Z50" s="249">
        <f>$BU$20</f>
        <v>5</v>
      </c>
      <c r="AA50" s="249"/>
      <c r="AB50" s="249"/>
      <c r="AC50" s="249"/>
      <c r="AD50" s="249"/>
      <c r="AE50" s="249"/>
      <c r="AF50" s="249">
        <f>$BU$24</f>
        <v>4</v>
      </c>
      <c r="AG50" s="249"/>
      <c r="AH50" s="249"/>
      <c r="AI50" s="249"/>
      <c r="AJ50" s="249"/>
      <c r="AK50" s="249"/>
      <c r="AL50" s="249">
        <f>$BU$28</f>
        <v>7</v>
      </c>
      <c r="AM50" s="249"/>
      <c r="AN50" s="249"/>
      <c r="AO50" s="249"/>
      <c r="AP50" s="249"/>
      <c r="AQ50" s="249"/>
      <c r="AR50" s="249">
        <f>$BU$32</f>
        <v>7</v>
      </c>
      <c r="AS50" s="249"/>
      <c r="AT50" s="249"/>
      <c r="AU50" s="249"/>
      <c r="AV50" s="249"/>
      <c r="AW50" s="249"/>
      <c r="AX50" s="249">
        <f>$BU$36</f>
        <v>7</v>
      </c>
      <c r="AY50" s="249"/>
      <c r="AZ50" s="249"/>
      <c r="BA50" s="249"/>
      <c r="BB50" s="249"/>
      <c r="BC50" s="249"/>
      <c r="BD50" s="249">
        <f>$BU$40</f>
        <v>7</v>
      </c>
      <c r="BE50" s="249"/>
      <c r="BF50" s="249"/>
      <c r="BG50" s="249"/>
      <c r="BH50" s="249"/>
      <c r="BI50" s="25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BD8:BD11"/>
    <mergeCell ref="AF3:AK3"/>
    <mergeCell ref="BR4:BR7"/>
    <mergeCell ref="B1:G1"/>
    <mergeCell ref="B2:G2"/>
    <mergeCell ref="H2:M2"/>
    <mergeCell ref="N2:S2"/>
    <mergeCell ref="T2:Y2"/>
    <mergeCell ref="Z2:AE2"/>
    <mergeCell ref="B3:G3"/>
    <mergeCell ref="H3:M3"/>
    <mergeCell ref="N3:S3"/>
    <mergeCell ref="T3:Y3"/>
    <mergeCell ref="Z3:AE3"/>
    <mergeCell ref="H4:H7"/>
    <mergeCell ref="N4:N7"/>
    <mergeCell ref="T4:T7"/>
    <mergeCell ref="Z4:Z7"/>
    <mergeCell ref="AF4:AF7"/>
    <mergeCell ref="BT2:BT3"/>
    <mergeCell ref="BU2:BU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BJ8:BJ11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A9:A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E0ECC-1727-48A4-B8A9-9C3AB51D0A41}">
  <sheetPr>
    <tabColor rgb="FFFF0000"/>
  </sheetPr>
  <dimension ref="A1:BY111"/>
  <sheetViews>
    <sheetView tabSelected="1" workbookViewId="0">
      <selection activeCell="BQ1" sqref="BQ1:BT1048576"/>
    </sheetView>
  </sheetViews>
  <sheetFormatPr defaultRowHeight="13" x14ac:dyDescent="0.2"/>
  <cols>
    <col min="1" max="1" width="16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81640625" customWidth="1"/>
    <col min="64" max="64" width="2.6328125" customWidth="1"/>
    <col min="65" max="65" width="3" customWidth="1"/>
    <col min="66" max="66" width="3.1796875" customWidth="1"/>
    <col min="67" max="67" width="0.81640625" customWidth="1"/>
    <col min="68" max="68" width="2.81640625" customWidth="1"/>
    <col min="69" max="69" width="7.5429687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81640625" customWidth="1"/>
    <col min="321" max="321" width="2.1796875" customWidth="1"/>
    <col min="322" max="322" width="3.1796875" customWidth="1"/>
    <col min="323" max="323" width="0.81640625" customWidth="1"/>
    <col min="324" max="324" width="2.81640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81640625" customWidth="1"/>
    <col min="577" max="577" width="2.1796875" customWidth="1"/>
    <col min="578" max="578" width="3.1796875" customWidth="1"/>
    <col min="579" max="579" width="0.81640625" customWidth="1"/>
    <col min="580" max="580" width="2.81640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81640625" customWidth="1"/>
    <col min="833" max="833" width="2.1796875" customWidth="1"/>
    <col min="834" max="834" width="3.1796875" customWidth="1"/>
    <col min="835" max="835" width="0.81640625" customWidth="1"/>
    <col min="836" max="836" width="2.81640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81640625" customWidth="1"/>
    <col min="1089" max="1089" width="2.1796875" customWidth="1"/>
    <col min="1090" max="1090" width="3.1796875" customWidth="1"/>
    <col min="1091" max="1091" width="0.81640625" customWidth="1"/>
    <col min="1092" max="1092" width="2.81640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81640625" customWidth="1"/>
    <col min="1345" max="1345" width="2.1796875" customWidth="1"/>
    <col min="1346" max="1346" width="3.1796875" customWidth="1"/>
    <col min="1347" max="1347" width="0.81640625" customWidth="1"/>
    <col min="1348" max="1348" width="2.81640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81640625" customWidth="1"/>
    <col min="1601" max="1601" width="2.1796875" customWidth="1"/>
    <col min="1602" max="1602" width="3.1796875" customWidth="1"/>
    <col min="1603" max="1603" width="0.81640625" customWidth="1"/>
    <col min="1604" max="1604" width="2.81640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81640625" customWidth="1"/>
    <col min="1857" max="1857" width="2.1796875" customWidth="1"/>
    <col min="1858" max="1858" width="3.1796875" customWidth="1"/>
    <col min="1859" max="1859" width="0.81640625" customWidth="1"/>
    <col min="1860" max="1860" width="2.81640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81640625" customWidth="1"/>
    <col min="2113" max="2113" width="2.1796875" customWidth="1"/>
    <col min="2114" max="2114" width="3.1796875" customWidth="1"/>
    <col min="2115" max="2115" width="0.81640625" customWidth="1"/>
    <col min="2116" max="2116" width="2.81640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81640625" customWidth="1"/>
    <col min="2369" max="2369" width="2.1796875" customWidth="1"/>
    <col min="2370" max="2370" width="3.1796875" customWidth="1"/>
    <col min="2371" max="2371" width="0.81640625" customWidth="1"/>
    <col min="2372" max="2372" width="2.81640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81640625" customWidth="1"/>
    <col min="2625" max="2625" width="2.1796875" customWidth="1"/>
    <col min="2626" max="2626" width="3.1796875" customWidth="1"/>
    <col min="2627" max="2627" width="0.81640625" customWidth="1"/>
    <col min="2628" max="2628" width="2.81640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81640625" customWidth="1"/>
    <col min="2881" max="2881" width="2.1796875" customWidth="1"/>
    <col min="2882" max="2882" width="3.1796875" customWidth="1"/>
    <col min="2883" max="2883" width="0.81640625" customWidth="1"/>
    <col min="2884" max="2884" width="2.81640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81640625" customWidth="1"/>
    <col min="3137" max="3137" width="2.1796875" customWidth="1"/>
    <col min="3138" max="3138" width="3.1796875" customWidth="1"/>
    <col min="3139" max="3139" width="0.81640625" customWidth="1"/>
    <col min="3140" max="3140" width="2.81640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81640625" customWidth="1"/>
    <col min="3393" max="3393" width="2.1796875" customWidth="1"/>
    <col min="3394" max="3394" width="3.1796875" customWidth="1"/>
    <col min="3395" max="3395" width="0.81640625" customWidth="1"/>
    <col min="3396" max="3396" width="2.81640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81640625" customWidth="1"/>
    <col min="3649" max="3649" width="2.1796875" customWidth="1"/>
    <col min="3650" max="3650" width="3.1796875" customWidth="1"/>
    <col min="3651" max="3651" width="0.81640625" customWidth="1"/>
    <col min="3652" max="3652" width="2.81640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81640625" customWidth="1"/>
    <col min="3905" max="3905" width="2.1796875" customWidth="1"/>
    <col min="3906" max="3906" width="3.1796875" customWidth="1"/>
    <col min="3907" max="3907" width="0.81640625" customWidth="1"/>
    <col min="3908" max="3908" width="2.81640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81640625" customWidth="1"/>
    <col min="4161" max="4161" width="2.1796875" customWidth="1"/>
    <col min="4162" max="4162" width="3.1796875" customWidth="1"/>
    <col min="4163" max="4163" width="0.81640625" customWidth="1"/>
    <col min="4164" max="4164" width="2.81640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81640625" customWidth="1"/>
    <col min="4417" max="4417" width="2.1796875" customWidth="1"/>
    <col min="4418" max="4418" width="3.1796875" customWidth="1"/>
    <col min="4419" max="4419" width="0.81640625" customWidth="1"/>
    <col min="4420" max="4420" width="2.81640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81640625" customWidth="1"/>
    <col min="4673" max="4673" width="2.1796875" customWidth="1"/>
    <col min="4674" max="4674" width="3.1796875" customWidth="1"/>
    <col min="4675" max="4675" width="0.81640625" customWidth="1"/>
    <col min="4676" max="4676" width="2.81640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81640625" customWidth="1"/>
    <col min="4929" max="4929" width="2.1796875" customWidth="1"/>
    <col min="4930" max="4930" width="3.1796875" customWidth="1"/>
    <col min="4931" max="4931" width="0.81640625" customWidth="1"/>
    <col min="4932" max="4932" width="2.81640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81640625" customWidth="1"/>
    <col min="5185" max="5185" width="2.1796875" customWidth="1"/>
    <col min="5186" max="5186" width="3.1796875" customWidth="1"/>
    <col min="5187" max="5187" width="0.81640625" customWidth="1"/>
    <col min="5188" max="5188" width="2.81640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81640625" customWidth="1"/>
    <col min="5441" max="5441" width="2.1796875" customWidth="1"/>
    <col min="5442" max="5442" width="3.1796875" customWidth="1"/>
    <col min="5443" max="5443" width="0.81640625" customWidth="1"/>
    <col min="5444" max="5444" width="2.81640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81640625" customWidth="1"/>
    <col min="5697" max="5697" width="2.1796875" customWidth="1"/>
    <col min="5698" max="5698" width="3.1796875" customWidth="1"/>
    <col min="5699" max="5699" width="0.81640625" customWidth="1"/>
    <col min="5700" max="5700" width="2.81640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81640625" customWidth="1"/>
    <col min="5953" max="5953" width="2.1796875" customWidth="1"/>
    <col min="5954" max="5954" width="3.1796875" customWidth="1"/>
    <col min="5955" max="5955" width="0.81640625" customWidth="1"/>
    <col min="5956" max="5956" width="2.81640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81640625" customWidth="1"/>
    <col min="6209" max="6209" width="2.1796875" customWidth="1"/>
    <col min="6210" max="6210" width="3.1796875" customWidth="1"/>
    <col min="6211" max="6211" width="0.81640625" customWidth="1"/>
    <col min="6212" max="6212" width="2.81640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81640625" customWidth="1"/>
    <col min="6465" max="6465" width="2.1796875" customWidth="1"/>
    <col min="6466" max="6466" width="3.1796875" customWidth="1"/>
    <col min="6467" max="6467" width="0.81640625" customWidth="1"/>
    <col min="6468" max="6468" width="2.81640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81640625" customWidth="1"/>
    <col min="6721" max="6721" width="2.1796875" customWidth="1"/>
    <col min="6722" max="6722" width="3.1796875" customWidth="1"/>
    <col min="6723" max="6723" width="0.81640625" customWidth="1"/>
    <col min="6724" max="6724" width="2.81640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81640625" customWidth="1"/>
    <col min="6977" max="6977" width="2.1796875" customWidth="1"/>
    <col min="6978" max="6978" width="3.1796875" customWidth="1"/>
    <col min="6979" max="6979" width="0.81640625" customWidth="1"/>
    <col min="6980" max="6980" width="2.81640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81640625" customWidth="1"/>
    <col min="7233" max="7233" width="2.1796875" customWidth="1"/>
    <col min="7234" max="7234" width="3.1796875" customWidth="1"/>
    <col min="7235" max="7235" width="0.81640625" customWidth="1"/>
    <col min="7236" max="7236" width="2.81640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81640625" customWidth="1"/>
    <col min="7489" max="7489" width="2.1796875" customWidth="1"/>
    <col min="7490" max="7490" width="3.1796875" customWidth="1"/>
    <col min="7491" max="7491" width="0.81640625" customWidth="1"/>
    <col min="7492" max="7492" width="2.81640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81640625" customWidth="1"/>
    <col min="7745" max="7745" width="2.1796875" customWidth="1"/>
    <col min="7746" max="7746" width="3.1796875" customWidth="1"/>
    <col min="7747" max="7747" width="0.81640625" customWidth="1"/>
    <col min="7748" max="7748" width="2.81640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81640625" customWidth="1"/>
    <col min="8001" max="8001" width="2.1796875" customWidth="1"/>
    <col min="8002" max="8002" width="3.1796875" customWidth="1"/>
    <col min="8003" max="8003" width="0.81640625" customWidth="1"/>
    <col min="8004" max="8004" width="2.81640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81640625" customWidth="1"/>
    <col min="8257" max="8257" width="2.1796875" customWidth="1"/>
    <col min="8258" max="8258" width="3.1796875" customWidth="1"/>
    <col min="8259" max="8259" width="0.81640625" customWidth="1"/>
    <col min="8260" max="8260" width="2.81640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81640625" customWidth="1"/>
    <col min="8513" max="8513" width="2.1796875" customWidth="1"/>
    <col min="8514" max="8514" width="3.1796875" customWidth="1"/>
    <col min="8515" max="8515" width="0.81640625" customWidth="1"/>
    <col min="8516" max="8516" width="2.81640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81640625" customWidth="1"/>
    <col min="8769" max="8769" width="2.1796875" customWidth="1"/>
    <col min="8770" max="8770" width="3.1796875" customWidth="1"/>
    <col min="8771" max="8771" width="0.81640625" customWidth="1"/>
    <col min="8772" max="8772" width="2.81640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81640625" customWidth="1"/>
    <col min="9025" max="9025" width="2.1796875" customWidth="1"/>
    <col min="9026" max="9026" width="3.1796875" customWidth="1"/>
    <col min="9027" max="9027" width="0.81640625" customWidth="1"/>
    <col min="9028" max="9028" width="2.81640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81640625" customWidth="1"/>
    <col min="9281" max="9281" width="2.1796875" customWidth="1"/>
    <col min="9282" max="9282" width="3.1796875" customWidth="1"/>
    <col min="9283" max="9283" width="0.81640625" customWidth="1"/>
    <col min="9284" max="9284" width="2.81640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81640625" customWidth="1"/>
    <col min="9537" max="9537" width="2.1796875" customWidth="1"/>
    <col min="9538" max="9538" width="3.1796875" customWidth="1"/>
    <col min="9539" max="9539" width="0.81640625" customWidth="1"/>
    <col min="9540" max="9540" width="2.81640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81640625" customWidth="1"/>
    <col min="9793" max="9793" width="2.1796875" customWidth="1"/>
    <col min="9794" max="9794" width="3.1796875" customWidth="1"/>
    <col min="9795" max="9795" width="0.81640625" customWidth="1"/>
    <col min="9796" max="9796" width="2.81640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81640625" customWidth="1"/>
    <col min="10049" max="10049" width="2.1796875" customWidth="1"/>
    <col min="10050" max="10050" width="3.1796875" customWidth="1"/>
    <col min="10051" max="10051" width="0.81640625" customWidth="1"/>
    <col min="10052" max="10052" width="2.81640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81640625" customWidth="1"/>
    <col min="10305" max="10305" width="2.1796875" customWidth="1"/>
    <col min="10306" max="10306" width="3.1796875" customWidth="1"/>
    <col min="10307" max="10307" width="0.81640625" customWidth="1"/>
    <col min="10308" max="10308" width="2.81640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81640625" customWidth="1"/>
    <col min="10561" max="10561" width="2.1796875" customWidth="1"/>
    <col min="10562" max="10562" width="3.1796875" customWidth="1"/>
    <col min="10563" max="10563" width="0.81640625" customWidth="1"/>
    <col min="10564" max="10564" width="2.81640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81640625" customWidth="1"/>
    <col min="10817" max="10817" width="2.1796875" customWidth="1"/>
    <col min="10818" max="10818" width="3.1796875" customWidth="1"/>
    <col min="10819" max="10819" width="0.81640625" customWidth="1"/>
    <col min="10820" max="10820" width="2.81640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81640625" customWidth="1"/>
    <col min="11073" max="11073" width="2.1796875" customWidth="1"/>
    <col min="11074" max="11074" width="3.1796875" customWidth="1"/>
    <col min="11075" max="11075" width="0.81640625" customWidth="1"/>
    <col min="11076" max="11076" width="2.81640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81640625" customWidth="1"/>
    <col min="11329" max="11329" width="2.1796875" customWidth="1"/>
    <col min="11330" max="11330" width="3.1796875" customWidth="1"/>
    <col min="11331" max="11331" width="0.81640625" customWidth="1"/>
    <col min="11332" max="11332" width="2.81640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81640625" customWidth="1"/>
    <col min="11585" max="11585" width="2.1796875" customWidth="1"/>
    <col min="11586" max="11586" width="3.1796875" customWidth="1"/>
    <col min="11587" max="11587" width="0.81640625" customWidth="1"/>
    <col min="11588" max="11588" width="2.81640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81640625" customWidth="1"/>
    <col min="11841" max="11841" width="2.1796875" customWidth="1"/>
    <col min="11842" max="11842" width="3.1796875" customWidth="1"/>
    <col min="11843" max="11843" width="0.81640625" customWidth="1"/>
    <col min="11844" max="11844" width="2.81640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81640625" customWidth="1"/>
    <col min="12097" max="12097" width="2.1796875" customWidth="1"/>
    <col min="12098" max="12098" width="3.1796875" customWidth="1"/>
    <col min="12099" max="12099" width="0.81640625" customWidth="1"/>
    <col min="12100" max="12100" width="2.81640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81640625" customWidth="1"/>
    <col min="12353" max="12353" width="2.1796875" customWidth="1"/>
    <col min="12354" max="12354" width="3.1796875" customWidth="1"/>
    <col min="12355" max="12355" width="0.81640625" customWidth="1"/>
    <col min="12356" max="12356" width="2.81640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81640625" customWidth="1"/>
    <col min="12609" max="12609" width="2.1796875" customWidth="1"/>
    <col min="12610" max="12610" width="3.1796875" customWidth="1"/>
    <col min="12611" max="12611" width="0.81640625" customWidth="1"/>
    <col min="12612" max="12612" width="2.81640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81640625" customWidth="1"/>
    <col min="12865" max="12865" width="2.1796875" customWidth="1"/>
    <col min="12866" max="12866" width="3.1796875" customWidth="1"/>
    <col min="12867" max="12867" width="0.81640625" customWidth="1"/>
    <col min="12868" max="12868" width="2.81640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81640625" customWidth="1"/>
    <col min="13121" max="13121" width="2.1796875" customWidth="1"/>
    <col min="13122" max="13122" width="3.1796875" customWidth="1"/>
    <col min="13123" max="13123" width="0.81640625" customWidth="1"/>
    <col min="13124" max="13124" width="2.81640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81640625" customWidth="1"/>
    <col min="13377" max="13377" width="2.1796875" customWidth="1"/>
    <col min="13378" max="13378" width="3.1796875" customWidth="1"/>
    <col min="13379" max="13379" width="0.81640625" customWidth="1"/>
    <col min="13380" max="13380" width="2.81640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81640625" customWidth="1"/>
    <col min="13633" max="13633" width="2.1796875" customWidth="1"/>
    <col min="13634" max="13634" width="3.1796875" customWidth="1"/>
    <col min="13635" max="13635" width="0.81640625" customWidth="1"/>
    <col min="13636" max="13636" width="2.81640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81640625" customWidth="1"/>
    <col min="13889" max="13889" width="2.1796875" customWidth="1"/>
    <col min="13890" max="13890" width="3.1796875" customWidth="1"/>
    <col min="13891" max="13891" width="0.81640625" customWidth="1"/>
    <col min="13892" max="13892" width="2.81640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81640625" customWidth="1"/>
    <col min="14145" max="14145" width="2.1796875" customWidth="1"/>
    <col min="14146" max="14146" width="3.1796875" customWidth="1"/>
    <col min="14147" max="14147" width="0.81640625" customWidth="1"/>
    <col min="14148" max="14148" width="2.81640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81640625" customWidth="1"/>
    <col min="14401" max="14401" width="2.1796875" customWidth="1"/>
    <col min="14402" max="14402" width="3.1796875" customWidth="1"/>
    <col min="14403" max="14403" width="0.81640625" customWidth="1"/>
    <col min="14404" max="14404" width="2.81640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81640625" customWidth="1"/>
    <col min="14657" max="14657" width="2.1796875" customWidth="1"/>
    <col min="14658" max="14658" width="3.1796875" customWidth="1"/>
    <col min="14659" max="14659" width="0.81640625" customWidth="1"/>
    <col min="14660" max="14660" width="2.81640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81640625" customWidth="1"/>
    <col min="14913" max="14913" width="2.1796875" customWidth="1"/>
    <col min="14914" max="14914" width="3.1796875" customWidth="1"/>
    <col min="14915" max="14915" width="0.81640625" customWidth="1"/>
    <col min="14916" max="14916" width="2.81640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81640625" customWidth="1"/>
    <col min="15169" max="15169" width="2.1796875" customWidth="1"/>
    <col min="15170" max="15170" width="3.1796875" customWidth="1"/>
    <col min="15171" max="15171" width="0.81640625" customWidth="1"/>
    <col min="15172" max="15172" width="2.81640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81640625" customWidth="1"/>
    <col min="15425" max="15425" width="2.1796875" customWidth="1"/>
    <col min="15426" max="15426" width="3.1796875" customWidth="1"/>
    <col min="15427" max="15427" width="0.81640625" customWidth="1"/>
    <col min="15428" max="15428" width="2.81640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81640625" customWidth="1"/>
    <col min="15681" max="15681" width="2.1796875" customWidth="1"/>
    <col min="15682" max="15682" width="3.1796875" customWidth="1"/>
    <col min="15683" max="15683" width="0.81640625" customWidth="1"/>
    <col min="15684" max="15684" width="2.81640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81640625" customWidth="1"/>
    <col min="15937" max="15937" width="2.1796875" customWidth="1"/>
    <col min="15938" max="15938" width="3.1796875" customWidth="1"/>
    <col min="15939" max="15939" width="0.81640625" customWidth="1"/>
    <col min="15940" max="15940" width="2.81640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81640625" customWidth="1"/>
    <col min="16193" max="16193" width="2.1796875" customWidth="1"/>
    <col min="16194" max="16194" width="3.1796875" customWidth="1"/>
    <col min="16195" max="16195" width="0.81640625" customWidth="1"/>
    <col min="16196" max="16196" width="2.81640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50</v>
      </c>
      <c r="H1" s="76" t="s">
        <v>51</v>
      </c>
      <c r="T1" t="s">
        <v>61</v>
      </c>
      <c r="AF1" t="s">
        <v>1</v>
      </c>
    </row>
    <row r="2" spans="1:77" ht="15" customHeight="1" thickTop="1" x14ac:dyDescent="0.2">
      <c r="A2" s="3" t="s">
        <v>2</v>
      </c>
      <c r="B2" s="129"/>
      <c r="C2" s="130"/>
      <c r="D2" s="130"/>
      <c r="E2" s="130"/>
      <c r="F2" s="130"/>
      <c r="G2" s="131"/>
      <c r="H2" s="129"/>
      <c r="I2" s="130"/>
      <c r="J2" s="130"/>
      <c r="K2" s="130"/>
      <c r="L2" s="130"/>
      <c r="M2" s="131"/>
      <c r="N2" s="129"/>
      <c r="O2" s="130"/>
      <c r="P2" s="130"/>
      <c r="Q2" s="130"/>
      <c r="R2" s="130"/>
      <c r="S2" s="131"/>
      <c r="T2" s="129"/>
      <c r="U2" s="130"/>
      <c r="V2" s="130"/>
      <c r="W2" s="130"/>
      <c r="X2" s="130"/>
      <c r="Y2" s="131"/>
      <c r="Z2" s="129"/>
      <c r="AA2" s="130"/>
      <c r="AB2" s="130"/>
      <c r="AC2" s="130"/>
      <c r="AD2" s="130"/>
      <c r="AE2" s="131"/>
      <c r="AF2" s="129"/>
      <c r="AG2" s="130"/>
      <c r="AH2" s="130"/>
      <c r="AI2" s="130"/>
      <c r="AJ2" s="130"/>
      <c r="AK2" s="131"/>
      <c r="AL2" s="129"/>
      <c r="AM2" s="130"/>
      <c r="AN2" s="130"/>
      <c r="AO2" s="130"/>
      <c r="AP2" s="130"/>
      <c r="AQ2" s="131"/>
      <c r="AR2" s="129"/>
      <c r="AS2" s="130"/>
      <c r="AT2" s="130"/>
      <c r="AU2" s="130"/>
      <c r="AV2" s="130"/>
      <c r="AW2" s="131"/>
      <c r="AX2" s="129"/>
      <c r="AY2" s="130"/>
      <c r="AZ2" s="130"/>
      <c r="BA2" s="130"/>
      <c r="BB2" s="130"/>
      <c r="BC2" s="131"/>
      <c r="BD2" s="129"/>
      <c r="BE2" s="130"/>
      <c r="BF2" s="130"/>
      <c r="BG2" s="130"/>
      <c r="BH2" s="130"/>
      <c r="BI2" s="131"/>
      <c r="BJ2" s="132" t="s">
        <v>3</v>
      </c>
      <c r="BK2" s="133"/>
      <c r="BL2" s="133"/>
      <c r="BM2" s="146" t="s">
        <v>25</v>
      </c>
      <c r="BN2" s="148" t="s">
        <v>4</v>
      </c>
      <c r="BO2" s="77"/>
      <c r="BP2" s="150" t="s">
        <v>5</v>
      </c>
      <c r="BQ2" s="142" t="s">
        <v>6</v>
      </c>
      <c r="BR2" s="152" t="s">
        <v>7</v>
      </c>
      <c r="BS2" s="154" t="s">
        <v>8</v>
      </c>
      <c r="BT2" s="142" t="s">
        <v>9</v>
      </c>
      <c r="BU2" s="144" t="s">
        <v>10</v>
      </c>
    </row>
    <row r="3" spans="1:77" s="72" customFormat="1" ht="30.75" customHeight="1" thickBot="1" x14ac:dyDescent="0.25">
      <c r="A3" s="4" t="s">
        <v>11</v>
      </c>
      <c r="B3" s="136" t="s">
        <v>83</v>
      </c>
      <c r="C3" s="137"/>
      <c r="D3" s="137"/>
      <c r="E3" s="137"/>
      <c r="F3" s="137"/>
      <c r="G3" s="138"/>
      <c r="H3" s="136" t="s">
        <v>64</v>
      </c>
      <c r="I3" s="137"/>
      <c r="J3" s="137"/>
      <c r="K3" s="137"/>
      <c r="L3" s="137"/>
      <c r="M3" s="138"/>
      <c r="N3" s="136" t="s">
        <v>84</v>
      </c>
      <c r="O3" s="137"/>
      <c r="P3" s="137"/>
      <c r="Q3" s="137"/>
      <c r="R3" s="137"/>
      <c r="S3" s="138"/>
      <c r="T3" s="136" t="s">
        <v>85</v>
      </c>
      <c r="U3" s="137"/>
      <c r="V3" s="137"/>
      <c r="W3" s="137"/>
      <c r="X3" s="137"/>
      <c r="Y3" s="138"/>
      <c r="Z3" s="136" t="s">
        <v>86</v>
      </c>
      <c r="AA3" s="137"/>
      <c r="AB3" s="137"/>
      <c r="AC3" s="137"/>
      <c r="AD3" s="137"/>
      <c r="AE3" s="138"/>
      <c r="AF3" s="136"/>
      <c r="AG3" s="137"/>
      <c r="AH3" s="137"/>
      <c r="AI3" s="137"/>
      <c r="AJ3" s="137"/>
      <c r="AK3" s="138"/>
      <c r="AL3" s="136"/>
      <c r="AM3" s="137"/>
      <c r="AN3" s="137"/>
      <c r="AO3" s="137"/>
      <c r="AP3" s="137"/>
      <c r="AQ3" s="138"/>
      <c r="AR3" s="136"/>
      <c r="AS3" s="137"/>
      <c r="AT3" s="137"/>
      <c r="AU3" s="137"/>
      <c r="AV3" s="137"/>
      <c r="AW3" s="138"/>
      <c r="AX3" s="136"/>
      <c r="AY3" s="137"/>
      <c r="AZ3" s="137"/>
      <c r="BA3" s="137"/>
      <c r="BB3" s="137"/>
      <c r="BC3" s="138"/>
      <c r="BD3" s="136"/>
      <c r="BE3" s="137"/>
      <c r="BF3" s="137"/>
      <c r="BG3" s="137"/>
      <c r="BH3" s="137"/>
      <c r="BI3" s="138"/>
      <c r="BJ3" s="134"/>
      <c r="BK3" s="135"/>
      <c r="BL3" s="135"/>
      <c r="BM3" s="147"/>
      <c r="BN3" s="149"/>
      <c r="BO3" s="78"/>
      <c r="BP3" s="151"/>
      <c r="BQ3" s="143"/>
      <c r="BR3" s="153"/>
      <c r="BS3" s="155"/>
      <c r="BT3" s="143"/>
      <c r="BU3" s="145"/>
    </row>
    <row r="4" spans="1:77" ht="14.25" customHeight="1" x14ac:dyDescent="0.2">
      <c r="A4" s="5">
        <f>$B$2</f>
        <v>0</v>
      </c>
      <c r="B4" s="168"/>
      <c r="C4" s="169"/>
      <c r="D4" s="169"/>
      <c r="E4" s="169"/>
      <c r="F4" s="169"/>
      <c r="G4" s="170"/>
      <c r="H4" s="253" t="s">
        <v>20</v>
      </c>
      <c r="I4" s="83">
        <f>IF(J5="","",SUM(I5:I7))</f>
        <v>1</v>
      </c>
      <c r="J4" s="84"/>
      <c r="K4" s="85" t="s">
        <v>12</v>
      </c>
      <c r="L4" s="83">
        <f>IF(L5="","",SUM(M5:M7))</f>
        <v>2</v>
      </c>
      <c r="M4" s="84"/>
      <c r="N4" s="139" t="s">
        <v>16</v>
      </c>
      <c r="O4" s="83">
        <f>IF(P5="","",SUM(O5:O7))</f>
        <v>2</v>
      </c>
      <c r="P4" s="96"/>
      <c r="Q4" s="86" t="s">
        <v>12</v>
      </c>
      <c r="R4" s="83">
        <f>IF(R5="","",SUM(S5:S7))</f>
        <v>0</v>
      </c>
      <c r="S4" s="84"/>
      <c r="T4" s="189" t="s">
        <v>14</v>
      </c>
      <c r="U4" s="83">
        <f>IF(V5="","",SUM(U5:U7))</f>
        <v>2</v>
      </c>
      <c r="V4" s="84"/>
      <c r="W4" s="11" t="s">
        <v>12</v>
      </c>
      <c r="X4" s="9">
        <f>IF(X5="","",SUM(Y5:Y7))</f>
        <v>0</v>
      </c>
      <c r="Y4" s="10"/>
      <c r="Z4" s="139" t="s">
        <v>23</v>
      </c>
      <c r="AA4" s="83">
        <f>IF(AB5="","",SUM(AA5:AA7))</f>
        <v>2</v>
      </c>
      <c r="AB4" s="84"/>
      <c r="AC4" s="85" t="s">
        <v>12</v>
      </c>
      <c r="AD4" s="83">
        <f>IF(AD5="","",SUM(AE5:AE7))</f>
        <v>1</v>
      </c>
      <c r="AE4" s="84"/>
      <c r="AF4" s="213"/>
      <c r="AG4" s="39" t="str">
        <f>IF(AH5="","",SUM(AG5:AG7))</f>
        <v/>
      </c>
      <c r="AH4" s="94"/>
      <c r="AI4" s="95" t="s">
        <v>12</v>
      </c>
      <c r="AJ4" s="39" t="str">
        <f>IF(AJ5="","",SUM(AK5:AK7))</f>
        <v/>
      </c>
      <c r="AK4" s="94"/>
      <c r="AL4" s="216"/>
      <c r="AM4" s="79" t="str">
        <f>IF(AN5="","",SUM(AM5:AM7))</f>
        <v/>
      </c>
      <c r="AN4" s="80"/>
      <c r="AO4" s="35" t="s">
        <v>12</v>
      </c>
      <c r="AP4" s="79" t="str">
        <f>IF(AP5="","",SUM(AQ5:AQ7))</f>
        <v/>
      </c>
      <c r="AQ4" s="80"/>
      <c r="AR4" s="189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89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89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77">
        <f>SUMPRODUCT((I4=2)+(O4=2)+(U4=2)+(AA4=2)+(AG4=2)+(AM4=2)+(AS4=2)+(AY4=2)+(BE4=2))</f>
        <v>3</v>
      </c>
      <c r="BK4" s="177" t="s">
        <v>13</v>
      </c>
      <c r="BL4" s="177">
        <f>SUMPRODUCT((L4=2)+(R4=2)+(X4=2)+(AD4=2)+(AJ4=2)+(AP4=2)+(AV4=2)+(BB4=2)+(BH4=2))</f>
        <v>1</v>
      </c>
      <c r="BM4" s="180">
        <f>SUM(BJ4*2)+BL4</f>
        <v>7</v>
      </c>
      <c r="BN4" s="156">
        <f>SUM(I4,O4,U4,AA4,AG4,AM4,AS4,AY4,BE4)</f>
        <v>7</v>
      </c>
      <c r="BO4" s="156" t="s">
        <v>13</v>
      </c>
      <c r="BP4" s="156">
        <f>SUM(F4,L4,R4,X4,AD4,AJ4,AP4,AV4,BB4,BH4)</f>
        <v>3</v>
      </c>
      <c r="BQ4" s="183">
        <f>SUM(BN4/BP4)</f>
        <v>2.3333333333333335</v>
      </c>
      <c r="BR4" s="156">
        <f>SUM(J5,J6,J7,P5,P6,P7,V5,V6,V7,AB5,AB6,AB7,AH5,AH6,AH7,AN5,AN6,AN7,AT5,AT6,AT7,AZ5,AZ6,AZ7,BF5,BF6,BF7,D5,D6,D7)</f>
        <v>142</v>
      </c>
      <c r="BS4" s="156">
        <f>SUM(F5,F6,F7,L5,L6,L7,R5,R6,R7,X5,X6,X7,AD5,AD6,AD7,AJ5,AJ6,AJ7,AP5,AP6,AP7,AV5,AV6,AV7,BB5,BB6,BB7,BH5,BH6,BH7)</f>
        <v>113</v>
      </c>
      <c r="BT4" s="159">
        <f>SUM(BR4/BS4)</f>
        <v>1.2566371681415929</v>
      </c>
      <c r="BU4" s="161">
        <f>$BV4</f>
        <v>2</v>
      </c>
      <c r="BV4">
        <f>RANK(BY4,BY$4:BY$43)</f>
        <v>2</v>
      </c>
      <c r="BW4">
        <f>IF(BN4=0,0,IF(BP4=0,9,BQ4))</f>
        <v>2.3333333333333335</v>
      </c>
      <c r="BX4">
        <f>IF(BR4=0,0,BT4)</f>
        <v>1.2566371681415929</v>
      </c>
      <c r="BY4">
        <f>BJ4+0.01*BW4+0.00001*BX4</f>
        <v>3.0233458997050149</v>
      </c>
    </row>
    <row r="5" spans="1:77" ht="14.25" customHeight="1" x14ac:dyDescent="0.2">
      <c r="A5" s="163" t="str">
        <f>$B$3</f>
        <v>華成 ★桜★</v>
      </c>
      <c r="B5" s="171"/>
      <c r="C5" s="172"/>
      <c r="D5" s="172"/>
      <c r="E5" s="172"/>
      <c r="F5" s="172"/>
      <c r="G5" s="173"/>
      <c r="H5" s="254"/>
      <c r="I5" s="82">
        <f>IF(J5="","",IF(J5&gt;L5,1,0))</f>
        <v>0</v>
      </c>
      <c r="J5" s="90">
        <v>11</v>
      </c>
      <c r="K5" s="82" t="s">
        <v>12</v>
      </c>
      <c r="L5" s="87">
        <v>15</v>
      </c>
      <c r="M5" s="82">
        <f>IF(L5="","",IF(L5&gt;J5,1,0))</f>
        <v>1</v>
      </c>
      <c r="N5" s="140"/>
      <c r="O5" s="82">
        <f>IF(P5="","",IF(P5&gt;R5,1,0))</f>
        <v>1</v>
      </c>
      <c r="P5" s="90">
        <v>15</v>
      </c>
      <c r="Q5" s="82" t="s">
        <v>12</v>
      </c>
      <c r="R5" s="87">
        <v>6</v>
      </c>
      <c r="S5" s="82">
        <f>IF(R5="","",IF(R5&gt;P5,1,0))</f>
        <v>0</v>
      </c>
      <c r="T5" s="190"/>
      <c r="U5" s="14">
        <f>IF(V5="","",IF(V5&gt;X5,1,0))</f>
        <v>1</v>
      </c>
      <c r="V5" s="15">
        <v>15</v>
      </c>
      <c r="W5" s="14" t="s">
        <v>12</v>
      </c>
      <c r="X5" s="16">
        <v>10</v>
      </c>
      <c r="Y5" s="14">
        <f>IF(X5="","",IF(X5&gt;V5,1,0))</f>
        <v>0</v>
      </c>
      <c r="Z5" s="140"/>
      <c r="AA5" s="82">
        <f>IF(AB5="","",IF(AB5&gt;AD5,1,0))</f>
        <v>1</v>
      </c>
      <c r="AB5" s="90">
        <v>15</v>
      </c>
      <c r="AC5" s="82" t="s">
        <v>12</v>
      </c>
      <c r="AD5" s="87">
        <v>12</v>
      </c>
      <c r="AE5" s="82">
        <f>IF(AD5="","",IF(AD5&gt;AB5,1,0))</f>
        <v>0</v>
      </c>
      <c r="AF5" s="214"/>
      <c r="AG5" s="41" t="str">
        <f>IF(AH5="","",IF(AH5&gt;AJ5,1,0))</f>
        <v/>
      </c>
      <c r="AH5" s="95"/>
      <c r="AI5" s="41" t="s">
        <v>12</v>
      </c>
      <c r="AJ5" s="48"/>
      <c r="AK5" s="41" t="str">
        <f>IF(AJ5="","",IF(AJ5&gt;AH5,1,0))</f>
        <v/>
      </c>
      <c r="AL5" s="217"/>
      <c r="AM5" s="30" t="str">
        <f>IF(AN5="","",IF(AN5&gt;AP5,1,0))</f>
        <v/>
      </c>
      <c r="AN5" s="35"/>
      <c r="AO5" s="30" t="s">
        <v>12</v>
      </c>
      <c r="AP5" s="56"/>
      <c r="AQ5" s="30" t="str">
        <f>IF(AP5="","",IF(AP5&gt;AN5,1,0))</f>
        <v/>
      </c>
      <c r="AR5" s="19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90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90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78"/>
      <c r="BK5" s="178"/>
      <c r="BL5" s="178"/>
      <c r="BM5" s="181"/>
      <c r="BN5" s="157"/>
      <c r="BO5" s="157"/>
      <c r="BP5" s="157"/>
      <c r="BQ5" s="184"/>
      <c r="BR5" s="157"/>
      <c r="BS5" s="157"/>
      <c r="BT5" s="159"/>
      <c r="BU5" s="161"/>
    </row>
    <row r="6" spans="1:77" ht="14.25" customHeight="1" x14ac:dyDescent="0.2">
      <c r="A6" s="163"/>
      <c r="B6" s="171"/>
      <c r="C6" s="172"/>
      <c r="D6" s="172"/>
      <c r="E6" s="172"/>
      <c r="F6" s="172"/>
      <c r="G6" s="173"/>
      <c r="H6" s="254"/>
      <c r="I6" s="82">
        <f>IF(J6="","",IF(J6&gt;L6,1,0))</f>
        <v>1</v>
      </c>
      <c r="J6" s="91">
        <v>15</v>
      </c>
      <c r="K6" s="82" t="s">
        <v>12</v>
      </c>
      <c r="L6" s="88">
        <v>5</v>
      </c>
      <c r="M6" s="82">
        <f>IF(L6="","",IF(L6&gt;J6,1,0))</f>
        <v>0</v>
      </c>
      <c r="N6" s="140"/>
      <c r="O6" s="82">
        <f>IF(P6="","",IF(P6&gt;R6,1,0))</f>
        <v>1</v>
      </c>
      <c r="P6" s="91">
        <v>17</v>
      </c>
      <c r="Q6" s="82" t="s">
        <v>12</v>
      </c>
      <c r="R6" s="88">
        <v>15</v>
      </c>
      <c r="S6" s="82">
        <f>IF(R6="","",IF(R6&gt;P6,1,0))</f>
        <v>0</v>
      </c>
      <c r="T6" s="190"/>
      <c r="U6" s="14">
        <f>IF(V6="","",IF(V6&gt;X6,1,0))</f>
        <v>1</v>
      </c>
      <c r="V6" s="17">
        <v>15</v>
      </c>
      <c r="W6" s="14" t="s">
        <v>12</v>
      </c>
      <c r="X6" s="18">
        <v>12</v>
      </c>
      <c r="Y6" s="14">
        <f>IF(X6="","",IF(X6&gt;V6,1,0))</f>
        <v>0</v>
      </c>
      <c r="Z6" s="140"/>
      <c r="AA6" s="82">
        <f>IF(AB6="","",IF(AB6&gt;AD6,1,0))</f>
        <v>0</v>
      </c>
      <c r="AB6" s="91">
        <v>11</v>
      </c>
      <c r="AC6" s="82" t="s">
        <v>12</v>
      </c>
      <c r="AD6" s="88">
        <v>15</v>
      </c>
      <c r="AE6" s="82">
        <f>IF(AD6="","",IF(AD6&gt;AB6,1,0))</f>
        <v>1</v>
      </c>
      <c r="AF6" s="214"/>
      <c r="AG6" s="41" t="str">
        <f>IF(AH6="","",IF(AH6&gt;AJ6,1,0))</f>
        <v/>
      </c>
      <c r="AH6" s="41"/>
      <c r="AI6" s="41" t="s">
        <v>12</v>
      </c>
      <c r="AJ6" s="51"/>
      <c r="AK6" s="41" t="str">
        <f>IF(AJ6="","",IF(AJ6&gt;AH6,1,0))</f>
        <v/>
      </c>
      <c r="AL6" s="217"/>
      <c r="AM6" s="30" t="str">
        <f>IF(AN6="","",IF(AN6&gt;AP6,1,0))</f>
        <v/>
      </c>
      <c r="AN6" s="30"/>
      <c r="AO6" s="30" t="s">
        <v>12</v>
      </c>
      <c r="AP6" s="12"/>
      <c r="AQ6" s="30" t="str">
        <f>IF(AP6="","",IF(AP6&gt;AN6,1,0))</f>
        <v/>
      </c>
      <c r="AR6" s="190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90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90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78"/>
      <c r="BK6" s="178"/>
      <c r="BL6" s="178"/>
      <c r="BM6" s="181"/>
      <c r="BN6" s="157"/>
      <c r="BO6" s="157"/>
      <c r="BP6" s="157"/>
      <c r="BQ6" s="184"/>
      <c r="BR6" s="157"/>
      <c r="BS6" s="157"/>
      <c r="BT6" s="159"/>
      <c r="BU6" s="161"/>
      <c r="BW6" s="19"/>
    </row>
    <row r="7" spans="1:77" ht="14.25" customHeight="1" thickBot="1" x14ac:dyDescent="0.25">
      <c r="A7" s="164"/>
      <c r="B7" s="174"/>
      <c r="C7" s="175"/>
      <c r="D7" s="175"/>
      <c r="E7" s="175"/>
      <c r="F7" s="175"/>
      <c r="G7" s="176"/>
      <c r="H7" s="255"/>
      <c r="I7" s="82">
        <f>IF(J7="","",IF(J7&gt;L7,1,0))</f>
        <v>0</v>
      </c>
      <c r="J7" s="92">
        <v>13</v>
      </c>
      <c r="K7" s="93" t="s">
        <v>12</v>
      </c>
      <c r="L7" s="89">
        <v>15</v>
      </c>
      <c r="M7" s="82">
        <f>IF(L7="","",IF(L7&gt;J7,1,0))</f>
        <v>1</v>
      </c>
      <c r="N7" s="141"/>
      <c r="O7" s="82" t="str">
        <f>IF(P7="","",IF(P7&gt;R7,1,0))</f>
        <v/>
      </c>
      <c r="P7" s="92"/>
      <c r="Q7" s="93" t="s">
        <v>12</v>
      </c>
      <c r="R7" s="89"/>
      <c r="S7" s="82" t="str">
        <f>IF(R7="","",IF(R7&gt;P7,1,0))</f>
        <v/>
      </c>
      <c r="T7" s="191"/>
      <c r="U7" s="14" t="str">
        <f>IF(V7="","",IF(V7&gt;X7,1,0))</f>
        <v/>
      </c>
      <c r="V7" s="23"/>
      <c r="W7" s="24" t="s">
        <v>12</v>
      </c>
      <c r="X7" s="25"/>
      <c r="Y7" s="14" t="str">
        <f>IF(X7="","",IF(X7&gt;V7,1,0))</f>
        <v/>
      </c>
      <c r="Z7" s="141"/>
      <c r="AA7" s="82">
        <f>IF(AB7="","",IF(AB7&gt;AD7,1,0))</f>
        <v>1</v>
      </c>
      <c r="AB7" s="92">
        <v>15</v>
      </c>
      <c r="AC7" s="93" t="s">
        <v>12</v>
      </c>
      <c r="AD7" s="89">
        <v>8</v>
      </c>
      <c r="AE7" s="82">
        <f>IF(AD7="","",IF(AD7&gt;AB7,1,0))</f>
        <v>0</v>
      </c>
      <c r="AF7" s="215"/>
      <c r="AG7" s="41" t="str">
        <f>IF(AH7="","",IF(AH7&gt;AJ7,1,0))</f>
        <v/>
      </c>
      <c r="AH7" s="42"/>
      <c r="AI7" s="42" t="s">
        <v>12</v>
      </c>
      <c r="AJ7" s="52"/>
      <c r="AK7" s="41" t="str">
        <f>IF(AJ7="","",IF(AJ7&gt;AH7,1,0))</f>
        <v/>
      </c>
      <c r="AL7" s="218"/>
      <c r="AM7" s="30" t="str">
        <f>IF(AN7="","",IF(AN7&gt;AP7,1,0))</f>
        <v/>
      </c>
      <c r="AN7" s="20"/>
      <c r="AO7" s="20" t="s">
        <v>12</v>
      </c>
      <c r="AP7" s="21"/>
      <c r="AQ7" s="30" t="str">
        <f>IF(AP7="","",IF(AP7&gt;AN7,1,0))</f>
        <v/>
      </c>
      <c r="AR7" s="191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91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91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79"/>
      <c r="BK7" s="179"/>
      <c r="BL7" s="179"/>
      <c r="BM7" s="182"/>
      <c r="BN7" s="158"/>
      <c r="BO7" s="158"/>
      <c r="BP7" s="158"/>
      <c r="BQ7" s="185"/>
      <c r="BR7" s="158"/>
      <c r="BS7" s="158"/>
      <c r="BT7" s="160"/>
      <c r="BU7" s="162"/>
      <c r="BW7" s="19"/>
    </row>
    <row r="8" spans="1:77" ht="14.25" customHeight="1" x14ac:dyDescent="0.2">
      <c r="A8" s="26">
        <f>B2</f>
        <v>0</v>
      </c>
      <c r="B8" s="264" t="str">
        <f>H4</f>
        <v>⑩</v>
      </c>
      <c r="C8" s="27"/>
      <c r="D8" s="6">
        <f>L4</f>
        <v>2</v>
      </c>
      <c r="E8" s="6" t="s">
        <v>12</v>
      </c>
      <c r="F8" s="6">
        <f>I4</f>
        <v>1</v>
      </c>
      <c r="G8" s="8"/>
      <c r="H8" s="168"/>
      <c r="I8" s="169"/>
      <c r="J8" s="169"/>
      <c r="K8" s="169"/>
      <c r="L8" s="169"/>
      <c r="M8" s="170"/>
      <c r="N8" s="139" t="s">
        <v>17</v>
      </c>
      <c r="O8" s="83">
        <f>IF(P9="","",SUM(O9:O11))</f>
        <v>2</v>
      </c>
      <c r="P8" s="10"/>
      <c r="Q8" s="11" t="s">
        <v>12</v>
      </c>
      <c r="R8" s="9">
        <f>IF(R9="","",SUM(S9:S11))</f>
        <v>0</v>
      </c>
      <c r="S8" s="10"/>
      <c r="T8" s="139" t="s">
        <v>22</v>
      </c>
      <c r="U8" s="83">
        <f>IF(V9="","",SUM(U9:U11))</f>
        <v>2</v>
      </c>
      <c r="V8" s="84"/>
      <c r="W8" s="86" t="s">
        <v>12</v>
      </c>
      <c r="X8" s="83">
        <f>IF(X9="","",SUM(Y9:Y11))</f>
        <v>0</v>
      </c>
      <c r="Y8" s="84"/>
      <c r="Z8" s="139" t="s">
        <v>24</v>
      </c>
      <c r="AA8" s="83">
        <f>IF(AB9="","",SUM(AA9:AA11))</f>
        <v>2</v>
      </c>
      <c r="AB8" s="84"/>
      <c r="AC8" s="86" t="s">
        <v>12</v>
      </c>
      <c r="AD8" s="83">
        <f>IF(AD9="","",SUM(AE9:AE11))</f>
        <v>0</v>
      </c>
      <c r="AE8" s="84"/>
      <c r="AF8" s="139" t="s">
        <v>18</v>
      </c>
      <c r="AG8" s="83" t="str">
        <f>IF(AH9="","",SUM(AG9:AG11))</f>
        <v/>
      </c>
      <c r="AH8" s="84"/>
      <c r="AI8" s="86" t="s">
        <v>12</v>
      </c>
      <c r="AJ8" s="83" t="str">
        <f>IF(AJ9="","",SUM(AK9:AK11))</f>
        <v/>
      </c>
      <c r="AK8" s="84"/>
      <c r="AL8" s="189" t="s">
        <v>29</v>
      </c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21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89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89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77">
        <f>SUMPRODUCT((D8=2)+(O8=2)+(U8=2)+(AA8=2)+(AG8=2)+(AM8=2)+(AS8=2)+(AY8=2)+(BE8=2))</f>
        <v>4</v>
      </c>
      <c r="BK8" s="195" t="s">
        <v>12</v>
      </c>
      <c r="BL8" s="177">
        <f>SUMPRODUCT((F8=2)+(R8=2)+(X8=2)+(AD8=2)+(AJ8=2)+(AP8=2)+(AV8=2)+(BB8=2)+(BH8=2))</f>
        <v>0</v>
      </c>
      <c r="BM8" s="196">
        <f t="shared" ref="BM8" si="0">SUM(BJ8*2)+BL8</f>
        <v>8</v>
      </c>
      <c r="BN8" s="156">
        <f>SUM(D8,,O8,U8,AA8,AG8,AM8,AS8,AY8,BE8)</f>
        <v>8</v>
      </c>
      <c r="BO8" s="156" t="s">
        <v>13</v>
      </c>
      <c r="BP8" s="156">
        <f>SUM(F8,R8,X8,AD8,AJ8,AP8,AV8,BB8,BH8)</f>
        <v>1</v>
      </c>
      <c r="BQ8" s="205">
        <f>SUM(BN8/BP8)</f>
        <v>8</v>
      </c>
      <c r="BR8" s="156">
        <f>SUM(J9,J10,J11,P9,P10,P11,V9,V10,V11,AB9,AB10,AB11,AH9,AH10,AH11,AN9,AN10,AN11,AT9,AT10,AT11,AZ9,AZ10,AZ11,BF9,BF10,BF11,D9,D10,D11)</f>
        <v>125</v>
      </c>
      <c r="BS8" s="156">
        <f>SUM(F9,F10,F11,L9,L10,L11,R9,R10,R11,X9,X10,X11,AD9,AD10,AD11,AJ9,AJ10,AJ11,AP9,AP10,AP11,AV9,AV10,AV11,BB9,BB10,BB11,BH9,BH10,BH11)</f>
        <v>88</v>
      </c>
      <c r="BT8" s="208">
        <f>SUM(BR8/BS8)</f>
        <v>1.4204545454545454</v>
      </c>
      <c r="BU8" s="161">
        <f>$BV8</f>
        <v>1</v>
      </c>
      <c r="BV8">
        <f>RANK(BY8,BY$4:BY$43)</f>
        <v>1</v>
      </c>
      <c r="BW8" s="73">
        <f>IF(BN8=0,0,IF(BP8=0,9,BQ8))</f>
        <v>8</v>
      </c>
      <c r="BX8" s="74">
        <f>IF(BR8=0,0,BT8)</f>
        <v>1.4204545454545454</v>
      </c>
      <c r="BY8">
        <f>BJ8+0.01*BW8+0.00001*BX8</f>
        <v>4.0800142045454546</v>
      </c>
    </row>
    <row r="9" spans="1:77" ht="14.25" customHeight="1" x14ac:dyDescent="0.2">
      <c r="A9" s="163" t="str">
        <f>H3</f>
        <v>レッドビッキーズ</v>
      </c>
      <c r="B9" s="265"/>
      <c r="C9" s="29">
        <f>M5</f>
        <v>1</v>
      </c>
      <c r="D9" s="30">
        <f>SUM(L5)</f>
        <v>15</v>
      </c>
      <c r="E9" s="30" t="s">
        <v>12</v>
      </c>
      <c r="F9" s="30">
        <f>SUM(J5)</f>
        <v>11</v>
      </c>
      <c r="G9" s="13">
        <f>$I$5</f>
        <v>0</v>
      </c>
      <c r="H9" s="171"/>
      <c r="I9" s="172"/>
      <c r="J9" s="172"/>
      <c r="K9" s="172"/>
      <c r="L9" s="172"/>
      <c r="M9" s="173"/>
      <c r="N9" s="140"/>
      <c r="O9" s="14">
        <f>IF(P9="","",IF(P9&gt;R9,1,0))</f>
        <v>1</v>
      </c>
      <c r="P9" s="15">
        <v>15</v>
      </c>
      <c r="Q9" s="14" t="s">
        <v>12</v>
      </c>
      <c r="R9" s="16">
        <v>5</v>
      </c>
      <c r="S9" s="14">
        <f>IF(R9="","",IF(R9&gt;P9,1,0))</f>
        <v>0</v>
      </c>
      <c r="T9" s="140"/>
      <c r="U9" s="82">
        <f>IF(V9="","",IF(V9&gt;X9,1,0))</f>
        <v>1</v>
      </c>
      <c r="V9" s="90">
        <v>15</v>
      </c>
      <c r="W9" s="86" t="s">
        <v>12</v>
      </c>
      <c r="X9" s="87">
        <v>7</v>
      </c>
      <c r="Y9" s="82">
        <f>IF(X9="","",IF(X9&gt;V9,1,0))</f>
        <v>0</v>
      </c>
      <c r="Z9" s="140"/>
      <c r="AA9" s="82">
        <f>IF(AB9="","",IF(AB9&gt;AD9,1,0))</f>
        <v>1</v>
      </c>
      <c r="AB9" s="90">
        <v>15</v>
      </c>
      <c r="AC9" s="82" t="s">
        <v>12</v>
      </c>
      <c r="AD9" s="87">
        <v>13</v>
      </c>
      <c r="AE9" s="82">
        <f>IF(AD9="","",IF(AD9&gt;AB9,1,0))</f>
        <v>0</v>
      </c>
      <c r="AF9" s="140"/>
      <c r="AG9" s="82" t="str">
        <f>IF(AH9="","",IF(AH9&gt;AJ9,1,0))</f>
        <v/>
      </c>
      <c r="AH9" s="90"/>
      <c r="AI9" s="82" t="s">
        <v>12</v>
      </c>
      <c r="AJ9" s="87"/>
      <c r="AK9" s="82" t="str">
        <f>IF(AJ9="","",IF(AJ9&gt;AH9,1,0))</f>
        <v/>
      </c>
      <c r="AL9" s="190"/>
      <c r="AM9" s="14" t="str">
        <f>IF(AN9="","",IF(AN9&gt;AP9,1,0))</f>
        <v/>
      </c>
      <c r="AN9" s="15"/>
      <c r="AO9" s="14" t="s">
        <v>12</v>
      </c>
      <c r="AP9" s="16"/>
      <c r="AQ9" s="14" t="str">
        <f>IF(AP9="","",IF(AP9&gt;AN9,1,0))</f>
        <v/>
      </c>
      <c r="AR9" s="21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90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90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78"/>
      <c r="BK9" s="178"/>
      <c r="BL9" s="178"/>
      <c r="BM9" s="197"/>
      <c r="BN9" s="157"/>
      <c r="BO9" s="157"/>
      <c r="BP9" s="157"/>
      <c r="BQ9" s="206"/>
      <c r="BR9" s="157"/>
      <c r="BS9" s="157"/>
      <c r="BT9" s="159"/>
      <c r="BU9" s="161"/>
      <c r="BW9" s="19"/>
    </row>
    <row r="10" spans="1:77" ht="14.25" customHeight="1" x14ac:dyDescent="0.2">
      <c r="A10" s="163"/>
      <c r="B10" s="265"/>
      <c r="C10" s="29">
        <f>M6</f>
        <v>0</v>
      </c>
      <c r="D10" s="30">
        <f>SUM(L6)</f>
        <v>5</v>
      </c>
      <c r="E10" s="30" t="s">
        <v>12</v>
      </c>
      <c r="F10" s="30">
        <f>SUM(J6)</f>
        <v>15</v>
      </c>
      <c r="G10" s="13">
        <f>I6</f>
        <v>1</v>
      </c>
      <c r="H10" s="171"/>
      <c r="I10" s="172"/>
      <c r="J10" s="172"/>
      <c r="K10" s="172"/>
      <c r="L10" s="172"/>
      <c r="M10" s="173"/>
      <c r="N10" s="140"/>
      <c r="O10" s="14">
        <f>IF(P10="","",IF(P10&gt;R10,1,0))</f>
        <v>1</v>
      </c>
      <c r="P10" s="17">
        <v>15</v>
      </c>
      <c r="Q10" s="14" t="s">
        <v>12</v>
      </c>
      <c r="R10" s="18">
        <v>7</v>
      </c>
      <c r="S10" s="14">
        <f>IF(R10="","",IF(R10&gt;P10,1,0))</f>
        <v>0</v>
      </c>
      <c r="T10" s="140"/>
      <c r="U10" s="82">
        <f>IF(V10="","",IF(V10&gt;X10,1,0))</f>
        <v>1</v>
      </c>
      <c r="V10" s="91">
        <v>15</v>
      </c>
      <c r="W10" s="86" t="s">
        <v>12</v>
      </c>
      <c r="X10" s="88">
        <v>8</v>
      </c>
      <c r="Y10" s="82">
        <f>IF(X10="","",IF(X10&gt;V10,1,0))</f>
        <v>0</v>
      </c>
      <c r="Z10" s="140"/>
      <c r="AA10" s="82">
        <f>IF(AB10="","",IF(AB10&gt;AD10,1,0))</f>
        <v>1</v>
      </c>
      <c r="AB10" s="91">
        <v>15</v>
      </c>
      <c r="AC10" s="82" t="s">
        <v>12</v>
      </c>
      <c r="AD10" s="88">
        <v>9</v>
      </c>
      <c r="AE10" s="82">
        <f>IF(AD10="","",IF(AD10&gt;AB10,1,0))</f>
        <v>0</v>
      </c>
      <c r="AF10" s="140"/>
      <c r="AG10" s="82" t="str">
        <f>IF(AH10="","",IF(AH10&gt;AJ10,1,0))</f>
        <v/>
      </c>
      <c r="AH10" s="91"/>
      <c r="AI10" s="82" t="s">
        <v>12</v>
      </c>
      <c r="AJ10" s="88"/>
      <c r="AK10" s="82" t="str">
        <f>IF(AJ10="","",IF(AJ10&gt;AH10,1,0))</f>
        <v/>
      </c>
      <c r="AL10" s="190"/>
      <c r="AM10" s="14" t="str">
        <f>IF(AN10="","",IF(AN10&gt;AP10,1,0))</f>
        <v/>
      </c>
      <c r="AN10" s="17"/>
      <c r="AO10" s="14" t="s">
        <v>12</v>
      </c>
      <c r="AP10" s="18"/>
      <c r="AQ10" s="14" t="str">
        <f>IF(AP10="","",IF(AP10&gt;AN10,1,0))</f>
        <v/>
      </c>
      <c r="AR10" s="217"/>
      <c r="AS10" s="30" t="str">
        <f>IF(AT10="","",IF(AT10&gt;AV10,1,0))</f>
        <v/>
      </c>
      <c r="AT10" s="30"/>
      <c r="AU10" s="30" t="s">
        <v>12</v>
      </c>
      <c r="AV10" s="12"/>
      <c r="AW10" s="30" t="str">
        <f>IF(AV10="","",IF(AV10&gt;AT10,1,0))</f>
        <v/>
      </c>
      <c r="AX10" s="190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90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78"/>
      <c r="BK10" s="178"/>
      <c r="BL10" s="178"/>
      <c r="BM10" s="197"/>
      <c r="BN10" s="157"/>
      <c r="BO10" s="157"/>
      <c r="BP10" s="157"/>
      <c r="BQ10" s="206"/>
      <c r="BR10" s="157"/>
      <c r="BS10" s="157"/>
      <c r="BT10" s="159"/>
      <c r="BU10" s="161"/>
      <c r="BW10" s="19"/>
    </row>
    <row r="11" spans="1:77" ht="14.25" customHeight="1" thickBot="1" x14ac:dyDescent="0.25">
      <c r="A11" s="164"/>
      <c r="B11" s="266"/>
      <c r="C11" s="32">
        <f>M7</f>
        <v>1</v>
      </c>
      <c r="D11" s="20">
        <f>SUM(L7)</f>
        <v>15</v>
      </c>
      <c r="E11" s="20" t="s">
        <v>12</v>
      </c>
      <c r="F11" s="20">
        <f>SUM(J7)</f>
        <v>13</v>
      </c>
      <c r="G11" s="22">
        <f>I7</f>
        <v>0</v>
      </c>
      <c r="H11" s="174"/>
      <c r="I11" s="175"/>
      <c r="J11" s="175"/>
      <c r="K11" s="175"/>
      <c r="L11" s="175"/>
      <c r="M11" s="176"/>
      <c r="N11" s="141"/>
      <c r="O11" s="14" t="str">
        <f>IF(P11="","",IF(P11&gt;R11,1,0))</f>
        <v/>
      </c>
      <c r="P11" s="23"/>
      <c r="Q11" s="24" t="s">
        <v>12</v>
      </c>
      <c r="R11" s="25"/>
      <c r="S11" s="14" t="str">
        <f>IF(R11="","",IF(R11&gt;P11,1,0))</f>
        <v/>
      </c>
      <c r="T11" s="141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41"/>
      <c r="AA11" s="82" t="str">
        <f>IF(AB11="","",IF(AB11&gt;AD11,1,0))</f>
        <v/>
      </c>
      <c r="AB11" s="92"/>
      <c r="AC11" s="93" t="s">
        <v>12</v>
      </c>
      <c r="AD11" s="89"/>
      <c r="AE11" s="82" t="str">
        <f>IF(AD11="","",IF(AD11&gt;AB11,1,0))</f>
        <v/>
      </c>
      <c r="AF11" s="141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191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218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91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91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79"/>
      <c r="BK11" s="179"/>
      <c r="BL11" s="179"/>
      <c r="BM11" s="198"/>
      <c r="BN11" s="158"/>
      <c r="BO11" s="158"/>
      <c r="BP11" s="158"/>
      <c r="BQ11" s="207"/>
      <c r="BR11" s="158"/>
      <c r="BS11" s="158"/>
      <c r="BT11" s="160"/>
      <c r="BU11" s="162"/>
      <c r="BW11" s="19"/>
    </row>
    <row r="12" spans="1:77" ht="14.25" customHeight="1" x14ac:dyDescent="0.2">
      <c r="A12" s="26">
        <f>H2</f>
        <v>0</v>
      </c>
      <c r="B12" s="267" t="str">
        <f>N4</f>
        <v>⑧</v>
      </c>
      <c r="C12" s="34"/>
      <c r="D12" s="35">
        <f>$R$4</f>
        <v>0</v>
      </c>
      <c r="E12" s="35" t="s">
        <v>12</v>
      </c>
      <c r="F12" s="35">
        <f>O4</f>
        <v>2</v>
      </c>
      <c r="G12" s="36"/>
      <c r="H12" s="220" t="str">
        <f>N8</f>
        <v>④</v>
      </c>
      <c r="I12" s="6"/>
      <c r="J12" s="6">
        <f>R8</f>
        <v>0</v>
      </c>
      <c r="K12" s="7" t="s">
        <v>12</v>
      </c>
      <c r="L12" s="35">
        <f>O8</f>
        <v>2</v>
      </c>
      <c r="M12" s="8"/>
      <c r="N12" s="168"/>
      <c r="O12" s="169"/>
      <c r="P12" s="169"/>
      <c r="Q12" s="169"/>
      <c r="R12" s="169"/>
      <c r="S12" s="170"/>
      <c r="T12" s="139" t="s">
        <v>15</v>
      </c>
      <c r="U12" s="9">
        <f>IF(V13="","",SUM(U13:U15))</f>
        <v>0</v>
      </c>
      <c r="V12" s="10"/>
      <c r="W12" s="11" t="s">
        <v>12</v>
      </c>
      <c r="X12" s="9">
        <f>IF(X13="","",SUM(Y13:Y15))</f>
        <v>2</v>
      </c>
      <c r="Y12" s="10"/>
      <c r="Z12" s="139" t="s">
        <v>18</v>
      </c>
      <c r="AA12" s="83">
        <f>IF(AB13="","",SUM(AA13:AA15))</f>
        <v>0</v>
      </c>
      <c r="AB12" s="84"/>
      <c r="AC12" s="86" t="s">
        <v>12</v>
      </c>
      <c r="AD12" s="83">
        <f>IF(AD13="","",SUM(AE13:AE15))</f>
        <v>2</v>
      </c>
      <c r="AE12" s="84"/>
      <c r="AF12" s="216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39" t="s">
        <v>21</v>
      </c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189"/>
      <c r="AS12" s="9" t="str">
        <f>IF(AT13="","",SUM(AS13:AS15))</f>
        <v/>
      </c>
      <c r="AT12" s="10"/>
      <c r="AU12" s="11" t="s">
        <v>12</v>
      </c>
      <c r="AV12" s="9" t="str">
        <f>IF(AV13="","",SUM(AW13:AW15))</f>
        <v/>
      </c>
      <c r="AW12" s="10"/>
      <c r="AX12" s="189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89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77">
        <f>SUMPRODUCT((J12=2)+(D12=2)+(U12=2)+(AA12=2)+(AG12=2)+(AM12=2)+(AS12=2)+(AY12=2)+(BE12=2))</f>
        <v>0</v>
      </c>
      <c r="BK12" s="195" t="s">
        <v>13</v>
      </c>
      <c r="BL12" s="177">
        <f>SUMPRODUCT((L12=2)+(F12=2)+(X12=2)+(AD12=2)+(AJ12=2)+(AP12=2)+(AV12=2)+(BB12=2)+(BH12=2))</f>
        <v>4</v>
      </c>
      <c r="BM12" s="180">
        <f t="shared" ref="BM12" si="1">SUM(BJ12*2)+BL12</f>
        <v>4</v>
      </c>
      <c r="BN12" s="156">
        <f>SUM(D12,J12,O12,U12,AA12,AG12,AM12,AS12,AY12,BE12)</f>
        <v>0</v>
      </c>
      <c r="BO12" s="156" t="s">
        <v>13</v>
      </c>
      <c r="BP12" s="156">
        <f>SUM(F12,L12,X12,AD12,AJ12,AP12,AV12,BB12,BH12)</f>
        <v>8</v>
      </c>
      <c r="BQ12" s="205">
        <f>SUM(BN12/BP12)</f>
        <v>0</v>
      </c>
      <c r="BR12" s="156">
        <f>SUM(J13,J14,J15,P13,P14,P15,V13,V14,V15,AB13,AB14,AB15,AH13,AH14,AH15,AN13,AN14,AN15,AT13,AT14,AT15,AZ13,AZ14,AZ15,BF13,BF14,BF15,D13,D14,D15)</f>
        <v>79</v>
      </c>
      <c r="BS12" s="156">
        <f>SUM(F13,F14,F15,L13,L14,L15,R13,R14,R15,X13,X14,X15,AD13,AD14,AD15,AJ13,AJ14,AJ15,AP13,AP14,AP15,AV13,AV14,AV15,BB13,BB14,BB15,BH13,BH14,BH15)</f>
        <v>125</v>
      </c>
      <c r="BT12" s="208">
        <f>SUM(BR12/BS12)</f>
        <v>0.63200000000000001</v>
      </c>
      <c r="BU12" s="161">
        <f>$BV12</f>
        <v>5</v>
      </c>
      <c r="BV12">
        <f>RANK(BY12,BY$4:BY$43)</f>
        <v>5</v>
      </c>
      <c r="BW12" s="19">
        <f>IF(BN12=0,0,IF(BP12=0,9,BQ12))</f>
        <v>0</v>
      </c>
      <c r="BX12">
        <f>IF(BR12=0,0,BT12)</f>
        <v>0.63200000000000001</v>
      </c>
      <c r="BY12">
        <f>BJ12+0.01*BW12+0.00001*BX12</f>
        <v>6.3200000000000005E-6</v>
      </c>
    </row>
    <row r="13" spans="1:77" ht="14.25" customHeight="1" x14ac:dyDescent="0.2">
      <c r="A13" s="163" t="str">
        <f>N3</f>
        <v>BACK UP AZAI</v>
      </c>
      <c r="B13" s="265"/>
      <c r="C13" s="29">
        <f>S5</f>
        <v>0</v>
      </c>
      <c r="D13" s="30">
        <f>R5</f>
        <v>6</v>
      </c>
      <c r="E13" s="30">
        <f>R3</f>
        <v>0</v>
      </c>
      <c r="F13" s="30">
        <f>SUM(P5)</f>
        <v>15</v>
      </c>
      <c r="G13" s="13">
        <f>O5</f>
        <v>1</v>
      </c>
      <c r="H13" s="221"/>
      <c r="I13" s="30">
        <f>S9</f>
        <v>0</v>
      </c>
      <c r="J13" s="30">
        <f>R9</f>
        <v>5</v>
      </c>
      <c r="K13" s="30" t="s">
        <v>12</v>
      </c>
      <c r="L13" s="12">
        <f>P9</f>
        <v>15</v>
      </c>
      <c r="M13" s="31">
        <f>O9</f>
        <v>1</v>
      </c>
      <c r="N13" s="171"/>
      <c r="O13" s="172"/>
      <c r="P13" s="172"/>
      <c r="Q13" s="172"/>
      <c r="R13" s="172"/>
      <c r="S13" s="173"/>
      <c r="T13" s="140"/>
      <c r="U13" s="14">
        <f>IF(V13="","",IF(V13&gt;X13,1,0))</f>
        <v>0</v>
      </c>
      <c r="V13" s="15">
        <v>7</v>
      </c>
      <c r="W13" s="14" t="s">
        <v>12</v>
      </c>
      <c r="X13" s="16">
        <v>15</v>
      </c>
      <c r="Y13" s="14">
        <f>IF(X13="","",IF(X13&gt;V13,1,0))</f>
        <v>1</v>
      </c>
      <c r="Z13" s="140"/>
      <c r="AA13" s="82">
        <f>IF(AB13="","",IF(AB13&gt;AD13,1,0))</f>
        <v>0</v>
      </c>
      <c r="AB13" s="90">
        <v>14</v>
      </c>
      <c r="AC13" s="82" t="s">
        <v>12</v>
      </c>
      <c r="AD13" s="87">
        <v>16</v>
      </c>
      <c r="AE13" s="82">
        <f>IF(AD13="","",IF(AD13&gt;AB13,1,0))</f>
        <v>1</v>
      </c>
      <c r="AF13" s="217"/>
      <c r="AG13" s="30"/>
      <c r="AH13" s="35"/>
      <c r="AI13" s="30" t="s">
        <v>12</v>
      </c>
      <c r="AJ13" s="56"/>
      <c r="AK13" s="30" t="str">
        <f>IF(AJ13="","",IF(AJ13&gt;AH13,1,0))</f>
        <v/>
      </c>
      <c r="AL13" s="140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190"/>
      <c r="AS13" s="14" t="str">
        <f>IF(AT13="","",IF(AT13&gt;AV13,1,0))</f>
        <v/>
      </c>
      <c r="AT13" s="15"/>
      <c r="AU13" s="14" t="s">
        <v>12</v>
      </c>
      <c r="AV13" s="16"/>
      <c r="AW13" s="14" t="str">
        <f>IF(AV13="","",IF(AV13&gt;AT13,1,0))</f>
        <v/>
      </c>
      <c r="AX13" s="190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90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78"/>
      <c r="BK13" s="178"/>
      <c r="BL13" s="178"/>
      <c r="BM13" s="181"/>
      <c r="BN13" s="157"/>
      <c r="BO13" s="157"/>
      <c r="BP13" s="157"/>
      <c r="BQ13" s="206"/>
      <c r="BR13" s="157"/>
      <c r="BS13" s="157"/>
      <c r="BT13" s="159"/>
      <c r="BU13" s="161"/>
      <c r="BW13" s="19"/>
    </row>
    <row r="14" spans="1:77" ht="14.25" customHeight="1" x14ac:dyDescent="0.2">
      <c r="A14" s="163"/>
      <c r="B14" s="265"/>
      <c r="C14" s="29">
        <f>S6</f>
        <v>0</v>
      </c>
      <c r="D14" s="30">
        <f>R6</f>
        <v>15</v>
      </c>
      <c r="E14" s="30" t="s">
        <v>12</v>
      </c>
      <c r="F14" s="30">
        <f>SUM(P6)</f>
        <v>17</v>
      </c>
      <c r="G14" s="13">
        <f>O6</f>
        <v>1</v>
      </c>
      <c r="H14" s="221"/>
      <c r="I14" s="30">
        <f>S10</f>
        <v>0</v>
      </c>
      <c r="J14" s="30">
        <f>R10</f>
        <v>7</v>
      </c>
      <c r="K14" s="30" t="s">
        <v>12</v>
      </c>
      <c r="L14" s="12">
        <f>P10</f>
        <v>15</v>
      </c>
      <c r="M14" s="36">
        <f>O10</f>
        <v>1</v>
      </c>
      <c r="N14" s="171"/>
      <c r="O14" s="172"/>
      <c r="P14" s="172"/>
      <c r="Q14" s="172"/>
      <c r="R14" s="172"/>
      <c r="S14" s="173"/>
      <c r="T14" s="140"/>
      <c r="U14" s="14">
        <f>IF(V14="","",IF(V14&gt;X14,1,0))</f>
        <v>0</v>
      </c>
      <c r="V14" s="17">
        <v>15</v>
      </c>
      <c r="W14" s="14" t="s">
        <v>12</v>
      </c>
      <c r="X14" s="18">
        <v>17</v>
      </c>
      <c r="Y14" s="14">
        <f>IF(X14="","",IF(X14&gt;V14,1,0))</f>
        <v>1</v>
      </c>
      <c r="Z14" s="140"/>
      <c r="AA14" s="82">
        <f>IF(AB14="","",IF(AB14&gt;AD14,1,0))</f>
        <v>0</v>
      </c>
      <c r="AB14" s="91">
        <v>10</v>
      </c>
      <c r="AC14" s="82" t="s">
        <v>12</v>
      </c>
      <c r="AD14" s="88">
        <v>15</v>
      </c>
      <c r="AE14" s="82">
        <f>IF(AD14="","",IF(AD14&gt;AB14,1,0))</f>
        <v>1</v>
      </c>
      <c r="AF14" s="217"/>
      <c r="AG14" s="30"/>
      <c r="AH14" s="30"/>
      <c r="AI14" s="30" t="s">
        <v>12</v>
      </c>
      <c r="AJ14" s="12"/>
      <c r="AK14" s="30" t="str">
        <f>IF(AJ14="","",IF(AJ14&gt;AH14,1,0))</f>
        <v/>
      </c>
      <c r="AL14" s="140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90"/>
      <c r="AS14" s="14" t="str">
        <f>IF(AT14="","",IF(AT14&gt;AV14,1,0))</f>
        <v/>
      </c>
      <c r="AT14" s="17"/>
      <c r="AU14" s="14" t="s">
        <v>12</v>
      </c>
      <c r="AV14" s="18"/>
      <c r="AW14" s="14" t="str">
        <f>IF(AV14="","",IF(AV14&gt;AT14,1,0))</f>
        <v/>
      </c>
      <c r="AX14" s="190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90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78"/>
      <c r="BK14" s="178"/>
      <c r="BL14" s="178"/>
      <c r="BM14" s="181"/>
      <c r="BN14" s="157"/>
      <c r="BO14" s="157"/>
      <c r="BP14" s="157"/>
      <c r="BQ14" s="206"/>
      <c r="BR14" s="157"/>
      <c r="BS14" s="157"/>
      <c r="BT14" s="159"/>
      <c r="BU14" s="161"/>
      <c r="BW14" s="19"/>
    </row>
    <row r="15" spans="1:77" ht="14.25" customHeight="1" thickBot="1" x14ac:dyDescent="0.25">
      <c r="A15" s="164"/>
      <c r="B15" s="268"/>
      <c r="C15" s="37" t="str">
        <f>S7</f>
        <v/>
      </c>
      <c r="D15" s="100">
        <f>R7</f>
        <v>0</v>
      </c>
      <c r="E15" s="100" t="s">
        <v>12</v>
      </c>
      <c r="F15" s="100">
        <f>SUM(P7)</f>
        <v>0</v>
      </c>
      <c r="G15" s="38" t="str">
        <f>O7</f>
        <v/>
      </c>
      <c r="H15" s="222"/>
      <c r="I15" s="20" t="str">
        <f>S11</f>
        <v/>
      </c>
      <c r="J15" s="20">
        <f>R11</f>
        <v>0</v>
      </c>
      <c r="K15" s="20" t="s">
        <v>12</v>
      </c>
      <c r="L15" s="21">
        <f>P11</f>
        <v>0</v>
      </c>
      <c r="M15" s="33" t="str">
        <f>O11</f>
        <v/>
      </c>
      <c r="N15" s="174"/>
      <c r="O15" s="175"/>
      <c r="P15" s="175"/>
      <c r="Q15" s="175"/>
      <c r="R15" s="175"/>
      <c r="S15" s="176"/>
      <c r="T15" s="141"/>
      <c r="U15" s="14" t="str">
        <f>IF(V15="","",IF(V15&gt;X15,1,0))</f>
        <v/>
      </c>
      <c r="V15" s="23"/>
      <c r="W15" s="14" t="s">
        <v>12</v>
      </c>
      <c r="X15" s="25"/>
      <c r="Y15" s="14" t="str">
        <f>IF(X15="","",IF(X15&gt;V15,1,0))</f>
        <v/>
      </c>
      <c r="Z15" s="141"/>
      <c r="AA15" s="82" t="str">
        <f>IF(AB15="","",IF(AB15&gt;AD15,1,0))</f>
        <v/>
      </c>
      <c r="AB15" s="92"/>
      <c r="AC15" s="93" t="s">
        <v>12</v>
      </c>
      <c r="AD15" s="89"/>
      <c r="AE15" s="82" t="str">
        <f>IF(AD15="","",IF(AD15&gt;AB15,1,0))</f>
        <v/>
      </c>
      <c r="AF15" s="218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41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91"/>
      <c r="AS15" s="14" t="str">
        <f>IF(AT15="","",IF(AT15&gt;AV15,1,0))</f>
        <v/>
      </c>
      <c r="AT15" s="23"/>
      <c r="AU15" s="24" t="s">
        <v>12</v>
      </c>
      <c r="AV15" s="25"/>
      <c r="AW15" s="14" t="str">
        <f>IF(AV15="","",IF(AV15&gt;AT15,1,0))</f>
        <v/>
      </c>
      <c r="AX15" s="191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91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79"/>
      <c r="BK15" s="179"/>
      <c r="BL15" s="179"/>
      <c r="BM15" s="182"/>
      <c r="BN15" s="158"/>
      <c r="BO15" s="158"/>
      <c r="BP15" s="158"/>
      <c r="BQ15" s="207"/>
      <c r="BR15" s="158"/>
      <c r="BS15" s="158"/>
      <c r="BT15" s="160"/>
      <c r="BU15" s="162"/>
      <c r="BW15" s="19"/>
    </row>
    <row r="16" spans="1:77" ht="14.25" customHeight="1" x14ac:dyDescent="0.2">
      <c r="A16" s="26">
        <f>N2</f>
        <v>0</v>
      </c>
      <c r="B16" s="264" t="str">
        <f>T4</f>
        <v>⑤</v>
      </c>
      <c r="C16" s="27"/>
      <c r="D16" s="6">
        <f>X4</f>
        <v>0</v>
      </c>
      <c r="E16" s="6" t="s">
        <v>12</v>
      </c>
      <c r="F16" s="6">
        <f>U4</f>
        <v>2</v>
      </c>
      <c r="G16" s="8"/>
      <c r="H16" s="210" t="str">
        <f>$T$8</f>
        <v>⑦</v>
      </c>
      <c r="I16" s="6"/>
      <c r="J16" s="6">
        <f>X8</f>
        <v>0</v>
      </c>
      <c r="K16" s="6" t="s">
        <v>12</v>
      </c>
      <c r="L16" s="39">
        <f>SUM(U8)</f>
        <v>2</v>
      </c>
      <c r="M16" s="8"/>
      <c r="N16" s="213" t="str">
        <f>T12</f>
        <v>②</v>
      </c>
      <c r="O16" s="6"/>
      <c r="P16" s="6">
        <f>X12</f>
        <v>2</v>
      </c>
      <c r="Q16" s="6" t="s">
        <v>12</v>
      </c>
      <c r="R16" s="7">
        <f>U12</f>
        <v>0</v>
      </c>
      <c r="S16" s="8"/>
      <c r="T16" s="168"/>
      <c r="U16" s="169"/>
      <c r="V16" s="169"/>
      <c r="W16" s="169"/>
      <c r="X16" s="169"/>
      <c r="Y16" s="170"/>
      <c r="Z16" s="139" t="s">
        <v>27</v>
      </c>
      <c r="AA16" s="83">
        <f>IF(AB17="","",SUM(AA17:AA19))</f>
        <v>1</v>
      </c>
      <c r="AB16" s="84"/>
      <c r="AC16" s="86" t="s">
        <v>12</v>
      </c>
      <c r="AD16" s="83">
        <f>IF(AD17="","",SUM(AE17:AE19))</f>
        <v>2</v>
      </c>
      <c r="AE16" s="84"/>
      <c r="AF16" s="139" t="s">
        <v>19</v>
      </c>
      <c r="AG16" s="83" t="str">
        <f>IF(AH17="","",SUM(AG17:AG19))</f>
        <v/>
      </c>
      <c r="AH16" s="84"/>
      <c r="AI16" s="86" t="s">
        <v>12</v>
      </c>
      <c r="AJ16" s="83" t="str">
        <f>IF(AJ17="","",SUM(AK17:AK19))</f>
        <v/>
      </c>
      <c r="AK16" s="84"/>
      <c r="AL16" s="213"/>
      <c r="AM16" s="39" t="str">
        <f>IF(AN17="","",SUM(AM17:AM19))</f>
        <v/>
      </c>
      <c r="AN16" s="94"/>
      <c r="AO16" s="95" t="s">
        <v>12</v>
      </c>
      <c r="AP16" s="39" t="str">
        <f>IF(AP17="","",SUM(AQ17:AQ19))</f>
        <v/>
      </c>
      <c r="AQ16" s="94"/>
      <c r="AR16" s="21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89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89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77">
        <f>SUMPRODUCT((J16=2)+(P16=2)+(D16=2)+(AA16=2)+(AG16=2)+(AM16=2)+(AS16=2)+(AY16=2)+(BE16=2))</f>
        <v>1</v>
      </c>
      <c r="BK16" s="195" t="s">
        <v>13</v>
      </c>
      <c r="BL16" s="177">
        <f>SUMPRODUCT((L16=2)+(R16=2)+(F16=2)+(AD16=2)+(AJ16=2)+(AP16=2)+(AV16=2)+(BB16=2)+(BH16=2))</f>
        <v>3</v>
      </c>
      <c r="BM16" s="180">
        <f t="shared" ref="BM16" si="2">SUM(BJ16*2)+BL16</f>
        <v>5</v>
      </c>
      <c r="BN16" s="156">
        <f>SUM(D16,J16,P16,U16,AA16,AG16,AM16,AS16,AY16,BE16)</f>
        <v>3</v>
      </c>
      <c r="BO16" s="156" t="s">
        <v>13</v>
      </c>
      <c r="BP16" s="156">
        <f>SUM(F16,L16,R16,AD16,AJ16,AP16,AV16,BB16,BH16)</f>
        <v>6</v>
      </c>
      <c r="BQ16" s="205">
        <f>SUM(BN16/BP16)</f>
        <v>0.5</v>
      </c>
      <c r="BR16" s="156">
        <f>SUM(J17,J18,J19,P17,P18,P19,V17,V18,V19,AB17,AB18,AB19,AH17,AH18,AH19,AN17,AN18,AN19,AT17,AT18,AT19,AZ17,AZ18,AZ19,BF17,BF18,BF19,D17,D18,D19)</f>
        <v>105</v>
      </c>
      <c r="BS16" s="156">
        <f>SUM(F17,F18,F19,L17,L18,L19,R17,R18,R19,X17,X18,X19,AD17,AD18,AD19,AJ17,AJ18,AJ19,AP17,AP18,AP19,AV17,AV18,AV19,BB17,BB18,BB19,BH17,BH18,BH19)</f>
        <v>124</v>
      </c>
      <c r="BT16" s="208">
        <f>SUM(BR16/BS16)</f>
        <v>0.84677419354838712</v>
      </c>
      <c r="BU16" s="161">
        <f>$BV16</f>
        <v>4</v>
      </c>
      <c r="BV16">
        <f>RANK(BY16,BY$4:BY$43)</f>
        <v>4</v>
      </c>
      <c r="BW16" s="19">
        <f>IF(BN16=0,0,IF(BP16=0,9,BQ16))</f>
        <v>0.5</v>
      </c>
      <c r="BX16">
        <f>IF(BR16=0,0,BT16)</f>
        <v>0.84677419354838712</v>
      </c>
      <c r="BY16">
        <f>BJ16+0.01*BW16+0.00001*BX16</f>
        <v>1.0050084677419353</v>
      </c>
    </row>
    <row r="17" spans="1:77" ht="14.25" customHeight="1" thickBot="1" x14ac:dyDescent="0.25">
      <c r="A17" s="163" t="str">
        <f>T3</f>
        <v>ひまわり　Ⅰ</v>
      </c>
      <c r="B17" s="265"/>
      <c r="C17" s="29">
        <f>Y5</f>
        <v>0</v>
      </c>
      <c r="D17" s="30">
        <f>X5</f>
        <v>10</v>
      </c>
      <c r="E17" s="30" t="s">
        <v>13</v>
      </c>
      <c r="F17" s="30">
        <f>V5</f>
        <v>15</v>
      </c>
      <c r="G17" s="13">
        <f>U5</f>
        <v>1</v>
      </c>
      <c r="H17" s="211"/>
      <c r="I17" s="30">
        <f>Y9</f>
        <v>0</v>
      </c>
      <c r="J17" s="30">
        <f>X9</f>
        <v>7</v>
      </c>
      <c r="K17" s="30" t="s">
        <v>12</v>
      </c>
      <c r="L17" s="30">
        <f>V9</f>
        <v>15</v>
      </c>
      <c r="M17" s="13">
        <f>U9</f>
        <v>1</v>
      </c>
      <c r="N17" s="214"/>
      <c r="O17" s="12">
        <f>Y13</f>
        <v>1</v>
      </c>
      <c r="P17" s="13">
        <f>X13</f>
        <v>15</v>
      </c>
      <c r="Q17" s="30" t="s">
        <v>12</v>
      </c>
      <c r="R17" s="12">
        <f>V13</f>
        <v>7</v>
      </c>
      <c r="S17" s="13">
        <f>U13</f>
        <v>0</v>
      </c>
      <c r="T17" s="171"/>
      <c r="U17" s="172"/>
      <c r="V17" s="172"/>
      <c r="W17" s="172"/>
      <c r="X17" s="172"/>
      <c r="Y17" s="173"/>
      <c r="Z17" s="140"/>
      <c r="AA17" s="82">
        <f>IF(AB17="","",IF(AB17&gt;AD17,1,0))</f>
        <v>0</v>
      </c>
      <c r="AB17" s="90">
        <v>11</v>
      </c>
      <c r="AC17" s="82" t="s">
        <v>12</v>
      </c>
      <c r="AD17" s="87">
        <v>15</v>
      </c>
      <c r="AE17" s="82">
        <f>IF(AD17="","",IF(AD17&gt;AB17,1,0))</f>
        <v>1</v>
      </c>
      <c r="AF17" s="140"/>
      <c r="AG17" s="82" t="str">
        <f>IF(AH17="","",IF(AH17&gt;AJ17,1,0))</f>
        <v/>
      </c>
      <c r="AH17" s="90"/>
      <c r="AI17" s="82" t="s">
        <v>12</v>
      </c>
      <c r="AJ17" s="87"/>
      <c r="AK17" s="82" t="str">
        <f>IF(AJ17="","",IF(AJ17&gt;AH17,1,0))</f>
        <v/>
      </c>
      <c r="AL17" s="214"/>
      <c r="AM17" s="41" t="str">
        <f>IF(AN17="","",IF(AN17&gt;AP17,1,0))</f>
        <v/>
      </c>
      <c r="AN17" s="95"/>
      <c r="AO17" s="41" t="s">
        <v>12</v>
      </c>
      <c r="AP17" s="48"/>
      <c r="AQ17" s="41" t="str">
        <f>IF(AP17="","",IF(AP17&gt;AN17,1,0))</f>
        <v/>
      </c>
      <c r="AR17" s="21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90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90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78"/>
      <c r="BK17" s="178"/>
      <c r="BL17" s="178"/>
      <c r="BM17" s="181"/>
      <c r="BN17" s="157"/>
      <c r="BO17" s="157"/>
      <c r="BP17" s="157"/>
      <c r="BQ17" s="206"/>
      <c r="BR17" s="157"/>
      <c r="BS17" s="157"/>
      <c r="BT17" s="159"/>
      <c r="BU17" s="161"/>
      <c r="BW17" s="19"/>
    </row>
    <row r="18" spans="1:77" ht="14.25" customHeight="1" x14ac:dyDescent="0.2">
      <c r="A18" s="163"/>
      <c r="B18" s="265"/>
      <c r="C18" s="29">
        <f>Y6</f>
        <v>0</v>
      </c>
      <c r="D18" s="30">
        <f>X6</f>
        <v>12</v>
      </c>
      <c r="E18" s="39" t="s">
        <v>12</v>
      </c>
      <c r="F18" s="30">
        <f>V6</f>
        <v>15</v>
      </c>
      <c r="G18" s="13">
        <f>U6</f>
        <v>1</v>
      </c>
      <c r="H18" s="211"/>
      <c r="I18" s="30">
        <f>Y10</f>
        <v>0</v>
      </c>
      <c r="J18" s="30">
        <f>X10</f>
        <v>8</v>
      </c>
      <c r="K18" s="30" t="s">
        <v>12</v>
      </c>
      <c r="L18" s="30">
        <f>V10</f>
        <v>15</v>
      </c>
      <c r="M18" s="13">
        <f>U10</f>
        <v>1</v>
      </c>
      <c r="N18" s="214"/>
      <c r="O18" s="12">
        <f>Y14</f>
        <v>1</v>
      </c>
      <c r="P18" s="13">
        <f>X14</f>
        <v>17</v>
      </c>
      <c r="Q18" s="30" t="s">
        <v>12</v>
      </c>
      <c r="R18" s="12">
        <f>V14</f>
        <v>15</v>
      </c>
      <c r="S18" s="13">
        <f>U14</f>
        <v>0</v>
      </c>
      <c r="T18" s="171"/>
      <c r="U18" s="172"/>
      <c r="V18" s="172"/>
      <c r="W18" s="172"/>
      <c r="X18" s="172"/>
      <c r="Y18" s="173"/>
      <c r="Z18" s="140"/>
      <c r="AA18" s="82">
        <f>IF(AB18="","",IF(AB18&gt;AD18,1,0))</f>
        <v>1</v>
      </c>
      <c r="AB18" s="91">
        <v>15</v>
      </c>
      <c r="AC18" s="82" t="s">
        <v>12</v>
      </c>
      <c r="AD18" s="88">
        <v>12</v>
      </c>
      <c r="AE18" s="82">
        <f>IF(AD18="","",IF(AD18&gt;AB18,1,0))</f>
        <v>0</v>
      </c>
      <c r="AF18" s="140"/>
      <c r="AG18" s="82" t="str">
        <f>IF(AH18="","",IF(AH18&gt;AJ18,1,0))</f>
        <v/>
      </c>
      <c r="AH18" s="91"/>
      <c r="AI18" s="82" t="s">
        <v>12</v>
      </c>
      <c r="AJ18" s="88"/>
      <c r="AK18" s="82" t="str">
        <f>IF(AJ18="","",IF(AJ18&gt;AH18,1,0))</f>
        <v/>
      </c>
      <c r="AL18" s="214"/>
      <c r="AM18" s="41" t="str">
        <f>IF(AN18="","",IF(AN18&gt;AP18,1,0))</f>
        <v/>
      </c>
      <c r="AN18" s="41"/>
      <c r="AO18" s="41" t="s">
        <v>12</v>
      </c>
      <c r="AP18" s="51"/>
      <c r="AQ18" s="41" t="str">
        <f>IF(AP18="","",IF(AP18&gt;AN18,1,0))</f>
        <v/>
      </c>
      <c r="AR18" s="217"/>
      <c r="AS18" s="30" t="str">
        <f>IF(AT18="","",IF(AT18&gt;AV18,1,0))</f>
        <v/>
      </c>
      <c r="AT18" s="30"/>
      <c r="AU18" s="30" t="s">
        <v>12</v>
      </c>
      <c r="AV18" s="12"/>
      <c r="AW18" s="30" t="str">
        <f>IF(AV18="","",IF(AV18&gt;AT18,1,0))</f>
        <v/>
      </c>
      <c r="AX18" s="190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90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78"/>
      <c r="BK18" s="178"/>
      <c r="BL18" s="178"/>
      <c r="BM18" s="181"/>
      <c r="BN18" s="157"/>
      <c r="BO18" s="157"/>
      <c r="BP18" s="157"/>
      <c r="BQ18" s="206"/>
      <c r="BR18" s="157"/>
      <c r="BS18" s="157"/>
      <c r="BT18" s="159"/>
      <c r="BU18" s="161"/>
      <c r="BW18" s="19"/>
    </row>
    <row r="19" spans="1:77" ht="14.25" customHeight="1" thickBot="1" x14ac:dyDescent="0.25">
      <c r="A19" s="164"/>
      <c r="B19" s="266"/>
      <c r="C19" s="32" t="str">
        <f>Y7</f>
        <v/>
      </c>
      <c r="D19" s="20">
        <f>X7</f>
        <v>0</v>
      </c>
      <c r="E19" s="20" t="s">
        <v>13</v>
      </c>
      <c r="F19" s="20">
        <f>V7</f>
        <v>0</v>
      </c>
      <c r="G19" s="22" t="str">
        <f>U7</f>
        <v/>
      </c>
      <c r="H19" s="212"/>
      <c r="I19" s="20" t="str">
        <f>Y11</f>
        <v/>
      </c>
      <c r="J19" s="20">
        <f>X11</f>
        <v>0</v>
      </c>
      <c r="K19" s="20" t="s">
        <v>12</v>
      </c>
      <c r="L19" s="20">
        <f>V11</f>
        <v>0</v>
      </c>
      <c r="M19" s="22" t="str">
        <f>U11</f>
        <v/>
      </c>
      <c r="N19" s="215"/>
      <c r="O19" s="21" t="str">
        <f>Y15</f>
        <v/>
      </c>
      <c r="P19" s="22">
        <f>X15</f>
        <v>0</v>
      </c>
      <c r="Q19" s="20" t="s">
        <v>12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41"/>
      <c r="AA19" s="82">
        <f>IF(AB19="","",IF(AB19&gt;AD19,1,0))</f>
        <v>0</v>
      </c>
      <c r="AB19" s="92">
        <v>10</v>
      </c>
      <c r="AC19" s="93" t="s">
        <v>12</v>
      </c>
      <c r="AD19" s="89">
        <v>15</v>
      </c>
      <c r="AE19" s="82">
        <f>IF(AD19="","",IF(AD19&gt;AB19,1,0))</f>
        <v>1</v>
      </c>
      <c r="AF19" s="141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215"/>
      <c r="AM19" s="41" t="str">
        <f>IF(AN19="","",IF(AN19&gt;AP19,1,0))</f>
        <v/>
      </c>
      <c r="AN19" s="42"/>
      <c r="AO19" s="42" t="s">
        <v>12</v>
      </c>
      <c r="AP19" s="52"/>
      <c r="AQ19" s="41" t="str">
        <f>IF(AP19="","",IF(AP19&gt;AN19,1,0))</f>
        <v/>
      </c>
      <c r="AR19" s="218"/>
      <c r="AS19" s="30" t="str">
        <f>IF(AT19="","",IF(AT19&gt;AV19,1,0))</f>
        <v/>
      </c>
      <c r="AT19" s="20"/>
      <c r="AU19" s="20" t="s">
        <v>12</v>
      </c>
      <c r="AV19" s="21"/>
      <c r="AW19" s="30" t="str">
        <f>IF(AV19="","",IF(AV19&gt;AT19,1,0))</f>
        <v/>
      </c>
      <c r="AX19" s="191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91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79"/>
      <c r="BK19" s="179"/>
      <c r="BL19" s="179"/>
      <c r="BM19" s="182"/>
      <c r="BN19" s="158"/>
      <c r="BO19" s="158"/>
      <c r="BP19" s="158"/>
      <c r="BQ19" s="207"/>
      <c r="BR19" s="158"/>
      <c r="BS19" s="158"/>
      <c r="BT19" s="160"/>
      <c r="BU19" s="162"/>
      <c r="BW19" s="19"/>
    </row>
    <row r="20" spans="1:77" ht="14.25" customHeight="1" x14ac:dyDescent="0.2">
      <c r="A20" s="26">
        <f>T2</f>
        <v>0</v>
      </c>
      <c r="B20" s="264" t="str">
        <f>Z4</f>
        <v>③</v>
      </c>
      <c r="C20" s="34"/>
      <c r="D20" s="35">
        <f>AD4</f>
        <v>1</v>
      </c>
      <c r="E20" s="35" t="s">
        <v>12</v>
      </c>
      <c r="F20" s="35">
        <f>AA4</f>
        <v>2</v>
      </c>
      <c r="G20" s="36"/>
      <c r="H20" s="210" t="str">
        <f>$Z$8</f>
        <v>①</v>
      </c>
      <c r="I20" s="6"/>
      <c r="J20" s="6">
        <f>AD8</f>
        <v>0</v>
      </c>
      <c r="K20" s="6" t="s">
        <v>12</v>
      </c>
      <c r="L20" s="7">
        <f>AA8</f>
        <v>2</v>
      </c>
      <c r="M20" s="8"/>
      <c r="N20" s="213" t="str">
        <f>$Z$12</f>
        <v>⑥</v>
      </c>
      <c r="O20" s="6"/>
      <c r="P20" s="6">
        <f>AD12</f>
        <v>2</v>
      </c>
      <c r="Q20" s="6" t="s">
        <v>12</v>
      </c>
      <c r="R20" s="7">
        <f>AA12</f>
        <v>0</v>
      </c>
      <c r="S20" s="8"/>
      <c r="T20" s="213" t="str">
        <f>Z16</f>
        <v>⑨</v>
      </c>
      <c r="U20" s="40"/>
      <c r="V20" s="6">
        <f>AD16</f>
        <v>2</v>
      </c>
      <c r="W20" s="6" t="s">
        <v>12</v>
      </c>
      <c r="X20" s="7">
        <f>AA16</f>
        <v>1</v>
      </c>
      <c r="Y20" s="8"/>
      <c r="Z20" s="168"/>
      <c r="AA20" s="169"/>
      <c r="AB20" s="169"/>
      <c r="AC20" s="169"/>
      <c r="AD20" s="169"/>
      <c r="AE20" s="170"/>
      <c r="AF20" s="139" t="s">
        <v>20</v>
      </c>
      <c r="AG20" s="83" t="str">
        <f>IF(AH21="","",SUM(AG21:AG23))</f>
        <v/>
      </c>
      <c r="AH20" s="84"/>
      <c r="AI20" s="86" t="s">
        <v>12</v>
      </c>
      <c r="AJ20" s="83" t="str">
        <f>IF(AJ21="","",SUM(AK21:AK23))</f>
        <v/>
      </c>
      <c r="AK20" s="84"/>
      <c r="AL20" s="139" t="s">
        <v>22</v>
      </c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189"/>
      <c r="AS20" s="9" t="str">
        <f>IF(AT21="","",SUM(AS21:AS23))</f>
        <v/>
      </c>
      <c r="AT20" s="10"/>
      <c r="AU20" s="11" t="s">
        <v>12</v>
      </c>
      <c r="AV20" s="9" t="str">
        <f>IF(AV21="","",SUM(AW21:AW23))</f>
        <v/>
      </c>
      <c r="AW20" s="10"/>
      <c r="AX20" s="189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89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77">
        <f>SUMPRODUCT((D20=2)+(J20=2)+(P20=2)+(V20=2)+(AG20=2)+(AM20=2)+(AS20=2)+(AY20=2)+(BE20=2))</f>
        <v>2</v>
      </c>
      <c r="BK20" s="195" t="s">
        <v>13</v>
      </c>
      <c r="BL20" s="177">
        <f>SUMPRODUCT((L20=2)+(R20=2)+(F20=2)+(X20=2)+(AJ20=2)+(AP20=2)+(AV20=2)+(BB20=2)+(BH20=2))</f>
        <v>2</v>
      </c>
      <c r="BM20" s="180">
        <f t="shared" ref="BM20" si="3">SUM(BJ20*2)+BL20</f>
        <v>6</v>
      </c>
      <c r="BN20" s="156">
        <f>SUM(D20,J20,P20,V20,,AG20,AM20,AS20,AY20,BE20)</f>
        <v>5</v>
      </c>
      <c r="BO20" s="156" t="s">
        <v>13</v>
      </c>
      <c r="BP20" s="156">
        <f>SUM(F20,L20,R20,X20,AJ20,AP20,AV20,BB20,BH20)</f>
        <v>5</v>
      </c>
      <c r="BQ20" s="205">
        <f>SUM(BN20/BP20)</f>
        <v>1</v>
      </c>
      <c r="BR20" s="156">
        <f>SUM(J21,J22,J23,P21,P22,P23,V21,V22,V23,AB21,AB22,AB23,AH21,AH22,AH23,AN21,AN22,AN23,AT21,AT22,AT23,AZ21,AZ22,AZ23,BF21,BF22,BF23,D21,D22,D23)</f>
        <v>130</v>
      </c>
      <c r="BS20" s="156">
        <f>SUM(F21,F22,F23,L21,L22,L23,R21,R22,R23,X21,X22,X23,AD21,AD22,AD23,AJ21,AJ22,AJ23,AP21,AP22,AP23,AV21,AV22,AV23,BB21,BB22,BB23,BH21,BH22,BH23)</f>
        <v>131</v>
      </c>
      <c r="BT20" s="208">
        <f>SUM(BR20/BS20)</f>
        <v>0.99236641221374045</v>
      </c>
      <c r="BU20" s="161">
        <f>$BV20</f>
        <v>3</v>
      </c>
      <c r="BV20">
        <f>RANK(BY20,BY$4:BY$43)</f>
        <v>3</v>
      </c>
      <c r="BW20" s="19">
        <f>IF(BN20=0,0,IF(BP20=0,9,BQ20))</f>
        <v>1</v>
      </c>
      <c r="BX20">
        <f>IF(BR20=0,0,BT20)</f>
        <v>0.99236641221374045</v>
      </c>
      <c r="BY20">
        <f>BJ20+0.01*BW20+0.00001*BX20</f>
        <v>2.0100099236641218</v>
      </c>
    </row>
    <row r="21" spans="1:77" ht="14.25" customHeight="1" x14ac:dyDescent="0.2">
      <c r="A21" s="223" t="str">
        <f>Z3</f>
        <v>TEAM　MOM</v>
      </c>
      <c r="B21" s="265"/>
      <c r="C21" s="29">
        <f>AE5</f>
        <v>0</v>
      </c>
      <c r="D21" s="30">
        <f>AD5</f>
        <v>12</v>
      </c>
      <c r="E21" s="30" t="s">
        <v>13</v>
      </c>
      <c r="F21" s="30">
        <f>AB5</f>
        <v>15</v>
      </c>
      <c r="G21" s="13">
        <f>AA5</f>
        <v>1</v>
      </c>
      <c r="H21" s="211"/>
      <c r="I21" s="30">
        <f>AE9</f>
        <v>0</v>
      </c>
      <c r="J21" s="30">
        <f>AD9</f>
        <v>13</v>
      </c>
      <c r="K21" s="30" t="s">
        <v>12</v>
      </c>
      <c r="L21" s="12">
        <f>AB9</f>
        <v>15</v>
      </c>
      <c r="M21" s="13">
        <f>AA9</f>
        <v>1</v>
      </c>
      <c r="N21" s="214"/>
      <c r="O21" s="30">
        <f>AE13</f>
        <v>1</v>
      </c>
      <c r="P21" s="30">
        <f>AD13</f>
        <v>16</v>
      </c>
      <c r="Q21" s="30" t="s">
        <v>12</v>
      </c>
      <c r="R21" s="12">
        <f>AB13</f>
        <v>14</v>
      </c>
      <c r="S21" s="13">
        <f>AA13</f>
        <v>0</v>
      </c>
      <c r="T21" s="214"/>
      <c r="U21" s="41">
        <f>AE17</f>
        <v>1</v>
      </c>
      <c r="V21" s="30">
        <f>AD17</f>
        <v>15</v>
      </c>
      <c r="W21" s="30" t="s">
        <v>12</v>
      </c>
      <c r="X21" s="12">
        <f>AB17</f>
        <v>11</v>
      </c>
      <c r="Y21" s="13">
        <f>AA17</f>
        <v>0</v>
      </c>
      <c r="Z21" s="171"/>
      <c r="AA21" s="172"/>
      <c r="AB21" s="172"/>
      <c r="AC21" s="172"/>
      <c r="AD21" s="172"/>
      <c r="AE21" s="173"/>
      <c r="AF21" s="140"/>
      <c r="AG21" s="82" t="str">
        <f>IF(AH21="","",IF(AH21&gt;AJ21,1,0))</f>
        <v/>
      </c>
      <c r="AH21" s="90"/>
      <c r="AI21" s="82" t="s">
        <v>12</v>
      </c>
      <c r="AJ21" s="87"/>
      <c r="AK21" s="82" t="str">
        <f>IF(AJ21="","",IF(AJ21&gt;AH21,1,0))</f>
        <v/>
      </c>
      <c r="AL21" s="14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90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90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90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78"/>
      <c r="BK21" s="178"/>
      <c r="BL21" s="178"/>
      <c r="BM21" s="181"/>
      <c r="BN21" s="157"/>
      <c r="BO21" s="157"/>
      <c r="BP21" s="157"/>
      <c r="BQ21" s="206"/>
      <c r="BR21" s="157"/>
      <c r="BS21" s="157"/>
      <c r="BT21" s="159"/>
      <c r="BU21" s="161"/>
      <c r="BW21" s="19"/>
    </row>
    <row r="22" spans="1:77" ht="14.25" customHeight="1" x14ac:dyDescent="0.2">
      <c r="A22" s="223"/>
      <c r="B22" s="265"/>
      <c r="C22" s="29">
        <f>AE6</f>
        <v>1</v>
      </c>
      <c r="D22" s="30">
        <f>AD6</f>
        <v>15</v>
      </c>
      <c r="E22" s="30" t="s">
        <v>13</v>
      </c>
      <c r="F22" s="30">
        <f>AB6</f>
        <v>11</v>
      </c>
      <c r="G22" s="13">
        <f>AA6</f>
        <v>0</v>
      </c>
      <c r="H22" s="211"/>
      <c r="I22" s="30">
        <f>AE10</f>
        <v>0</v>
      </c>
      <c r="J22" s="30">
        <f>AD10</f>
        <v>9</v>
      </c>
      <c r="K22" s="30" t="s">
        <v>12</v>
      </c>
      <c r="L22" s="12">
        <f>AB10</f>
        <v>15</v>
      </c>
      <c r="M22" s="13">
        <f>AA10</f>
        <v>1</v>
      </c>
      <c r="N22" s="214"/>
      <c r="O22" s="30">
        <f>AE14</f>
        <v>1</v>
      </c>
      <c r="P22" s="30">
        <f>AD14</f>
        <v>15</v>
      </c>
      <c r="Q22" s="30" t="s">
        <v>12</v>
      </c>
      <c r="R22" s="12">
        <f>AB14</f>
        <v>10</v>
      </c>
      <c r="S22" s="13">
        <f>AA14</f>
        <v>0</v>
      </c>
      <c r="T22" s="214"/>
      <c r="U22" s="41">
        <f>AE18</f>
        <v>0</v>
      </c>
      <c r="V22" s="30">
        <f>AD18</f>
        <v>12</v>
      </c>
      <c r="W22" s="30" t="s">
        <v>12</v>
      </c>
      <c r="X22" s="12">
        <f>AB18</f>
        <v>15</v>
      </c>
      <c r="Y22" s="13">
        <f>AA18</f>
        <v>1</v>
      </c>
      <c r="Z22" s="171"/>
      <c r="AA22" s="172"/>
      <c r="AB22" s="172"/>
      <c r="AC22" s="172"/>
      <c r="AD22" s="172"/>
      <c r="AE22" s="173"/>
      <c r="AF22" s="140"/>
      <c r="AG22" s="82" t="str">
        <f>IF(AH22="","",IF(AH22&gt;AJ22,1,0))</f>
        <v/>
      </c>
      <c r="AH22" s="91"/>
      <c r="AI22" s="82" t="s">
        <v>12</v>
      </c>
      <c r="AJ22" s="88"/>
      <c r="AK22" s="82" t="str">
        <f>IF(AJ22="","",IF(AJ22&gt;AH22,1,0))</f>
        <v/>
      </c>
      <c r="AL22" s="14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90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90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90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78"/>
      <c r="BK22" s="178"/>
      <c r="BL22" s="178"/>
      <c r="BM22" s="181"/>
      <c r="BN22" s="157"/>
      <c r="BO22" s="157"/>
      <c r="BP22" s="157"/>
      <c r="BQ22" s="206"/>
      <c r="BR22" s="157"/>
      <c r="BS22" s="157"/>
      <c r="BT22" s="159"/>
      <c r="BU22" s="161"/>
      <c r="BW22" s="19"/>
    </row>
    <row r="23" spans="1:77" ht="14.25" customHeight="1" thickBot="1" x14ac:dyDescent="0.25">
      <c r="A23" s="224"/>
      <c r="B23" s="266"/>
      <c r="C23" s="32">
        <f>AE7</f>
        <v>0</v>
      </c>
      <c r="D23" s="20">
        <f>AD7</f>
        <v>8</v>
      </c>
      <c r="E23" s="20" t="s">
        <v>13</v>
      </c>
      <c r="F23" s="20">
        <f>AB7</f>
        <v>15</v>
      </c>
      <c r="G23" s="22">
        <f>AA7</f>
        <v>1</v>
      </c>
      <c r="H23" s="212"/>
      <c r="I23" s="20" t="str">
        <f>AE11</f>
        <v/>
      </c>
      <c r="J23" s="20">
        <f>AD11</f>
        <v>0</v>
      </c>
      <c r="K23" s="20" t="s">
        <v>12</v>
      </c>
      <c r="L23" s="21">
        <f>AB11</f>
        <v>0</v>
      </c>
      <c r="M23" s="22" t="str">
        <f>AA11</f>
        <v/>
      </c>
      <c r="N23" s="215"/>
      <c r="O23" s="20" t="str">
        <f>AE15</f>
        <v/>
      </c>
      <c r="P23" s="20">
        <f>AD15</f>
        <v>0</v>
      </c>
      <c r="Q23" s="20" t="s">
        <v>12</v>
      </c>
      <c r="R23" s="21">
        <f>AB15</f>
        <v>0</v>
      </c>
      <c r="S23" s="22" t="str">
        <f>AA15</f>
        <v/>
      </c>
      <c r="T23" s="215"/>
      <c r="U23" s="42">
        <f>AE19</f>
        <v>1</v>
      </c>
      <c r="V23" s="20">
        <f>AD19</f>
        <v>15</v>
      </c>
      <c r="W23" s="20" t="s">
        <v>12</v>
      </c>
      <c r="X23" s="21">
        <f>AB19</f>
        <v>10</v>
      </c>
      <c r="Y23" s="22">
        <f>AA19</f>
        <v>0</v>
      </c>
      <c r="Z23" s="174"/>
      <c r="AA23" s="175"/>
      <c r="AB23" s="175"/>
      <c r="AC23" s="175"/>
      <c r="AD23" s="175"/>
      <c r="AE23" s="176"/>
      <c r="AF23" s="141"/>
      <c r="AG23" s="82" t="str">
        <f>IF(AH23="","",IF(AH23&gt;AJ23,1,0))</f>
        <v/>
      </c>
      <c r="AH23" s="92"/>
      <c r="AI23" s="82" t="s">
        <v>12</v>
      </c>
      <c r="AJ23" s="89"/>
      <c r="AK23" s="82" t="str">
        <f>IF(AJ23="","",IF(AJ23&gt;AH23,1,0))</f>
        <v/>
      </c>
      <c r="AL23" s="141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91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91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91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79"/>
      <c r="BK23" s="179"/>
      <c r="BL23" s="179"/>
      <c r="BM23" s="182"/>
      <c r="BN23" s="158"/>
      <c r="BO23" s="158"/>
      <c r="BP23" s="158"/>
      <c r="BQ23" s="207"/>
      <c r="BR23" s="158"/>
      <c r="BS23" s="158"/>
      <c r="BT23" s="160"/>
      <c r="BU23" s="162"/>
      <c r="BW23" s="19"/>
    </row>
    <row r="24" spans="1:77" ht="12" hidden="1" customHeight="1" x14ac:dyDescent="0.2">
      <c r="A24" s="81">
        <f>Z2</f>
        <v>0</v>
      </c>
      <c r="B24" s="165">
        <f>$AF$4</f>
        <v>0</v>
      </c>
      <c r="C24" s="27"/>
      <c r="D24" s="6" t="str">
        <f>AJ4</f>
        <v/>
      </c>
      <c r="E24" s="6" t="s">
        <v>12</v>
      </c>
      <c r="F24" s="6" t="str">
        <f>AG4</f>
        <v/>
      </c>
      <c r="G24" s="8"/>
      <c r="H24" s="210" t="str">
        <f>AF8</f>
        <v>⑥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213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213" t="str">
        <f>AF16</f>
        <v>⑫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213" t="str">
        <f>AF20</f>
        <v>⑩</v>
      </c>
      <c r="AA24" s="40"/>
      <c r="AB24" s="6" t="str">
        <f>AJ20</f>
        <v/>
      </c>
      <c r="AC24" s="6" t="s">
        <v>12</v>
      </c>
      <c r="AD24" s="7" t="str">
        <f>AG20</f>
        <v/>
      </c>
      <c r="AE24" s="8"/>
      <c r="AF24" s="168"/>
      <c r="AG24" s="169"/>
      <c r="AH24" s="169"/>
      <c r="AI24" s="169"/>
      <c r="AJ24" s="169"/>
      <c r="AK24" s="170"/>
      <c r="AL24" s="189" t="s">
        <v>23</v>
      </c>
      <c r="AM24" s="9" t="str">
        <f>IF(AN25="","",SUM(AM25:AM27))</f>
        <v/>
      </c>
      <c r="AN24" s="10"/>
      <c r="AO24" s="11" t="s">
        <v>12</v>
      </c>
      <c r="AP24" s="9" t="str">
        <f>IF(AP25="","",SUM(AQ25:AQ27))</f>
        <v/>
      </c>
      <c r="AQ24" s="10"/>
      <c r="AR24" s="21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89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89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77">
        <f>SUMPRODUCT((J24=2)+(P24=2)+(V24=2)+(AB24=2)+(D24=2)+(AM24=2)+(AS24=2)+(AY24=2)+(BE24=2))</f>
        <v>0</v>
      </c>
      <c r="BK24" s="195" t="s">
        <v>13</v>
      </c>
      <c r="BL24" s="177">
        <f>SUMPRODUCT((L24=2)+(R24=2)+(X24=2)+(F24=2)+(AD24=2)+(AP24=2)+(AV24=2)+(BB24=2)+(BH24=2))</f>
        <v>0</v>
      </c>
      <c r="BM24" s="180">
        <f t="shared" ref="BM24" si="4">SUM(BJ24*2)+BL24</f>
        <v>0</v>
      </c>
      <c r="BN24" s="156">
        <f>SUM(D24,J24,P24,V24,AB24,AM24,AS24,AY24,BE24)</f>
        <v>0</v>
      </c>
      <c r="BO24" s="156" t="s">
        <v>13</v>
      </c>
      <c r="BP24" s="156">
        <f>SUM(F24,L24,R24,X24,AD24,AP24,AV24,BB24,BH24)</f>
        <v>0</v>
      </c>
      <c r="BQ24" s="205" t="e">
        <f>SUM(BN24/BP24)</f>
        <v>#DIV/0!</v>
      </c>
      <c r="BR24" s="156">
        <f>SUM(J25,J26,J27,P25,P26,P27,V25,V26,V27,AB25,AB26,AB27,AH25,AH26,AH27,AN25,AN26,AN27,AT25,AT26,AT27,AZ25,AZ26,AZ27,BF25,BF26,BF27,D25,D26,D27)</f>
        <v>0</v>
      </c>
      <c r="BS24" s="156">
        <f>SUM(F25,F26,F27,L25,L26,L27,R25,R26,R27,X25,X26,X27,AD25,AD26,AD27,AJ25,AJ26,AJ27,AP25,AP26,AP27,AV25,AV26,AV27,BB25,BB26,BB27,BH25,BH26,BH27)</f>
        <v>0</v>
      </c>
      <c r="BT24" s="208" t="e">
        <f>SUM(BR24/BS24)</f>
        <v>#DIV/0!</v>
      </c>
      <c r="BU24" s="161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23">
        <f>AF3</f>
        <v>0</v>
      </c>
      <c r="B25" s="166"/>
      <c r="C25" s="29" t="str">
        <f>AK5</f>
        <v/>
      </c>
      <c r="D25" s="30">
        <f>AJ5</f>
        <v>0</v>
      </c>
      <c r="E25" s="30" t="s">
        <v>13</v>
      </c>
      <c r="F25" s="30">
        <f>AH5</f>
        <v>0</v>
      </c>
      <c r="G25" s="13" t="str">
        <f>AG5</f>
        <v/>
      </c>
      <c r="H25" s="211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214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>
        <f>AG13</f>
        <v>0</v>
      </c>
      <c r="T25" s="214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214"/>
      <c r="AA25" s="41" t="str">
        <f>AK21</f>
        <v/>
      </c>
      <c r="AB25" s="30">
        <f>AJ21</f>
        <v>0</v>
      </c>
      <c r="AC25" s="30" t="s">
        <v>12</v>
      </c>
      <c r="AD25" s="12">
        <f>AH21</f>
        <v>0</v>
      </c>
      <c r="AE25" s="13" t="str">
        <f>AG21</f>
        <v/>
      </c>
      <c r="AF25" s="171"/>
      <c r="AG25" s="172"/>
      <c r="AH25" s="172"/>
      <c r="AI25" s="172"/>
      <c r="AJ25" s="172"/>
      <c r="AK25" s="173"/>
      <c r="AL25" s="190"/>
      <c r="AM25" s="14" t="str">
        <f>IF(AN25="","",IF(AN25&gt;AP25,1,0))</f>
        <v/>
      </c>
      <c r="AN25" s="15"/>
      <c r="AO25" s="14" t="s">
        <v>12</v>
      </c>
      <c r="AP25" s="16"/>
      <c r="AQ25" s="14" t="str">
        <f>IF(AP25="","",IF(AP25&gt;AN25,1,0))</f>
        <v/>
      </c>
      <c r="AR25" s="21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90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90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78"/>
      <c r="BK25" s="178"/>
      <c r="BL25" s="178"/>
      <c r="BM25" s="181"/>
      <c r="BN25" s="157"/>
      <c r="BO25" s="157"/>
      <c r="BP25" s="157"/>
      <c r="BQ25" s="206"/>
      <c r="BR25" s="157"/>
      <c r="BS25" s="157"/>
      <c r="BT25" s="159"/>
      <c r="BU25" s="161"/>
      <c r="BW25" s="19"/>
    </row>
    <row r="26" spans="1:77" ht="12" hidden="1" customHeight="1" x14ac:dyDescent="0.2">
      <c r="A26" s="223"/>
      <c r="B26" s="166"/>
      <c r="C26" s="29" t="str">
        <f>AK6</f>
        <v/>
      </c>
      <c r="D26" s="30">
        <f>AJ6</f>
        <v>0</v>
      </c>
      <c r="E26" s="30" t="s">
        <v>13</v>
      </c>
      <c r="F26" s="30">
        <f>AH6</f>
        <v>0</v>
      </c>
      <c r="G26" s="13" t="str">
        <f>AG6</f>
        <v/>
      </c>
      <c r="H26" s="211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1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21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1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1"/>
      <c r="AG26" s="172"/>
      <c r="AH26" s="172"/>
      <c r="AI26" s="172"/>
      <c r="AJ26" s="172"/>
      <c r="AK26" s="173"/>
      <c r="AL26" s="190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1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90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90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78"/>
      <c r="BK26" s="178"/>
      <c r="BL26" s="178"/>
      <c r="BM26" s="181"/>
      <c r="BN26" s="157"/>
      <c r="BO26" s="157"/>
      <c r="BP26" s="157"/>
      <c r="BQ26" s="206"/>
      <c r="BR26" s="157"/>
      <c r="BS26" s="157"/>
      <c r="BT26" s="159"/>
      <c r="BU26" s="161"/>
      <c r="BW26" s="19"/>
    </row>
    <row r="27" spans="1:77" ht="12" hidden="1" customHeight="1" x14ac:dyDescent="0.2">
      <c r="A27" s="224"/>
      <c r="B27" s="167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212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215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215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215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91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218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91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91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79"/>
      <c r="BK27" s="179"/>
      <c r="BL27" s="179"/>
      <c r="BM27" s="182"/>
      <c r="BN27" s="158"/>
      <c r="BO27" s="158"/>
      <c r="BP27" s="158"/>
      <c r="BQ27" s="207"/>
      <c r="BR27" s="158"/>
      <c r="BS27" s="158"/>
      <c r="BT27" s="160"/>
      <c r="BU27" s="162"/>
      <c r="BW27" s="19"/>
    </row>
    <row r="28" spans="1:77" ht="12" hidden="1" customHeight="1" x14ac:dyDescent="0.2">
      <c r="A28" s="26">
        <f>AF2</f>
        <v>0</v>
      </c>
      <c r="B28" s="165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210" t="str">
        <f>AL8</f>
        <v>⑭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213" t="str">
        <f>AL12</f>
        <v>⑪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213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213"/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213" t="str">
        <f>AL24</f>
        <v>③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89" t="s">
        <v>28</v>
      </c>
      <c r="AS28" s="9" t="str">
        <f>IF(AT29="","",SUM(AS29:AS31))</f>
        <v/>
      </c>
      <c r="AT28" s="10"/>
      <c r="AU28" s="11" t="s">
        <v>12</v>
      </c>
      <c r="AV28" s="9" t="str">
        <f>IF(AV29="","",SUM(AW29:AW31))</f>
        <v/>
      </c>
      <c r="AW28" s="10"/>
      <c r="AX28" s="189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89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77">
        <f>SUMPRODUCT((J28=2)+(D28=2)+(P28=2)+(V28=2)+(AB28=2)+(AH28=2)+(AS28=2)+(AY28=2)+(BE28=2))</f>
        <v>0</v>
      </c>
      <c r="BK28" s="195" t="s">
        <v>13</v>
      </c>
      <c r="BL28" s="177">
        <f>SUMPRODUCT((L28=2)+(R28=2)+(X28=2)+(AD28=2)+(AJ28=2)+(AP28=2)+(AV28=2)+(BB28=2)+(BH28=2))</f>
        <v>0</v>
      </c>
      <c r="BM28" s="180">
        <f t="shared" ref="BM28" si="5">SUM(BJ28*2)+BL28</f>
        <v>0</v>
      </c>
      <c r="BN28" s="156">
        <f>SUM(D28,J28,V28,AB28,AH28,P28,AS28,AY28,BE28)</f>
        <v>0</v>
      </c>
      <c r="BO28" s="156" t="s">
        <v>13</v>
      </c>
      <c r="BP28" s="156">
        <f>SUM(F28,L28,R28,X28,AD28,AJ28,AP28,AV28,BB28,BH28)</f>
        <v>0</v>
      </c>
      <c r="BQ28" s="205" t="e">
        <f>SUM(BN28/BP28)</f>
        <v>#DIV/0!</v>
      </c>
      <c r="BR28" s="156">
        <f>SUM(J29,J30,J31,P29,P30,P31,V29,V30,V31,AB29,AB30,AB31,AH29,AH30,AH31,AN29,AN30,AN31,AT29,AT30,AT31,AZ29,AZ30,AZ31,BF29,BF30,BF31,D29,D30,D31)</f>
        <v>0</v>
      </c>
      <c r="BS28" s="156">
        <f>SUM(F29,F30,F31,L29,L30,L31,R29,R30,R31,X29,X30,X31,AD29,AD30,AD31,AJ29,AJ30,AJ31,AP29,AP30,AP31,AV29,AV30,AV31,BB29,BB30,BB31,BH29,BH30,BH31)</f>
        <v>0</v>
      </c>
      <c r="BT28" s="208" t="e">
        <f>SUM(BR28/BS28)</f>
        <v>#DIV/0!</v>
      </c>
      <c r="BU28" s="161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3">
        <f>AL3</f>
        <v>0</v>
      </c>
      <c r="B29" s="166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211"/>
      <c r="I29" s="30" t="str">
        <f>AQ5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214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214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214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214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90"/>
      <c r="AS29" s="14" t="str">
        <f>IF(AT29="","",IF(AT29&gt;AV29,1,0))</f>
        <v/>
      </c>
      <c r="AT29" s="15"/>
      <c r="AU29" s="14" t="s">
        <v>12</v>
      </c>
      <c r="AV29" s="16"/>
      <c r="AW29" s="14" t="str">
        <f>IF(AV29="","",IF(AV29&gt;AT29,1,0))</f>
        <v/>
      </c>
      <c r="AX29" s="190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90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78"/>
      <c r="BK29" s="178"/>
      <c r="BL29" s="178"/>
      <c r="BM29" s="181"/>
      <c r="BN29" s="157"/>
      <c r="BO29" s="157"/>
      <c r="BP29" s="157"/>
      <c r="BQ29" s="206"/>
      <c r="BR29" s="157"/>
      <c r="BS29" s="157"/>
      <c r="BT29" s="159"/>
      <c r="BU29" s="161"/>
      <c r="BW29" s="19"/>
    </row>
    <row r="30" spans="1:77" ht="12" hidden="1" customHeight="1" x14ac:dyDescent="0.2">
      <c r="A30" s="163"/>
      <c r="B30" s="166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211"/>
      <c r="I30" s="30" t="str">
        <f>AQ6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214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214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214"/>
      <c r="AA30" s="41" t="str">
        <f t="shared" ref="AA30:AA31" si="6"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214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90"/>
      <c r="AS30" s="14" t="str">
        <f>IF(AT30="","",IF(AT30&gt;AV30,1,0))</f>
        <v/>
      </c>
      <c r="AT30" s="17"/>
      <c r="AU30" s="14" t="s">
        <v>12</v>
      </c>
      <c r="AV30" s="18"/>
      <c r="AW30" s="14" t="str">
        <f>IF(AV30="","",IF(AV30&gt;AT30,1,0))</f>
        <v/>
      </c>
      <c r="AX30" s="190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90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78"/>
      <c r="BK30" s="178"/>
      <c r="BL30" s="178"/>
      <c r="BM30" s="181"/>
      <c r="BN30" s="157"/>
      <c r="BO30" s="157"/>
      <c r="BP30" s="157"/>
      <c r="BQ30" s="206"/>
      <c r="BR30" s="157"/>
      <c r="BS30" s="157"/>
      <c r="BT30" s="159"/>
      <c r="BU30" s="161"/>
      <c r="BW30" s="19"/>
    </row>
    <row r="31" spans="1:77" ht="12" hidden="1" customHeight="1" x14ac:dyDescent="0.2">
      <c r="A31" s="164"/>
      <c r="B31" s="167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212"/>
      <c r="I31" s="20" t="str">
        <f>AQ7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215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215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215"/>
      <c r="AA31" s="41" t="str">
        <f t="shared" si="6"/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215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91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91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91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79"/>
      <c r="BK31" s="179"/>
      <c r="BL31" s="179"/>
      <c r="BM31" s="182"/>
      <c r="BN31" s="158"/>
      <c r="BO31" s="158"/>
      <c r="BP31" s="158"/>
      <c r="BQ31" s="207"/>
      <c r="BR31" s="158"/>
      <c r="BS31" s="158"/>
      <c r="BT31" s="160"/>
      <c r="BU31" s="162"/>
      <c r="BW31" s="19"/>
    </row>
    <row r="32" spans="1:77" ht="12" hidden="1" customHeight="1" x14ac:dyDescent="0.2">
      <c r="A32" s="26">
        <f>$AR$2</f>
        <v>0</v>
      </c>
      <c r="B32" s="228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210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213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213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213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213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213" t="str">
        <f>$AR$28</f>
        <v>⑯</v>
      </c>
      <c r="AM32" s="6"/>
      <c r="AN32" s="6" t="str">
        <f>AV28</f>
        <v/>
      </c>
      <c r="AO32" s="6" t="s">
        <v>12</v>
      </c>
      <c r="AP32" s="7">
        <f>AT28</f>
        <v>0</v>
      </c>
      <c r="AQ32" s="8"/>
      <c r="AR32" s="216"/>
      <c r="AS32" s="101"/>
      <c r="AT32" s="6"/>
      <c r="AU32" s="6" t="s">
        <v>12</v>
      </c>
      <c r="AV32" s="7"/>
      <c r="AW32" s="28"/>
      <c r="AX32" s="189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89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77">
        <f>SUMPRODUCT((J32=2)+(P32=2)+(V32=2)+(AB32=2)+(D32=2)+(AH32=2)+(AN32=2)+(AY32=2)+(BE32=2))</f>
        <v>0</v>
      </c>
      <c r="BK32" s="195" t="s">
        <v>13</v>
      </c>
      <c r="BL32" s="177">
        <f>SUMPRODUCT((L32=2)+(R32=2)+(X32=2)+(AD32=2)+(AJ32=2)+(AP32=2)+(F32=2)+(BB32=2)+(BH32=2))</f>
        <v>0</v>
      </c>
      <c r="BM32" s="180">
        <f t="shared" ref="BM32" si="7">SUM(BJ32*2)+BL32</f>
        <v>0</v>
      </c>
      <c r="BN32" s="156">
        <f>SUM(D32,J32,P32,V32,AB32,AH32,AN32,AS32,AY32,BE32)</f>
        <v>0</v>
      </c>
      <c r="BO32" s="156" t="s">
        <v>13</v>
      </c>
      <c r="BP32" s="156">
        <f>SUM(F32,L32,R32,X32,AD32,AJ32,AP32,BB32,BH32)</f>
        <v>0</v>
      </c>
      <c r="BQ32" s="205" t="e">
        <f>SUM(BN32/BP32)</f>
        <v>#DIV/0!</v>
      </c>
      <c r="BR32" s="156">
        <f>SUM(J33,J34,J35,P33,P34,P35,V33,V34,V35,AB33,AB34,AB35,AH33,AH34,AH35,AN33,AN34,AN35,AT33,AT34,AT35,AZ33,AZ34,AZ35,BF33,BF34,BF35,D33,D34,D35)</f>
        <v>0</v>
      </c>
      <c r="BS32" s="156">
        <f>SUM(F33,F34,F35,L33,L34,L35,R33,R34,R35,X33,X34,X35,AD33,AD34,AD35,AJ33,AJ34,AJ35,AP33,AP34,AP35,AV33,AV34,AV35,BB33,BB34,BB35,BH33,BH34,BH35)</f>
        <v>0</v>
      </c>
      <c r="BT32" s="208" t="e">
        <f>SUM(BR32/BS32)</f>
        <v>#DIV/0!</v>
      </c>
      <c r="BU32" s="161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30">
        <f>$AR$3</f>
        <v>0</v>
      </c>
      <c r="B33" s="229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211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214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214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214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214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214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217"/>
      <c r="AS33" s="102"/>
      <c r="AT33" s="30"/>
      <c r="AU33" s="30" t="s">
        <v>12</v>
      </c>
      <c r="AV33" s="12"/>
      <c r="AW33" s="31"/>
      <c r="AX33" s="190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90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78"/>
      <c r="BK33" s="178"/>
      <c r="BL33" s="178"/>
      <c r="BM33" s="181"/>
      <c r="BN33" s="157"/>
      <c r="BO33" s="157"/>
      <c r="BP33" s="157"/>
      <c r="BQ33" s="206"/>
      <c r="BR33" s="157"/>
      <c r="BS33" s="157"/>
      <c r="BT33" s="159"/>
      <c r="BU33" s="161"/>
      <c r="BW33" s="19"/>
    </row>
    <row r="34" spans="1:77" ht="12" hidden="1" customHeight="1" x14ac:dyDescent="0.2">
      <c r="A34" s="231"/>
      <c r="B34" s="229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211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214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214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214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214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214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217"/>
      <c r="AS34" s="102"/>
      <c r="AT34" s="30"/>
      <c r="AU34" s="30" t="s">
        <v>12</v>
      </c>
      <c r="AV34" s="12"/>
      <c r="AW34" s="31"/>
      <c r="AX34" s="190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90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78"/>
      <c r="BK34" s="178"/>
      <c r="BL34" s="178"/>
      <c r="BM34" s="181"/>
      <c r="BN34" s="157"/>
      <c r="BO34" s="157"/>
      <c r="BP34" s="157"/>
      <c r="BQ34" s="206"/>
      <c r="BR34" s="157"/>
      <c r="BS34" s="157"/>
      <c r="BT34" s="159"/>
      <c r="BU34" s="161"/>
      <c r="BW34" s="19"/>
    </row>
    <row r="35" spans="1:77" ht="12" hidden="1" customHeight="1" x14ac:dyDescent="0.2">
      <c r="A35" s="232"/>
      <c r="B35" s="229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212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215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215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215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215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215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218"/>
      <c r="AS35" s="103"/>
      <c r="AT35" s="20"/>
      <c r="AU35" s="20" t="s">
        <v>12</v>
      </c>
      <c r="AV35" s="21"/>
      <c r="AW35" s="33"/>
      <c r="AX35" s="191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91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79"/>
      <c r="BK35" s="179"/>
      <c r="BL35" s="179"/>
      <c r="BM35" s="182"/>
      <c r="BN35" s="158"/>
      <c r="BO35" s="158"/>
      <c r="BP35" s="158"/>
      <c r="BQ35" s="207"/>
      <c r="BR35" s="158"/>
      <c r="BS35" s="158"/>
      <c r="BT35" s="160"/>
      <c r="BU35" s="162"/>
      <c r="BW35" s="19"/>
    </row>
    <row r="36" spans="1:77" ht="12" hidden="1" customHeight="1" x14ac:dyDescent="0.2">
      <c r="A36" s="26">
        <f>$AX$2</f>
        <v>0</v>
      </c>
      <c r="B36" s="166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210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213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213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213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213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213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213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216"/>
      <c r="AY36" s="101"/>
      <c r="AZ36" s="6"/>
      <c r="BA36" s="6" t="s">
        <v>12</v>
      </c>
      <c r="BB36" s="7"/>
      <c r="BC36" s="8"/>
      <c r="BD36" s="189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77">
        <f>SUMPRODUCT((D36=2)+(J36=2)+(V36=2)+(P36=2)+(AB36=2)+(AH36=2)+(AN36=2)+(AT36=2)+(BE36=2))</f>
        <v>0</v>
      </c>
      <c r="BK36" s="195" t="s">
        <v>13</v>
      </c>
      <c r="BL36" s="177">
        <f>SUMPRODUCT((L36=2)+(R36=2)+(X36=2)+(AC36=2)+(AJ36=2)+(AP36=2)+(AV36=2)+(BB36=2)+(BH36=2))</f>
        <v>0</v>
      </c>
      <c r="BM36" s="180">
        <f t="shared" ref="BM36" si="8">SUM(BJ36*2)+BL36</f>
        <v>0</v>
      </c>
      <c r="BN36" s="156">
        <f>SUM(D36,J36,P36,V36,AB36,AG36,AN36,AT36,BE36)</f>
        <v>0</v>
      </c>
      <c r="BO36" s="156" t="s">
        <v>13</v>
      </c>
      <c r="BP36" s="156">
        <f>SUM(F36,L36,R36,X36,AD36,AJ36,AP36,AV36,BH36)</f>
        <v>0</v>
      </c>
      <c r="BQ36" s="205" t="e">
        <f>SUM(BN36/BP36)</f>
        <v>#DIV/0!</v>
      </c>
      <c r="BR36" s="156">
        <f>SUM(J37,J38,J39,P37,P38,P39,V37,V38,V39,AB37,AB38,AB39,AH37,AH38,AH39,AN37,AN38,AN39,AT37,AT38,AT39,AZ37,AZ38,AZ39,BF37,BF38,BF39,D37,D38,D39)</f>
        <v>0</v>
      </c>
      <c r="BS36" s="156">
        <f>SUM(F37,F38,F39,L37,L38,L39,R37,R38,R39,X37,X38,X39,AD37,AD38,AD39,AJ37,AJ38,AJ39,AP37,AP38,AP39,AV37,AV38,AV39,BB37,BB38,BB39,BH37,BH38,BH39)</f>
        <v>0</v>
      </c>
      <c r="BT36" s="208" t="e">
        <f>SUM(BR36/BS36)</f>
        <v>#DIV/0!</v>
      </c>
      <c r="BU36" s="161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30">
        <f>$AX$3</f>
        <v>0</v>
      </c>
      <c r="B37" s="166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211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214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214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214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214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214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214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217"/>
      <c r="AY37" s="102"/>
      <c r="AZ37" s="30"/>
      <c r="BA37" s="30" t="s">
        <v>12</v>
      </c>
      <c r="BB37" s="12"/>
      <c r="BC37" s="13"/>
      <c r="BD37" s="190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78"/>
      <c r="BK37" s="178"/>
      <c r="BL37" s="178"/>
      <c r="BM37" s="181"/>
      <c r="BN37" s="157"/>
      <c r="BO37" s="157"/>
      <c r="BP37" s="157"/>
      <c r="BQ37" s="206"/>
      <c r="BR37" s="157"/>
      <c r="BS37" s="157"/>
      <c r="BT37" s="159"/>
      <c r="BU37" s="161"/>
      <c r="BW37" s="19"/>
    </row>
    <row r="38" spans="1:77" ht="12" hidden="1" customHeight="1" x14ac:dyDescent="0.2">
      <c r="A38" s="231"/>
      <c r="B38" s="166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211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214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214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214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214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214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214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217"/>
      <c r="AY38" s="102"/>
      <c r="AZ38" s="30"/>
      <c r="BA38" s="30" t="s">
        <v>12</v>
      </c>
      <c r="BB38" s="12"/>
      <c r="BC38" s="13"/>
      <c r="BD38" s="190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78"/>
      <c r="BK38" s="178"/>
      <c r="BL38" s="178"/>
      <c r="BM38" s="181"/>
      <c r="BN38" s="157"/>
      <c r="BO38" s="157"/>
      <c r="BP38" s="157"/>
      <c r="BQ38" s="206"/>
      <c r="BR38" s="157"/>
      <c r="BS38" s="157"/>
      <c r="BT38" s="159"/>
      <c r="BU38" s="161"/>
      <c r="BW38" s="19"/>
    </row>
    <row r="39" spans="1:77" ht="12" hidden="1" customHeight="1" x14ac:dyDescent="0.2">
      <c r="A39" s="232"/>
      <c r="B39" s="166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212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215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215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215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215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215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215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218"/>
      <c r="AY39" s="103"/>
      <c r="AZ39" s="20"/>
      <c r="BA39" s="20" t="s">
        <v>12</v>
      </c>
      <c r="BB39" s="21"/>
      <c r="BC39" s="22"/>
      <c r="BD39" s="191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79"/>
      <c r="BK39" s="179"/>
      <c r="BL39" s="179"/>
      <c r="BM39" s="182"/>
      <c r="BN39" s="158"/>
      <c r="BO39" s="158"/>
      <c r="BP39" s="158"/>
      <c r="BQ39" s="207"/>
      <c r="BR39" s="158"/>
      <c r="BS39" s="158"/>
      <c r="BT39" s="160"/>
      <c r="BU39" s="162"/>
      <c r="BW39" s="19"/>
    </row>
    <row r="40" spans="1:77" ht="12" hidden="1" customHeight="1" x14ac:dyDescent="0.2">
      <c r="A40" s="55">
        <f>$BD$2</f>
        <v>0</v>
      </c>
      <c r="B40" s="166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210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213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213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213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213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213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213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213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216"/>
      <c r="BE40" s="102"/>
      <c r="BF40" s="35"/>
      <c r="BG40" s="35" t="s">
        <v>12</v>
      </c>
      <c r="BH40" s="56"/>
      <c r="BI40" s="97"/>
      <c r="BJ40" s="177">
        <f>SUMPRODUCT((J40=2)+(P40=2)+(V40=2)+(AB40=2)+(AH40=2)+(D40=2)+(AN40=2)+(AT40=2)+(AZ40=2))</f>
        <v>0</v>
      </c>
      <c r="BK40" s="178" t="s">
        <v>13</v>
      </c>
      <c r="BL40" s="177">
        <f>SUMPRODUCT((L40=2)+(R40=2)+(X40=2)+(AD40=2)+(AJ40=2)+(F40=2)+(AP40=2)+(AV40=2)+(BB40=2))</f>
        <v>0</v>
      </c>
      <c r="BM40" s="180">
        <f t="shared" ref="BM40" si="9">SUM(BJ40*2)+BL40</f>
        <v>0</v>
      </c>
      <c r="BN40" s="237">
        <f>SUM(D40,J40,P40,V40,AB40,AH40,AN40,AT40,AZ40,BD40)</f>
        <v>0</v>
      </c>
      <c r="BO40" s="237" t="s">
        <v>13</v>
      </c>
      <c r="BP40" s="237">
        <f>SUM(F40,L40,R40,X40,AD40,AJ40,AP40,AV40,BB40)</f>
        <v>0</v>
      </c>
      <c r="BQ40" s="205" t="e">
        <f>SUM(BN40/BP40)</f>
        <v>#DIV/0!</v>
      </c>
      <c r="BR40" s="237">
        <f>SUM(J41,J42,J43,P41,P42,P43,V41,V42,V43,AB41,AB42,AB43,AH41,AH42,AH43,AN41,AN42,AN43,AT41,AT42,AT43,AZ41,AZ42,AZ43,BF41,BF42,BF43,D41,D42,D43)</f>
        <v>0</v>
      </c>
      <c r="BS40" s="237">
        <f>SUM(F41,F42,F43,L41,L42,L43,R41,R42,R43,X41,X42,X43,AD41,AD42,AD43,AJ41,AJ42,AJ43,AP41,AP42,AP43,AV41,AV42,AV43,BB41,BB42,BB43,BH41,BH42,BH43)</f>
        <v>0</v>
      </c>
      <c r="BT40" s="208" t="e">
        <f>SUM(BR40/BS40)</f>
        <v>#DIV/0!</v>
      </c>
      <c r="BU40" s="240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30">
        <f>$BD$3</f>
        <v>0</v>
      </c>
      <c r="B41" s="166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211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214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214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214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214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214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214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214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217"/>
      <c r="BE41" s="30"/>
      <c r="BF41" s="30"/>
      <c r="BG41" s="30" t="s">
        <v>12</v>
      </c>
      <c r="BH41" s="12"/>
      <c r="BI41" s="30"/>
      <c r="BJ41" s="178"/>
      <c r="BK41" s="178"/>
      <c r="BL41" s="178"/>
      <c r="BM41" s="181"/>
      <c r="BN41" s="157"/>
      <c r="BO41" s="157"/>
      <c r="BP41" s="157"/>
      <c r="BQ41" s="206"/>
      <c r="BR41" s="157"/>
      <c r="BS41" s="157"/>
      <c r="BT41" s="159"/>
      <c r="BU41" s="161"/>
      <c r="BW41" s="19"/>
    </row>
    <row r="42" spans="1:77" ht="12" hidden="1" customHeight="1" x14ac:dyDescent="0.2">
      <c r="A42" s="231"/>
      <c r="B42" s="166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211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214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214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214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214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214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214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214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217"/>
      <c r="BE42" s="30"/>
      <c r="BF42" s="30"/>
      <c r="BG42" s="30" t="s">
        <v>12</v>
      </c>
      <c r="BH42" s="12"/>
      <c r="BI42" s="30"/>
      <c r="BJ42" s="178"/>
      <c r="BK42" s="178"/>
      <c r="BL42" s="178"/>
      <c r="BM42" s="181"/>
      <c r="BN42" s="157"/>
      <c r="BO42" s="157"/>
      <c r="BP42" s="157"/>
      <c r="BQ42" s="206"/>
      <c r="BR42" s="157"/>
      <c r="BS42" s="157"/>
      <c r="BT42" s="159"/>
      <c r="BU42" s="161"/>
      <c r="BW42" s="19"/>
    </row>
    <row r="43" spans="1:77" ht="12" hidden="1" customHeight="1" x14ac:dyDescent="0.2">
      <c r="A43" s="242"/>
      <c r="B43" s="233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234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23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23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23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23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23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23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23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244"/>
      <c r="BE43" s="66"/>
      <c r="BF43" s="61"/>
      <c r="BG43" s="61" t="s">
        <v>12</v>
      </c>
      <c r="BH43" s="63"/>
      <c r="BI43" s="98"/>
      <c r="BJ43" s="179"/>
      <c r="BK43" s="243"/>
      <c r="BL43" s="179"/>
      <c r="BM43" s="182"/>
      <c r="BN43" s="238"/>
      <c r="BO43" s="238"/>
      <c r="BP43" s="238"/>
      <c r="BQ43" s="236"/>
      <c r="BR43" s="238"/>
      <c r="BS43" s="238"/>
      <c r="BT43" s="239"/>
      <c r="BU43" s="241"/>
    </row>
    <row r="44" spans="1:77" ht="13.5" thickTop="1" x14ac:dyDescent="0.2">
      <c r="BJ44" s="245"/>
      <c r="BK44" s="245"/>
      <c r="BL44" s="246"/>
      <c r="BM44" s="247"/>
      <c r="BN44" s="247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48" t="str">
        <f>$B$3</f>
        <v>華成 ★桜★</v>
      </c>
      <c r="C49" s="248"/>
      <c r="D49" s="248"/>
      <c r="E49" s="248"/>
      <c r="F49" s="248"/>
      <c r="G49" s="248"/>
      <c r="H49" s="248" t="str">
        <f>H3</f>
        <v>レッドビッキーズ</v>
      </c>
      <c r="I49" s="248"/>
      <c r="J49" s="248"/>
      <c r="K49" s="248"/>
      <c r="L49" s="248"/>
      <c r="M49" s="248"/>
      <c r="N49" s="248" t="str">
        <f>$N$3</f>
        <v>BACK UP AZAI</v>
      </c>
      <c r="O49" s="248"/>
      <c r="P49" s="248"/>
      <c r="Q49" s="248"/>
      <c r="R49" s="248"/>
      <c r="S49" s="248"/>
      <c r="T49" s="248" t="str">
        <f>$T$3</f>
        <v>ひまわり　Ⅰ</v>
      </c>
      <c r="U49" s="248"/>
      <c r="V49" s="248"/>
      <c r="W49" s="248"/>
      <c r="X49" s="248"/>
      <c r="Y49" s="248"/>
      <c r="Z49" s="248" t="str">
        <f>$Z$3</f>
        <v>TEAM　MOM</v>
      </c>
      <c r="AA49" s="248"/>
      <c r="AB49" s="248"/>
      <c r="AC49" s="248"/>
      <c r="AD49" s="248"/>
      <c r="AE49" s="248"/>
      <c r="AF49" s="248">
        <f>$AF$3</f>
        <v>0</v>
      </c>
      <c r="AG49" s="248"/>
      <c r="AH49" s="248"/>
      <c r="AI49" s="248"/>
      <c r="AJ49" s="248"/>
      <c r="AK49" s="248"/>
      <c r="AL49" s="248">
        <f>$AL$3</f>
        <v>0</v>
      </c>
      <c r="AM49" s="248"/>
      <c r="AN49" s="248"/>
      <c r="AO49" s="248"/>
      <c r="AP49" s="248"/>
      <c r="AQ49" s="248"/>
      <c r="AR49" s="256">
        <f>$AR$3</f>
        <v>0</v>
      </c>
      <c r="AS49" s="257"/>
      <c r="AT49" s="257"/>
      <c r="AU49" s="257"/>
      <c r="AV49" s="257"/>
      <c r="AW49" s="258"/>
      <c r="AX49" s="256">
        <f>$AX$3</f>
        <v>0</v>
      </c>
      <c r="AY49" s="257"/>
      <c r="AZ49" s="257"/>
      <c r="BA49" s="257"/>
      <c r="BB49" s="257"/>
      <c r="BC49" s="258"/>
      <c r="BD49" s="256">
        <f>$BD$3</f>
        <v>0</v>
      </c>
      <c r="BE49" s="257"/>
      <c r="BF49" s="257"/>
      <c r="BG49" s="257"/>
      <c r="BH49" s="257"/>
      <c r="BI49" s="263"/>
    </row>
    <row r="50" spans="1:61" ht="22.5" customHeight="1" thickBot="1" x14ac:dyDescent="0.25">
      <c r="A50" s="70" t="s">
        <v>10</v>
      </c>
      <c r="B50" s="249">
        <f>$BU$4</f>
        <v>2</v>
      </c>
      <c r="C50" s="249"/>
      <c r="D50" s="249"/>
      <c r="E50" s="249"/>
      <c r="F50" s="249"/>
      <c r="G50" s="249"/>
      <c r="H50" s="249">
        <f>$BU$8</f>
        <v>1</v>
      </c>
      <c r="I50" s="249"/>
      <c r="J50" s="249"/>
      <c r="K50" s="249"/>
      <c r="L50" s="249"/>
      <c r="M50" s="249"/>
      <c r="N50" s="249">
        <f>$BU$12</f>
        <v>5</v>
      </c>
      <c r="O50" s="249"/>
      <c r="P50" s="249"/>
      <c r="Q50" s="249"/>
      <c r="R50" s="249"/>
      <c r="S50" s="249"/>
      <c r="T50" s="249">
        <f>$BU$16</f>
        <v>4</v>
      </c>
      <c r="U50" s="249"/>
      <c r="V50" s="249"/>
      <c r="W50" s="249"/>
      <c r="X50" s="249"/>
      <c r="Y50" s="249"/>
      <c r="Z50" s="249">
        <f>$BU$20</f>
        <v>3</v>
      </c>
      <c r="AA50" s="249"/>
      <c r="AB50" s="249"/>
      <c r="AC50" s="249"/>
      <c r="AD50" s="249"/>
      <c r="AE50" s="249"/>
      <c r="AF50" s="249">
        <f>$BU$24</f>
        <v>6</v>
      </c>
      <c r="AG50" s="249"/>
      <c r="AH50" s="249"/>
      <c r="AI50" s="249"/>
      <c r="AJ50" s="249"/>
      <c r="AK50" s="249"/>
      <c r="AL50" s="249">
        <f>$BU$28</f>
        <v>6</v>
      </c>
      <c r="AM50" s="249"/>
      <c r="AN50" s="249"/>
      <c r="AO50" s="249"/>
      <c r="AP50" s="249"/>
      <c r="AQ50" s="249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1コート </vt:lpstr>
      <vt:lpstr>2コート </vt:lpstr>
      <vt:lpstr>3コート </vt:lpstr>
      <vt:lpstr>4.5コート</vt:lpstr>
      <vt:lpstr>6コート</vt:lpstr>
      <vt:lpstr>7コート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2023-06-26T00:44:56Z</dcterms:modified>
</cp:coreProperties>
</file>