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 tabRatio="815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  <sheet name="Gコート" sheetId="8" r:id="rId8"/>
    <sheet name="Hコート" sheetId="9" r:id="rId9"/>
    <sheet name="Iコート" sheetId="10" r:id="rId10"/>
    <sheet name="Jコート" sheetId="11" r:id="rId11"/>
    <sheet name="Kコート" sheetId="12" r:id="rId12"/>
    <sheet name="Lコート" sheetId="13" r:id="rId13"/>
    <sheet name="サブAコート" sheetId="14" r:id="rId14"/>
    <sheet name="サブBコート" sheetId="15" r:id="rId15"/>
    <sheet name="サブCコート" sheetId="16" r:id="rId16"/>
    <sheet name="サブDコート" sheetId="17" r:id="rId17"/>
  </sheets>
  <calcPr calcId="145621" concurrentCalc="0"/>
</workbook>
</file>

<file path=xl/calcChain.xml><?xml version="1.0" encoding="utf-8"?>
<calcChain xmlns="http://schemas.openxmlformats.org/spreadsheetml/2006/main">
  <c r="AX48" i="16" l="1"/>
  <c r="AV48" i="16"/>
  <c r="AS48" i="16"/>
  <c r="AQ48" i="16"/>
  <c r="AN48" i="16"/>
  <c r="AL48" i="16"/>
  <c r="AI48" i="16"/>
  <c r="AG48" i="16"/>
  <c r="AD48" i="16"/>
  <c r="AB48" i="16"/>
  <c r="Y48" i="16"/>
  <c r="W48" i="16"/>
  <c r="T48" i="16"/>
  <c r="R48" i="16"/>
  <c r="O48" i="16"/>
  <c r="M48" i="16"/>
  <c r="J48" i="16"/>
  <c r="H48" i="16"/>
  <c r="E48" i="16"/>
  <c r="C48" i="16"/>
  <c r="AX47" i="16"/>
  <c r="AV47" i="16"/>
  <c r="AS47" i="16"/>
  <c r="AQ47" i="16"/>
  <c r="AN47" i="16"/>
  <c r="AL47" i="16"/>
  <c r="AI47" i="16"/>
  <c r="AG47" i="16"/>
  <c r="AD47" i="16"/>
  <c r="AB47" i="16"/>
  <c r="Y47" i="16"/>
  <c r="W47" i="16"/>
  <c r="T47" i="16"/>
  <c r="R47" i="16"/>
  <c r="O47" i="16"/>
  <c r="M47" i="16"/>
  <c r="J47" i="16"/>
  <c r="H47" i="16"/>
  <c r="E47" i="16"/>
  <c r="C47" i="16"/>
  <c r="BD46" i="16"/>
  <c r="AZ46" i="16"/>
  <c r="AX46" i="16"/>
  <c r="AV46" i="16"/>
  <c r="AY46" i="16"/>
  <c r="AU46" i="16"/>
  <c r="AS46" i="16"/>
  <c r="AQ46" i="16"/>
  <c r="AT46" i="16"/>
  <c r="AP46" i="16"/>
  <c r="AN46" i="16"/>
  <c r="AL46" i="16"/>
  <c r="AO46" i="16"/>
  <c r="AK46" i="16"/>
  <c r="AI46" i="16"/>
  <c r="AG46" i="16"/>
  <c r="AJ46" i="16"/>
  <c r="AF46" i="16"/>
  <c r="AD46" i="16"/>
  <c r="AB46" i="16"/>
  <c r="AE46" i="16"/>
  <c r="AA46" i="16"/>
  <c r="Y46" i="16"/>
  <c r="W46" i="16"/>
  <c r="Z46" i="16"/>
  <c r="V46" i="16"/>
  <c r="T46" i="16"/>
  <c r="R46" i="16"/>
  <c r="U46" i="16"/>
  <c r="Q46" i="16"/>
  <c r="O46" i="16"/>
  <c r="M46" i="16"/>
  <c r="P46" i="16"/>
  <c r="L46" i="16"/>
  <c r="J46" i="16"/>
  <c r="H46" i="16"/>
  <c r="K46" i="16"/>
  <c r="G46" i="16"/>
  <c r="E46" i="16"/>
  <c r="C46" i="16"/>
  <c r="F46" i="16"/>
  <c r="B46" i="16"/>
  <c r="BG45" i="16"/>
  <c r="BI45" i="16"/>
  <c r="BJ45" i="16"/>
  <c r="B6" i="16"/>
  <c r="F6" i="16"/>
  <c r="G6" i="16"/>
  <c r="K6" i="16"/>
  <c r="L6" i="16"/>
  <c r="P6" i="16"/>
  <c r="Q6" i="16"/>
  <c r="U6" i="16"/>
  <c r="V6" i="16"/>
  <c r="Z6" i="16"/>
  <c r="AA6" i="16"/>
  <c r="AE6" i="16"/>
  <c r="AF6" i="16"/>
  <c r="AJ6" i="16"/>
  <c r="AK6" i="16"/>
  <c r="AO6" i="16"/>
  <c r="AP6" i="16"/>
  <c r="AT6" i="16"/>
  <c r="AU6" i="16"/>
  <c r="AY6" i="16"/>
  <c r="AZ6" i="16"/>
  <c r="BD6" i="16"/>
  <c r="BG5" i="16"/>
  <c r="BI5" i="16"/>
  <c r="BJ5" i="16"/>
  <c r="C10" i="16"/>
  <c r="E10" i="16"/>
  <c r="C11" i="16"/>
  <c r="E11" i="16"/>
  <c r="C12" i="16"/>
  <c r="E12" i="16"/>
  <c r="B10" i="16"/>
  <c r="F10" i="16"/>
  <c r="G10" i="16"/>
  <c r="K10" i="16"/>
  <c r="L10" i="16"/>
  <c r="P10" i="16"/>
  <c r="Q10" i="16"/>
  <c r="U10" i="16"/>
  <c r="V10" i="16"/>
  <c r="Z10" i="16"/>
  <c r="AA10" i="16"/>
  <c r="AE10" i="16"/>
  <c r="AF10" i="16"/>
  <c r="AJ10" i="16"/>
  <c r="AK10" i="16"/>
  <c r="AO10" i="16"/>
  <c r="AP10" i="16"/>
  <c r="AU10" i="16"/>
  <c r="AY10" i="16"/>
  <c r="AZ10" i="16"/>
  <c r="BD10" i="16"/>
  <c r="BG9" i="16"/>
  <c r="BI9" i="16"/>
  <c r="BJ9" i="16"/>
  <c r="C14" i="16"/>
  <c r="E14" i="16"/>
  <c r="C15" i="16"/>
  <c r="E15" i="16"/>
  <c r="C16" i="16"/>
  <c r="E16" i="16"/>
  <c r="B14" i="16"/>
  <c r="F14" i="16"/>
  <c r="H14" i="16"/>
  <c r="J14" i="16"/>
  <c r="H15" i="16"/>
  <c r="J15" i="16"/>
  <c r="H16" i="16"/>
  <c r="J16" i="16"/>
  <c r="G14" i="16"/>
  <c r="K14" i="16"/>
  <c r="L14" i="16"/>
  <c r="P14" i="16"/>
  <c r="Q14" i="16"/>
  <c r="U14" i="16"/>
  <c r="V14" i="16"/>
  <c r="Z14" i="16"/>
  <c r="AA14" i="16"/>
  <c r="AE14" i="16"/>
  <c r="AF14" i="16"/>
  <c r="AJ14" i="16"/>
  <c r="AK14" i="16"/>
  <c r="AO14" i="16"/>
  <c r="AP14" i="16"/>
  <c r="AT14" i="16"/>
  <c r="AU14" i="16"/>
  <c r="AY14" i="16"/>
  <c r="AZ14" i="16"/>
  <c r="BD14" i="16"/>
  <c r="BG13" i="16"/>
  <c r="BI13" i="16"/>
  <c r="BJ13" i="16"/>
  <c r="C18" i="16"/>
  <c r="E18" i="16"/>
  <c r="C19" i="16"/>
  <c r="E19" i="16"/>
  <c r="C20" i="16"/>
  <c r="E20" i="16"/>
  <c r="B18" i="16"/>
  <c r="F18" i="16"/>
  <c r="H18" i="16"/>
  <c r="J18" i="16"/>
  <c r="H19" i="16"/>
  <c r="J19" i="16"/>
  <c r="H20" i="16"/>
  <c r="J20" i="16"/>
  <c r="G18" i="16"/>
  <c r="K18" i="16"/>
  <c r="M18" i="16"/>
  <c r="O18" i="16"/>
  <c r="M19" i="16"/>
  <c r="O19" i="16"/>
  <c r="M20" i="16"/>
  <c r="O20" i="16"/>
  <c r="L18" i="16"/>
  <c r="P18" i="16"/>
  <c r="Q18" i="16"/>
  <c r="U18" i="16"/>
  <c r="V18" i="16"/>
  <c r="Z18" i="16"/>
  <c r="AA18" i="16"/>
  <c r="AE18" i="16"/>
  <c r="AF18" i="16"/>
  <c r="AJ18" i="16"/>
  <c r="AK18" i="16"/>
  <c r="AO18" i="16"/>
  <c r="AP18" i="16"/>
  <c r="AT18" i="16"/>
  <c r="AU18" i="16"/>
  <c r="AY18" i="16"/>
  <c r="AZ18" i="16"/>
  <c r="BD18" i="16"/>
  <c r="BG17" i="16"/>
  <c r="BI17" i="16"/>
  <c r="BJ17" i="16"/>
  <c r="C22" i="16"/>
  <c r="E22" i="16"/>
  <c r="C23" i="16"/>
  <c r="E23" i="16"/>
  <c r="C24" i="16"/>
  <c r="E24" i="16"/>
  <c r="B22" i="16"/>
  <c r="F22" i="16"/>
  <c r="H22" i="16"/>
  <c r="J22" i="16"/>
  <c r="H23" i="16"/>
  <c r="J23" i="16"/>
  <c r="H24" i="16"/>
  <c r="J24" i="16"/>
  <c r="G22" i="16"/>
  <c r="K22" i="16"/>
  <c r="M22" i="16"/>
  <c r="O22" i="16"/>
  <c r="M23" i="16"/>
  <c r="O23" i="16"/>
  <c r="M24" i="16"/>
  <c r="O24" i="16"/>
  <c r="L22" i="16"/>
  <c r="P22" i="16"/>
  <c r="R22" i="16"/>
  <c r="T22" i="16"/>
  <c r="R23" i="16"/>
  <c r="T23" i="16"/>
  <c r="R24" i="16"/>
  <c r="T24" i="16"/>
  <c r="Q22" i="16"/>
  <c r="U22" i="16"/>
  <c r="V22" i="16"/>
  <c r="Z22" i="16"/>
  <c r="AA22" i="16"/>
  <c r="AE22" i="16"/>
  <c r="AF22" i="16"/>
  <c r="AJ22" i="16"/>
  <c r="AK22" i="16"/>
  <c r="AO22" i="16"/>
  <c r="AP22" i="16"/>
  <c r="AT22" i="16"/>
  <c r="AU22" i="16"/>
  <c r="AY22" i="16"/>
  <c r="AZ22" i="16"/>
  <c r="BD22" i="16"/>
  <c r="BG21" i="16"/>
  <c r="BI21" i="16"/>
  <c r="BJ21" i="16"/>
  <c r="C26" i="16"/>
  <c r="E26" i="16"/>
  <c r="C27" i="16"/>
  <c r="E27" i="16"/>
  <c r="C28" i="16"/>
  <c r="E28" i="16"/>
  <c r="B26" i="16"/>
  <c r="F26" i="16"/>
  <c r="H26" i="16"/>
  <c r="J26" i="16"/>
  <c r="H27" i="16"/>
  <c r="J27" i="16"/>
  <c r="H28" i="16"/>
  <c r="J28" i="16"/>
  <c r="G26" i="16"/>
  <c r="K26" i="16"/>
  <c r="M26" i="16"/>
  <c r="O26" i="16"/>
  <c r="M27" i="16"/>
  <c r="O27" i="16"/>
  <c r="M28" i="16"/>
  <c r="O28" i="16"/>
  <c r="L26" i="16"/>
  <c r="P26" i="16"/>
  <c r="R26" i="16"/>
  <c r="T26" i="16"/>
  <c r="R27" i="16"/>
  <c r="T27" i="16"/>
  <c r="R28" i="16"/>
  <c r="T28" i="16"/>
  <c r="Q26" i="16"/>
  <c r="U26" i="16"/>
  <c r="W26" i="16"/>
  <c r="Y26" i="16"/>
  <c r="W27" i="16"/>
  <c r="Y27" i="16"/>
  <c r="W28" i="16"/>
  <c r="Y28" i="16"/>
  <c r="V26" i="16"/>
  <c r="Z26" i="16"/>
  <c r="AA26" i="16"/>
  <c r="AE26" i="16"/>
  <c r="AF26" i="16"/>
  <c r="AJ26" i="16"/>
  <c r="AK26" i="16"/>
  <c r="AO26" i="16"/>
  <c r="AP26" i="16"/>
  <c r="AT26" i="16"/>
  <c r="AU26" i="16"/>
  <c r="AY26" i="16"/>
  <c r="AZ26" i="16"/>
  <c r="BD26" i="16"/>
  <c r="BG25" i="16"/>
  <c r="BI25" i="16"/>
  <c r="BJ25" i="16"/>
  <c r="C30" i="16"/>
  <c r="E30" i="16"/>
  <c r="C31" i="16"/>
  <c r="E31" i="16"/>
  <c r="C32" i="16"/>
  <c r="E32" i="16"/>
  <c r="B30" i="16"/>
  <c r="F30" i="16"/>
  <c r="H30" i="16"/>
  <c r="J30" i="16"/>
  <c r="H31" i="16"/>
  <c r="J31" i="16"/>
  <c r="H32" i="16"/>
  <c r="J32" i="16"/>
  <c r="G30" i="16"/>
  <c r="K30" i="16"/>
  <c r="M30" i="16"/>
  <c r="O30" i="16"/>
  <c r="M31" i="16"/>
  <c r="O31" i="16"/>
  <c r="M32" i="16"/>
  <c r="O32" i="16"/>
  <c r="L30" i="16"/>
  <c r="P30" i="16"/>
  <c r="R30" i="16"/>
  <c r="T30" i="16"/>
  <c r="R31" i="16"/>
  <c r="T31" i="16"/>
  <c r="R32" i="16"/>
  <c r="T32" i="16"/>
  <c r="Q30" i="16"/>
  <c r="U30" i="16"/>
  <c r="W30" i="16"/>
  <c r="Y30" i="16"/>
  <c r="W31" i="16"/>
  <c r="Y31" i="16"/>
  <c r="W32" i="16"/>
  <c r="Y32" i="16"/>
  <c r="V30" i="16"/>
  <c r="Z30" i="16"/>
  <c r="AB30" i="16"/>
  <c r="AD30" i="16"/>
  <c r="AB31" i="16"/>
  <c r="AD31" i="16"/>
  <c r="AB32" i="16"/>
  <c r="AD32" i="16"/>
  <c r="AA30" i="16"/>
  <c r="AE30" i="16"/>
  <c r="AF30" i="16"/>
  <c r="AJ30" i="16"/>
  <c r="AK30" i="16"/>
  <c r="AO30" i="16"/>
  <c r="AP30" i="16"/>
  <c r="AT30" i="16"/>
  <c r="AU30" i="16"/>
  <c r="AY30" i="16"/>
  <c r="AZ30" i="16"/>
  <c r="BD30" i="16"/>
  <c r="BG29" i="16"/>
  <c r="BI29" i="16"/>
  <c r="BJ29" i="16"/>
  <c r="C34" i="16"/>
  <c r="E34" i="16"/>
  <c r="C35" i="16"/>
  <c r="E35" i="16"/>
  <c r="C36" i="16"/>
  <c r="E36" i="16"/>
  <c r="B34" i="16"/>
  <c r="F34" i="16"/>
  <c r="H34" i="16"/>
  <c r="J34" i="16"/>
  <c r="H35" i="16"/>
  <c r="J35" i="16"/>
  <c r="H36" i="16"/>
  <c r="J36" i="16"/>
  <c r="G34" i="16"/>
  <c r="K34" i="16"/>
  <c r="M34" i="16"/>
  <c r="O34" i="16"/>
  <c r="M35" i="16"/>
  <c r="O35" i="16"/>
  <c r="M36" i="16"/>
  <c r="O36" i="16"/>
  <c r="L34" i="16"/>
  <c r="P34" i="16"/>
  <c r="R34" i="16"/>
  <c r="T34" i="16"/>
  <c r="R35" i="16"/>
  <c r="T35" i="16"/>
  <c r="R36" i="16"/>
  <c r="T36" i="16"/>
  <c r="Q34" i="16"/>
  <c r="U34" i="16"/>
  <c r="W34" i="16"/>
  <c r="Y34" i="16"/>
  <c r="W35" i="16"/>
  <c r="Y35" i="16"/>
  <c r="W36" i="16"/>
  <c r="Y36" i="16"/>
  <c r="V34" i="16"/>
  <c r="Z34" i="16"/>
  <c r="AB34" i="16"/>
  <c r="AD34" i="16"/>
  <c r="AB35" i="16"/>
  <c r="AD35" i="16"/>
  <c r="AB36" i="16"/>
  <c r="AD36" i="16"/>
  <c r="AA34" i="16"/>
  <c r="AE34" i="16"/>
  <c r="AG34" i="16"/>
  <c r="AI34" i="16"/>
  <c r="AG35" i="16"/>
  <c r="AI35" i="16"/>
  <c r="AG36" i="16"/>
  <c r="AI36" i="16"/>
  <c r="AF34" i="16"/>
  <c r="AJ34" i="16"/>
  <c r="AK34" i="16"/>
  <c r="AO34" i="16"/>
  <c r="AP34" i="16"/>
  <c r="AT34" i="16"/>
  <c r="AU34" i="16"/>
  <c r="AY34" i="16"/>
  <c r="AZ34" i="16"/>
  <c r="BD34" i="16"/>
  <c r="BG33" i="16"/>
  <c r="BI33" i="16"/>
  <c r="BJ33" i="16"/>
  <c r="C38" i="16"/>
  <c r="E38" i="16"/>
  <c r="C39" i="16"/>
  <c r="E39" i="16"/>
  <c r="C40" i="16"/>
  <c r="E40" i="16"/>
  <c r="B38" i="16"/>
  <c r="F38" i="16"/>
  <c r="H38" i="16"/>
  <c r="J38" i="16"/>
  <c r="H39" i="16"/>
  <c r="J39" i="16"/>
  <c r="H40" i="16"/>
  <c r="J40" i="16"/>
  <c r="G38" i="16"/>
  <c r="K38" i="16"/>
  <c r="M38" i="16"/>
  <c r="O38" i="16"/>
  <c r="M39" i="16"/>
  <c r="O39" i="16"/>
  <c r="M40" i="16"/>
  <c r="O40" i="16"/>
  <c r="L38" i="16"/>
  <c r="P38" i="16"/>
  <c r="R38" i="16"/>
  <c r="T38" i="16"/>
  <c r="R39" i="16"/>
  <c r="T39" i="16"/>
  <c r="R40" i="16"/>
  <c r="T40" i="16"/>
  <c r="Q38" i="16"/>
  <c r="U38" i="16"/>
  <c r="W38" i="16"/>
  <c r="Y38" i="16"/>
  <c r="W39" i="16"/>
  <c r="Y39" i="16"/>
  <c r="W40" i="16"/>
  <c r="Y40" i="16"/>
  <c r="V38" i="16"/>
  <c r="Z38" i="16"/>
  <c r="AB38" i="16"/>
  <c r="AD38" i="16"/>
  <c r="AB39" i="16"/>
  <c r="AD39" i="16"/>
  <c r="AB40" i="16"/>
  <c r="AD40" i="16"/>
  <c r="AA38" i="16"/>
  <c r="AE38" i="16"/>
  <c r="AG38" i="16"/>
  <c r="AI38" i="16"/>
  <c r="AG39" i="16"/>
  <c r="AI39" i="16"/>
  <c r="AG40" i="16"/>
  <c r="AI40" i="16"/>
  <c r="AF38" i="16"/>
  <c r="AJ38" i="16"/>
  <c r="AL38" i="16"/>
  <c r="AN38" i="16"/>
  <c r="AL39" i="16"/>
  <c r="AN39" i="16"/>
  <c r="AL40" i="16"/>
  <c r="AN40" i="16"/>
  <c r="AK38" i="16"/>
  <c r="AO38" i="16"/>
  <c r="AQ38" i="16"/>
  <c r="AS38" i="16"/>
  <c r="AQ39" i="16"/>
  <c r="AS39" i="16"/>
  <c r="AQ40" i="16"/>
  <c r="AS40" i="16"/>
  <c r="AP38" i="16"/>
  <c r="AT38" i="16"/>
  <c r="AU38" i="16"/>
  <c r="AY38" i="16"/>
  <c r="AZ38" i="16"/>
  <c r="BD38" i="16"/>
  <c r="BG37" i="16"/>
  <c r="BI37" i="16"/>
  <c r="BJ37" i="16"/>
  <c r="C42" i="16"/>
  <c r="E42" i="16"/>
  <c r="C43" i="16"/>
  <c r="E43" i="16"/>
  <c r="C44" i="16"/>
  <c r="E44" i="16"/>
  <c r="B42" i="16"/>
  <c r="F42" i="16"/>
  <c r="H42" i="16"/>
  <c r="J42" i="16"/>
  <c r="H43" i="16"/>
  <c r="J43" i="16"/>
  <c r="H44" i="16"/>
  <c r="J44" i="16"/>
  <c r="G42" i="16"/>
  <c r="K42" i="16"/>
  <c r="M42" i="16"/>
  <c r="O42" i="16"/>
  <c r="M43" i="16"/>
  <c r="O43" i="16"/>
  <c r="M44" i="16"/>
  <c r="O44" i="16"/>
  <c r="L42" i="16"/>
  <c r="P42" i="16"/>
  <c r="R42" i="16"/>
  <c r="T42" i="16"/>
  <c r="R43" i="16"/>
  <c r="T43" i="16"/>
  <c r="R44" i="16"/>
  <c r="T44" i="16"/>
  <c r="Q42" i="16"/>
  <c r="U42" i="16"/>
  <c r="W42" i="16"/>
  <c r="Y42" i="16"/>
  <c r="W43" i="16"/>
  <c r="Y43" i="16"/>
  <c r="W44" i="16"/>
  <c r="Y44" i="16"/>
  <c r="V42" i="16"/>
  <c r="Z42" i="16"/>
  <c r="AB42" i="16"/>
  <c r="AD42" i="16"/>
  <c r="AB43" i="16"/>
  <c r="AD43" i="16"/>
  <c r="AB44" i="16"/>
  <c r="AD44" i="16"/>
  <c r="AA42" i="16"/>
  <c r="AE42" i="16"/>
  <c r="AG42" i="16"/>
  <c r="AI42" i="16"/>
  <c r="AG43" i="16"/>
  <c r="AI43" i="16"/>
  <c r="AG44" i="16"/>
  <c r="AI44" i="16"/>
  <c r="AF42" i="16"/>
  <c r="AJ42" i="16"/>
  <c r="AL42" i="16"/>
  <c r="AN42" i="16"/>
  <c r="AL43" i="16"/>
  <c r="AN43" i="16"/>
  <c r="AL44" i="16"/>
  <c r="AN44" i="16"/>
  <c r="AK42" i="16"/>
  <c r="AO42" i="16"/>
  <c r="AQ42" i="16"/>
  <c r="AS42" i="16"/>
  <c r="AQ43" i="16"/>
  <c r="AS43" i="16"/>
  <c r="AQ44" i="16"/>
  <c r="AS44" i="16"/>
  <c r="AP42" i="16"/>
  <c r="AT42" i="16"/>
  <c r="AV42" i="16"/>
  <c r="AX42" i="16"/>
  <c r="AV43" i="16"/>
  <c r="AX43" i="16"/>
  <c r="AV44" i="16"/>
  <c r="AX44" i="16"/>
  <c r="AU42" i="16"/>
  <c r="AY42" i="16"/>
  <c r="AZ42" i="16"/>
  <c r="BD42" i="16"/>
  <c r="BG41" i="16"/>
  <c r="BI41" i="16"/>
  <c r="BJ41" i="16"/>
  <c r="BL45" i="16"/>
  <c r="BM45" i="16"/>
  <c r="BN45" i="16"/>
  <c r="BO45" i="16"/>
  <c r="BL5" i="16"/>
  <c r="BM5" i="16"/>
  <c r="BN5" i="16"/>
  <c r="BO5" i="16"/>
  <c r="BL9" i="16"/>
  <c r="BM9" i="16"/>
  <c r="BN9" i="16"/>
  <c r="BO9" i="16"/>
  <c r="BL13" i="16"/>
  <c r="BM13" i="16"/>
  <c r="BN13" i="16"/>
  <c r="BO13" i="16"/>
  <c r="BL17" i="16"/>
  <c r="BM17" i="16"/>
  <c r="BN17" i="16"/>
  <c r="BO17" i="16"/>
  <c r="BL21" i="16"/>
  <c r="BM21" i="16"/>
  <c r="BN21" i="16"/>
  <c r="BO21" i="16"/>
  <c r="BL25" i="16"/>
  <c r="BM25" i="16"/>
  <c r="BN25" i="16"/>
  <c r="BO25" i="16"/>
  <c r="BL29" i="16"/>
  <c r="BM29" i="16"/>
  <c r="BN29" i="16"/>
  <c r="BO29" i="16"/>
  <c r="BL33" i="16"/>
  <c r="BM33" i="16"/>
  <c r="BN33" i="16"/>
  <c r="BO33" i="16"/>
  <c r="BL37" i="16"/>
  <c r="BM37" i="16"/>
  <c r="BN37" i="16"/>
  <c r="BO37" i="16"/>
  <c r="BL41" i="16"/>
  <c r="BM41" i="16"/>
  <c r="BN41" i="16"/>
  <c r="BO41" i="16"/>
  <c r="BQ45" i="16"/>
  <c r="A45" i="16"/>
  <c r="BF45" i="16"/>
  <c r="BP45" i="16"/>
  <c r="BK45" i="16"/>
  <c r="BH45" i="16"/>
  <c r="AU45" i="16"/>
  <c r="AP45" i="16"/>
  <c r="AK45" i="16"/>
  <c r="AF45" i="16"/>
  <c r="AA45" i="16"/>
  <c r="V45" i="16"/>
  <c r="Q45" i="16"/>
  <c r="L45" i="16"/>
  <c r="G45" i="16"/>
  <c r="B45" i="16"/>
  <c r="BQ41" i="16"/>
  <c r="A41" i="16"/>
  <c r="BF41" i="16"/>
  <c r="BP41" i="16"/>
  <c r="BK41" i="16"/>
  <c r="BH41" i="16"/>
  <c r="AU41" i="16"/>
  <c r="AP41" i="16"/>
  <c r="AK41" i="16"/>
  <c r="AF41" i="16"/>
  <c r="AA41" i="16"/>
  <c r="V41" i="16"/>
  <c r="Q41" i="16"/>
  <c r="L41" i="16"/>
  <c r="G41" i="16"/>
  <c r="B41" i="16"/>
  <c r="BQ37" i="16"/>
  <c r="A37" i="16"/>
  <c r="BF37" i="16"/>
  <c r="BP37" i="16"/>
  <c r="BK37" i="16"/>
  <c r="BH37" i="16"/>
  <c r="AP37" i="16"/>
  <c r="AK37" i="16"/>
  <c r="AF37" i="16"/>
  <c r="AA37" i="16"/>
  <c r="V37" i="16"/>
  <c r="Q37" i="16"/>
  <c r="L37" i="16"/>
  <c r="G37" i="16"/>
  <c r="B37" i="16"/>
  <c r="BQ33" i="16"/>
  <c r="A33" i="16"/>
  <c r="BF33" i="16"/>
  <c r="BP33" i="16"/>
  <c r="BK33" i="16"/>
  <c r="BH33" i="16"/>
  <c r="AF33" i="16"/>
  <c r="AA33" i="16"/>
  <c r="V33" i="16"/>
  <c r="Q33" i="16"/>
  <c r="L33" i="16"/>
  <c r="G33" i="16"/>
  <c r="B33" i="16"/>
  <c r="BQ29" i="16"/>
  <c r="A29" i="16"/>
  <c r="BF29" i="16"/>
  <c r="BP29" i="16"/>
  <c r="BK29" i="16"/>
  <c r="BH29" i="16"/>
  <c r="AA29" i="16"/>
  <c r="V29" i="16"/>
  <c r="Q29" i="16"/>
  <c r="L29" i="16"/>
  <c r="G29" i="16"/>
  <c r="B29" i="16"/>
  <c r="BQ25" i="16"/>
  <c r="A25" i="16"/>
  <c r="BF25" i="16"/>
  <c r="BP25" i="16"/>
  <c r="BK25" i="16"/>
  <c r="BH25" i="16"/>
  <c r="V25" i="16"/>
  <c r="Q25" i="16"/>
  <c r="L25" i="16"/>
  <c r="G25" i="16"/>
  <c r="B25" i="16"/>
  <c r="BQ21" i="16"/>
  <c r="A21" i="16"/>
  <c r="BF21" i="16"/>
  <c r="BP21" i="16"/>
  <c r="BK21" i="16"/>
  <c r="BH21" i="16"/>
  <c r="Q21" i="16"/>
  <c r="L21" i="16"/>
  <c r="G21" i="16"/>
  <c r="B21" i="16"/>
  <c r="BQ17" i="16"/>
  <c r="A17" i="16"/>
  <c r="BF17" i="16"/>
  <c r="BP17" i="16"/>
  <c r="BK17" i="16"/>
  <c r="BH17" i="16"/>
  <c r="L17" i="16"/>
  <c r="G17" i="16"/>
  <c r="B17" i="16"/>
  <c r="BQ13" i="16"/>
  <c r="A13" i="16"/>
  <c r="BF13" i="16"/>
  <c r="BP13" i="16"/>
  <c r="BK13" i="16"/>
  <c r="BH13" i="16"/>
  <c r="G13" i="16"/>
  <c r="B13" i="16"/>
  <c r="BQ9" i="16"/>
  <c r="A9" i="16"/>
  <c r="BF9" i="16"/>
  <c r="BP9" i="16"/>
  <c r="BK9" i="16"/>
  <c r="BH9" i="16"/>
  <c r="B9" i="16"/>
  <c r="BQ5" i="16"/>
  <c r="A5" i="16"/>
  <c r="BF5" i="16"/>
  <c r="BP5" i="16"/>
  <c r="BK5" i="16"/>
  <c r="BH5" i="16"/>
  <c r="BF2" i="16"/>
  <c r="BF1" i="16"/>
  <c r="AC25" i="17"/>
  <c r="T24" i="17"/>
  <c r="R24" i="17"/>
  <c r="O24" i="17"/>
  <c r="M24" i="17"/>
  <c r="J24" i="17"/>
  <c r="H24" i="17"/>
  <c r="E24" i="17"/>
  <c r="C24" i="17"/>
  <c r="T23" i="17"/>
  <c r="R23" i="17"/>
  <c r="O23" i="17"/>
  <c r="M23" i="17"/>
  <c r="J23" i="17"/>
  <c r="H23" i="17"/>
  <c r="E23" i="17"/>
  <c r="C23" i="17"/>
  <c r="Z22" i="17"/>
  <c r="V22" i="17"/>
  <c r="U22" i="17"/>
  <c r="T22" i="17"/>
  <c r="R22" i="17"/>
  <c r="Q22" i="17"/>
  <c r="P22" i="17"/>
  <c r="O22" i="17"/>
  <c r="M22" i="17"/>
  <c r="L22" i="17"/>
  <c r="K22" i="17"/>
  <c r="J22" i="17"/>
  <c r="H22" i="17"/>
  <c r="G22" i="17"/>
  <c r="F22" i="17"/>
  <c r="E22" i="17"/>
  <c r="C22" i="17"/>
  <c r="B22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Q21" i="17"/>
  <c r="L21" i="17"/>
  <c r="G21" i="17"/>
  <c r="B21" i="17"/>
  <c r="A21" i="17"/>
  <c r="O20" i="17"/>
  <c r="M20" i="17"/>
  <c r="J20" i="17"/>
  <c r="H20" i="17"/>
  <c r="E20" i="17"/>
  <c r="C20" i="17"/>
  <c r="O19" i="17"/>
  <c r="M19" i="17"/>
  <c r="J19" i="17"/>
  <c r="H19" i="17"/>
  <c r="E19" i="17"/>
  <c r="C19" i="17"/>
  <c r="Z18" i="17"/>
  <c r="V18" i="17"/>
  <c r="U18" i="17"/>
  <c r="Q18" i="17"/>
  <c r="P18" i="17"/>
  <c r="O18" i="17"/>
  <c r="M18" i="17"/>
  <c r="L18" i="17"/>
  <c r="K18" i="17"/>
  <c r="J18" i="17"/>
  <c r="H18" i="17"/>
  <c r="G18" i="17"/>
  <c r="F18" i="17"/>
  <c r="E18" i="17"/>
  <c r="C18" i="17"/>
  <c r="B18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L17" i="17"/>
  <c r="G17" i="17"/>
  <c r="B17" i="17"/>
  <c r="A17" i="17"/>
  <c r="J16" i="17"/>
  <c r="H16" i="17"/>
  <c r="E16" i="17"/>
  <c r="C16" i="17"/>
  <c r="J15" i="17"/>
  <c r="H15" i="17"/>
  <c r="E15" i="17"/>
  <c r="C15" i="17"/>
  <c r="Z14" i="17"/>
  <c r="V14" i="17"/>
  <c r="U14" i="17"/>
  <c r="Q14" i="17"/>
  <c r="P14" i="17"/>
  <c r="L14" i="17"/>
  <c r="K14" i="17"/>
  <c r="J14" i="17"/>
  <c r="H14" i="17"/>
  <c r="G14" i="17"/>
  <c r="F14" i="17"/>
  <c r="E14" i="17"/>
  <c r="C14" i="17"/>
  <c r="B14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G13" i="17"/>
  <c r="B13" i="17"/>
  <c r="A13" i="17"/>
  <c r="E12" i="17"/>
  <c r="C12" i="17"/>
  <c r="E11" i="17"/>
  <c r="C11" i="17"/>
  <c r="Z10" i="17"/>
  <c r="V10" i="17"/>
  <c r="U10" i="17"/>
  <c r="Q10" i="17"/>
  <c r="P10" i="17"/>
  <c r="L10" i="17"/>
  <c r="K10" i="17"/>
  <c r="G10" i="17"/>
  <c r="F10" i="17"/>
  <c r="E10" i="17"/>
  <c r="C10" i="17"/>
  <c r="B10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B9" i="17"/>
  <c r="A9" i="17"/>
  <c r="Z6" i="17"/>
  <c r="V6" i="17"/>
  <c r="U6" i="17"/>
  <c r="Q6" i="17"/>
  <c r="P6" i="17"/>
  <c r="L6" i="17"/>
  <c r="K6" i="17"/>
  <c r="G6" i="17"/>
  <c r="F6" i="17"/>
  <c r="B6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5" i="17"/>
  <c r="AC3" i="17"/>
  <c r="AC2" i="17"/>
  <c r="AC1" i="17"/>
  <c r="AL33" i="15"/>
  <c r="AD32" i="15"/>
  <c r="AB32" i="15"/>
  <c r="Y32" i="15"/>
  <c r="W32" i="15"/>
  <c r="T32" i="15"/>
  <c r="R32" i="15"/>
  <c r="O32" i="15"/>
  <c r="M32" i="15"/>
  <c r="J32" i="15"/>
  <c r="H32" i="15"/>
  <c r="E32" i="15"/>
  <c r="C32" i="15"/>
  <c r="AD31" i="15"/>
  <c r="AB31" i="15"/>
  <c r="Y31" i="15"/>
  <c r="W31" i="15"/>
  <c r="T31" i="15"/>
  <c r="R31" i="15"/>
  <c r="O31" i="15"/>
  <c r="M31" i="15"/>
  <c r="J31" i="15"/>
  <c r="H31" i="15"/>
  <c r="E31" i="15"/>
  <c r="C31" i="15"/>
  <c r="AJ30" i="15"/>
  <c r="AF30" i="15"/>
  <c r="AE30" i="15"/>
  <c r="AD30" i="15"/>
  <c r="AB30" i="15"/>
  <c r="AA30" i="15"/>
  <c r="Z30" i="15"/>
  <c r="Y30" i="15"/>
  <c r="W30" i="15"/>
  <c r="V30" i="15"/>
  <c r="U30" i="15"/>
  <c r="T30" i="15"/>
  <c r="R30" i="15"/>
  <c r="Q30" i="15"/>
  <c r="P30" i="15"/>
  <c r="O30" i="15"/>
  <c r="M30" i="15"/>
  <c r="L30" i="15"/>
  <c r="K30" i="15"/>
  <c r="J30" i="15"/>
  <c r="H30" i="15"/>
  <c r="G30" i="15"/>
  <c r="F30" i="15"/>
  <c r="E30" i="15"/>
  <c r="C30" i="15"/>
  <c r="B30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A29" i="15"/>
  <c r="V29" i="15"/>
  <c r="Q29" i="15"/>
  <c r="L29" i="15"/>
  <c r="G29" i="15"/>
  <c r="B29" i="15"/>
  <c r="A29" i="15"/>
  <c r="Y28" i="15"/>
  <c r="W28" i="15"/>
  <c r="T28" i="15"/>
  <c r="R28" i="15"/>
  <c r="O28" i="15"/>
  <c r="M28" i="15"/>
  <c r="J28" i="15"/>
  <c r="H28" i="15"/>
  <c r="E28" i="15"/>
  <c r="C28" i="15"/>
  <c r="Y27" i="15"/>
  <c r="W27" i="15"/>
  <c r="T27" i="15"/>
  <c r="R27" i="15"/>
  <c r="O27" i="15"/>
  <c r="M27" i="15"/>
  <c r="J27" i="15"/>
  <c r="H27" i="15"/>
  <c r="E27" i="15"/>
  <c r="C27" i="15"/>
  <c r="AJ26" i="15"/>
  <c r="AF26" i="15"/>
  <c r="AE26" i="15"/>
  <c r="AA26" i="15"/>
  <c r="Z26" i="15"/>
  <c r="Y26" i="15"/>
  <c r="W26" i="15"/>
  <c r="V26" i="15"/>
  <c r="U26" i="15"/>
  <c r="T26" i="15"/>
  <c r="R26" i="15"/>
  <c r="Q26" i="15"/>
  <c r="P26" i="15"/>
  <c r="O26" i="15"/>
  <c r="M26" i="15"/>
  <c r="L26" i="15"/>
  <c r="K26" i="15"/>
  <c r="J26" i="15"/>
  <c r="H26" i="15"/>
  <c r="G26" i="15"/>
  <c r="F26" i="15"/>
  <c r="E26" i="15"/>
  <c r="C26" i="15"/>
  <c r="B26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V25" i="15"/>
  <c r="Q25" i="15"/>
  <c r="L25" i="15"/>
  <c r="G25" i="15"/>
  <c r="B25" i="15"/>
  <c r="A25" i="15"/>
  <c r="T24" i="15"/>
  <c r="R24" i="15"/>
  <c r="O24" i="15"/>
  <c r="M24" i="15"/>
  <c r="J24" i="15"/>
  <c r="H24" i="15"/>
  <c r="E24" i="15"/>
  <c r="C24" i="15"/>
  <c r="T23" i="15"/>
  <c r="R23" i="15"/>
  <c r="O23" i="15"/>
  <c r="M23" i="15"/>
  <c r="J23" i="15"/>
  <c r="H23" i="15"/>
  <c r="E23" i="15"/>
  <c r="C23" i="15"/>
  <c r="AJ22" i="15"/>
  <c r="AF22" i="15"/>
  <c r="AE22" i="15"/>
  <c r="AA22" i="15"/>
  <c r="Z22" i="15"/>
  <c r="V22" i="15"/>
  <c r="U22" i="15"/>
  <c r="T22" i="15"/>
  <c r="R22" i="15"/>
  <c r="Q22" i="15"/>
  <c r="P22" i="15"/>
  <c r="O22" i="15"/>
  <c r="M22" i="15"/>
  <c r="L22" i="15"/>
  <c r="K22" i="15"/>
  <c r="J22" i="15"/>
  <c r="H22" i="15"/>
  <c r="G22" i="15"/>
  <c r="F22" i="15"/>
  <c r="E22" i="15"/>
  <c r="C22" i="15"/>
  <c r="B22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Q21" i="15"/>
  <c r="L21" i="15"/>
  <c r="G21" i="15"/>
  <c r="B21" i="15"/>
  <c r="A21" i="15"/>
  <c r="O20" i="15"/>
  <c r="M20" i="15"/>
  <c r="J20" i="15"/>
  <c r="H20" i="15"/>
  <c r="E20" i="15"/>
  <c r="C20" i="15"/>
  <c r="O19" i="15"/>
  <c r="M19" i="15"/>
  <c r="J19" i="15"/>
  <c r="H19" i="15"/>
  <c r="E19" i="15"/>
  <c r="C19" i="15"/>
  <c r="AJ18" i="15"/>
  <c r="AF18" i="15"/>
  <c r="AE18" i="15"/>
  <c r="AA18" i="15"/>
  <c r="Z18" i="15"/>
  <c r="V18" i="15"/>
  <c r="U18" i="15"/>
  <c r="Q18" i="15"/>
  <c r="P18" i="15"/>
  <c r="O18" i="15"/>
  <c r="M18" i="15"/>
  <c r="L18" i="15"/>
  <c r="K18" i="15"/>
  <c r="J18" i="15"/>
  <c r="H18" i="15"/>
  <c r="G18" i="15"/>
  <c r="F18" i="15"/>
  <c r="E18" i="15"/>
  <c r="C18" i="15"/>
  <c r="B18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L17" i="15"/>
  <c r="G17" i="15"/>
  <c r="B17" i="15"/>
  <c r="A17" i="15"/>
  <c r="J16" i="15"/>
  <c r="H16" i="15"/>
  <c r="E16" i="15"/>
  <c r="C16" i="15"/>
  <c r="J15" i="15"/>
  <c r="H15" i="15"/>
  <c r="E15" i="15"/>
  <c r="C15" i="15"/>
  <c r="AJ14" i="15"/>
  <c r="AF14" i="15"/>
  <c r="AE14" i="15"/>
  <c r="AA14" i="15"/>
  <c r="Z14" i="15"/>
  <c r="V14" i="15"/>
  <c r="U14" i="15"/>
  <c r="Q14" i="15"/>
  <c r="P14" i="15"/>
  <c r="L14" i="15"/>
  <c r="K14" i="15"/>
  <c r="J14" i="15"/>
  <c r="H14" i="15"/>
  <c r="G14" i="15"/>
  <c r="F14" i="15"/>
  <c r="E14" i="15"/>
  <c r="C14" i="15"/>
  <c r="B14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G13" i="15"/>
  <c r="B13" i="15"/>
  <c r="A13" i="15"/>
  <c r="E12" i="15"/>
  <c r="C12" i="15"/>
  <c r="E11" i="15"/>
  <c r="C11" i="15"/>
  <c r="AJ10" i="15"/>
  <c r="AF10" i="15"/>
  <c r="AE10" i="15"/>
  <c r="AA10" i="15"/>
  <c r="Z10" i="15"/>
  <c r="V10" i="15"/>
  <c r="U10" i="15"/>
  <c r="Q10" i="15"/>
  <c r="P10" i="15"/>
  <c r="L10" i="15"/>
  <c r="K10" i="15"/>
  <c r="G10" i="15"/>
  <c r="F10" i="15"/>
  <c r="E10" i="15"/>
  <c r="C10" i="15"/>
  <c r="B10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B9" i="15"/>
  <c r="A9" i="15"/>
  <c r="AJ6" i="15"/>
  <c r="AF6" i="15"/>
  <c r="AE6" i="15"/>
  <c r="AA6" i="15"/>
  <c r="Z6" i="15"/>
  <c r="V6" i="15"/>
  <c r="U6" i="15"/>
  <c r="Q6" i="15"/>
  <c r="P6" i="15"/>
  <c r="L6" i="15"/>
  <c r="K6" i="15"/>
  <c r="G6" i="15"/>
  <c r="F6" i="15"/>
  <c r="B6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5" i="15"/>
  <c r="AL2" i="15"/>
  <c r="AL1" i="15"/>
  <c r="AH29" i="14"/>
  <c r="Y28" i="14"/>
  <c r="W28" i="14"/>
  <c r="T28" i="14"/>
  <c r="R28" i="14"/>
  <c r="O28" i="14"/>
  <c r="M28" i="14"/>
  <c r="J28" i="14"/>
  <c r="H28" i="14"/>
  <c r="E28" i="14"/>
  <c r="C28" i="14"/>
  <c r="Y27" i="14"/>
  <c r="W27" i="14"/>
  <c r="T27" i="14"/>
  <c r="R27" i="14"/>
  <c r="O27" i="14"/>
  <c r="M27" i="14"/>
  <c r="J27" i="14"/>
  <c r="H27" i="14"/>
  <c r="E27" i="14"/>
  <c r="C27" i="14"/>
  <c r="AE26" i="14"/>
  <c r="AA26" i="14"/>
  <c r="Z26" i="14"/>
  <c r="Y26" i="14"/>
  <c r="W26" i="14"/>
  <c r="V26" i="14"/>
  <c r="U26" i="14"/>
  <c r="T26" i="14"/>
  <c r="R26" i="14"/>
  <c r="Q26" i="14"/>
  <c r="P26" i="14"/>
  <c r="O26" i="14"/>
  <c r="M26" i="14"/>
  <c r="L26" i="14"/>
  <c r="K26" i="14"/>
  <c r="J26" i="14"/>
  <c r="H26" i="14"/>
  <c r="G26" i="14"/>
  <c r="F26" i="14"/>
  <c r="E26" i="14"/>
  <c r="C26" i="14"/>
  <c r="B26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Q25" i="14"/>
  <c r="L25" i="14"/>
  <c r="G25" i="14"/>
  <c r="B25" i="14"/>
  <c r="A25" i="14"/>
  <c r="T24" i="14"/>
  <c r="R24" i="14"/>
  <c r="O24" i="14"/>
  <c r="M24" i="14"/>
  <c r="J24" i="14"/>
  <c r="H24" i="14"/>
  <c r="E24" i="14"/>
  <c r="C24" i="14"/>
  <c r="T23" i="14"/>
  <c r="R23" i="14"/>
  <c r="O23" i="14"/>
  <c r="M23" i="14"/>
  <c r="J23" i="14"/>
  <c r="H23" i="14"/>
  <c r="E23" i="14"/>
  <c r="C23" i="14"/>
  <c r="AE22" i="14"/>
  <c r="AA22" i="14"/>
  <c r="Z22" i="14"/>
  <c r="V22" i="14"/>
  <c r="U22" i="14"/>
  <c r="T22" i="14"/>
  <c r="R22" i="14"/>
  <c r="Q22" i="14"/>
  <c r="P22" i="14"/>
  <c r="O22" i="14"/>
  <c r="M22" i="14"/>
  <c r="L22" i="14"/>
  <c r="K22" i="14"/>
  <c r="J22" i="14"/>
  <c r="H22" i="14"/>
  <c r="G22" i="14"/>
  <c r="F22" i="14"/>
  <c r="E22" i="14"/>
  <c r="C22" i="14"/>
  <c r="B22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Q21" i="14"/>
  <c r="L21" i="14"/>
  <c r="G21" i="14"/>
  <c r="B21" i="14"/>
  <c r="A21" i="14"/>
  <c r="O20" i="14"/>
  <c r="M20" i="14"/>
  <c r="J20" i="14"/>
  <c r="H20" i="14"/>
  <c r="E20" i="14"/>
  <c r="C20" i="14"/>
  <c r="O19" i="14"/>
  <c r="M19" i="14"/>
  <c r="J19" i="14"/>
  <c r="H19" i="14"/>
  <c r="E19" i="14"/>
  <c r="C19" i="14"/>
  <c r="AE18" i="14"/>
  <c r="AA18" i="14"/>
  <c r="Z18" i="14"/>
  <c r="V18" i="14"/>
  <c r="U18" i="14"/>
  <c r="Q18" i="14"/>
  <c r="P18" i="14"/>
  <c r="O18" i="14"/>
  <c r="M18" i="14"/>
  <c r="L18" i="14"/>
  <c r="K18" i="14"/>
  <c r="J18" i="14"/>
  <c r="H18" i="14"/>
  <c r="G18" i="14"/>
  <c r="F18" i="14"/>
  <c r="E18" i="14"/>
  <c r="C18" i="14"/>
  <c r="B18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L17" i="14"/>
  <c r="G17" i="14"/>
  <c r="B17" i="14"/>
  <c r="A17" i="14"/>
  <c r="J16" i="14"/>
  <c r="H16" i="14"/>
  <c r="E16" i="14"/>
  <c r="C16" i="14"/>
  <c r="J15" i="14"/>
  <c r="H15" i="14"/>
  <c r="E15" i="14"/>
  <c r="C15" i="14"/>
  <c r="AE14" i="14"/>
  <c r="AA14" i="14"/>
  <c r="Z14" i="14"/>
  <c r="V14" i="14"/>
  <c r="U14" i="14"/>
  <c r="Q14" i="14"/>
  <c r="P14" i="14"/>
  <c r="L14" i="14"/>
  <c r="K14" i="14"/>
  <c r="J14" i="14"/>
  <c r="H14" i="14"/>
  <c r="G14" i="14"/>
  <c r="F14" i="14"/>
  <c r="E14" i="14"/>
  <c r="C14" i="14"/>
  <c r="B14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G13" i="14"/>
  <c r="B13" i="14"/>
  <c r="A13" i="14"/>
  <c r="E12" i="14"/>
  <c r="C12" i="14"/>
  <c r="E11" i="14"/>
  <c r="C11" i="14"/>
  <c r="AE10" i="14"/>
  <c r="AA10" i="14"/>
  <c r="Z10" i="14"/>
  <c r="V10" i="14"/>
  <c r="U10" i="14"/>
  <c r="Q10" i="14"/>
  <c r="P10" i="14"/>
  <c r="L10" i="14"/>
  <c r="K10" i="14"/>
  <c r="G10" i="14"/>
  <c r="F10" i="14"/>
  <c r="E10" i="14"/>
  <c r="C10" i="14"/>
  <c r="B10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B9" i="14"/>
  <c r="A9" i="14"/>
  <c r="AE6" i="14"/>
  <c r="AA6" i="14"/>
  <c r="Z6" i="14"/>
  <c r="V6" i="14"/>
  <c r="U6" i="14"/>
  <c r="Q6" i="14"/>
  <c r="P6" i="14"/>
  <c r="L6" i="14"/>
  <c r="K6" i="14"/>
  <c r="G6" i="14"/>
  <c r="F6" i="14"/>
  <c r="B6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5" i="14"/>
  <c r="AH2" i="14"/>
  <c r="AH1" i="14"/>
  <c r="AL33" i="13"/>
  <c r="AD32" i="13"/>
  <c r="AB32" i="13"/>
  <c r="Y32" i="13"/>
  <c r="W32" i="13"/>
  <c r="T32" i="13"/>
  <c r="R32" i="13"/>
  <c r="O32" i="13"/>
  <c r="M32" i="13"/>
  <c r="J32" i="13"/>
  <c r="H32" i="13"/>
  <c r="E32" i="13"/>
  <c r="C32" i="13"/>
  <c r="AD31" i="13"/>
  <c r="AB31" i="13"/>
  <c r="Y31" i="13"/>
  <c r="W31" i="13"/>
  <c r="T31" i="13"/>
  <c r="R31" i="13"/>
  <c r="O31" i="13"/>
  <c r="M31" i="13"/>
  <c r="J31" i="13"/>
  <c r="H31" i="13"/>
  <c r="E31" i="13"/>
  <c r="C31" i="13"/>
  <c r="AJ30" i="13"/>
  <c r="AF30" i="13"/>
  <c r="AE30" i="13"/>
  <c r="AD30" i="13"/>
  <c r="AB30" i="13"/>
  <c r="AA30" i="13"/>
  <c r="Z30" i="13"/>
  <c r="Y30" i="13"/>
  <c r="W30" i="13"/>
  <c r="V30" i="13"/>
  <c r="U30" i="13"/>
  <c r="T30" i="13"/>
  <c r="R30" i="13"/>
  <c r="Q30" i="13"/>
  <c r="P30" i="13"/>
  <c r="O30" i="13"/>
  <c r="M30" i="13"/>
  <c r="L30" i="13"/>
  <c r="K30" i="13"/>
  <c r="J30" i="13"/>
  <c r="H30" i="13"/>
  <c r="G30" i="13"/>
  <c r="F30" i="13"/>
  <c r="E30" i="13"/>
  <c r="C30" i="13"/>
  <c r="B30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A29" i="13"/>
  <c r="V29" i="13"/>
  <c r="Q29" i="13"/>
  <c r="L29" i="13"/>
  <c r="G29" i="13"/>
  <c r="B29" i="13"/>
  <c r="A29" i="13"/>
  <c r="Y28" i="13"/>
  <c r="W28" i="13"/>
  <c r="T28" i="13"/>
  <c r="R28" i="13"/>
  <c r="O28" i="13"/>
  <c r="M28" i="13"/>
  <c r="J28" i="13"/>
  <c r="H28" i="13"/>
  <c r="E28" i="13"/>
  <c r="C28" i="13"/>
  <c r="Y27" i="13"/>
  <c r="W27" i="13"/>
  <c r="T27" i="13"/>
  <c r="R27" i="13"/>
  <c r="O27" i="13"/>
  <c r="M27" i="13"/>
  <c r="J27" i="13"/>
  <c r="H27" i="13"/>
  <c r="E27" i="13"/>
  <c r="C27" i="13"/>
  <c r="AJ26" i="13"/>
  <c r="AF26" i="13"/>
  <c r="AE26" i="13"/>
  <c r="AA26" i="13"/>
  <c r="Z26" i="13"/>
  <c r="Y26" i="13"/>
  <c r="W26" i="13"/>
  <c r="V26" i="13"/>
  <c r="U26" i="13"/>
  <c r="T26" i="13"/>
  <c r="R26" i="13"/>
  <c r="Q26" i="13"/>
  <c r="P26" i="13"/>
  <c r="O26" i="13"/>
  <c r="M26" i="13"/>
  <c r="L26" i="13"/>
  <c r="K26" i="13"/>
  <c r="J26" i="13"/>
  <c r="H26" i="13"/>
  <c r="G26" i="13"/>
  <c r="F26" i="13"/>
  <c r="E26" i="13"/>
  <c r="C26" i="13"/>
  <c r="B26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V25" i="13"/>
  <c r="Q25" i="13"/>
  <c r="L25" i="13"/>
  <c r="G25" i="13"/>
  <c r="B25" i="13"/>
  <c r="A25" i="13"/>
  <c r="T24" i="13"/>
  <c r="R24" i="13"/>
  <c r="O24" i="13"/>
  <c r="M24" i="13"/>
  <c r="J24" i="13"/>
  <c r="H24" i="13"/>
  <c r="E24" i="13"/>
  <c r="C24" i="13"/>
  <c r="T23" i="13"/>
  <c r="R23" i="13"/>
  <c r="O23" i="13"/>
  <c r="M23" i="13"/>
  <c r="J23" i="13"/>
  <c r="H23" i="13"/>
  <c r="E23" i="13"/>
  <c r="C23" i="13"/>
  <c r="AJ22" i="13"/>
  <c r="AF22" i="13"/>
  <c r="AE22" i="13"/>
  <c r="AA22" i="13"/>
  <c r="Z22" i="13"/>
  <c r="V22" i="13"/>
  <c r="U22" i="13"/>
  <c r="T22" i="13"/>
  <c r="R22" i="13"/>
  <c r="Q22" i="13"/>
  <c r="P22" i="13"/>
  <c r="O22" i="13"/>
  <c r="M22" i="13"/>
  <c r="L22" i="13"/>
  <c r="K22" i="13"/>
  <c r="J22" i="13"/>
  <c r="H22" i="13"/>
  <c r="G22" i="13"/>
  <c r="F22" i="13"/>
  <c r="E22" i="13"/>
  <c r="C22" i="13"/>
  <c r="B22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Q21" i="13"/>
  <c r="L21" i="13"/>
  <c r="G21" i="13"/>
  <c r="B21" i="13"/>
  <c r="A21" i="13"/>
  <c r="O20" i="13"/>
  <c r="M20" i="13"/>
  <c r="J20" i="13"/>
  <c r="H20" i="13"/>
  <c r="E20" i="13"/>
  <c r="C20" i="13"/>
  <c r="O19" i="13"/>
  <c r="M19" i="13"/>
  <c r="J19" i="13"/>
  <c r="H19" i="13"/>
  <c r="E19" i="13"/>
  <c r="C19" i="13"/>
  <c r="AJ18" i="13"/>
  <c r="AF18" i="13"/>
  <c r="AE18" i="13"/>
  <c r="AA18" i="13"/>
  <c r="Z18" i="13"/>
  <c r="V18" i="13"/>
  <c r="U18" i="13"/>
  <c r="Q18" i="13"/>
  <c r="P18" i="13"/>
  <c r="O18" i="13"/>
  <c r="M18" i="13"/>
  <c r="L18" i="13"/>
  <c r="K18" i="13"/>
  <c r="J18" i="13"/>
  <c r="H18" i="13"/>
  <c r="G18" i="13"/>
  <c r="F18" i="13"/>
  <c r="E18" i="13"/>
  <c r="C18" i="13"/>
  <c r="B18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L17" i="13"/>
  <c r="G17" i="13"/>
  <c r="B17" i="13"/>
  <c r="A17" i="13"/>
  <c r="J16" i="13"/>
  <c r="H16" i="13"/>
  <c r="E16" i="13"/>
  <c r="C16" i="13"/>
  <c r="J15" i="13"/>
  <c r="H15" i="13"/>
  <c r="E15" i="13"/>
  <c r="C15" i="13"/>
  <c r="AJ14" i="13"/>
  <c r="AF14" i="13"/>
  <c r="AE14" i="13"/>
  <c r="AA14" i="13"/>
  <c r="Z14" i="13"/>
  <c r="V14" i="13"/>
  <c r="U14" i="13"/>
  <c r="Q14" i="13"/>
  <c r="P14" i="13"/>
  <c r="L14" i="13"/>
  <c r="K14" i="13"/>
  <c r="J14" i="13"/>
  <c r="H14" i="13"/>
  <c r="G14" i="13"/>
  <c r="F14" i="13"/>
  <c r="E14" i="13"/>
  <c r="C14" i="13"/>
  <c r="B14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G13" i="13"/>
  <c r="B13" i="13"/>
  <c r="A13" i="13"/>
  <c r="E12" i="13"/>
  <c r="C12" i="13"/>
  <c r="E11" i="13"/>
  <c r="C11" i="13"/>
  <c r="AJ10" i="13"/>
  <c r="AF10" i="13"/>
  <c r="AE10" i="13"/>
  <c r="AA10" i="13"/>
  <c r="Z10" i="13"/>
  <c r="V10" i="13"/>
  <c r="U10" i="13"/>
  <c r="Q10" i="13"/>
  <c r="P10" i="13"/>
  <c r="L10" i="13"/>
  <c r="K10" i="13"/>
  <c r="G10" i="13"/>
  <c r="F10" i="13"/>
  <c r="E10" i="13"/>
  <c r="C10" i="13"/>
  <c r="B10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B9" i="13"/>
  <c r="A9" i="13"/>
  <c r="AJ6" i="13"/>
  <c r="AF6" i="13"/>
  <c r="AE6" i="13"/>
  <c r="AA6" i="13"/>
  <c r="Z6" i="13"/>
  <c r="V6" i="13"/>
  <c r="U6" i="13"/>
  <c r="Q6" i="13"/>
  <c r="P6" i="13"/>
  <c r="L6" i="13"/>
  <c r="K6" i="13"/>
  <c r="G6" i="13"/>
  <c r="F6" i="13"/>
  <c r="B6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5" i="13"/>
  <c r="AL2" i="13"/>
  <c r="AL1" i="13"/>
  <c r="AH29" i="12"/>
  <c r="Y28" i="12"/>
  <c r="W28" i="12"/>
  <c r="T28" i="12"/>
  <c r="R28" i="12"/>
  <c r="O28" i="12"/>
  <c r="M28" i="12"/>
  <c r="J28" i="12"/>
  <c r="H28" i="12"/>
  <c r="E28" i="12"/>
  <c r="C28" i="12"/>
  <c r="Y27" i="12"/>
  <c r="W27" i="12"/>
  <c r="T27" i="12"/>
  <c r="R27" i="12"/>
  <c r="O27" i="12"/>
  <c r="M27" i="12"/>
  <c r="J27" i="12"/>
  <c r="H27" i="12"/>
  <c r="E27" i="12"/>
  <c r="C27" i="12"/>
  <c r="AE26" i="12"/>
  <c r="AA26" i="12"/>
  <c r="Z26" i="12"/>
  <c r="Y26" i="12"/>
  <c r="W26" i="12"/>
  <c r="V26" i="12"/>
  <c r="U26" i="12"/>
  <c r="T26" i="12"/>
  <c r="R26" i="12"/>
  <c r="Q26" i="12"/>
  <c r="P26" i="12"/>
  <c r="O26" i="12"/>
  <c r="M26" i="12"/>
  <c r="L26" i="12"/>
  <c r="K26" i="12"/>
  <c r="J26" i="12"/>
  <c r="H26" i="12"/>
  <c r="G26" i="12"/>
  <c r="F26" i="12"/>
  <c r="E26" i="12"/>
  <c r="C26" i="12"/>
  <c r="B26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Q25" i="12"/>
  <c r="L25" i="12"/>
  <c r="G25" i="12"/>
  <c r="B25" i="12"/>
  <c r="A25" i="12"/>
  <c r="T24" i="12"/>
  <c r="R24" i="12"/>
  <c r="O24" i="12"/>
  <c r="M24" i="12"/>
  <c r="J24" i="12"/>
  <c r="H24" i="12"/>
  <c r="E24" i="12"/>
  <c r="C24" i="12"/>
  <c r="T23" i="12"/>
  <c r="R23" i="12"/>
  <c r="O23" i="12"/>
  <c r="M23" i="12"/>
  <c r="J23" i="12"/>
  <c r="H23" i="12"/>
  <c r="E23" i="12"/>
  <c r="C23" i="12"/>
  <c r="AE22" i="12"/>
  <c r="AA22" i="12"/>
  <c r="Z22" i="12"/>
  <c r="V22" i="12"/>
  <c r="U22" i="12"/>
  <c r="T22" i="12"/>
  <c r="R22" i="12"/>
  <c r="Q22" i="12"/>
  <c r="P22" i="12"/>
  <c r="O22" i="12"/>
  <c r="M22" i="12"/>
  <c r="L22" i="12"/>
  <c r="K22" i="12"/>
  <c r="J22" i="12"/>
  <c r="H22" i="12"/>
  <c r="G22" i="12"/>
  <c r="F22" i="12"/>
  <c r="E22" i="12"/>
  <c r="C22" i="12"/>
  <c r="B22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Q21" i="12"/>
  <c r="L21" i="12"/>
  <c r="G21" i="12"/>
  <c r="B21" i="12"/>
  <c r="A21" i="12"/>
  <c r="O20" i="12"/>
  <c r="M20" i="12"/>
  <c r="J20" i="12"/>
  <c r="H20" i="12"/>
  <c r="E20" i="12"/>
  <c r="C20" i="12"/>
  <c r="O19" i="12"/>
  <c r="M19" i="12"/>
  <c r="J19" i="12"/>
  <c r="H19" i="12"/>
  <c r="E19" i="12"/>
  <c r="C19" i="12"/>
  <c r="AE18" i="12"/>
  <c r="AA18" i="12"/>
  <c r="Z18" i="12"/>
  <c r="V18" i="12"/>
  <c r="U18" i="12"/>
  <c r="Q18" i="12"/>
  <c r="P18" i="12"/>
  <c r="O18" i="12"/>
  <c r="M18" i="12"/>
  <c r="L18" i="12"/>
  <c r="K18" i="12"/>
  <c r="J18" i="12"/>
  <c r="H18" i="12"/>
  <c r="G18" i="12"/>
  <c r="F18" i="12"/>
  <c r="E18" i="12"/>
  <c r="C18" i="12"/>
  <c r="B18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L17" i="12"/>
  <c r="G17" i="12"/>
  <c r="B17" i="12"/>
  <c r="A17" i="12"/>
  <c r="J16" i="12"/>
  <c r="H16" i="12"/>
  <c r="E16" i="12"/>
  <c r="C16" i="12"/>
  <c r="J15" i="12"/>
  <c r="H15" i="12"/>
  <c r="E15" i="12"/>
  <c r="C15" i="12"/>
  <c r="AE14" i="12"/>
  <c r="AA14" i="12"/>
  <c r="Z14" i="12"/>
  <c r="V14" i="12"/>
  <c r="U14" i="12"/>
  <c r="Q14" i="12"/>
  <c r="P14" i="12"/>
  <c r="L14" i="12"/>
  <c r="K14" i="12"/>
  <c r="J14" i="12"/>
  <c r="H14" i="12"/>
  <c r="G14" i="12"/>
  <c r="F14" i="12"/>
  <c r="E14" i="12"/>
  <c r="C14" i="12"/>
  <c r="B14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G13" i="12"/>
  <c r="B13" i="12"/>
  <c r="A13" i="12"/>
  <c r="E12" i="12"/>
  <c r="C12" i="12"/>
  <c r="E11" i="12"/>
  <c r="C11" i="12"/>
  <c r="AE10" i="12"/>
  <c r="AA10" i="12"/>
  <c r="Z10" i="12"/>
  <c r="V10" i="12"/>
  <c r="U10" i="12"/>
  <c r="Q10" i="12"/>
  <c r="P10" i="12"/>
  <c r="L10" i="12"/>
  <c r="K10" i="12"/>
  <c r="G10" i="12"/>
  <c r="F10" i="12"/>
  <c r="E10" i="12"/>
  <c r="C10" i="12"/>
  <c r="B10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B9" i="12"/>
  <c r="A9" i="12"/>
  <c r="AE6" i="12"/>
  <c r="AA6" i="12"/>
  <c r="Z6" i="12"/>
  <c r="V6" i="12"/>
  <c r="U6" i="12"/>
  <c r="Q6" i="12"/>
  <c r="P6" i="12"/>
  <c r="L6" i="12"/>
  <c r="K6" i="12"/>
  <c r="G6" i="12"/>
  <c r="F6" i="12"/>
  <c r="B6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5" i="12"/>
  <c r="AH2" i="12"/>
  <c r="AH1" i="12"/>
  <c r="AH29" i="11"/>
  <c r="Y28" i="11"/>
  <c r="W28" i="11"/>
  <c r="T28" i="11"/>
  <c r="R28" i="11"/>
  <c r="O28" i="11"/>
  <c r="M28" i="11"/>
  <c r="J28" i="11"/>
  <c r="H28" i="11"/>
  <c r="E28" i="11"/>
  <c r="C28" i="11"/>
  <c r="Y27" i="11"/>
  <c r="W27" i="11"/>
  <c r="T27" i="11"/>
  <c r="R27" i="11"/>
  <c r="O27" i="11"/>
  <c r="M27" i="11"/>
  <c r="J27" i="11"/>
  <c r="H27" i="11"/>
  <c r="E27" i="11"/>
  <c r="C27" i="11"/>
  <c r="AE26" i="11"/>
  <c r="AA26" i="11"/>
  <c r="Z26" i="11"/>
  <c r="Y26" i="11"/>
  <c r="W26" i="11"/>
  <c r="V26" i="11"/>
  <c r="U26" i="11"/>
  <c r="T26" i="11"/>
  <c r="R26" i="11"/>
  <c r="Q26" i="11"/>
  <c r="P26" i="11"/>
  <c r="O26" i="11"/>
  <c r="M26" i="11"/>
  <c r="L26" i="11"/>
  <c r="K26" i="11"/>
  <c r="J26" i="11"/>
  <c r="H26" i="11"/>
  <c r="G26" i="11"/>
  <c r="F26" i="11"/>
  <c r="E26" i="11"/>
  <c r="C26" i="11"/>
  <c r="B26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Q25" i="11"/>
  <c r="L25" i="11"/>
  <c r="G25" i="11"/>
  <c r="B25" i="11"/>
  <c r="A25" i="11"/>
  <c r="T24" i="11"/>
  <c r="R24" i="11"/>
  <c r="O24" i="11"/>
  <c r="M24" i="11"/>
  <c r="J24" i="11"/>
  <c r="H24" i="11"/>
  <c r="E24" i="11"/>
  <c r="C24" i="11"/>
  <c r="T23" i="11"/>
  <c r="R23" i="11"/>
  <c r="O23" i="11"/>
  <c r="M23" i="11"/>
  <c r="J23" i="11"/>
  <c r="H23" i="11"/>
  <c r="E23" i="11"/>
  <c r="C23" i="11"/>
  <c r="AE22" i="11"/>
  <c r="AA22" i="11"/>
  <c r="Z22" i="11"/>
  <c r="V22" i="11"/>
  <c r="U22" i="11"/>
  <c r="T22" i="11"/>
  <c r="R22" i="11"/>
  <c r="Q22" i="11"/>
  <c r="P22" i="11"/>
  <c r="O22" i="11"/>
  <c r="M22" i="11"/>
  <c r="L22" i="11"/>
  <c r="K22" i="11"/>
  <c r="J22" i="11"/>
  <c r="H22" i="11"/>
  <c r="G22" i="11"/>
  <c r="F22" i="11"/>
  <c r="E22" i="11"/>
  <c r="C22" i="11"/>
  <c r="B22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Q21" i="11"/>
  <c r="L21" i="11"/>
  <c r="G21" i="11"/>
  <c r="B21" i="11"/>
  <c r="A21" i="11"/>
  <c r="O20" i="11"/>
  <c r="M20" i="11"/>
  <c r="J20" i="11"/>
  <c r="H20" i="11"/>
  <c r="E20" i="11"/>
  <c r="C20" i="11"/>
  <c r="O19" i="11"/>
  <c r="M19" i="11"/>
  <c r="J19" i="11"/>
  <c r="H19" i="11"/>
  <c r="E19" i="11"/>
  <c r="C19" i="11"/>
  <c r="AE18" i="11"/>
  <c r="AA18" i="11"/>
  <c r="Z18" i="11"/>
  <c r="V18" i="11"/>
  <c r="U18" i="11"/>
  <c r="Q18" i="11"/>
  <c r="P18" i="11"/>
  <c r="O18" i="11"/>
  <c r="M18" i="11"/>
  <c r="L18" i="11"/>
  <c r="K18" i="11"/>
  <c r="J18" i="11"/>
  <c r="H18" i="11"/>
  <c r="G18" i="11"/>
  <c r="F18" i="11"/>
  <c r="E18" i="11"/>
  <c r="C18" i="11"/>
  <c r="B18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L17" i="11"/>
  <c r="G17" i="11"/>
  <c r="B17" i="11"/>
  <c r="A17" i="11"/>
  <c r="J16" i="11"/>
  <c r="H16" i="11"/>
  <c r="E16" i="11"/>
  <c r="C16" i="11"/>
  <c r="J15" i="11"/>
  <c r="H15" i="11"/>
  <c r="E15" i="11"/>
  <c r="C15" i="11"/>
  <c r="AE14" i="11"/>
  <c r="AA14" i="11"/>
  <c r="Z14" i="11"/>
  <c r="V14" i="11"/>
  <c r="U14" i="11"/>
  <c r="Q14" i="11"/>
  <c r="P14" i="11"/>
  <c r="L14" i="11"/>
  <c r="K14" i="11"/>
  <c r="J14" i="11"/>
  <c r="H14" i="11"/>
  <c r="G14" i="11"/>
  <c r="F14" i="11"/>
  <c r="E14" i="11"/>
  <c r="C14" i="11"/>
  <c r="B14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G13" i="11"/>
  <c r="B13" i="11"/>
  <c r="A13" i="11"/>
  <c r="E12" i="11"/>
  <c r="C12" i="11"/>
  <c r="E11" i="11"/>
  <c r="C11" i="11"/>
  <c r="AE10" i="11"/>
  <c r="AA10" i="11"/>
  <c r="Z10" i="11"/>
  <c r="V10" i="11"/>
  <c r="U10" i="11"/>
  <c r="Q10" i="11"/>
  <c r="P10" i="11"/>
  <c r="L10" i="11"/>
  <c r="K10" i="11"/>
  <c r="G10" i="11"/>
  <c r="F10" i="11"/>
  <c r="E10" i="11"/>
  <c r="C10" i="11"/>
  <c r="B10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B9" i="11"/>
  <c r="A9" i="11"/>
  <c r="AE6" i="11"/>
  <c r="AA6" i="11"/>
  <c r="Z6" i="11"/>
  <c r="V6" i="11"/>
  <c r="U6" i="11"/>
  <c r="Q6" i="11"/>
  <c r="P6" i="11"/>
  <c r="L6" i="11"/>
  <c r="K6" i="11"/>
  <c r="G6" i="11"/>
  <c r="F6" i="11"/>
  <c r="B6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5" i="11"/>
  <c r="AH2" i="11"/>
  <c r="AH1" i="11"/>
  <c r="AH29" i="10"/>
  <c r="Y28" i="10"/>
  <c r="W28" i="10"/>
  <c r="T28" i="10"/>
  <c r="R28" i="10"/>
  <c r="O28" i="10"/>
  <c r="M28" i="10"/>
  <c r="J28" i="10"/>
  <c r="H28" i="10"/>
  <c r="E28" i="10"/>
  <c r="C28" i="10"/>
  <c r="Y27" i="10"/>
  <c r="W27" i="10"/>
  <c r="T27" i="10"/>
  <c r="R27" i="10"/>
  <c r="O27" i="10"/>
  <c r="M27" i="10"/>
  <c r="J27" i="10"/>
  <c r="H27" i="10"/>
  <c r="E27" i="10"/>
  <c r="C27" i="10"/>
  <c r="AE26" i="10"/>
  <c r="AA26" i="10"/>
  <c r="Z26" i="10"/>
  <c r="Y26" i="10"/>
  <c r="W26" i="10"/>
  <c r="V26" i="10"/>
  <c r="U26" i="10"/>
  <c r="T26" i="10"/>
  <c r="R26" i="10"/>
  <c r="Q26" i="10"/>
  <c r="P26" i="10"/>
  <c r="O26" i="10"/>
  <c r="M26" i="10"/>
  <c r="L26" i="10"/>
  <c r="K26" i="10"/>
  <c r="J26" i="10"/>
  <c r="H26" i="10"/>
  <c r="G26" i="10"/>
  <c r="F26" i="10"/>
  <c r="E26" i="10"/>
  <c r="C26" i="10"/>
  <c r="B26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Q25" i="10"/>
  <c r="L25" i="10"/>
  <c r="G25" i="10"/>
  <c r="B25" i="10"/>
  <c r="A25" i="10"/>
  <c r="T24" i="10"/>
  <c r="R24" i="10"/>
  <c r="O24" i="10"/>
  <c r="M24" i="10"/>
  <c r="J24" i="10"/>
  <c r="H24" i="10"/>
  <c r="E24" i="10"/>
  <c r="C24" i="10"/>
  <c r="T23" i="10"/>
  <c r="R23" i="10"/>
  <c r="O23" i="10"/>
  <c r="M23" i="10"/>
  <c r="J23" i="10"/>
  <c r="H23" i="10"/>
  <c r="E23" i="10"/>
  <c r="C23" i="10"/>
  <c r="AE22" i="10"/>
  <c r="AA22" i="10"/>
  <c r="Z22" i="10"/>
  <c r="V22" i="10"/>
  <c r="U22" i="10"/>
  <c r="T22" i="10"/>
  <c r="R22" i="10"/>
  <c r="Q22" i="10"/>
  <c r="P22" i="10"/>
  <c r="O22" i="10"/>
  <c r="M22" i="10"/>
  <c r="L22" i="10"/>
  <c r="K22" i="10"/>
  <c r="J22" i="10"/>
  <c r="H22" i="10"/>
  <c r="G22" i="10"/>
  <c r="F22" i="10"/>
  <c r="E22" i="10"/>
  <c r="C22" i="10"/>
  <c r="B22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Q21" i="10"/>
  <c r="L21" i="10"/>
  <c r="G21" i="10"/>
  <c r="B21" i="10"/>
  <c r="A21" i="10"/>
  <c r="O20" i="10"/>
  <c r="M20" i="10"/>
  <c r="J20" i="10"/>
  <c r="H20" i="10"/>
  <c r="E20" i="10"/>
  <c r="C20" i="10"/>
  <c r="O19" i="10"/>
  <c r="M19" i="10"/>
  <c r="J19" i="10"/>
  <c r="H19" i="10"/>
  <c r="E19" i="10"/>
  <c r="C19" i="10"/>
  <c r="AE18" i="10"/>
  <c r="AA18" i="10"/>
  <c r="Z18" i="10"/>
  <c r="V18" i="10"/>
  <c r="U18" i="10"/>
  <c r="Q18" i="10"/>
  <c r="P18" i="10"/>
  <c r="O18" i="10"/>
  <c r="M18" i="10"/>
  <c r="L18" i="10"/>
  <c r="K18" i="10"/>
  <c r="J18" i="10"/>
  <c r="H18" i="10"/>
  <c r="G18" i="10"/>
  <c r="F18" i="10"/>
  <c r="E18" i="10"/>
  <c r="C18" i="10"/>
  <c r="B18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L17" i="10"/>
  <c r="G17" i="10"/>
  <c r="B17" i="10"/>
  <c r="A17" i="10"/>
  <c r="J16" i="10"/>
  <c r="H16" i="10"/>
  <c r="E16" i="10"/>
  <c r="C16" i="10"/>
  <c r="J15" i="10"/>
  <c r="H15" i="10"/>
  <c r="E15" i="10"/>
  <c r="C15" i="10"/>
  <c r="AE14" i="10"/>
  <c r="AA14" i="10"/>
  <c r="Z14" i="10"/>
  <c r="V14" i="10"/>
  <c r="U14" i="10"/>
  <c r="Q14" i="10"/>
  <c r="P14" i="10"/>
  <c r="L14" i="10"/>
  <c r="K14" i="10"/>
  <c r="J14" i="10"/>
  <c r="H14" i="10"/>
  <c r="G14" i="10"/>
  <c r="F14" i="10"/>
  <c r="E14" i="10"/>
  <c r="C14" i="10"/>
  <c r="B14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G13" i="10"/>
  <c r="B13" i="10"/>
  <c r="A13" i="10"/>
  <c r="E12" i="10"/>
  <c r="C12" i="10"/>
  <c r="E11" i="10"/>
  <c r="C11" i="10"/>
  <c r="AE10" i="10"/>
  <c r="AA10" i="10"/>
  <c r="Z10" i="10"/>
  <c r="V10" i="10"/>
  <c r="U10" i="10"/>
  <c r="Q10" i="10"/>
  <c r="P10" i="10"/>
  <c r="L10" i="10"/>
  <c r="K10" i="10"/>
  <c r="G10" i="10"/>
  <c r="F10" i="10"/>
  <c r="E10" i="10"/>
  <c r="C10" i="10"/>
  <c r="B10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B9" i="10"/>
  <c r="A9" i="10"/>
  <c r="AE6" i="10"/>
  <c r="AA6" i="10"/>
  <c r="Z6" i="10"/>
  <c r="V6" i="10"/>
  <c r="U6" i="10"/>
  <c r="Q6" i="10"/>
  <c r="P6" i="10"/>
  <c r="L6" i="10"/>
  <c r="K6" i="10"/>
  <c r="G6" i="10"/>
  <c r="F6" i="10"/>
  <c r="B6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5" i="10"/>
  <c r="AH2" i="10"/>
  <c r="AH1" i="10"/>
  <c r="AC25" i="9"/>
  <c r="T24" i="9"/>
  <c r="R24" i="9"/>
  <c r="O24" i="9"/>
  <c r="M24" i="9"/>
  <c r="J24" i="9"/>
  <c r="H24" i="9"/>
  <c r="E24" i="9"/>
  <c r="C24" i="9"/>
  <c r="T23" i="9"/>
  <c r="R23" i="9"/>
  <c r="O23" i="9"/>
  <c r="M23" i="9"/>
  <c r="J23" i="9"/>
  <c r="H23" i="9"/>
  <c r="E23" i="9"/>
  <c r="C23" i="9"/>
  <c r="Z22" i="9"/>
  <c r="V22" i="9"/>
  <c r="U22" i="9"/>
  <c r="T22" i="9"/>
  <c r="R22" i="9"/>
  <c r="Q22" i="9"/>
  <c r="P22" i="9"/>
  <c r="O22" i="9"/>
  <c r="M22" i="9"/>
  <c r="L22" i="9"/>
  <c r="K22" i="9"/>
  <c r="J22" i="9"/>
  <c r="H22" i="9"/>
  <c r="G22" i="9"/>
  <c r="F22" i="9"/>
  <c r="E22" i="9"/>
  <c r="C22" i="9"/>
  <c r="B22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Q21" i="9"/>
  <c r="L21" i="9"/>
  <c r="G21" i="9"/>
  <c r="B21" i="9"/>
  <c r="A21" i="9"/>
  <c r="O20" i="9"/>
  <c r="M20" i="9"/>
  <c r="J20" i="9"/>
  <c r="H20" i="9"/>
  <c r="E20" i="9"/>
  <c r="C20" i="9"/>
  <c r="O19" i="9"/>
  <c r="M19" i="9"/>
  <c r="J19" i="9"/>
  <c r="H19" i="9"/>
  <c r="E19" i="9"/>
  <c r="C19" i="9"/>
  <c r="Z18" i="9"/>
  <c r="V18" i="9"/>
  <c r="U18" i="9"/>
  <c r="Q18" i="9"/>
  <c r="P18" i="9"/>
  <c r="O18" i="9"/>
  <c r="M18" i="9"/>
  <c r="L18" i="9"/>
  <c r="K18" i="9"/>
  <c r="J18" i="9"/>
  <c r="H18" i="9"/>
  <c r="G18" i="9"/>
  <c r="F18" i="9"/>
  <c r="E18" i="9"/>
  <c r="C18" i="9"/>
  <c r="B18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L17" i="9"/>
  <c r="G17" i="9"/>
  <c r="B17" i="9"/>
  <c r="A17" i="9"/>
  <c r="J16" i="9"/>
  <c r="H16" i="9"/>
  <c r="E16" i="9"/>
  <c r="C16" i="9"/>
  <c r="J15" i="9"/>
  <c r="H15" i="9"/>
  <c r="E15" i="9"/>
  <c r="C15" i="9"/>
  <c r="Z14" i="9"/>
  <c r="V14" i="9"/>
  <c r="U14" i="9"/>
  <c r="Q14" i="9"/>
  <c r="P14" i="9"/>
  <c r="L14" i="9"/>
  <c r="K14" i="9"/>
  <c r="J14" i="9"/>
  <c r="H14" i="9"/>
  <c r="G14" i="9"/>
  <c r="F14" i="9"/>
  <c r="E14" i="9"/>
  <c r="C14" i="9"/>
  <c r="B14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G13" i="9"/>
  <c r="B13" i="9"/>
  <c r="A13" i="9"/>
  <c r="E12" i="9"/>
  <c r="C12" i="9"/>
  <c r="E11" i="9"/>
  <c r="C11" i="9"/>
  <c r="Z10" i="9"/>
  <c r="V10" i="9"/>
  <c r="U10" i="9"/>
  <c r="Q10" i="9"/>
  <c r="P10" i="9"/>
  <c r="L10" i="9"/>
  <c r="K10" i="9"/>
  <c r="G10" i="9"/>
  <c r="F10" i="9"/>
  <c r="E10" i="9"/>
  <c r="C10" i="9"/>
  <c r="B10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B9" i="9"/>
  <c r="A9" i="9"/>
  <c r="Z6" i="9"/>
  <c r="V6" i="9"/>
  <c r="U6" i="9"/>
  <c r="Q6" i="9"/>
  <c r="P6" i="9"/>
  <c r="L6" i="9"/>
  <c r="K6" i="9"/>
  <c r="G6" i="9"/>
  <c r="F6" i="9"/>
  <c r="B6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5" i="9"/>
  <c r="AC3" i="9"/>
  <c r="AC2" i="9"/>
  <c r="AC1" i="9"/>
  <c r="AC25" i="8"/>
  <c r="T24" i="8"/>
  <c r="R24" i="8"/>
  <c r="O24" i="8"/>
  <c r="M24" i="8"/>
  <c r="J24" i="8"/>
  <c r="H24" i="8"/>
  <c r="E24" i="8"/>
  <c r="C24" i="8"/>
  <c r="T23" i="8"/>
  <c r="R23" i="8"/>
  <c r="O23" i="8"/>
  <c r="M23" i="8"/>
  <c r="J23" i="8"/>
  <c r="H23" i="8"/>
  <c r="E23" i="8"/>
  <c r="C23" i="8"/>
  <c r="Z22" i="8"/>
  <c r="V22" i="8"/>
  <c r="U22" i="8"/>
  <c r="T22" i="8"/>
  <c r="R22" i="8"/>
  <c r="Q22" i="8"/>
  <c r="P22" i="8"/>
  <c r="O22" i="8"/>
  <c r="M22" i="8"/>
  <c r="L22" i="8"/>
  <c r="K22" i="8"/>
  <c r="J22" i="8"/>
  <c r="H22" i="8"/>
  <c r="G22" i="8"/>
  <c r="F22" i="8"/>
  <c r="E22" i="8"/>
  <c r="C22" i="8"/>
  <c r="B22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Q21" i="8"/>
  <c r="L21" i="8"/>
  <c r="G21" i="8"/>
  <c r="B21" i="8"/>
  <c r="A21" i="8"/>
  <c r="O20" i="8"/>
  <c r="M20" i="8"/>
  <c r="J20" i="8"/>
  <c r="H20" i="8"/>
  <c r="E20" i="8"/>
  <c r="C20" i="8"/>
  <c r="O19" i="8"/>
  <c r="M19" i="8"/>
  <c r="J19" i="8"/>
  <c r="H19" i="8"/>
  <c r="E19" i="8"/>
  <c r="C19" i="8"/>
  <c r="Z18" i="8"/>
  <c r="V18" i="8"/>
  <c r="U18" i="8"/>
  <c r="Q18" i="8"/>
  <c r="P18" i="8"/>
  <c r="O18" i="8"/>
  <c r="M18" i="8"/>
  <c r="L18" i="8"/>
  <c r="K18" i="8"/>
  <c r="J18" i="8"/>
  <c r="H18" i="8"/>
  <c r="G18" i="8"/>
  <c r="F18" i="8"/>
  <c r="E18" i="8"/>
  <c r="C18" i="8"/>
  <c r="B18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L17" i="8"/>
  <c r="G17" i="8"/>
  <c r="B17" i="8"/>
  <c r="A17" i="8"/>
  <c r="J16" i="8"/>
  <c r="H16" i="8"/>
  <c r="E16" i="8"/>
  <c r="C16" i="8"/>
  <c r="J15" i="8"/>
  <c r="H15" i="8"/>
  <c r="E15" i="8"/>
  <c r="C15" i="8"/>
  <c r="Z14" i="8"/>
  <c r="V14" i="8"/>
  <c r="U14" i="8"/>
  <c r="Q14" i="8"/>
  <c r="P14" i="8"/>
  <c r="L14" i="8"/>
  <c r="K14" i="8"/>
  <c r="J14" i="8"/>
  <c r="H14" i="8"/>
  <c r="G14" i="8"/>
  <c r="F14" i="8"/>
  <c r="E14" i="8"/>
  <c r="C14" i="8"/>
  <c r="B14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G13" i="8"/>
  <c r="B13" i="8"/>
  <c r="A13" i="8"/>
  <c r="E12" i="8"/>
  <c r="C12" i="8"/>
  <c r="E11" i="8"/>
  <c r="C11" i="8"/>
  <c r="Z10" i="8"/>
  <c r="V10" i="8"/>
  <c r="U10" i="8"/>
  <c r="Q10" i="8"/>
  <c r="P10" i="8"/>
  <c r="L10" i="8"/>
  <c r="K10" i="8"/>
  <c r="G10" i="8"/>
  <c r="F10" i="8"/>
  <c r="E10" i="8"/>
  <c r="C10" i="8"/>
  <c r="B10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B9" i="8"/>
  <c r="A9" i="8"/>
  <c r="Z6" i="8"/>
  <c r="V6" i="8"/>
  <c r="U6" i="8"/>
  <c r="Q6" i="8"/>
  <c r="P6" i="8"/>
  <c r="L6" i="8"/>
  <c r="K6" i="8"/>
  <c r="G6" i="8"/>
  <c r="F6" i="8"/>
  <c r="B6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5" i="8"/>
  <c r="AC3" i="8"/>
  <c r="AC2" i="8"/>
  <c r="AC1" i="8"/>
  <c r="AC25" i="7"/>
  <c r="T24" i="7"/>
  <c r="R24" i="7"/>
  <c r="O24" i="7"/>
  <c r="M24" i="7"/>
  <c r="J24" i="7"/>
  <c r="H24" i="7"/>
  <c r="E24" i="7"/>
  <c r="C24" i="7"/>
  <c r="T23" i="7"/>
  <c r="R23" i="7"/>
  <c r="O23" i="7"/>
  <c r="M23" i="7"/>
  <c r="J23" i="7"/>
  <c r="H23" i="7"/>
  <c r="E23" i="7"/>
  <c r="C23" i="7"/>
  <c r="Z22" i="7"/>
  <c r="V22" i="7"/>
  <c r="U22" i="7"/>
  <c r="T22" i="7"/>
  <c r="R22" i="7"/>
  <c r="Q22" i="7"/>
  <c r="P22" i="7"/>
  <c r="O22" i="7"/>
  <c r="M22" i="7"/>
  <c r="L22" i="7"/>
  <c r="K22" i="7"/>
  <c r="J22" i="7"/>
  <c r="H22" i="7"/>
  <c r="G22" i="7"/>
  <c r="F22" i="7"/>
  <c r="E22" i="7"/>
  <c r="C22" i="7"/>
  <c r="B22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Q21" i="7"/>
  <c r="L21" i="7"/>
  <c r="G21" i="7"/>
  <c r="B21" i="7"/>
  <c r="A21" i="7"/>
  <c r="O20" i="7"/>
  <c r="M20" i="7"/>
  <c r="J20" i="7"/>
  <c r="H20" i="7"/>
  <c r="E20" i="7"/>
  <c r="C20" i="7"/>
  <c r="O19" i="7"/>
  <c r="M19" i="7"/>
  <c r="J19" i="7"/>
  <c r="H19" i="7"/>
  <c r="E19" i="7"/>
  <c r="C19" i="7"/>
  <c r="Z18" i="7"/>
  <c r="V18" i="7"/>
  <c r="U18" i="7"/>
  <c r="Q18" i="7"/>
  <c r="P18" i="7"/>
  <c r="O18" i="7"/>
  <c r="M18" i="7"/>
  <c r="L18" i="7"/>
  <c r="K18" i="7"/>
  <c r="J18" i="7"/>
  <c r="H18" i="7"/>
  <c r="G18" i="7"/>
  <c r="F18" i="7"/>
  <c r="E18" i="7"/>
  <c r="C18" i="7"/>
  <c r="B18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L17" i="7"/>
  <c r="G17" i="7"/>
  <c r="B17" i="7"/>
  <c r="A17" i="7"/>
  <c r="J16" i="7"/>
  <c r="H16" i="7"/>
  <c r="E16" i="7"/>
  <c r="C16" i="7"/>
  <c r="J15" i="7"/>
  <c r="H15" i="7"/>
  <c r="E15" i="7"/>
  <c r="C15" i="7"/>
  <c r="Z14" i="7"/>
  <c r="V14" i="7"/>
  <c r="U14" i="7"/>
  <c r="Q14" i="7"/>
  <c r="P14" i="7"/>
  <c r="L14" i="7"/>
  <c r="K14" i="7"/>
  <c r="J14" i="7"/>
  <c r="H14" i="7"/>
  <c r="G14" i="7"/>
  <c r="F14" i="7"/>
  <c r="E14" i="7"/>
  <c r="C14" i="7"/>
  <c r="B14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G13" i="7"/>
  <c r="B13" i="7"/>
  <c r="A13" i="7"/>
  <c r="E12" i="7"/>
  <c r="C12" i="7"/>
  <c r="E11" i="7"/>
  <c r="C11" i="7"/>
  <c r="Z10" i="7"/>
  <c r="V10" i="7"/>
  <c r="U10" i="7"/>
  <c r="Q10" i="7"/>
  <c r="P10" i="7"/>
  <c r="L10" i="7"/>
  <c r="K10" i="7"/>
  <c r="G10" i="7"/>
  <c r="F10" i="7"/>
  <c r="E10" i="7"/>
  <c r="C10" i="7"/>
  <c r="B10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B9" i="7"/>
  <c r="A9" i="7"/>
  <c r="Z6" i="7"/>
  <c r="V6" i="7"/>
  <c r="U6" i="7"/>
  <c r="Q6" i="7"/>
  <c r="P6" i="7"/>
  <c r="L6" i="7"/>
  <c r="K6" i="7"/>
  <c r="G6" i="7"/>
  <c r="F6" i="7"/>
  <c r="B6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5" i="7"/>
  <c r="AC3" i="7"/>
  <c r="AC2" i="7"/>
  <c r="AC1" i="7"/>
  <c r="AC25" i="6"/>
  <c r="T24" i="6"/>
  <c r="R24" i="6"/>
  <c r="O24" i="6"/>
  <c r="M24" i="6"/>
  <c r="J24" i="6"/>
  <c r="H24" i="6"/>
  <c r="E24" i="6"/>
  <c r="C24" i="6"/>
  <c r="T23" i="6"/>
  <c r="R23" i="6"/>
  <c r="O23" i="6"/>
  <c r="M23" i="6"/>
  <c r="J23" i="6"/>
  <c r="H23" i="6"/>
  <c r="E23" i="6"/>
  <c r="C23" i="6"/>
  <c r="Z22" i="6"/>
  <c r="V22" i="6"/>
  <c r="U22" i="6"/>
  <c r="T22" i="6"/>
  <c r="R22" i="6"/>
  <c r="Q22" i="6"/>
  <c r="P22" i="6"/>
  <c r="O22" i="6"/>
  <c r="M22" i="6"/>
  <c r="L22" i="6"/>
  <c r="K22" i="6"/>
  <c r="J22" i="6"/>
  <c r="H22" i="6"/>
  <c r="G22" i="6"/>
  <c r="F22" i="6"/>
  <c r="E22" i="6"/>
  <c r="C22" i="6"/>
  <c r="B22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Q21" i="6"/>
  <c r="L21" i="6"/>
  <c r="G21" i="6"/>
  <c r="B21" i="6"/>
  <c r="A21" i="6"/>
  <c r="O20" i="6"/>
  <c r="M20" i="6"/>
  <c r="J20" i="6"/>
  <c r="H20" i="6"/>
  <c r="E20" i="6"/>
  <c r="C20" i="6"/>
  <c r="O19" i="6"/>
  <c r="M19" i="6"/>
  <c r="J19" i="6"/>
  <c r="H19" i="6"/>
  <c r="E19" i="6"/>
  <c r="C19" i="6"/>
  <c r="Z18" i="6"/>
  <c r="V18" i="6"/>
  <c r="U18" i="6"/>
  <c r="Q18" i="6"/>
  <c r="P18" i="6"/>
  <c r="O18" i="6"/>
  <c r="M18" i="6"/>
  <c r="L18" i="6"/>
  <c r="K18" i="6"/>
  <c r="J18" i="6"/>
  <c r="H18" i="6"/>
  <c r="G18" i="6"/>
  <c r="F18" i="6"/>
  <c r="E18" i="6"/>
  <c r="C18" i="6"/>
  <c r="B18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L17" i="6"/>
  <c r="G17" i="6"/>
  <c r="B17" i="6"/>
  <c r="A17" i="6"/>
  <c r="J16" i="6"/>
  <c r="H16" i="6"/>
  <c r="E16" i="6"/>
  <c r="C16" i="6"/>
  <c r="J15" i="6"/>
  <c r="H15" i="6"/>
  <c r="E15" i="6"/>
  <c r="C15" i="6"/>
  <c r="Z14" i="6"/>
  <c r="V14" i="6"/>
  <c r="U14" i="6"/>
  <c r="Q14" i="6"/>
  <c r="P14" i="6"/>
  <c r="L14" i="6"/>
  <c r="K14" i="6"/>
  <c r="J14" i="6"/>
  <c r="H14" i="6"/>
  <c r="G14" i="6"/>
  <c r="F14" i="6"/>
  <c r="E14" i="6"/>
  <c r="C14" i="6"/>
  <c r="B14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G13" i="6"/>
  <c r="B13" i="6"/>
  <c r="A13" i="6"/>
  <c r="E12" i="6"/>
  <c r="C12" i="6"/>
  <c r="E11" i="6"/>
  <c r="C11" i="6"/>
  <c r="Z10" i="6"/>
  <c r="V10" i="6"/>
  <c r="U10" i="6"/>
  <c r="Q10" i="6"/>
  <c r="P10" i="6"/>
  <c r="L10" i="6"/>
  <c r="K10" i="6"/>
  <c r="G10" i="6"/>
  <c r="F10" i="6"/>
  <c r="E10" i="6"/>
  <c r="C10" i="6"/>
  <c r="B10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B9" i="6"/>
  <c r="A9" i="6"/>
  <c r="Z6" i="6"/>
  <c r="V6" i="6"/>
  <c r="U6" i="6"/>
  <c r="Q6" i="6"/>
  <c r="P6" i="6"/>
  <c r="L6" i="6"/>
  <c r="K6" i="6"/>
  <c r="G6" i="6"/>
  <c r="F6" i="6"/>
  <c r="B6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5" i="6"/>
  <c r="AC3" i="6"/>
  <c r="AC2" i="6"/>
  <c r="AC1" i="6"/>
  <c r="AC25" i="5"/>
  <c r="T24" i="5"/>
  <c r="R24" i="5"/>
  <c r="O24" i="5"/>
  <c r="M24" i="5"/>
  <c r="J24" i="5"/>
  <c r="H24" i="5"/>
  <c r="E24" i="5"/>
  <c r="C24" i="5"/>
  <c r="T23" i="5"/>
  <c r="R23" i="5"/>
  <c r="O23" i="5"/>
  <c r="M23" i="5"/>
  <c r="J23" i="5"/>
  <c r="H23" i="5"/>
  <c r="E23" i="5"/>
  <c r="C23" i="5"/>
  <c r="Z22" i="5"/>
  <c r="V22" i="5"/>
  <c r="U22" i="5"/>
  <c r="T22" i="5"/>
  <c r="R22" i="5"/>
  <c r="Q22" i="5"/>
  <c r="P22" i="5"/>
  <c r="O22" i="5"/>
  <c r="M22" i="5"/>
  <c r="L22" i="5"/>
  <c r="K22" i="5"/>
  <c r="J22" i="5"/>
  <c r="H22" i="5"/>
  <c r="G22" i="5"/>
  <c r="F22" i="5"/>
  <c r="E22" i="5"/>
  <c r="C22" i="5"/>
  <c r="B22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Q21" i="5"/>
  <c r="L21" i="5"/>
  <c r="G21" i="5"/>
  <c r="B21" i="5"/>
  <c r="A21" i="5"/>
  <c r="O20" i="5"/>
  <c r="M20" i="5"/>
  <c r="J20" i="5"/>
  <c r="H20" i="5"/>
  <c r="E20" i="5"/>
  <c r="C20" i="5"/>
  <c r="O19" i="5"/>
  <c r="M19" i="5"/>
  <c r="J19" i="5"/>
  <c r="H19" i="5"/>
  <c r="E19" i="5"/>
  <c r="C19" i="5"/>
  <c r="Z18" i="5"/>
  <c r="V18" i="5"/>
  <c r="U18" i="5"/>
  <c r="Q18" i="5"/>
  <c r="P18" i="5"/>
  <c r="O18" i="5"/>
  <c r="M18" i="5"/>
  <c r="L18" i="5"/>
  <c r="K18" i="5"/>
  <c r="J18" i="5"/>
  <c r="H18" i="5"/>
  <c r="G18" i="5"/>
  <c r="F18" i="5"/>
  <c r="E18" i="5"/>
  <c r="C18" i="5"/>
  <c r="B18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L17" i="5"/>
  <c r="G17" i="5"/>
  <c r="B17" i="5"/>
  <c r="A17" i="5"/>
  <c r="J16" i="5"/>
  <c r="H16" i="5"/>
  <c r="E16" i="5"/>
  <c r="C16" i="5"/>
  <c r="J15" i="5"/>
  <c r="H15" i="5"/>
  <c r="E15" i="5"/>
  <c r="C15" i="5"/>
  <c r="Z14" i="5"/>
  <c r="V14" i="5"/>
  <c r="U14" i="5"/>
  <c r="Q14" i="5"/>
  <c r="P14" i="5"/>
  <c r="L14" i="5"/>
  <c r="K14" i="5"/>
  <c r="J14" i="5"/>
  <c r="H14" i="5"/>
  <c r="G14" i="5"/>
  <c r="F14" i="5"/>
  <c r="E14" i="5"/>
  <c r="C14" i="5"/>
  <c r="B14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G13" i="5"/>
  <c r="B13" i="5"/>
  <c r="A13" i="5"/>
  <c r="E12" i="5"/>
  <c r="C12" i="5"/>
  <c r="E11" i="5"/>
  <c r="C11" i="5"/>
  <c r="Z10" i="5"/>
  <c r="V10" i="5"/>
  <c r="U10" i="5"/>
  <c r="Q10" i="5"/>
  <c r="P10" i="5"/>
  <c r="L10" i="5"/>
  <c r="K10" i="5"/>
  <c r="G10" i="5"/>
  <c r="F10" i="5"/>
  <c r="E10" i="5"/>
  <c r="C10" i="5"/>
  <c r="B10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B9" i="5"/>
  <c r="A9" i="5"/>
  <c r="Z6" i="5"/>
  <c r="V6" i="5"/>
  <c r="U6" i="5"/>
  <c r="Q6" i="5"/>
  <c r="P6" i="5"/>
  <c r="L6" i="5"/>
  <c r="K6" i="5"/>
  <c r="G6" i="5"/>
  <c r="F6" i="5"/>
  <c r="B6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5" i="5"/>
  <c r="AC3" i="5"/>
  <c r="AC2" i="5"/>
  <c r="AC1" i="5"/>
  <c r="AL33" i="4"/>
  <c r="AD32" i="4"/>
  <c r="AB32" i="4"/>
  <c r="Y32" i="4"/>
  <c r="W32" i="4"/>
  <c r="T32" i="4"/>
  <c r="R32" i="4"/>
  <c r="O32" i="4"/>
  <c r="M32" i="4"/>
  <c r="J32" i="4"/>
  <c r="H32" i="4"/>
  <c r="E32" i="4"/>
  <c r="C32" i="4"/>
  <c r="AD31" i="4"/>
  <c r="AB31" i="4"/>
  <c r="Y31" i="4"/>
  <c r="W31" i="4"/>
  <c r="T31" i="4"/>
  <c r="R31" i="4"/>
  <c r="O31" i="4"/>
  <c r="M31" i="4"/>
  <c r="J31" i="4"/>
  <c r="H31" i="4"/>
  <c r="E31" i="4"/>
  <c r="C31" i="4"/>
  <c r="AJ30" i="4"/>
  <c r="AF30" i="4"/>
  <c r="AE30" i="4"/>
  <c r="AD30" i="4"/>
  <c r="AB30" i="4"/>
  <c r="AA30" i="4"/>
  <c r="Z30" i="4"/>
  <c r="Y30" i="4"/>
  <c r="W30" i="4"/>
  <c r="V30" i="4"/>
  <c r="U30" i="4"/>
  <c r="T30" i="4"/>
  <c r="R30" i="4"/>
  <c r="Q30" i="4"/>
  <c r="P30" i="4"/>
  <c r="O30" i="4"/>
  <c r="M30" i="4"/>
  <c r="L30" i="4"/>
  <c r="K30" i="4"/>
  <c r="J30" i="4"/>
  <c r="H30" i="4"/>
  <c r="G30" i="4"/>
  <c r="F30" i="4"/>
  <c r="E30" i="4"/>
  <c r="C30" i="4"/>
  <c r="B30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A29" i="4"/>
  <c r="V29" i="4"/>
  <c r="Q29" i="4"/>
  <c r="L29" i="4"/>
  <c r="G29" i="4"/>
  <c r="B29" i="4"/>
  <c r="A29" i="4"/>
  <c r="Y28" i="4"/>
  <c r="W28" i="4"/>
  <c r="T28" i="4"/>
  <c r="R28" i="4"/>
  <c r="O28" i="4"/>
  <c r="M28" i="4"/>
  <c r="J28" i="4"/>
  <c r="H28" i="4"/>
  <c r="E28" i="4"/>
  <c r="C28" i="4"/>
  <c r="Y27" i="4"/>
  <c r="W27" i="4"/>
  <c r="T27" i="4"/>
  <c r="R27" i="4"/>
  <c r="O27" i="4"/>
  <c r="M27" i="4"/>
  <c r="J27" i="4"/>
  <c r="H27" i="4"/>
  <c r="E27" i="4"/>
  <c r="C27" i="4"/>
  <c r="AJ26" i="4"/>
  <c r="AF26" i="4"/>
  <c r="AE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B26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V25" i="4"/>
  <c r="Q25" i="4"/>
  <c r="L25" i="4"/>
  <c r="G25" i="4"/>
  <c r="B25" i="4"/>
  <c r="A25" i="4"/>
  <c r="T24" i="4"/>
  <c r="R24" i="4"/>
  <c r="O24" i="4"/>
  <c r="M24" i="4"/>
  <c r="J24" i="4"/>
  <c r="H24" i="4"/>
  <c r="E24" i="4"/>
  <c r="C24" i="4"/>
  <c r="T23" i="4"/>
  <c r="R23" i="4"/>
  <c r="O23" i="4"/>
  <c r="M23" i="4"/>
  <c r="J23" i="4"/>
  <c r="H23" i="4"/>
  <c r="E23" i="4"/>
  <c r="C23" i="4"/>
  <c r="AJ22" i="4"/>
  <c r="AF22" i="4"/>
  <c r="AE22" i="4"/>
  <c r="AA22" i="4"/>
  <c r="Z22" i="4"/>
  <c r="V22" i="4"/>
  <c r="U22" i="4"/>
  <c r="T22" i="4"/>
  <c r="R22" i="4"/>
  <c r="Q22" i="4"/>
  <c r="P22" i="4"/>
  <c r="O22" i="4"/>
  <c r="M22" i="4"/>
  <c r="L22" i="4"/>
  <c r="K22" i="4"/>
  <c r="J22" i="4"/>
  <c r="H22" i="4"/>
  <c r="G22" i="4"/>
  <c r="F22" i="4"/>
  <c r="E22" i="4"/>
  <c r="C22" i="4"/>
  <c r="B22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Q21" i="4"/>
  <c r="L21" i="4"/>
  <c r="G21" i="4"/>
  <c r="B21" i="4"/>
  <c r="A21" i="4"/>
  <c r="O20" i="4"/>
  <c r="M20" i="4"/>
  <c r="J20" i="4"/>
  <c r="H20" i="4"/>
  <c r="E20" i="4"/>
  <c r="C20" i="4"/>
  <c r="O19" i="4"/>
  <c r="M19" i="4"/>
  <c r="J19" i="4"/>
  <c r="H19" i="4"/>
  <c r="E19" i="4"/>
  <c r="C19" i="4"/>
  <c r="AJ18" i="4"/>
  <c r="AF18" i="4"/>
  <c r="AE18" i="4"/>
  <c r="AA18" i="4"/>
  <c r="Z18" i="4"/>
  <c r="V18" i="4"/>
  <c r="U18" i="4"/>
  <c r="Q18" i="4"/>
  <c r="P18" i="4"/>
  <c r="O18" i="4"/>
  <c r="M18" i="4"/>
  <c r="L18" i="4"/>
  <c r="K18" i="4"/>
  <c r="J18" i="4"/>
  <c r="H18" i="4"/>
  <c r="G18" i="4"/>
  <c r="F18" i="4"/>
  <c r="E18" i="4"/>
  <c r="C18" i="4"/>
  <c r="B18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L17" i="4"/>
  <c r="G17" i="4"/>
  <c r="B17" i="4"/>
  <c r="A17" i="4"/>
  <c r="J16" i="4"/>
  <c r="H16" i="4"/>
  <c r="E16" i="4"/>
  <c r="C16" i="4"/>
  <c r="J15" i="4"/>
  <c r="H15" i="4"/>
  <c r="E15" i="4"/>
  <c r="C15" i="4"/>
  <c r="AJ14" i="4"/>
  <c r="AF14" i="4"/>
  <c r="AE14" i="4"/>
  <c r="AA14" i="4"/>
  <c r="Z14" i="4"/>
  <c r="V14" i="4"/>
  <c r="U14" i="4"/>
  <c r="Q14" i="4"/>
  <c r="P14" i="4"/>
  <c r="L14" i="4"/>
  <c r="K14" i="4"/>
  <c r="J14" i="4"/>
  <c r="H14" i="4"/>
  <c r="G14" i="4"/>
  <c r="F14" i="4"/>
  <c r="E14" i="4"/>
  <c r="C14" i="4"/>
  <c r="B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G13" i="4"/>
  <c r="B13" i="4"/>
  <c r="A13" i="4"/>
  <c r="E12" i="4"/>
  <c r="C12" i="4"/>
  <c r="E11" i="4"/>
  <c r="C11" i="4"/>
  <c r="AJ10" i="4"/>
  <c r="AF10" i="4"/>
  <c r="AE10" i="4"/>
  <c r="AA10" i="4"/>
  <c r="Z10" i="4"/>
  <c r="V10" i="4"/>
  <c r="U10" i="4"/>
  <c r="Q10" i="4"/>
  <c r="P10" i="4"/>
  <c r="L10" i="4"/>
  <c r="K10" i="4"/>
  <c r="G10" i="4"/>
  <c r="F10" i="4"/>
  <c r="E10" i="4"/>
  <c r="C10" i="4"/>
  <c r="B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B9" i="4"/>
  <c r="A9" i="4"/>
  <c r="AJ6" i="4"/>
  <c r="AF6" i="4"/>
  <c r="AE6" i="4"/>
  <c r="AA6" i="4"/>
  <c r="Z6" i="4"/>
  <c r="V6" i="4"/>
  <c r="U6" i="4"/>
  <c r="Q6" i="4"/>
  <c r="P6" i="4"/>
  <c r="L6" i="4"/>
  <c r="K6" i="4"/>
  <c r="G6" i="4"/>
  <c r="F6" i="4"/>
  <c r="B6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5" i="4"/>
  <c r="AL2" i="4"/>
  <c r="AL1" i="4"/>
  <c r="AH29" i="3"/>
  <c r="Y28" i="3"/>
  <c r="W28" i="3"/>
  <c r="T28" i="3"/>
  <c r="R28" i="3"/>
  <c r="O28" i="3"/>
  <c r="M28" i="3"/>
  <c r="J28" i="3"/>
  <c r="H28" i="3"/>
  <c r="E28" i="3"/>
  <c r="C28" i="3"/>
  <c r="Y27" i="3"/>
  <c r="W27" i="3"/>
  <c r="T27" i="3"/>
  <c r="R27" i="3"/>
  <c r="O27" i="3"/>
  <c r="M27" i="3"/>
  <c r="J27" i="3"/>
  <c r="H27" i="3"/>
  <c r="E27" i="3"/>
  <c r="C27" i="3"/>
  <c r="AE26" i="3"/>
  <c r="AA26" i="3"/>
  <c r="Z26" i="3"/>
  <c r="Y26" i="3"/>
  <c r="W26" i="3"/>
  <c r="V26" i="3"/>
  <c r="U26" i="3"/>
  <c r="T26" i="3"/>
  <c r="R26" i="3"/>
  <c r="Q26" i="3"/>
  <c r="P26" i="3"/>
  <c r="O26" i="3"/>
  <c r="M26" i="3"/>
  <c r="L26" i="3"/>
  <c r="K26" i="3"/>
  <c r="J26" i="3"/>
  <c r="H26" i="3"/>
  <c r="G26" i="3"/>
  <c r="F26" i="3"/>
  <c r="E26" i="3"/>
  <c r="C26" i="3"/>
  <c r="B26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Q25" i="3"/>
  <c r="L25" i="3"/>
  <c r="G25" i="3"/>
  <c r="B25" i="3"/>
  <c r="A25" i="3"/>
  <c r="T24" i="3"/>
  <c r="R24" i="3"/>
  <c r="O24" i="3"/>
  <c r="M24" i="3"/>
  <c r="J24" i="3"/>
  <c r="H24" i="3"/>
  <c r="E24" i="3"/>
  <c r="C24" i="3"/>
  <c r="T23" i="3"/>
  <c r="R23" i="3"/>
  <c r="O23" i="3"/>
  <c r="M23" i="3"/>
  <c r="J23" i="3"/>
  <c r="H23" i="3"/>
  <c r="E23" i="3"/>
  <c r="C23" i="3"/>
  <c r="AE22" i="3"/>
  <c r="AA22" i="3"/>
  <c r="Z22" i="3"/>
  <c r="V22" i="3"/>
  <c r="U22" i="3"/>
  <c r="T22" i="3"/>
  <c r="R22" i="3"/>
  <c r="Q22" i="3"/>
  <c r="P22" i="3"/>
  <c r="O22" i="3"/>
  <c r="M22" i="3"/>
  <c r="L22" i="3"/>
  <c r="K22" i="3"/>
  <c r="J22" i="3"/>
  <c r="H22" i="3"/>
  <c r="G22" i="3"/>
  <c r="F22" i="3"/>
  <c r="E22" i="3"/>
  <c r="C22" i="3"/>
  <c r="B22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Q21" i="3"/>
  <c r="L21" i="3"/>
  <c r="G21" i="3"/>
  <c r="B21" i="3"/>
  <c r="A21" i="3"/>
  <c r="O20" i="3"/>
  <c r="M20" i="3"/>
  <c r="J20" i="3"/>
  <c r="H20" i="3"/>
  <c r="E20" i="3"/>
  <c r="C20" i="3"/>
  <c r="O19" i="3"/>
  <c r="M19" i="3"/>
  <c r="J19" i="3"/>
  <c r="H19" i="3"/>
  <c r="E19" i="3"/>
  <c r="C19" i="3"/>
  <c r="AE18" i="3"/>
  <c r="AA18" i="3"/>
  <c r="Z18" i="3"/>
  <c r="V18" i="3"/>
  <c r="U18" i="3"/>
  <c r="Q18" i="3"/>
  <c r="P18" i="3"/>
  <c r="O18" i="3"/>
  <c r="M18" i="3"/>
  <c r="L18" i="3"/>
  <c r="K18" i="3"/>
  <c r="J18" i="3"/>
  <c r="H18" i="3"/>
  <c r="G18" i="3"/>
  <c r="F18" i="3"/>
  <c r="E18" i="3"/>
  <c r="C18" i="3"/>
  <c r="B18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L17" i="3"/>
  <c r="G17" i="3"/>
  <c r="B17" i="3"/>
  <c r="A17" i="3"/>
  <c r="J16" i="3"/>
  <c r="H16" i="3"/>
  <c r="E16" i="3"/>
  <c r="C16" i="3"/>
  <c r="J15" i="3"/>
  <c r="H15" i="3"/>
  <c r="E15" i="3"/>
  <c r="C15" i="3"/>
  <c r="AE14" i="3"/>
  <c r="AA14" i="3"/>
  <c r="Z14" i="3"/>
  <c r="V14" i="3"/>
  <c r="U14" i="3"/>
  <c r="Q14" i="3"/>
  <c r="P14" i="3"/>
  <c r="L14" i="3"/>
  <c r="K14" i="3"/>
  <c r="J14" i="3"/>
  <c r="H14" i="3"/>
  <c r="G14" i="3"/>
  <c r="F14" i="3"/>
  <c r="E14" i="3"/>
  <c r="C14" i="3"/>
  <c r="B14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G13" i="3"/>
  <c r="B13" i="3"/>
  <c r="A13" i="3"/>
  <c r="E12" i="3"/>
  <c r="C12" i="3"/>
  <c r="E11" i="3"/>
  <c r="C11" i="3"/>
  <c r="AE10" i="3"/>
  <c r="AA10" i="3"/>
  <c r="Z10" i="3"/>
  <c r="V10" i="3"/>
  <c r="U10" i="3"/>
  <c r="Q10" i="3"/>
  <c r="P10" i="3"/>
  <c r="L10" i="3"/>
  <c r="K10" i="3"/>
  <c r="G10" i="3"/>
  <c r="F10" i="3"/>
  <c r="E10" i="3"/>
  <c r="C10" i="3"/>
  <c r="B10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B9" i="3"/>
  <c r="A9" i="3"/>
  <c r="AE6" i="3"/>
  <c r="AA6" i="3"/>
  <c r="Z6" i="3"/>
  <c r="V6" i="3"/>
  <c r="U6" i="3"/>
  <c r="Q6" i="3"/>
  <c r="P6" i="3"/>
  <c r="L6" i="3"/>
  <c r="K6" i="3"/>
  <c r="G6" i="3"/>
  <c r="F6" i="3"/>
  <c r="B6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5" i="3"/>
  <c r="AH2" i="3"/>
  <c r="AH1" i="3"/>
  <c r="AH29" i="2"/>
  <c r="Y28" i="2"/>
  <c r="W28" i="2"/>
  <c r="T28" i="2"/>
  <c r="R28" i="2"/>
  <c r="O28" i="2"/>
  <c r="M28" i="2"/>
  <c r="J28" i="2"/>
  <c r="H28" i="2"/>
  <c r="E28" i="2"/>
  <c r="C28" i="2"/>
  <c r="Y27" i="2"/>
  <c r="W27" i="2"/>
  <c r="T27" i="2"/>
  <c r="R27" i="2"/>
  <c r="O27" i="2"/>
  <c r="M27" i="2"/>
  <c r="J27" i="2"/>
  <c r="H27" i="2"/>
  <c r="E27" i="2"/>
  <c r="C27" i="2"/>
  <c r="AE26" i="2"/>
  <c r="AA26" i="2"/>
  <c r="Z26" i="2"/>
  <c r="Y26" i="2"/>
  <c r="W26" i="2"/>
  <c r="V26" i="2"/>
  <c r="U26" i="2"/>
  <c r="T26" i="2"/>
  <c r="R26" i="2"/>
  <c r="Q26" i="2"/>
  <c r="P26" i="2"/>
  <c r="O26" i="2"/>
  <c r="M26" i="2"/>
  <c r="L26" i="2"/>
  <c r="K26" i="2"/>
  <c r="J26" i="2"/>
  <c r="H26" i="2"/>
  <c r="G26" i="2"/>
  <c r="F26" i="2"/>
  <c r="E26" i="2"/>
  <c r="C26" i="2"/>
  <c r="B26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Q25" i="2"/>
  <c r="L25" i="2"/>
  <c r="G25" i="2"/>
  <c r="B25" i="2"/>
  <c r="A25" i="2"/>
  <c r="T24" i="2"/>
  <c r="R24" i="2"/>
  <c r="O24" i="2"/>
  <c r="M24" i="2"/>
  <c r="J24" i="2"/>
  <c r="H24" i="2"/>
  <c r="E24" i="2"/>
  <c r="C24" i="2"/>
  <c r="T23" i="2"/>
  <c r="R23" i="2"/>
  <c r="O23" i="2"/>
  <c r="M23" i="2"/>
  <c r="J23" i="2"/>
  <c r="H23" i="2"/>
  <c r="E23" i="2"/>
  <c r="C23" i="2"/>
  <c r="AE22" i="2"/>
  <c r="AA22" i="2"/>
  <c r="Z22" i="2"/>
  <c r="V22" i="2"/>
  <c r="U22" i="2"/>
  <c r="T22" i="2"/>
  <c r="R22" i="2"/>
  <c r="Q22" i="2"/>
  <c r="P22" i="2"/>
  <c r="O22" i="2"/>
  <c r="M22" i="2"/>
  <c r="L22" i="2"/>
  <c r="K22" i="2"/>
  <c r="J22" i="2"/>
  <c r="H22" i="2"/>
  <c r="G22" i="2"/>
  <c r="F22" i="2"/>
  <c r="E22" i="2"/>
  <c r="C22" i="2"/>
  <c r="B22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Q21" i="2"/>
  <c r="L21" i="2"/>
  <c r="G21" i="2"/>
  <c r="B21" i="2"/>
  <c r="A21" i="2"/>
  <c r="O20" i="2"/>
  <c r="M20" i="2"/>
  <c r="J20" i="2"/>
  <c r="H20" i="2"/>
  <c r="E20" i="2"/>
  <c r="C20" i="2"/>
  <c r="O19" i="2"/>
  <c r="M19" i="2"/>
  <c r="J19" i="2"/>
  <c r="H19" i="2"/>
  <c r="E19" i="2"/>
  <c r="C19" i="2"/>
  <c r="AE18" i="2"/>
  <c r="AA18" i="2"/>
  <c r="Z18" i="2"/>
  <c r="V18" i="2"/>
  <c r="U18" i="2"/>
  <c r="Q18" i="2"/>
  <c r="P18" i="2"/>
  <c r="O18" i="2"/>
  <c r="M18" i="2"/>
  <c r="L18" i="2"/>
  <c r="K18" i="2"/>
  <c r="J18" i="2"/>
  <c r="H18" i="2"/>
  <c r="G18" i="2"/>
  <c r="F18" i="2"/>
  <c r="E18" i="2"/>
  <c r="C18" i="2"/>
  <c r="B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L17" i="2"/>
  <c r="G17" i="2"/>
  <c r="B17" i="2"/>
  <c r="A17" i="2"/>
  <c r="J16" i="2"/>
  <c r="H16" i="2"/>
  <c r="E16" i="2"/>
  <c r="C16" i="2"/>
  <c r="J15" i="2"/>
  <c r="H15" i="2"/>
  <c r="E15" i="2"/>
  <c r="C15" i="2"/>
  <c r="AE14" i="2"/>
  <c r="AA14" i="2"/>
  <c r="Z14" i="2"/>
  <c r="V14" i="2"/>
  <c r="U14" i="2"/>
  <c r="Q14" i="2"/>
  <c r="P14" i="2"/>
  <c r="L14" i="2"/>
  <c r="K14" i="2"/>
  <c r="J14" i="2"/>
  <c r="H14" i="2"/>
  <c r="G14" i="2"/>
  <c r="F14" i="2"/>
  <c r="E14" i="2"/>
  <c r="C14" i="2"/>
  <c r="B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G13" i="2"/>
  <c r="B13" i="2"/>
  <c r="A13" i="2"/>
  <c r="E12" i="2"/>
  <c r="C12" i="2"/>
  <c r="E11" i="2"/>
  <c r="C11" i="2"/>
  <c r="AE10" i="2"/>
  <c r="AA10" i="2"/>
  <c r="Z10" i="2"/>
  <c r="V10" i="2"/>
  <c r="U10" i="2"/>
  <c r="Q10" i="2"/>
  <c r="P10" i="2"/>
  <c r="L10" i="2"/>
  <c r="K10" i="2"/>
  <c r="G10" i="2"/>
  <c r="F10" i="2"/>
  <c r="E10" i="2"/>
  <c r="C10" i="2"/>
  <c r="B10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9" i="2"/>
  <c r="A9" i="2"/>
  <c r="AE6" i="2"/>
  <c r="AA6" i="2"/>
  <c r="Z6" i="2"/>
  <c r="V6" i="2"/>
  <c r="U6" i="2"/>
  <c r="Q6" i="2"/>
  <c r="P6" i="2"/>
  <c r="L6" i="2"/>
  <c r="K6" i="2"/>
  <c r="G6" i="2"/>
  <c r="F6" i="2"/>
  <c r="B6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5" i="2"/>
  <c r="AH2" i="2"/>
  <c r="AH1" i="2"/>
</calcChain>
</file>

<file path=xl/sharedStrings.xml><?xml version="1.0" encoding="utf-8"?>
<sst xmlns="http://schemas.openxmlformats.org/spreadsheetml/2006/main" count="2519" uniqueCount="234">
  <si>
    <t>グループ</t>
    <phoneticPr fontId="2"/>
  </si>
  <si>
    <t>コート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</si>
  <si>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</si>
  <si>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</si>
  <si>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</si>
  <si>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</si>
  <si>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</si>
  <si>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</si>
  <si>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</si>
  <si>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トリム</t>
    <phoneticPr fontId="2"/>
  </si>
  <si>
    <t>18歳</t>
    <rPh sb="2" eb="3">
      <t>サイ</t>
    </rPh>
    <phoneticPr fontId="2"/>
  </si>
  <si>
    <t>30歳</t>
    <rPh sb="2" eb="3">
      <t>サイ</t>
    </rPh>
    <phoneticPr fontId="2"/>
  </si>
  <si>
    <t>50歳</t>
    <rPh sb="2" eb="3">
      <t>サイ</t>
    </rPh>
    <phoneticPr fontId="2"/>
  </si>
  <si>
    <t>レディース</t>
    <phoneticPr fontId="2"/>
  </si>
  <si>
    <t>コート</t>
    <phoneticPr fontId="8"/>
  </si>
  <si>
    <t>勝　　敗</t>
    <rPh sb="0" eb="1">
      <t>カチ</t>
    </rPh>
    <rPh sb="3" eb="4">
      <t>ハイ</t>
    </rPh>
    <phoneticPr fontId="8"/>
  </si>
  <si>
    <t>順位</t>
    <rPh sb="0" eb="2">
      <t>ジュンイ</t>
    </rPh>
    <phoneticPr fontId="8"/>
  </si>
  <si>
    <t>セ　ッ　ト</t>
    <phoneticPr fontId="8"/>
  </si>
  <si>
    <t>得　　点</t>
    <rPh sb="0" eb="1">
      <t>エ</t>
    </rPh>
    <rPh sb="3" eb="4">
      <t>テン</t>
    </rPh>
    <phoneticPr fontId="8"/>
  </si>
  <si>
    <t>順　位</t>
    <rPh sb="0" eb="1">
      <t>ジュン</t>
    </rPh>
    <rPh sb="2" eb="3">
      <t>クライ</t>
    </rPh>
    <phoneticPr fontId="8"/>
  </si>
  <si>
    <t>Ａ</t>
    <phoneticPr fontId="8"/>
  </si>
  <si>
    <t>Ｂ</t>
    <phoneticPr fontId="8"/>
  </si>
  <si>
    <t>チーム名</t>
    <rPh sb="3" eb="4">
      <t>メイ</t>
    </rPh>
    <phoneticPr fontId="8"/>
  </si>
  <si>
    <t>　　　　　順位</t>
    <rPh sb="5" eb="7">
      <t>ジュンイ</t>
    </rPh>
    <phoneticPr fontId="8"/>
  </si>
  <si>
    <t>勝</t>
    <rPh sb="0" eb="1">
      <t>カチ</t>
    </rPh>
    <phoneticPr fontId="8"/>
  </si>
  <si>
    <t>敗</t>
    <rPh sb="0" eb="1">
      <t>ハイ</t>
    </rPh>
    <phoneticPr fontId="8"/>
  </si>
  <si>
    <t>％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</si>
  <si>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</si>
  <si>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</si>
  <si>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</si>
  <si>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</si>
  <si>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コート</t>
    <phoneticPr fontId="8"/>
  </si>
  <si>
    <t>セ　ッ　ト</t>
    <phoneticPr fontId="8"/>
  </si>
  <si>
    <t>Ａ</t>
    <phoneticPr fontId="8"/>
  </si>
  <si>
    <t>Ｂ</t>
    <phoneticPr fontId="8"/>
  </si>
  <si>
    <t>-</t>
    <phoneticPr fontId="8"/>
  </si>
  <si>
    <t>Ａコート</t>
    <phoneticPr fontId="8"/>
  </si>
  <si>
    <t>セ　　ッ　　ト</t>
    <phoneticPr fontId="8"/>
  </si>
  <si>
    <t>得　　　　点</t>
    <rPh sb="0" eb="1">
      <t>エ</t>
    </rPh>
    <rPh sb="5" eb="6">
      <t>テン</t>
    </rPh>
    <phoneticPr fontId="8"/>
  </si>
  <si>
    <t>Ａ</t>
    <phoneticPr fontId="8"/>
  </si>
  <si>
    <t>Ｂ</t>
    <phoneticPr fontId="8"/>
  </si>
  <si>
    <t>勝</t>
    <rPh sb="0" eb="1">
      <t>ショウ</t>
    </rPh>
    <phoneticPr fontId="8"/>
  </si>
  <si>
    <t>-</t>
    <phoneticPr fontId="8"/>
  </si>
  <si>
    <t>-</t>
    <phoneticPr fontId="8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</si>
  <si>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</si>
  <si>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</si>
  <si>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</si>
  <si>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</si>
  <si>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４０歳</t>
    <rPh sb="2" eb="3">
      <t>サイ</t>
    </rPh>
    <phoneticPr fontId="2"/>
  </si>
  <si>
    <t>ファミリー</t>
    <phoneticPr fontId="2"/>
  </si>
  <si>
    <t>小学生</t>
    <rPh sb="0" eb="3">
      <t>ショウガクセイ</t>
    </rPh>
    <phoneticPr fontId="2"/>
  </si>
  <si>
    <t>スポレク愛知2016　ソフトバレーボール　西三河大会</t>
    <rPh sb="4" eb="6">
      <t>アイチ</t>
    </rPh>
    <rPh sb="21" eb="22">
      <t>ニシ</t>
    </rPh>
    <rPh sb="22" eb="24">
      <t>ミカワ</t>
    </rPh>
    <rPh sb="24" eb="26">
      <t>タイカイ</t>
    </rPh>
    <phoneticPr fontId="2"/>
  </si>
  <si>
    <t>平成28年9月11日　日曜日</t>
    <rPh sb="0" eb="2">
      <t>ヘイセイ</t>
    </rPh>
    <rPh sb="4" eb="5">
      <t>ネン</t>
    </rPh>
    <rPh sb="6" eb="7">
      <t>ツキ</t>
    </rPh>
    <rPh sb="9" eb="10">
      <t>ニチ</t>
    </rPh>
    <rPh sb="11" eb="14">
      <t>ニチヨウビ</t>
    </rPh>
    <phoneticPr fontId="2"/>
  </si>
  <si>
    <t>西尾市体育館</t>
    <rPh sb="0" eb="3">
      <t>ニシオシ</t>
    </rPh>
    <rPh sb="3" eb="6">
      <t>タイイクカン</t>
    </rPh>
    <phoneticPr fontId="2"/>
  </si>
  <si>
    <t>メインアリーナ</t>
    <phoneticPr fontId="2"/>
  </si>
  <si>
    <t>サブアリーナ</t>
    <phoneticPr fontId="2"/>
  </si>
  <si>
    <t>A</t>
  </si>
  <si>
    <t>A</t>
    <phoneticPr fontId="2"/>
  </si>
  <si>
    <t>B</t>
  </si>
  <si>
    <t>B</t>
    <phoneticPr fontId="2"/>
  </si>
  <si>
    <t>C</t>
  </si>
  <si>
    <t>C</t>
    <phoneticPr fontId="2"/>
  </si>
  <si>
    <t>A</t>
    <phoneticPr fontId="2"/>
  </si>
  <si>
    <t>D</t>
    <phoneticPr fontId="2"/>
  </si>
  <si>
    <t>J</t>
    <phoneticPr fontId="2"/>
  </si>
  <si>
    <t>K</t>
    <phoneticPr fontId="2"/>
  </si>
  <si>
    <t>L</t>
    <phoneticPr fontId="2"/>
  </si>
  <si>
    <t>G</t>
    <phoneticPr fontId="2"/>
  </si>
  <si>
    <t>H</t>
    <phoneticPr fontId="2"/>
  </si>
  <si>
    <t>I</t>
    <phoneticPr fontId="2"/>
  </si>
  <si>
    <t>E</t>
    <phoneticPr fontId="2"/>
  </si>
  <si>
    <t>F</t>
    <phoneticPr fontId="2"/>
  </si>
  <si>
    <t>トリム30歳</t>
    <rPh sb="5" eb="6">
      <t>サイ</t>
    </rPh>
    <phoneticPr fontId="2"/>
  </si>
  <si>
    <t>　Aグループ</t>
    <phoneticPr fontId="2"/>
  </si>
  <si>
    <t>　Aグループ</t>
    <phoneticPr fontId="2"/>
  </si>
  <si>
    <t>Aコート</t>
    <phoneticPr fontId="8"/>
  </si>
  <si>
    <t>パワーストーン</t>
  </si>
  <si>
    <t>竹千代B</t>
    <rPh sb="0" eb="3">
      <t>タケチヨ</t>
    </rPh>
    <phoneticPr fontId="1"/>
  </si>
  <si>
    <t>999（メーテル）</t>
  </si>
  <si>
    <t>MAX.V　ふるーちぇ</t>
  </si>
  <si>
    <t>雁が音SC</t>
    <rPh sb="0" eb="1">
      <t>カリ</t>
    </rPh>
    <rPh sb="2" eb="3">
      <t>オト</t>
    </rPh>
    <phoneticPr fontId="1"/>
  </si>
  <si>
    <t>レジェンド</t>
  </si>
  <si>
    <t>西尾フレンズ（A）</t>
    <rPh sb="0" eb="2">
      <t>ニシオ</t>
    </rPh>
    <phoneticPr fontId="1"/>
  </si>
  <si>
    <t>ZERO</t>
  </si>
  <si>
    <t>ディライト</t>
  </si>
  <si>
    <t>ハイチュー！</t>
  </si>
  <si>
    <t>T-SKYジャンボ</t>
  </si>
  <si>
    <t>　Bグループ</t>
    <phoneticPr fontId="2"/>
  </si>
  <si>
    <t>Bコート</t>
    <phoneticPr fontId="8"/>
  </si>
  <si>
    <t>　Cグループ</t>
    <phoneticPr fontId="2"/>
  </si>
  <si>
    <t>Cコート</t>
    <phoneticPr fontId="8"/>
  </si>
  <si>
    <t>BIG　BANG</t>
  </si>
  <si>
    <t>Mamesora</t>
  </si>
  <si>
    <t>999（エメラルダス）</t>
  </si>
  <si>
    <t>HYP</t>
  </si>
  <si>
    <t>フレッシュB</t>
  </si>
  <si>
    <t>フレグランスグレート</t>
  </si>
  <si>
    <t>QQQ太</t>
    <rPh sb="3" eb="4">
      <t>フト</t>
    </rPh>
    <phoneticPr fontId="1"/>
  </si>
  <si>
    <t>トリム50歳</t>
    <rPh sb="5" eb="6">
      <t>サイ</t>
    </rPh>
    <phoneticPr fontId="2"/>
  </si>
  <si>
    <t>　Aグループ</t>
    <phoneticPr fontId="2"/>
  </si>
  <si>
    <t>Dコート</t>
    <phoneticPr fontId="8"/>
  </si>
  <si>
    <t>SBクラブ</t>
  </si>
  <si>
    <t>HMPミックス</t>
  </si>
  <si>
    <t>ソレイユ</t>
  </si>
  <si>
    <t>SVB楽友会</t>
    <rPh sb="3" eb="4">
      <t>タノ</t>
    </rPh>
    <rPh sb="4" eb="5">
      <t>トモ</t>
    </rPh>
    <rPh sb="5" eb="6">
      <t>カイ</t>
    </rPh>
    <phoneticPr fontId="1"/>
  </si>
  <si>
    <t>青木　5</t>
  </si>
  <si>
    <t>　Bグループ</t>
    <phoneticPr fontId="2"/>
  </si>
  <si>
    <t>Eコート</t>
    <phoneticPr fontId="8"/>
  </si>
  <si>
    <t>みなみスポーツクラブB</t>
  </si>
  <si>
    <t>ブラッド　B</t>
  </si>
  <si>
    <t>レインボー</t>
  </si>
  <si>
    <t>999（鉄郎）</t>
    <rPh sb="4" eb="6">
      <t>テツロウ</t>
    </rPh>
    <phoneticPr fontId="1"/>
  </si>
  <si>
    <t>竹千代A</t>
    <rPh sb="0" eb="3">
      <t>タケチヨ</t>
    </rPh>
    <phoneticPr fontId="1"/>
  </si>
  <si>
    <t>　Cグループ</t>
    <phoneticPr fontId="2"/>
  </si>
  <si>
    <t>Fコート</t>
    <phoneticPr fontId="8"/>
  </si>
  <si>
    <t>きらら</t>
  </si>
  <si>
    <t>グラシア　セロ</t>
  </si>
  <si>
    <t>絆</t>
    <rPh sb="0" eb="1">
      <t>キズナ</t>
    </rPh>
    <phoneticPr fontId="1"/>
  </si>
  <si>
    <t>ADB60</t>
  </si>
  <si>
    <t>クレッシェンド　
ピース</t>
  </si>
  <si>
    <t>トリム18歳</t>
    <rPh sb="5" eb="6">
      <t>サイ</t>
    </rPh>
    <phoneticPr fontId="2"/>
  </si>
  <si>
    <t>Gコート</t>
    <phoneticPr fontId="8"/>
  </si>
  <si>
    <t>フレグランスキング</t>
  </si>
  <si>
    <t>嵐（RAN）</t>
  </si>
  <si>
    <t>FSVC</t>
  </si>
  <si>
    <t>K&amp;M</t>
  </si>
  <si>
    <t>翼A</t>
    <rPh sb="0" eb="1">
      <t>ツバサ</t>
    </rPh>
    <phoneticPr fontId="1"/>
  </si>
  <si>
    <t>　Bグループ</t>
    <phoneticPr fontId="2"/>
  </si>
  <si>
    <t>Hコート</t>
    <phoneticPr fontId="8"/>
  </si>
  <si>
    <t>MFH</t>
  </si>
  <si>
    <t>まっこうくじら</t>
  </si>
  <si>
    <t>HOP・空</t>
    <rPh sb="4" eb="5">
      <t>ソラ</t>
    </rPh>
    <phoneticPr fontId="1"/>
  </si>
  <si>
    <t>ジャンキース</t>
  </si>
  <si>
    <t>アルフォート</t>
  </si>
  <si>
    <t>　Cグループ</t>
    <phoneticPr fontId="2"/>
  </si>
  <si>
    <t>ミルミル</t>
  </si>
  <si>
    <t>流星</t>
    <rPh sb="0" eb="2">
      <t>リュウセイ</t>
    </rPh>
    <phoneticPr fontId="1"/>
  </si>
  <si>
    <t>絆ひよこ</t>
    <rPh sb="0" eb="1">
      <t>キズナ</t>
    </rPh>
    <phoneticPr fontId="1"/>
  </si>
  <si>
    <t>TOMO2C</t>
  </si>
  <si>
    <t>Cat's</t>
  </si>
  <si>
    <t>スティング</t>
  </si>
  <si>
    <t>レディース40歳</t>
    <rPh sb="7" eb="8">
      <t>サイ</t>
    </rPh>
    <phoneticPr fontId="2"/>
  </si>
  <si>
    <t>　Aグループ</t>
    <phoneticPr fontId="2"/>
  </si>
  <si>
    <t>Jコート</t>
    <phoneticPr fontId="8"/>
  </si>
  <si>
    <t>Cranberry</t>
  </si>
  <si>
    <t>まっする</t>
  </si>
  <si>
    <t>ミラクルズ</t>
  </si>
  <si>
    <t>西尾フレンズ（B）</t>
    <rPh sb="0" eb="2">
      <t>ニシオ</t>
    </rPh>
    <phoneticPr fontId="1"/>
  </si>
  <si>
    <t>V・レックス</t>
  </si>
  <si>
    <t>Sunディーズ</t>
  </si>
  <si>
    <t>Kコート</t>
    <phoneticPr fontId="8"/>
  </si>
  <si>
    <t>T-3ピンク</t>
  </si>
  <si>
    <t>ぱーる</t>
  </si>
  <si>
    <t>Twinkle　A</t>
  </si>
  <si>
    <t>ビギナーズZ</t>
  </si>
  <si>
    <t>T-SKYママ</t>
  </si>
  <si>
    <t>カラーズGレッド</t>
  </si>
  <si>
    <t>　Cグループ</t>
    <phoneticPr fontId="2"/>
  </si>
  <si>
    <t>TOMO2A</t>
  </si>
  <si>
    <t>Queeva</t>
  </si>
  <si>
    <t>カルピス</t>
  </si>
  <si>
    <t>ランチママ</t>
  </si>
  <si>
    <t>まほうのらんぷ</t>
  </si>
  <si>
    <t>Be-Friends</t>
  </si>
  <si>
    <t>レディース18歳</t>
    <rPh sb="7" eb="8">
      <t>サイ</t>
    </rPh>
    <phoneticPr fontId="2"/>
  </si>
  <si>
    <t>サブAコート</t>
    <phoneticPr fontId="8"/>
  </si>
  <si>
    <t>HYP姫</t>
    <rPh sb="3" eb="4">
      <t>ヒメ</t>
    </rPh>
    <phoneticPr fontId="1"/>
  </si>
  <si>
    <t>リリーズY</t>
  </si>
  <si>
    <t>あまぞねす</t>
  </si>
  <si>
    <t>クレッシェンド　
ハニー</t>
  </si>
  <si>
    <t>Beau　Mom</t>
  </si>
  <si>
    <t>　</t>
    <phoneticPr fontId="2"/>
  </si>
  <si>
    <t>　Aグループ</t>
    <phoneticPr fontId="2"/>
  </si>
  <si>
    <t>サブDコート</t>
    <phoneticPr fontId="8"/>
  </si>
  <si>
    <t>はりキッズボンバー</t>
  </si>
  <si>
    <t>豊田JV朝日　B</t>
  </si>
  <si>
    <t>浄水クラブ　B</t>
  </si>
  <si>
    <t>豊田JV朝日　A</t>
  </si>
  <si>
    <t>KHSキッズ</t>
  </si>
  <si>
    <t>総合　　　　　　順位</t>
    <rPh sb="0" eb="2">
      <t>ソウゴウ</t>
    </rPh>
    <rPh sb="8" eb="10">
      <t>ジュンイ</t>
    </rPh>
    <phoneticPr fontId="8"/>
  </si>
  <si>
    <t>分</t>
    <rPh sb="0" eb="1">
      <t>ワケ</t>
    </rPh>
    <phoneticPr fontId="8"/>
  </si>
  <si>
    <t>勝ち点</t>
    <rPh sb="0" eb="1">
      <t>カ</t>
    </rPh>
    <rPh sb="2" eb="3">
      <t>テン</t>
    </rPh>
    <phoneticPr fontId="8"/>
  </si>
  <si>
    <t>みよしファミリー2</t>
  </si>
  <si>
    <t>みなみスポーツ
クラブ</t>
  </si>
  <si>
    <t>西尾フレンズ（C）</t>
    <rPh sb="0" eb="2">
      <t>ニシオ</t>
    </rPh>
    <phoneticPr fontId="3"/>
  </si>
  <si>
    <t>下山ファイターズ</t>
    <rPh sb="0" eb="2">
      <t>シモヤマ</t>
    </rPh>
    <phoneticPr fontId="3"/>
  </si>
  <si>
    <t>豊田JV朝日　C</t>
  </si>
  <si>
    <t>豊田JV朝日　E</t>
  </si>
  <si>
    <t>鈴木一家KEROCHAN</t>
    <rPh sb="0" eb="2">
      <t>スズキ</t>
    </rPh>
    <rPh sb="2" eb="4">
      <t>イッカ</t>
    </rPh>
    <phoneticPr fontId="3"/>
  </si>
  <si>
    <t>みよしファミリー1</t>
  </si>
  <si>
    <t>安城ジュニアB</t>
    <rPh sb="0" eb="2">
      <t>アンジョウ</t>
    </rPh>
    <phoneticPr fontId="3"/>
  </si>
  <si>
    <t>安城ジュニアA</t>
    <rPh sb="0" eb="2">
      <t>アンジョウ</t>
    </rPh>
    <phoneticPr fontId="3"/>
  </si>
  <si>
    <t>浄水クラブ　A</t>
  </si>
  <si>
    <t>葵クラブ</t>
    <rPh sb="0" eb="1">
      <t>アオイ</t>
    </rPh>
    <phoneticPr fontId="3"/>
  </si>
  <si>
    <t>クレッシェンド　シナモン</t>
  </si>
  <si>
    <t>刈南SC</t>
    <rPh sb="0" eb="1">
      <t>カリ</t>
    </rPh>
    <rPh sb="1" eb="2">
      <t>ミナミ</t>
    </rPh>
    <phoneticPr fontId="3"/>
  </si>
  <si>
    <t>トリッキィ～？</t>
  </si>
  <si>
    <t>D-FIVE</t>
  </si>
  <si>
    <t>スプラッシュ</t>
  </si>
  <si>
    <t>排球倶楽部　凛</t>
    <rPh sb="0" eb="2">
      <t>ハイキュウ</t>
    </rPh>
    <rPh sb="2" eb="5">
      <t>クラブ</t>
    </rPh>
    <rPh sb="6" eb="7">
      <t>リン</t>
    </rPh>
    <phoneticPr fontId="2"/>
  </si>
  <si>
    <t>　Bグループ</t>
    <phoneticPr fontId="2"/>
  </si>
  <si>
    <t>サブBコート</t>
    <phoneticPr fontId="8"/>
  </si>
  <si>
    <t>排球倶楽部</t>
    <rPh sb="0" eb="2">
      <t>ハイキュウ</t>
    </rPh>
    <rPh sb="2" eb="5">
      <t>クラブ</t>
    </rPh>
    <phoneticPr fontId="1"/>
  </si>
  <si>
    <t>翼A</t>
  </si>
  <si>
    <t>HOP・空</t>
  </si>
  <si>
    <t>流星</t>
  </si>
  <si>
    <t>絆ひよこ</t>
  </si>
  <si>
    <t>雁が音SC</t>
  </si>
  <si>
    <t>竹千代B</t>
  </si>
  <si>
    <t>排球倶楽部</t>
  </si>
  <si>
    <t>西尾フレンズ（A）</t>
  </si>
  <si>
    <t>QQQ太</t>
  </si>
  <si>
    <t>SVB楽友会</t>
  </si>
  <si>
    <t>999（鉄郎）</t>
  </si>
  <si>
    <t>竹千代A</t>
  </si>
  <si>
    <t>絆</t>
  </si>
  <si>
    <t>西尾フレンズ（B）</t>
  </si>
  <si>
    <t>HYP姫</t>
  </si>
  <si>
    <t>排球倶楽部　凛</t>
  </si>
  <si>
    <t>葵クラブ</t>
  </si>
  <si>
    <t>刈南SC</t>
  </si>
  <si>
    <t>西尾フレンズ（C）</t>
  </si>
  <si>
    <t>安城ジュニアA</t>
  </si>
  <si>
    <t>安城ジュニアB</t>
  </si>
  <si>
    <t>鈴木一家KEROCHAN</t>
  </si>
  <si>
    <t>下山ファイターズ</t>
  </si>
  <si>
    <t>豊田JV朝日　C</t>
    <phoneticPr fontId="2"/>
  </si>
  <si>
    <t>豊田JV朝日　E</t>
    <phoneticPr fontId="2"/>
  </si>
  <si>
    <t>ファミリー</t>
    <phoneticPr fontId="2"/>
  </si>
  <si>
    <t>　Aグループ</t>
    <phoneticPr fontId="2"/>
  </si>
  <si>
    <t>サブCコート</t>
    <phoneticPr fontId="8"/>
  </si>
  <si>
    <t>％</t>
    <phoneticPr fontId="8"/>
  </si>
  <si>
    <t>-</t>
    <phoneticPr fontId="8"/>
  </si>
  <si>
    <t>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</si>
</sst>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/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85" xfId="0" applyFont="1" applyBorder="1" applyAlignment="1"/>
    <xf numFmtId="0" fontId="3" fillId="0" borderId="86" xfId="0" applyFont="1" applyBorder="1" applyAlignment="1"/>
    <xf numFmtId="0" fontId="5" fillId="0" borderId="86" xfId="0" applyFont="1" applyBorder="1" applyAlignment="1">
      <alignment horizontal="center" vertical="center"/>
    </xf>
    <xf numFmtId="0" fontId="3" fillId="2" borderId="87" xfId="0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3" borderId="9" xfId="0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0" fillId="6" borderId="9" xfId="0" applyFill="1" applyBorder="1" applyAlignment="1" applyProtection="1">
      <alignment horizontal="center" vertical="center"/>
    </xf>
    <xf numFmtId="0" fontId="3" fillId="8" borderId="11" xfId="0" applyFont="1" applyFill="1" applyBorder="1" applyAlignment="1"/>
    <xf numFmtId="0" fontId="3" fillId="8" borderId="69" xfId="0" applyFont="1" applyFill="1" applyBorder="1" applyAlignment="1"/>
    <xf numFmtId="0" fontId="3" fillId="8" borderId="78" xfId="0" applyFont="1" applyFill="1" applyBorder="1" applyAlignment="1"/>
    <xf numFmtId="0" fontId="3" fillId="8" borderId="3" xfId="0" applyFont="1" applyFill="1" applyBorder="1" applyAlignment="1">
      <alignment horizont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7" fillId="0" borderId="89" xfId="0" applyFont="1" applyBorder="1" applyAlignment="1">
      <alignment horizontal="center" vertical="center" textRotation="255"/>
    </xf>
    <xf numFmtId="0" fontId="18" fillId="0" borderId="4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69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 textRotation="255" wrapText="1"/>
    </xf>
    <xf numFmtId="0" fontId="17" fillId="0" borderId="36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6" borderId="43" xfId="0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center" wrapText="1"/>
    </xf>
    <xf numFmtId="0" fontId="22" fillId="0" borderId="93" xfId="0" applyFont="1" applyBorder="1" applyAlignment="1">
      <alignment horizontal="center" wrapText="1"/>
    </xf>
    <xf numFmtId="0" fontId="3" fillId="8" borderId="27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0" borderId="72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textRotation="255" wrapText="1"/>
    </xf>
    <xf numFmtId="0" fontId="3" fillId="0" borderId="43" xfId="0" applyNumberFormat="1" applyFont="1" applyBorder="1" applyAlignment="1">
      <alignment horizontal="center" vertical="center" textRotation="255" wrapText="1"/>
    </xf>
    <xf numFmtId="0" fontId="3" fillId="0" borderId="73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76" xfId="0" applyFont="1" applyBorder="1" applyAlignment="1">
      <alignment horizontal="center" vertical="center" textRotation="255" wrapText="1"/>
    </xf>
    <xf numFmtId="0" fontId="3" fillId="6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7" borderId="8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6" borderId="73" xfId="0" applyFont="1" applyFill="1" applyBorder="1" applyAlignment="1">
      <alignment horizontal="center" vertical="center" wrapText="1"/>
    </xf>
    <xf numFmtId="0" fontId="3" fillId="8" borderId="7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10" fontId="0" fillId="0" borderId="16" xfId="0" applyNumberFormat="1" applyBorder="1" applyAlignment="1" applyProtection="1">
      <alignment horizontal="center" vertical="center"/>
      <protection locked="0"/>
    </xf>
    <xf numFmtId="10" fontId="0" fillId="0" borderId="43" xfId="0" applyNumberFormat="1" applyBorder="1" applyAlignment="1" applyProtection="1">
      <alignment horizontal="center" vertical="center"/>
      <protection locked="0"/>
    </xf>
    <xf numFmtId="10" fontId="0" fillId="0" borderId="3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left" vertical="center"/>
    </xf>
    <xf numFmtId="0" fontId="0" fillId="3" borderId="49" xfId="0" applyFill="1" applyBorder="1" applyAlignment="1" applyProtection="1">
      <alignment horizontal="left" vertical="center"/>
    </xf>
    <xf numFmtId="0" fontId="0" fillId="3" borderId="52" xfId="0" applyFill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12" fillId="4" borderId="51" xfId="0" applyFont="1" applyFill="1" applyBorder="1" applyAlignment="1" applyProtection="1">
      <alignment horizontal="left" vertical="center"/>
    </xf>
    <xf numFmtId="0" fontId="12" fillId="4" borderId="49" xfId="0" applyFont="1" applyFill="1" applyBorder="1" applyAlignment="1" applyProtection="1">
      <alignment horizontal="left" vertical="center"/>
    </xf>
    <xf numFmtId="0" fontId="12" fillId="4" borderId="52" xfId="0" applyFont="1" applyFill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0" fontId="0" fillId="0" borderId="6" xfId="0" applyNumberForma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4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center" vertical="center"/>
    </xf>
    <xf numFmtId="0" fontId="9" fillId="4" borderId="44" xfId="0" applyFont="1" applyFill="1" applyBorder="1" applyAlignment="1" applyProtection="1">
      <alignment horizontal="center" vertical="center"/>
    </xf>
    <xf numFmtId="0" fontId="9" fillId="4" borderId="46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0" fillId="4" borderId="48" xfId="0" applyFill="1" applyBorder="1" applyAlignment="1" applyProtection="1">
      <alignment horizontal="left" vertical="center"/>
    </xf>
    <xf numFmtId="0" fontId="0" fillId="4" borderId="49" xfId="0" applyFill="1" applyBorder="1" applyAlignment="1" applyProtection="1">
      <alignment horizontal="left" vertical="center"/>
    </xf>
    <xf numFmtId="0" fontId="0" fillId="4" borderId="50" xfId="0" applyFill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0" fontId="0" fillId="0" borderId="27" xfId="0" applyNumberFormat="1" applyBorder="1" applyAlignment="1" applyProtection="1">
      <alignment horizontal="center" vertical="center"/>
      <protection locked="0"/>
    </xf>
    <xf numFmtId="0" fontId="12" fillId="4" borderId="50" xfId="0" applyFont="1" applyFill="1" applyBorder="1" applyAlignment="1" applyProtection="1">
      <alignment horizontal="left" vertical="center"/>
    </xf>
    <xf numFmtId="0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left" vertical="center"/>
    </xf>
    <xf numFmtId="0" fontId="0" fillId="3" borderId="25" xfId="0" applyFill="1" applyBorder="1" applyAlignment="1" applyProtection="1">
      <alignment horizontal="left" vertical="center"/>
    </xf>
    <xf numFmtId="0" fontId="0" fillId="3" borderId="26" xfId="0" applyFill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4" borderId="28" xfId="0" applyFont="1" applyFill="1" applyBorder="1" applyAlignment="1" applyProtection="1">
      <alignment horizontal="left" vertical="center"/>
    </xf>
    <xf numFmtId="0" fontId="12" fillId="4" borderId="25" xfId="0" applyFont="1" applyFill="1" applyBorder="1" applyAlignment="1" applyProtection="1">
      <alignment horizontal="left" vertical="center"/>
    </xf>
    <xf numFmtId="0" fontId="12" fillId="4" borderId="26" xfId="0" applyFont="1" applyFill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 textRotation="255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 textRotation="91" shrinkToFit="1"/>
      <protection locked="0"/>
    </xf>
    <xf numFmtId="0" fontId="10" fillId="0" borderId="36" xfId="0" applyNumberFormat="1" applyFont="1" applyBorder="1" applyAlignment="1" applyProtection="1">
      <alignment horizontal="center" vertical="center" textRotation="91" shrinkToFi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0" fontId="0" fillId="0" borderId="9" xfId="0" applyNumberFormat="1" applyBorder="1" applyAlignment="1" applyProtection="1">
      <alignment horizontal="center" vertical="center"/>
      <protection locked="0"/>
    </xf>
    <xf numFmtId="10" fontId="0" fillId="0" borderId="13" xfId="0" applyNumberFormat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62" xfId="0" applyFill="1" applyBorder="1" applyAlignment="1" applyProtection="1">
      <alignment horizontal="left" vertical="center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0" fontId="9" fillId="3" borderId="58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9" fillId="4" borderId="50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62" xfId="0" applyFont="1" applyFill="1" applyBorder="1" applyAlignment="1" applyProtection="1">
      <alignment horizontal="lef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9" fillId="4" borderId="62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left" vertical="center"/>
    </xf>
    <xf numFmtId="0" fontId="12" fillId="0" borderId="46" xfId="0" applyFont="1" applyBorder="1" applyAlignment="1" applyProtection="1">
      <alignment horizontal="left" vertical="center"/>
      <protection locked="0"/>
    </xf>
    <xf numFmtId="0" fontId="9" fillId="3" borderId="50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10" fontId="0" fillId="0" borderId="51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textRotation="255"/>
      <protection locked="0"/>
    </xf>
    <xf numFmtId="0" fontId="0" fillId="0" borderId="65" xfId="0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11" fillId="0" borderId="66" xfId="0" applyFont="1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0" fillId="0" borderId="64" xfId="0" applyBorder="1" applyAlignment="1" applyProtection="1">
      <alignment horizontal="center" vertical="center" textRotation="255"/>
      <protection locked="0"/>
    </xf>
    <xf numFmtId="0" fontId="11" fillId="0" borderId="67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3" fillId="4" borderId="50" xfId="0" applyFont="1" applyFill="1" applyBorder="1" applyAlignment="1" applyProtection="1">
      <alignment horizontal="left" vertical="center"/>
    </xf>
    <xf numFmtId="0" fontId="23" fillId="4" borderId="9" xfId="0" applyFont="1" applyFill="1" applyBorder="1" applyAlignment="1" applyProtection="1">
      <alignment horizontal="left" vertical="center"/>
    </xf>
    <xf numFmtId="0" fontId="0" fillId="6" borderId="50" xfId="0" applyFill="1" applyBorder="1" applyAlignment="1" applyProtection="1">
      <alignment horizontal="left" vertical="center"/>
    </xf>
    <xf numFmtId="0" fontId="0" fillId="6" borderId="9" xfId="0" applyFill="1" applyBorder="1" applyAlignment="1" applyProtection="1">
      <alignment horizontal="left" vertical="center"/>
    </xf>
    <xf numFmtId="0" fontId="9" fillId="6" borderId="50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2" fillId="0" borderId="72" xfId="0" applyFont="1" applyBorder="1" applyAlignment="1">
      <alignment horizontal="center" vertical="center" textRotation="255"/>
    </xf>
    <xf numFmtId="0" fontId="24" fillId="0" borderId="40" xfId="0" applyFont="1" applyBorder="1" applyAlignment="1">
      <alignment horizontal="center" vertical="center" textRotation="255"/>
    </xf>
    <xf numFmtId="0" fontId="24" fillId="0" borderId="3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8D8D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abSelected="1" zoomScale="70" zoomScaleNormal="70" workbookViewId="0">
      <selection activeCell="N47" sqref="N47"/>
    </sheetView>
  </sheetViews>
  <sheetFormatPr defaultRowHeight="24" x14ac:dyDescent="0.25"/>
  <cols>
    <col min="1" max="2" width="9" style="1"/>
    <col min="3" max="3" width="9.75" style="1" customWidth="1"/>
    <col min="4" max="4" width="9" style="1"/>
    <col min="5" max="15" width="17.375" style="1" customWidth="1"/>
    <col min="16" max="16384" width="9" style="1"/>
  </cols>
  <sheetData>
    <row r="1" spans="1:11" ht="30.75" x14ac:dyDescent="0.3">
      <c r="E1" s="224" t="s">
        <v>51</v>
      </c>
      <c r="F1" s="224"/>
      <c r="G1" s="224"/>
      <c r="H1" s="224"/>
      <c r="I1" s="224"/>
      <c r="J1" s="224"/>
    </row>
    <row r="2" spans="1:11" ht="30.75" x14ac:dyDescent="0.3">
      <c r="E2" s="224" t="s">
        <v>52</v>
      </c>
      <c r="F2" s="224"/>
      <c r="G2" s="224"/>
      <c r="H2" s="224"/>
      <c r="I2" s="224"/>
      <c r="J2" s="224"/>
    </row>
    <row r="3" spans="1:11" ht="30.75" x14ac:dyDescent="0.3">
      <c r="E3" s="224" t="s">
        <v>53</v>
      </c>
      <c r="F3" s="224"/>
      <c r="G3" s="224"/>
      <c r="H3" s="224"/>
      <c r="I3" s="224"/>
      <c r="J3" s="224"/>
    </row>
    <row r="4" spans="1:11" ht="30.75" x14ac:dyDescent="0.3">
      <c r="E4" s="31"/>
      <c r="F4" s="31"/>
      <c r="G4" s="31"/>
      <c r="H4" s="31"/>
      <c r="I4" s="31"/>
      <c r="J4" s="31"/>
    </row>
    <row r="5" spans="1:11" ht="30.75" x14ac:dyDescent="0.3">
      <c r="B5" s="110" t="s">
        <v>54</v>
      </c>
      <c r="C5" s="110"/>
      <c r="D5" s="110"/>
      <c r="E5" s="31"/>
      <c r="F5" s="31"/>
      <c r="G5" s="31"/>
      <c r="H5" s="31"/>
      <c r="I5" s="31"/>
      <c r="J5" s="31"/>
    </row>
    <row r="6" spans="1:11" ht="24.75" thickBot="1" x14ac:dyDescent="0.3"/>
    <row r="7" spans="1:11" ht="24.75" thickBot="1" x14ac:dyDescent="0.3">
      <c r="A7" s="2"/>
      <c r="B7" s="3"/>
      <c r="C7" s="4" t="s">
        <v>0</v>
      </c>
      <c r="D7" s="4" t="s">
        <v>1</v>
      </c>
      <c r="E7" s="97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8</v>
      </c>
    </row>
    <row r="8" spans="1:11" ht="24.75" customHeight="1" thickTop="1" x14ac:dyDescent="0.25">
      <c r="A8" s="225" t="s">
        <v>9</v>
      </c>
      <c r="B8" s="196" t="s">
        <v>10</v>
      </c>
      <c r="C8" s="228" t="s">
        <v>57</v>
      </c>
      <c r="D8" s="128" t="s">
        <v>67</v>
      </c>
      <c r="E8" s="130" t="s">
        <v>125</v>
      </c>
      <c r="F8" s="134" t="s">
        <v>124</v>
      </c>
      <c r="G8" s="134" t="s">
        <v>123</v>
      </c>
      <c r="H8" s="134" t="s">
        <v>122</v>
      </c>
      <c r="I8" s="134" t="s">
        <v>203</v>
      </c>
      <c r="J8" s="229"/>
      <c r="K8" s="214"/>
    </row>
    <row r="9" spans="1:11" x14ac:dyDescent="0.25">
      <c r="A9" s="226"/>
      <c r="B9" s="197"/>
      <c r="C9" s="179"/>
      <c r="D9" s="129"/>
      <c r="E9" s="131"/>
      <c r="F9" s="135"/>
      <c r="G9" s="135"/>
      <c r="H9" s="135"/>
      <c r="I9" s="135"/>
      <c r="J9" s="217"/>
      <c r="K9" s="215"/>
    </row>
    <row r="10" spans="1:11" x14ac:dyDescent="0.25">
      <c r="A10" s="226"/>
      <c r="B10" s="197"/>
      <c r="C10" s="179" t="s">
        <v>59</v>
      </c>
      <c r="D10" s="129" t="s">
        <v>68</v>
      </c>
      <c r="E10" s="185" t="s">
        <v>132</v>
      </c>
      <c r="F10" s="137" t="s">
        <v>204</v>
      </c>
      <c r="G10" s="137" t="s">
        <v>130</v>
      </c>
      <c r="H10" s="137" t="s">
        <v>133</v>
      </c>
      <c r="I10" s="137" t="s">
        <v>129</v>
      </c>
      <c r="J10" s="216"/>
      <c r="K10" s="215"/>
    </row>
    <row r="11" spans="1:11" x14ac:dyDescent="0.25">
      <c r="A11" s="226"/>
      <c r="B11" s="197"/>
      <c r="C11" s="179"/>
      <c r="D11" s="129"/>
      <c r="E11" s="131"/>
      <c r="F11" s="135"/>
      <c r="G11" s="135"/>
      <c r="H11" s="135"/>
      <c r="I11" s="135"/>
      <c r="J11" s="217"/>
      <c r="K11" s="215"/>
    </row>
    <row r="12" spans="1:11" x14ac:dyDescent="0.25">
      <c r="A12" s="226"/>
      <c r="B12" s="197"/>
      <c r="C12" s="179" t="s">
        <v>61</v>
      </c>
      <c r="D12" s="129" t="s">
        <v>69</v>
      </c>
      <c r="E12" s="185" t="s">
        <v>140</v>
      </c>
      <c r="F12" s="137" t="s">
        <v>138</v>
      </c>
      <c r="G12" s="137" t="s">
        <v>135</v>
      </c>
      <c r="H12" s="137" t="s">
        <v>139</v>
      </c>
      <c r="I12" s="137" t="s">
        <v>205</v>
      </c>
      <c r="J12" s="137" t="s">
        <v>206</v>
      </c>
      <c r="K12" s="215"/>
    </row>
    <row r="13" spans="1:11" ht="24.75" thickBot="1" x14ac:dyDescent="0.3">
      <c r="A13" s="226"/>
      <c r="B13" s="197"/>
      <c r="C13" s="119"/>
      <c r="D13" s="201"/>
      <c r="E13" s="209"/>
      <c r="F13" s="210"/>
      <c r="G13" s="210"/>
      <c r="H13" s="210"/>
      <c r="I13" s="210"/>
      <c r="J13" s="210"/>
      <c r="K13" s="218"/>
    </row>
    <row r="14" spans="1:11" ht="24" customHeight="1" x14ac:dyDescent="0.25">
      <c r="A14" s="226"/>
      <c r="B14" s="198" t="s">
        <v>11</v>
      </c>
      <c r="C14" s="219" t="s">
        <v>56</v>
      </c>
      <c r="D14" s="220" t="s">
        <v>57</v>
      </c>
      <c r="E14" s="221" t="s">
        <v>79</v>
      </c>
      <c r="F14" s="219" t="s">
        <v>207</v>
      </c>
      <c r="G14" s="219" t="s">
        <v>76</v>
      </c>
      <c r="H14" s="219" t="s">
        <v>208</v>
      </c>
      <c r="I14" s="222" t="s">
        <v>78</v>
      </c>
      <c r="J14" s="222" t="s">
        <v>209</v>
      </c>
      <c r="K14" s="223"/>
    </row>
    <row r="15" spans="1:11" x14ac:dyDescent="0.25">
      <c r="A15" s="226"/>
      <c r="B15" s="199"/>
      <c r="C15" s="120"/>
      <c r="D15" s="154"/>
      <c r="E15" s="124"/>
      <c r="F15" s="120"/>
      <c r="G15" s="120"/>
      <c r="H15" s="120"/>
      <c r="I15" s="135"/>
      <c r="J15" s="135"/>
      <c r="K15" s="183"/>
    </row>
    <row r="16" spans="1:11" ht="24" customHeight="1" x14ac:dyDescent="0.25">
      <c r="A16" s="226"/>
      <c r="B16" s="199"/>
      <c r="C16" s="119" t="s">
        <v>58</v>
      </c>
      <c r="D16" s="201" t="s">
        <v>59</v>
      </c>
      <c r="E16" s="202" t="s">
        <v>84</v>
      </c>
      <c r="F16" s="203" t="s">
        <v>86</v>
      </c>
      <c r="G16" s="119" t="s">
        <v>81</v>
      </c>
      <c r="H16" s="119" t="s">
        <v>210</v>
      </c>
      <c r="I16" s="137" t="s">
        <v>83</v>
      </c>
      <c r="J16" s="137" t="s">
        <v>85</v>
      </c>
      <c r="K16" s="183"/>
    </row>
    <row r="17" spans="1:11" x14ac:dyDescent="0.25">
      <c r="A17" s="226"/>
      <c r="B17" s="199"/>
      <c r="C17" s="120"/>
      <c r="D17" s="154"/>
      <c r="E17" s="124"/>
      <c r="F17" s="126"/>
      <c r="G17" s="120"/>
      <c r="H17" s="120"/>
      <c r="I17" s="135"/>
      <c r="J17" s="135"/>
      <c r="K17" s="183"/>
    </row>
    <row r="18" spans="1:11" x14ac:dyDescent="0.25">
      <c r="A18" s="226"/>
      <c r="B18" s="199"/>
      <c r="C18" s="119" t="s">
        <v>60</v>
      </c>
      <c r="D18" s="201" t="s">
        <v>61</v>
      </c>
      <c r="E18" s="202" t="s">
        <v>93</v>
      </c>
      <c r="F18" s="203" t="s">
        <v>94</v>
      </c>
      <c r="G18" s="119" t="s">
        <v>92</v>
      </c>
      <c r="H18" s="119" t="s">
        <v>91</v>
      </c>
      <c r="I18" s="137" t="s">
        <v>211</v>
      </c>
      <c r="J18" s="137" t="s">
        <v>95</v>
      </c>
      <c r="K18" s="179" t="s">
        <v>96</v>
      </c>
    </row>
    <row r="19" spans="1:11" ht="24.75" thickBot="1" x14ac:dyDescent="0.3">
      <c r="A19" s="226"/>
      <c r="B19" s="200"/>
      <c r="C19" s="127"/>
      <c r="D19" s="204"/>
      <c r="E19" s="205"/>
      <c r="F19" s="206"/>
      <c r="G19" s="167"/>
      <c r="H19" s="167"/>
      <c r="I19" s="207"/>
      <c r="J19" s="207"/>
      <c r="K19" s="213"/>
    </row>
    <row r="20" spans="1:11" x14ac:dyDescent="0.25">
      <c r="A20" s="226"/>
      <c r="B20" s="138" t="s">
        <v>12</v>
      </c>
      <c r="C20" s="208" t="s">
        <v>57</v>
      </c>
      <c r="D20" s="154" t="s">
        <v>63</v>
      </c>
      <c r="E20" s="209" t="s">
        <v>102</v>
      </c>
      <c r="F20" s="141" t="s">
        <v>101</v>
      </c>
      <c r="G20" s="210" t="s">
        <v>212</v>
      </c>
      <c r="H20" s="210" t="s">
        <v>103</v>
      </c>
      <c r="I20" s="210" t="s">
        <v>105</v>
      </c>
      <c r="J20" s="211"/>
      <c r="K20" s="122"/>
    </row>
    <row r="21" spans="1:11" x14ac:dyDescent="0.25">
      <c r="A21" s="226"/>
      <c r="B21" s="139"/>
      <c r="C21" s="179"/>
      <c r="D21" s="129"/>
      <c r="E21" s="131"/>
      <c r="F21" s="133"/>
      <c r="G21" s="135"/>
      <c r="H21" s="135"/>
      <c r="I21" s="135"/>
      <c r="J21" s="212"/>
      <c r="K21" s="183"/>
    </row>
    <row r="22" spans="1:11" x14ac:dyDescent="0.25">
      <c r="A22" s="226"/>
      <c r="B22" s="139"/>
      <c r="C22" s="179" t="s">
        <v>59</v>
      </c>
      <c r="D22" s="201" t="s">
        <v>70</v>
      </c>
      <c r="E22" s="202" t="s">
        <v>213</v>
      </c>
      <c r="F22" s="203" t="s">
        <v>214</v>
      </c>
      <c r="G22" s="119" t="s">
        <v>109</v>
      </c>
      <c r="H22" s="119" t="s">
        <v>108</v>
      </c>
      <c r="I22" s="119" t="s">
        <v>110</v>
      </c>
      <c r="J22" s="121"/>
      <c r="K22" s="121"/>
    </row>
    <row r="23" spans="1:11" x14ac:dyDescent="0.25">
      <c r="A23" s="226"/>
      <c r="B23" s="139"/>
      <c r="C23" s="179"/>
      <c r="D23" s="154"/>
      <c r="E23" s="124"/>
      <c r="F23" s="126"/>
      <c r="G23" s="120"/>
      <c r="H23" s="120"/>
      <c r="I23" s="120"/>
      <c r="J23" s="122"/>
      <c r="K23" s="122"/>
    </row>
    <row r="24" spans="1:11" x14ac:dyDescent="0.25">
      <c r="A24" s="226"/>
      <c r="B24" s="139"/>
      <c r="C24" s="179" t="s">
        <v>61</v>
      </c>
      <c r="D24" s="129" t="s">
        <v>71</v>
      </c>
      <c r="E24" s="185" t="s">
        <v>116</v>
      </c>
      <c r="F24" s="136" t="s">
        <v>118</v>
      </c>
      <c r="G24" s="137" t="s">
        <v>115</v>
      </c>
      <c r="H24" s="137" t="s">
        <v>215</v>
      </c>
      <c r="I24" s="137" t="s">
        <v>119</v>
      </c>
      <c r="J24" s="194"/>
      <c r="K24" s="183"/>
    </row>
    <row r="25" spans="1:11" ht="24.75" thickBot="1" x14ac:dyDescent="0.3">
      <c r="A25" s="227"/>
      <c r="B25" s="140"/>
      <c r="C25" s="180"/>
      <c r="D25" s="191"/>
      <c r="E25" s="192"/>
      <c r="F25" s="193"/>
      <c r="G25" s="144"/>
      <c r="H25" s="144"/>
      <c r="I25" s="144"/>
      <c r="J25" s="195"/>
      <c r="K25" s="184"/>
    </row>
    <row r="26" spans="1:11" ht="24" customHeight="1" x14ac:dyDescent="0.25">
      <c r="A26" s="158" t="s">
        <v>13</v>
      </c>
      <c r="B26" s="156" t="s">
        <v>48</v>
      </c>
      <c r="C26" s="127" t="s">
        <v>56</v>
      </c>
      <c r="D26" s="172" t="s">
        <v>64</v>
      </c>
      <c r="E26" s="123" t="s">
        <v>216</v>
      </c>
      <c r="F26" s="125" t="s">
        <v>144</v>
      </c>
      <c r="G26" s="127" t="s">
        <v>149</v>
      </c>
      <c r="H26" s="127" t="s">
        <v>145</v>
      </c>
      <c r="I26" s="127" t="s">
        <v>146</v>
      </c>
      <c r="J26" s="127" t="s">
        <v>148</v>
      </c>
      <c r="K26" s="142"/>
    </row>
    <row r="27" spans="1:11" x14ac:dyDescent="0.25">
      <c r="A27" s="158"/>
      <c r="B27" s="156"/>
      <c r="C27" s="120"/>
      <c r="D27" s="154"/>
      <c r="E27" s="124"/>
      <c r="F27" s="126"/>
      <c r="G27" s="120"/>
      <c r="H27" s="120"/>
      <c r="I27" s="120"/>
      <c r="J27" s="120"/>
      <c r="K27" s="122"/>
    </row>
    <row r="28" spans="1:11" ht="24" customHeight="1" x14ac:dyDescent="0.25">
      <c r="A28" s="158"/>
      <c r="B28" s="156"/>
      <c r="C28" s="179" t="s">
        <v>58</v>
      </c>
      <c r="D28" s="129" t="s">
        <v>65</v>
      </c>
      <c r="E28" s="185" t="s">
        <v>155</v>
      </c>
      <c r="F28" s="136" t="s">
        <v>151</v>
      </c>
      <c r="G28" s="136" t="s">
        <v>154</v>
      </c>
      <c r="H28" s="136" t="s">
        <v>156</v>
      </c>
      <c r="I28" s="137" t="s">
        <v>153</v>
      </c>
      <c r="J28" s="137" t="s">
        <v>152</v>
      </c>
      <c r="K28" s="183"/>
    </row>
    <row r="29" spans="1:11" x14ac:dyDescent="0.25">
      <c r="A29" s="158"/>
      <c r="B29" s="156"/>
      <c r="C29" s="179"/>
      <c r="D29" s="129"/>
      <c r="E29" s="131"/>
      <c r="F29" s="133"/>
      <c r="G29" s="133"/>
      <c r="H29" s="133"/>
      <c r="I29" s="135"/>
      <c r="J29" s="135"/>
      <c r="K29" s="183"/>
    </row>
    <row r="30" spans="1:11" ht="24" customHeight="1" x14ac:dyDescent="0.25">
      <c r="A30" s="158"/>
      <c r="B30" s="156"/>
      <c r="C30" s="179" t="s">
        <v>60</v>
      </c>
      <c r="D30" s="129" t="s">
        <v>66</v>
      </c>
      <c r="E30" s="185" t="s">
        <v>125</v>
      </c>
      <c r="F30" s="136" t="s">
        <v>163</v>
      </c>
      <c r="G30" s="137" t="s">
        <v>159</v>
      </c>
      <c r="H30" s="137" t="s">
        <v>162</v>
      </c>
      <c r="I30" s="137" t="s">
        <v>161</v>
      </c>
      <c r="J30" s="137" t="s">
        <v>158</v>
      </c>
      <c r="K30" s="179" t="s">
        <v>160</v>
      </c>
    </row>
    <row r="31" spans="1:11" ht="24.75" thickBot="1" x14ac:dyDescent="0.3">
      <c r="A31" s="159"/>
      <c r="B31" s="157"/>
      <c r="C31" s="180"/>
      <c r="D31" s="191"/>
      <c r="E31" s="192"/>
      <c r="F31" s="193"/>
      <c r="G31" s="144"/>
      <c r="H31" s="144"/>
      <c r="I31" s="144"/>
      <c r="J31" s="144"/>
      <c r="K31" s="180"/>
    </row>
    <row r="32" spans="1:11" s="11" customFormat="1" x14ac:dyDescent="0.25">
      <c r="A32" s="7"/>
      <c r="B32" s="8"/>
      <c r="C32" s="9"/>
      <c r="D32" s="9"/>
      <c r="E32" s="10"/>
      <c r="F32" s="10"/>
      <c r="G32" s="9"/>
      <c r="H32" s="9"/>
      <c r="I32" s="9"/>
      <c r="J32" s="9"/>
      <c r="K32" s="9"/>
    </row>
    <row r="33" spans="1:15" s="11" customFormat="1" ht="25.5" x14ac:dyDescent="0.25">
      <c r="A33" s="7"/>
      <c r="B33" s="111" t="s">
        <v>55</v>
      </c>
      <c r="C33" s="111"/>
      <c r="D33" s="111"/>
      <c r="E33" s="10"/>
      <c r="F33" s="10"/>
      <c r="G33" s="9"/>
      <c r="H33" s="9"/>
      <c r="I33" s="9"/>
      <c r="J33" s="9"/>
      <c r="K33" s="9"/>
    </row>
    <row r="34" spans="1:15" s="11" customFormat="1" ht="24.75" thickBot="1" x14ac:dyDescent="0.3">
      <c r="A34" s="7"/>
      <c r="B34" s="8"/>
      <c r="C34" s="9"/>
      <c r="D34" s="9"/>
      <c r="E34" s="10"/>
      <c r="F34" s="10"/>
      <c r="G34" s="9"/>
      <c r="H34" s="9"/>
      <c r="I34" s="9"/>
      <c r="J34" s="9"/>
      <c r="K34" s="9"/>
    </row>
    <row r="35" spans="1:15" ht="24.75" thickBot="1" x14ac:dyDescent="0.3">
      <c r="A35" s="14"/>
      <c r="B35" s="13"/>
      <c r="C35" s="15" t="s">
        <v>0</v>
      </c>
      <c r="D35" s="16" t="s">
        <v>1</v>
      </c>
      <c r="E35" s="17" t="s">
        <v>2</v>
      </c>
      <c r="F35" s="18" t="s">
        <v>3</v>
      </c>
      <c r="G35" s="18" t="s">
        <v>4</v>
      </c>
      <c r="H35" s="18" t="s">
        <v>5</v>
      </c>
      <c r="I35" s="18" t="s">
        <v>6</v>
      </c>
      <c r="J35" s="18" t="s">
        <v>7</v>
      </c>
      <c r="K35" s="19" t="s">
        <v>8</v>
      </c>
    </row>
    <row r="36" spans="1:15" ht="24.75" thickTop="1" x14ac:dyDescent="0.25">
      <c r="A36" s="458" t="s">
        <v>13</v>
      </c>
      <c r="B36" s="177" t="s">
        <v>10</v>
      </c>
      <c r="C36" s="181" t="s">
        <v>57</v>
      </c>
      <c r="D36" s="128" t="s">
        <v>62</v>
      </c>
      <c r="E36" s="130" t="s">
        <v>170</v>
      </c>
      <c r="F36" s="132" t="s">
        <v>146</v>
      </c>
      <c r="G36" s="134" t="s">
        <v>167</v>
      </c>
      <c r="H36" s="134" t="s">
        <v>168</v>
      </c>
      <c r="I36" s="134" t="s">
        <v>217</v>
      </c>
      <c r="J36" s="134" t="s">
        <v>169</v>
      </c>
      <c r="K36" s="188"/>
    </row>
    <row r="37" spans="1:15" x14ac:dyDescent="0.25">
      <c r="A37" s="459"/>
      <c r="B37" s="161"/>
      <c r="C37" s="182"/>
      <c r="D37" s="129"/>
      <c r="E37" s="131"/>
      <c r="F37" s="133"/>
      <c r="G37" s="135"/>
      <c r="H37" s="135"/>
      <c r="I37" s="135"/>
      <c r="J37" s="135"/>
      <c r="K37" s="189"/>
    </row>
    <row r="38" spans="1:15" x14ac:dyDescent="0.25">
      <c r="A38" s="459"/>
      <c r="B38" s="161"/>
      <c r="C38" s="182" t="s">
        <v>59</v>
      </c>
      <c r="D38" s="129" t="s">
        <v>59</v>
      </c>
      <c r="E38" s="185" t="s">
        <v>198</v>
      </c>
      <c r="F38" s="136" t="s">
        <v>196</v>
      </c>
      <c r="G38" s="137" t="s">
        <v>197</v>
      </c>
      <c r="H38" s="137" t="s">
        <v>218</v>
      </c>
      <c r="I38" s="137" t="s">
        <v>219</v>
      </c>
      <c r="J38" s="137" t="s">
        <v>220</v>
      </c>
      <c r="K38" s="186" t="s">
        <v>194</v>
      </c>
    </row>
    <row r="39" spans="1:15" ht="24.75" thickBot="1" x14ac:dyDescent="0.3">
      <c r="A39" s="460"/>
      <c r="B39" s="178"/>
      <c r="C39" s="190"/>
      <c r="D39" s="191"/>
      <c r="E39" s="192"/>
      <c r="F39" s="193"/>
      <c r="G39" s="144"/>
      <c r="H39" s="144"/>
      <c r="I39" s="144"/>
      <c r="J39" s="144"/>
      <c r="K39" s="187"/>
    </row>
    <row r="40" spans="1:15" ht="24" customHeight="1" x14ac:dyDescent="0.25">
      <c r="A40" s="112" t="s">
        <v>49</v>
      </c>
      <c r="B40" s="160"/>
      <c r="C40" s="163" t="s">
        <v>57</v>
      </c>
      <c r="D40" s="166" t="s">
        <v>61</v>
      </c>
      <c r="E40" s="175" t="s">
        <v>192</v>
      </c>
      <c r="F40" s="168" t="s">
        <v>221</v>
      </c>
      <c r="G40" s="168" t="s">
        <v>222</v>
      </c>
      <c r="H40" s="168" t="s">
        <v>223</v>
      </c>
      <c r="I40" s="168" t="s">
        <v>189</v>
      </c>
      <c r="J40" s="168" t="s">
        <v>182</v>
      </c>
      <c r="K40" s="170" t="s">
        <v>224</v>
      </c>
      <c r="L40" s="155"/>
      <c r="M40" s="155"/>
      <c r="N40" s="155"/>
      <c r="O40" s="155"/>
    </row>
    <row r="41" spans="1:15" ht="24.75" thickBot="1" x14ac:dyDescent="0.3">
      <c r="A41" s="113"/>
      <c r="B41" s="161"/>
      <c r="C41" s="164"/>
      <c r="D41" s="127"/>
      <c r="E41" s="176"/>
      <c r="F41" s="169"/>
      <c r="G41" s="169"/>
      <c r="H41" s="169"/>
      <c r="I41" s="169"/>
      <c r="J41" s="169"/>
      <c r="K41" s="171"/>
      <c r="L41" s="155"/>
      <c r="M41" s="155"/>
      <c r="N41" s="155"/>
      <c r="O41" s="155"/>
    </row>
    <row r="42" spans="1:15" ht="24.75" thickBot="1" x14ac:dyDescent="0.3">
      <c r="A42" s="113"/>
      <c r="B42" s="161"/>
      <c r="C42" s="164"/>
      <c r="D42" s="127"/>
      <c r="E42" s="94"/>
      <c r="F42" s="20"/>
      <c r="G42" s="21"/>
      <c r="H42" s="6" t="s">
        <v>44</v>
      </c>
      <c r="I42" s="6" t="s">
        <v>45</v>
      </c>
      <c r="J42" s="6" t="s">
        <v>46</v>
      </c>
      <c r="K42" s="6" t="s">
        <v>47</v>
      </c>
      <c r="L42" s="12"/>
      <c r="M42" s="12"/>
      <c r="N42" s="12"/>
      <c r="O42" s="12"/>
    </row>
    <row r="43" spans="1:15" ht="24.75" customHeight="1" thickTop="1" x14ac:dyDescent="0.25">
      <c r="A43" s="113"/>
      <c r="B43" s="161"/>
      <c r="C43" s="164"/>
      <c r="D43" s="127"/>
      <c r="E43" s="95"/>
      <c r="F43" s="12"/>
      <c r="G43" s="22"/>
      <c r="H43" s="117" t="s">
        <v>226</v>
      </c>
      <c r="I43" s="117" t="s">
        <v>225</v>
      </c>
      <c r="J43" s="117" t="s">
        <v>227</v>
      </c>
      <c r="K43" s="173" t="s">
        <v>183</v>
      </c>
      <c r="L43" s="12"/>
      <c r="M43" s="12"/>
      <c r="N43" s="12"/>
      <c r="O43" s="12"/>
    </row>
    <row r="44" spans="1:15" ht="24.75" thickBot="1" x14ac:dyDescent="0.3">
      <c r="A44" s="114"/>
      <c r="B44" s="162"/>
      <c r="C44" s="165"/>
      <c r="D44" s="167"/>
      <c r="E44" s="96"/>
      <c r="F44" s="29"/>
      <c r="G44" s="30"/>
      <c r="H44" s="118"/>
      <c r="I44" s="118"/>
      <c r="J44" s="118"/>
      <c r="K44" s="174"/>
      <c r="L44" s="12"/>
      <c r="M44" s="12"/>
      <c r="N44" s="12"/>
      <c r="O44" s="12"/>
    </row>
    <row r="45" spans="1:15" ht="24" customHeight="1" x14ac:dyDescent="0.25">
      <c r="A45" s="115" t="s">
        <v>50</v>
      </c>
      <c r="B45" s="149"/>
      <c r="C45" s="151" t="s">
        <v>59</v>
      </c>
      <c r="D45" s="154" t="s">
        <v>63</v>
      </c>
      <c r="E45" s="123" t="s">
        <v>176</v>
      </c>
      <c r="F45" s="125" t="s">
        <v>177</v>
      </c>
      <c r="G45" s="127" t="s">
        <v>174</v>
      </c>
      <c r="H45" s="127" t="s">
        <v>175</v>
      </c>
      <c r="I45" s="127" t="s">
        <v>178</v>
      </c>
      <c r="J45" s="142"/>
      <c r="K45" s="145"/>
    </row>
    <row r="46" spans="1:15" ht="24.75" thickBot="1" x14ac:dyDescent="0.3">
      <c r="A46" s="116"/>
      <c r="B46" s="150"/>
      <c r="C46" s="152"/>
      <c r="D46" s="129"/>
      <c r="E46" s="153"/>
      <c r="F46" s="147"/>
      <c r="G46" s="148"/>
      <c r="H46" s="148"/>
      <c r="I46" s="148"/>
      <c r="J46" s="143"/>
      <c r="K46" s="146"/>
    </row>
    <row r="47" spans="1:15" ht="24.75" thickBot="1" x14ac:dyDescent="0.3">
      <c r="A47" s="23"/>
      <c r="B47" s="24"/>
      <c r="C47" s="25" t="s">
        <v>0</v>
      </c>
      <c r="D47" s="25" t="s">
        <v>1</v>
      </c>
      <c r="E47" s="26" t="s">
        <v>2</v>
      </c>
      <c r="F47" s="27" t="s">
        <v>3</v>
      </c>
      <c r="G47" s="27" t="s">
        <v>4</v>
      </c>
      <c r="H47" s="27" t="s">
        <v>5</v>
      </c>
      <c r="I47" s="27" t="s">
        <v>6</v>
      </c>
      <c r="J47" s="27" t="s">
        <v>7</v>
      </c>
      <c r="K47" s="28" t="s">
        <v>8</v>
      </c>
    </row>
  </sheetData>
  <mergeCells count="169">
    <mergeCell ref="E1:J1"/>
    <mergeCell ref="E2:J2"/>
    <mergeCell ref="E3:J3"/>
    <mergeCell ref="A8:A25"/>
    <mergeCell ref="C8:C9"/>
    <mergeCell ref="D8:D9"/>
    <mergeCell ref="E8:E9"/>
    <mergeCell ref="F8:F9"/>
    <mergeCell ref="G8:G9"/>
    <mergeCell ref="H8:H9"/>
    <mergeCell ref="I8:I9"/>
    <mergeCell ref="J8:J9"/>
    <mergeCell ref="C12:C13"/>
    <mergeCell ref="D12:D13"/>
    <mergeCell ref="E12:E13"/>
    <mergeCell ref="F12:F13"/>
    <mergeCell ref="G12:G13"/>
    <mergeCell ref="H12:H13"/>
    <mergeCell ref="I12:I13"/>
    <mergeCell ref="J12:J13"/>
    <mergeCell ref="C16:C17"/>
    <mergeCell ref="D16:D17"/>
    <mergeCell ref="E16:E17"/>
    <mergeCell ref="F16:F17"/>
    <mergeCell ref="K12:K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8:K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J16:J17"/>
    <mergeCell ref="K28:K29"/>
    <mergeCell ref="K20:K21"/>
    <mergeCell ref="C24:C25"/>
    <mergeCell ref="D24:D25"/>
    <mergeCell ref="E24:E25"/>
    <mergeCell ref="F24:F25"/>
    <mergeCell ref="G24:G25"/>
    <mergeCell ref="H24:H25"/>
    <mergeCell ref="C20:C21"/>
    <mergeCell ref="D20:D21"/>
    <mergeCell ref="E20:E21"/>
    <mergeCell ref="K22:K23"/>
    <mergeCell ref="G20:G21"/>
    <mergeCell ref="H20:H21"/>
    <mergeCell ref="I20:I21"/>
    <mergeCell ref="J20:J21"/>
    <mergeCell ref="K16:K17"/>
    <mergeCell ref="C18:C19"/>
    <mergeCell ref="J18:J19"/>
    <mergeCell ref="K18:K19"/>
    <mergeCell ref="G16:G17"/>
    <mergeCell ref="H16:H17"/>
    <mergeCell ref="B8:B13"/>
    <mergeCell ref="B14:B19"/>
    <mergeCell ref="C22:C23"/>
    <mergeCell ref="D22:D23"/>
    <mergeCell ref="E22:E23"/>
    <mergeCell ref="F22:F23"/>
    <mergeCell ref="G22:G23"/>
    <mergeCell ref="H22:H23"/>
    <mergeCell ref="I36:I37"/>
    <mergeCell ref="D18:D19"/>
    <mergeCell ref="E18:E19"/>
    <mergeCell ref="C30:C31"/>
    <mergeCell ref="D30:D31"/>
    <mergeCell ref="E30:E31"/>
    <mergeCell ref="F30:F31"/>
    <mergeCell ref="G30:G31"/>
    <mergeCell ref="I24:I25"/>
    <mergeCell ref="F18:F19"/>
    <mergeCell ref="G18:G19"/>
    <mergeCell ref="H18:H19"/>
    <mergeCell ref="I18:I19"/>
    <mergeCell ref="H30:H31"/>
    <mergeCell ref="I30:I31"/>
    <mergeCell ref="I16:I17"/>
    <mergeCell ref="J30:J31"/>
    <mergeCell ref="K30:K31"/>
    <mergeCell ref="C36:C37"/>
    <mergeCell ref="J38:J39"/>
    <mergeCell ref="N40:N41"/>
    <mergeCell ref="K24:K25"/>
    <mergeCell ref="C28:C29"/>
    <mergeCell ref="D28:D29"/>
    <mergeCell ref="E28:E29"/>
    <mergeCell ref="F28:F29"/>
    <mergeCell ref="G28:G29"/>
    <mergeCell ref="H26:H27"/>
    <mergeCell ref="K38:K39"/>
    <mergeCell ref="J36:J37"/>
    <mergeCell ref="K36:K37"/>
    <mergeCell ref="C38:C39"/>
    <mergeCell ref="D38:D39"/>
    <mergeCell ref="E38:E39"/>
    <mergeCell ref="F38:F39"/>
    <mergeCell ref="G38:G39"/>
    <mergeCell ref="J24:J25"/>
    <mergeCell ref="O40:O41"/>
    <mergeCell ref="B26:B31"/>
    <mergeCell ref="A26:A31"/>
    <mergeCell ref="A36:A39"/>
    <mergeCell ref="B40:B44"/>
    <mergeCell ref="C40:C44"/>
    <mergeCell ref="D40:D44"/>
    <mergeCell ref="J40:J41"/>
    <mergeCell ref="K40:K41"/>
    <mergeCell ref="L40:L41"/>
    <mergeCell ref="M40:M41"/>
    <mergeCell ref="F40:F41"/>
    <mergeCell ref="G40:G41"/>
    <mergeCell ref="H40:H41"/>
    <mergeCell ref="I40:I41"/>
    <mergeCell ref="I26:I27"/>
    <mergeCell ref="J26:J27"/>
    <mergeCell ref="K26:K27"/>
    <mergeCell ref="C26:C27"/>
    <mergeCell ref="D26:D27"/>
    <mergeCell ref="K43:K44"/>
    <mergeCell ref="E40:E41"/>
    <mergeCell ref="B36:B39"/>
    <mergeCell ref="H38:H39"/>
    <mergeCell ref="K45:K46"/>
    <mergeCell ref="F45:F46"/>
    <mergeCell ref="G45:G46"/>
    <mergeCell ref="H45:H46"/>
    <mergeCell ref="I45:I46"/>
    <mergeCell ref="B45:B46"/>
    <mergeCell ref="C45:C46"/>
    <mergeCell ref="E45:E46"/>
    <mergeCell ref="D45:D46"/>
    <mergeCell ref="B5:D5"/>
    <mergeCell ref="B33:D33"/>
    <mergeCell ref="A40:A44"/>
    <mergeCell ref="A45:A46"/>
    <mergeCell ref="H43:H44"/>
    <mergeCell ref="I43:I44"/>
    <mergeCell ref="J43:J44"/>
    <mergeCell ref="I22:I23"/>
    <mergeCell ref="J22:J23"/>
    <mergeCell ref="E26:E27"/>
    <mergeCell ref="F26:F27"/>
    <mergeCell ref="G26:G27"/>
    <mergeCell ref="D36:D37"/>
    <mergeCell ref="E36:E37"/>
    <mergeCell ref="F36:F37"/>
    <mergeCell ref="G36:G37"/>
    <mergeCell ref="H36:H37"/>
    <mergeCell ref="H28:H29"/>
    <mergeCell ref="I28:I29"/>
    <mergeCell ref="J28:J29"/>
    <mergeCell ref="B20:B25"/>
    <mergeCell ref="F20:F21"/>
    <mergeCell ref="J45:J46"/>
    <mergeCell ref="I38:I3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X168"/>
  <sheetViews>
    <sheetView topLeftCell="K4" zoomScale="70" zoomScaleNormal="70" workbookViewId="0">
      <selection activeCell="AB20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120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トリム18歳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134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Cグループ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14</v>
      </c>
      <c r="B3" s="328" t="s">
        <v>135</v>
      </c>
      <c r="C3" s="329"/>
      <c r="D3" s="329"/>
      <c r="E3" s="329"/>
      <c r="F3" s="330"/>
      <c r="G3" s="334" t="s">
        <v>136</v>
      </c>
      <c r="H3" s="329"/>
      <c r="I3" s="329"/>
      <c r="J3" s="329"/>
      <c r="K3" s="330"/>
      <c r="L3" s="334" t="s">
        <v>137</v>
      </c>
      <c r="M3" s="329"/>
      <c r="N3" s="329"/>
      <c r="O3" s="329"/>
      <c r="P3" s="330"/>
      <c r="Q3" s="334" t="s">
        <v>138</v>
      </c>
      <c r="R3" s="329"/>
      <c r="S3" s="329"/>
      <c r="T3" s="329"/>
      <c r="U3" s="330"/>
      <c r="V3" s="334" t="s">
        <v>139</v>
      </c>
      <c r="W3" s="329"/>
      <c r="X3" s="329"/>
      <c r="Y3" s="329"/>
      <c r="Z3" s="330"/>
      <c r="AA3" s="334" t="s">
        <v>140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ミルミル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ミルミル</v>
      </c>
      <c r="AI5" s="308">
        <f>IF(B6&gt;F6,1,0)+IF(G6&gt;K6,1,0)+IF(L6&gt;P6,1,0)+IF(Q6&gt;U6,1,0)+IF(V6&gt;Z6,1,0)+IF(AA6&gt;AE6,1,0)</f>
        <v>2</v>
      </c>
      <c r="AJ5" s="309">
        <f>IF(F6&gt;B6,1,0)+IF(K6&gt;G6,1,0)+IF(P6&gt;L6,1,0)+IF(U6&gt;Q6,1,0)+IF(Z6&gt;V6,1,0)+IF(AE6&gt;AA6,1,0)</f>
        <v>2</v>
      </c>
      <c r="AK5" s="310">
        <f>SUM(AI5/(AI5+AJ5))</f>
        <v>0.5</v>
      </c>
      <c r="AL5" s="309">
        <f>RANK(AK5,$AK$5:$AK$28,0)</f>
        <v>3</v>
      </c>
      <c r="AM5" s="309">
        <f>SUM(B6+G6+L6+Q6+V6+AA6)</f>
        <v>6</v>
      </c>
      <c r="AN5" s="309">
        <f>SUM(F6+K6+P6+U6+Z6+AE6)</f>
        <v>4</v>
      </c>
      <c r="AO5" s="310">
        <f>SUM(AM5/(AM5+AN5))</f>
        <v>0.6</v>
      </c>
      <c r="AP5" s="309">
        <f>RANK(AO5,$AO$5:$AO$28,0)</f>
        <v>2</v>
      </c>
      <c r="AQ5" s="309">
        <f>SUM(C6+C7+C8+H6+H7+H8+M6+M7+M8+R6+R7+R8+W6+W7+W8+AB6+AB7+AB8)</f>
        <v>146</v>
      </c>
      <c r="AR5" s="309">
        <f>SUM(E6+E7+E8+J6+J7+J8+O6+O7+O8+T6+T7+T8+Y6+Y7+Y8+AD6+AD7+AD8)</f>
        <v>130</v>
      </c>
      <c r="AS5" s="310">
        <f>SUM(AQ5/(AQ5+AR5))</f>
        <v>0.52898550724637683</v>
      </c>
      <c r="AT5" s="309">
        <f>RANK(AS5,$AS$5:$AS$28,0)</f>
        <v>3</v>
      </c>
      <c r="AU5" s="310">
        <f>RANK(AK5,$AK$5:$AK$28,1)+AO5</f>
        <v>3.6</v>
      </c>
      <c r="AV5" s="310">
        <f>RANK(AU5,$AU$5:$AU$28,1)+AS5</f>
        <v>4.5289855072463769</v>
      </c>
      <c r="AW5" s="312" t="str">
        <f>$AH$5</f>
        <v>ミルミル</v>
      </c>
      <c r="AX5" s="313">
        <f>RANK(AV5,$AV$5:$AV$28)</f>
        <v>3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2</v>
      </c>
      <c r="H6" s="38">
        <v>15</v>
      </c>
      <c r="I6" s="39" t="s">
        <v>27</v>
      </c>
      <c r="J6" s="38">
        <v>12</v>
      </c>
      <c r="K6" s="286">
        <f>IF(J6&gt;H6,1,0)+IF(J7&gt;H7,1,0)+IF(J8&gt;H8,1,0)</f>
        <v>0</v>
      </c>
      <c r="L6" s="286">
        <f>IF(M6&gt;O6,1,0)+IF(M7&gt;O7,1,0)+IF(M8&gt;O8,1,0)</f>
        <v>2</v>
      </c>
      <c r="M6" s="38">
        <v>15</v>
      </c>
      <c r="N6" s="39" t="s">
        <v>27</v>
      </c>
      <c r="O6" s="38">
        <v>11</v>
      </c>
      <c r="P6" s="286">
        <f>IF(O6&gt;M6,1,0)+IF(O7&gt;M7,1,0)+IF(O8&gt;M8,1,0)</f>
        <v>0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1</v>
      </c>
      <c r="W6" s="38">
        <v>12</v>
      </c>
      <c r="X6" s="39" t="s">
        <v>27</v>
      </c>
      <c r="Y6" s="38">
        <v>15</v>
      </c>
      <c r="Z6" s="286">
        <f>IF(Y6&gt;W6,1,0)+IF(Y7&gt;W7,1,0)+IF(Y8&gt;W8,1,0)</f>
        <v>2</v>
      </c>
      <c r="AA6" s="286">
        <f>IF(AB6&gt;AD6,1,0)+IF(AB7&gt;AD7,1,0)+IF(AB8&gt;AD8,1,0)</f>
        <v>1</v>
      </c>
      <c r="AB6" s="38">
        <v>17</v>
      </c>
      <c r="AC6" s="39" t="s">
        <v>27</v>
      </c>
      <c r="AD6" s="38">
        <v>16</v>
      </c>
      <c r="AE6" s="289">
        <f>IF(AD6&gt;AB6,1,0)+IF(AD7&gt;AB7,1,0)+IF(AD8&gt;AB8,1,0)</f>
        <v>2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15</v>
      </c>
      <c r="I7" s="39" t="s">
        <v>27</v>
      </c>
      <c r="J7" s="38">
        <v>8</v>
      </c>
      <c r="K7" s="287"/>
      <c r="L7" s="287"/>
      <c r="M7" s="38">
        <v>15</v>
      </c>
      <c r="N7" s="39" t="s">
        <v>27</v>
      </c>
      <c r="O7" s="38">
        <v>10</v>
      </c>
      <c r="P7" s="287"/>
      <c r="Q7" s="270"/>
      <c r="R7" s="60"/>
      <c r="S7" s="61" t="s">
        <v>27</v>
      </c>
      <c r="T7" s="60"/>
      <c r="U7" s="270"/>
      <c r="V7" s="287"/>
      <c r="W7" s="38">
        <v>15</v>
      </c>
      <c r="X7" s="39" t="s">
        <v>27</v>
      </c>
      <c r="Y7" s="38">
        <v>9</v>
      </c>
      <c r="Z7" s="287"/>
      <c r="AA7" s="287"/>
      <c r="AB7" s="38">
        <v>10</v>
      </c>
      <c r="AC7" s="39" t="s">
        <v>27</v>
      </c>
      <c r="AD7" s="38">
        <v>15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/>
      <c r="N8" s="39" t="s">
        <v>27</v>
      </c>
      <c r="O8" s="38"/>
      <c r="P8" s="288"/>
      <c r="Q8" s="271"/>
      <c r="R8" s="60"/>
      <c r="S8" s="61" t="s">
        <v>27</v>
      </c>
      <c r="T8" s="60"/>
      <c r="U8" s="271"/>
      <c r="V8" s="288"/>
      <c r="W8" s="38">
        <v>16</v>
      </c>
      <c r="X8" s="39" t="s">
        <v>27</v>
      </c>
      <c r="Y8" s="38">
        <v>17</v>
      </c>
      <c r="Z8" s="288"/>
      <c r="AA8" s="288"/>
      <c r="AB8" s="38">
        <v>16</v>
      </c>
      <c r="AC8" s="39" t="s">
        <v>27</v>
      </c>
      <c r="AD8" s="38">
        <v>17</v>
      </c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流星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流星</v>
      </c>
      <c r="AI9" s="252">
        <f>IF(B10&gt;F10,1,0)+IF(G10&gt;K10,1,0)+IF(L10&gt;P10,1,0)+IF(Q10&gt;U10,1,0)+IF(V10&gt;Z10,1,0)+IF(AA10&gt;AE10,1,0)</f>
        <v>1</v>
      </c>
      <c r="AJ9" s="237">
        <f>IF(F10&gt;B10,1,0)+IF(K10&gt;G10,1,0)+IF(P10&gt;L10,1,0)+IF(U10&gt;Q10,1,0)+IF(Z10&gt;V10,1,0)+IF(AE10&gt;AA10,1,0)</f>
        <v>3</v>
      </c>
      <c r="AK9" s="234">
        <f>SUM(AI9/(AI9+AJ9))</f>
        <v>0.25</v>
      </c>
      <c r="AL9" s="237">
        <f>RANK(AK9,$AK$5:$AK$28,0)</f>
        <v>5</v>
      </c>
      <c r="AM9" s="237">
        <f>SUM(B10+G10+L10+Q10+V10+AA10)</f>
        <v>3</v>
      </c>
      <c r="AN9" s="237">
        <f>SUM(F10+K10+P10+U10+Z10+AE10)</f>
        <v>6</v>
      </c>
      <c r="AO9" s="234">
        <f>SUM(AM9/(AM9+AN9))</f>
        <v>0.33333333333333331</v>
      </c>
      <c r="AP9" s="237">
        <f>RANK(AO9,$AO$5:$AO$28,0)</f>
        <v>5</v>
      </c>
      <c r="AQ9" s="237">
        <f>SUM(C10+C11+C12+H10+H11+H12+M10+M11+M12+R10+R11+R12+W10+W11+W12+AB10+AB11+AB12)</f>
        <v>108</v>
      </c>
      <c r="AR9" s="237">
        <f>SUM(E10+E11+E12+J10+J11+J12+O10+O11+O12+T10+T11+T12+Y10+Y11+Y12+AD10+AD11+AD12)</f>
        <v>134</v>
      </c>
      <c r="AS9" s="234">
        <f>SUM(AQ9/(AQ9+AR9))</f>
        <v>0.4462809917355372</v>
      </c>
      <c r="AT9" s="237">
        <f>RANK(AS9,$AS$5:$AS$28,0)</f>
        <v>5</v>
      </c>
      <c r="AU9" s="234">
        <f>RANK(AK9,$AK$5:$AK$28,1)+AO9</f>
        <v>2.3333333333333335</v>
      </c>
      <c r="AV9" s="234">
        <f>RANK(AU9,$AU$5:$AU$28,1)+AS9</f>
        <v>2.446280991735537</v>
      </c>
      <c r="AW9" s="240" t="str">
        <f>$AH$9</f>
        <v>流星</v>
      </c>
      <c r="AX9" s="243">
        <f>RANK(AV9,$AV$5:$AV$28)</f>
        <v>5</v>
      </c>
    </row>
    <row r="10" spans="1:50" ht="21.95" customHeight="1" x14ac:dyDescent="0.15">
      <c r="A10" s="250"/>
      <c r="B10" s="259">
        <f>IF(C10&gt;E10,1,0)+IF(C11&gt;E11,1,0)+IF(C12&gt;E12,1,0)</f>
        <v>0</v>
      </c>
      <c r="C10" s="58">
        <f>J6</f>
        <v>12</v>
      </c>
      <c r="D10" s="59" t="s">
        <v>27</v>
      </c>
      <c r="E10" s="58">
        <f>H6</f>
        <v>15</v>
      </c>
      <c r="F10" s="231">
        <f>IF(E10&gt;C10,1,0)+IF(E11&gt;C11,1,0)+IF(E12&gt;C12,1,0)</f>
        <v>2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1</v>
      </c>
      <c r="R10" s="38">
        <v>15</v>
      </c>
      <c r="S10" s="39" t="s">
        <v>27</v>
      </c>
      <c r="T10" s="38">
        <v>13</v>
      </c>
      <c r="U10" s="286">
        <f>IF(T10&gt;R10,1,0)+IF(T11&gt;R11,1,0)+IF(T12&gt;R12,1,0)</f>
        <v>2</v>
      </c>
      <c r="V10" s="286">
        <f>IF(W10&gt;Y10,1,0)+IF(W11&gt;Y11,1,0)+IF(W12&gt;Y12,1,0)</f>
        <v>2</v>
      </c>
      <c r="W10" s="38">
        <v>15</v>
      </c>
      <c r="X10" s="39" t="s">
        <v>27</v>
      </c>
      <c r="Y10" s="38">
        <v>13</v>
      </c>
      <c r="Z10" s="286">
        <f>IF(Y10&gt;W10,1,0)+IF(Y11&gt;W11,1,0)+IF(Y12&gt;W12,1,0)</f>
        <v>0</v>
      </c>
      <c r="AA10" s="286">
        <f>IF(AB10&gt;AD10,1,0)+IF(AB11&gt;AD11,1,0)+IF(AB12&gt;AD12,1,0)</f>
        <v>0</v>
      </c>
      <c r="AB10" s="38">
        <v>7</v>
      </c>
      <c r="AC10" s="39" t="s">
        <v>27</v>
      </c>
      <c r="AD10" s="38">
        <v>15</v>
      </c>
      <c r="AE10" s="289">
        <f>IF(AD10&gt;AB10,1,0)+IF(AD11&gt;AB11,1,0)+IF(AD12&gt;AB12,1,0)</f>
        <v>2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8</v>
      </c>
      <c r="D11" s="59" t="s">
        <v>27</v>
      </c>
      <c r="E11" s="58">
        <f>H7</f>
        <v>15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16</v>
      </c>
      <c r="S11" s="39" t="s">
        <v>27</v>
      </c>
      <c r="T11" s="38">
        <v>17</v>
      </c>
      <c r="U11" s="287"/>
      <c r="V11" s="287"/>
      <c r="W11" s="38">
        <v>17</v>
      </c>
      <c r="X11" s="39" t="s">
        <v>27</v>
      </c>
      <c r="Y11" s="38">
        <v>16</v>
      </c>
      <c r="Z11" s="287"/>
      <c r="AA11" s="287"/>
      <c r="AB11" s="38">
        <v>9</v>
      </c>
      <c r="AC11" s="39" t="s">
        <v>27</v>
      </c>
      <c r="AD11" s="38">
        <v>15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>
        <v>9</v>
      </c>
      <c r="S12" s="39" t="s">
        <v>27</v>
      </c>
      <c r="T12" s="38">
        <v>15</v>
      </c>
      <c r="U12" s="288"/>
      <c r="V12" s="288"/>
      <c r="W12" s="38"/>
      <c r="X12" s="39" t="s">
        <v>27</v>
      </c>
      <c r="Y12" s="38"/>
      <c r="Z12" s="288"/>
      <c r="AA12" s="288"/>
      <c r="AB12" s="38"/>
      <c r="AC12" s="39" t="s">
        <v>27</v>
      </c>
      <c r="AD12" s="38"/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絆ひよこ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絆ひよこ</v>
      </c>
      <c r="AI13" s="252">
        <f>IF(B14&gt;F14,1,0)+IF(G14&gt;K14,1,0)+IF(L14&gt;P14,1,0)+IF(Q14&gt;U14,1,0)+IF(V14&gt;Z14,1,0)+IF(AA14&gt;AE14,1,0)</f>
        <v>0</v>
      </c>
      <c r="AJ13" s="237">
        <f>IF(F14&gt;B14,1,0)+IF(K14&gt;G14,1,0)+IF(P14&gt;L14,1,0)+IF(U14&gt;Q14,1,0)+IF(Z14&gt;V14,1,0)+IF(AE14&gt;AA14,1,0)</f>
        <v>4</v>
      </c>
      <c r="AK13" s="234">
        <f>SUM(AI13/(AI13+AJ13))</f>
        <v>0</v>
      </c>
      <c r="AL13" s="237">
        <f>RANK(AK13,$AK$5:$AK$28,0)</f>
        <v>6</v>
      </c>
      <c r="AM13" s="237">
        <f>SUM(B14+G14+L14+Q14+V14+AA14)</f>
        <v>1</v>
      </c>
      <c r="AN13" s="237">
        <f>SUM(F14+K14+P14+U14+Z14+AE14)</f>
        <v>8</v>
      </c>
      <c r="AO13" s="234">
        <f>SUM(AM13/(AM13+AN13))</f>
        <v>0.1111111111111111</v>
      </c>
      <c r="AP13" s="237">
        <f>RANK(AO13,$AO$5:$AO$28,0)</f>
        <v>6</v>
      </c>
      <c r="AQ13" s="237">
        <f>SUM(C14+C15+C16+H14+H15+H16+M14+M15+M16+R14+R15+R16+W14+W15+W16+AB14+AB15+AB16)</f>
        <v>81</v>
      </c>
      <c r="AR13" s="237">
        <f>SUM(E14+E15+E16+J14+J15+J16+O14+O15+O16+T14+T15+T16+Y14+Y15+Y16+AD14+AD15+AD16)</f>
        <v>133</v>
      </c>
      <c r="AS13" s="234">
        <f>SUM(AQ13/(AQ13+AR13))</f>
        <v>0.37850467289719625</v>
      </c>
      <c r="AT13" s="237">
        <f>RANK(AS13,$AS$5:$AS$28,0)</f>
        <v>6</v>
      </c>
      <c r="AU13" s="234">
        <f>RANK(AK13,$AK$5:$AK$28,1)+AO13</f>
        <v>1.1111111111111112</v>
      </c>
      <c r="AV13" s="234">
        <f>RANK(AU13,$AU$5:$AU$28,1)+AS13</f>
        <v>1.3785046728971961</v>
      </c>
      <c r="AW13" s="240" t="str">
        <f>$AH$13</f>
        <v>絆ひよこ</v>
      </c>
      <c r="AX13" s="243">
        <f>RANK(AV13,$AV$5:$AV$28)</f>
        <v>6</v>
      </c>
    </row>
    <row r="14" spans="1:50" ht="21.75" customHeight="1" x14ac:dyDescent="0.15">
      <c r="A14" s="250"/>
      <c r="B14" s="259">
        <f>IF(C14&gt;E14,1,0)+IF(C15&gt;E15,1,0)+IF(C16&gt;E16,1,0)</f>
        <v>0</v>
      </c>
      <c r="C14" s="58">
        <f>O6</f>
        <v>11</v>
      </c>
      <c r="D14" s="59" t="s">
        <v>27</v>
      </c>
      <c r="E14" s="58">
        <f>M6</f>
        <v>15</v>
      </c>
      <c r="F14" s="231">
        <f>IF(E14&gt;C14,1,0)+IF(E15&gt;C15,1,0)+IF(E16&gt;C16,1,0)</f>
        <v>2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1</v>
      </c>
      <c r="R14" s="38">
        <v>2</v>
      </c>
      <c r="S14" s="39" t="s">
        <v>27</v>
      </c>
      <c r="T14" s="38">
        <v>15</v>
      </c>
      <c r="U14" s="286">
        <f>IF(T14&gt;R14,1,0)+IF(T15&gt;R15,1,0)+IF(T16&gt;R16,1,0)</f>
        <v>2</v>
      </c>
      <c r="V14" s="286">
        <f>IF(W14&gt;Y14,1,0)+IF(W15&gt;Y15,1,0)+IF(W16&gt;Y16,1,0)</f>
        <v>0</v>
      </c>
      <c r="W14" s="38">
        <v>8</v>
      </c>
      <c r="X14" s="39" t="s">
        <v>27</v>
      </c>
      <c r="Y14" s="38">
        <v>15</v>
      </c>
      <c r="Z14" s="286">
        <f>IF(Y14&gt;W14,1,0)+IF(Y15&gt;W15,1,0)+IF(Y16&gt;W16,1,0)</f>
        <v>2</v>
      </c>
      <c r="AA14" s="286">
        <f>IF(AB14&gt;AD14,1,0)+IF(AB15&gt;AD15,1,0)+IF(AB16&gt;AD16,1,0)</f>
        <v>0</v>
      </c>
      <c r="AB14" s="38">
        <v>9</v>
      </c>
      <c r="AC14" s="39" t="s">
        <v>27</v>
      </c>
      <c r="AD14" s="38">
        <v>15</v>
      </c>
      <c r="AE14" s="289">
        <f>IF(AD14&gt;AB14,1,0)+IF(AD15&gt;AB15,1,0)+IF(AD16&gt;AB16,1,0)</f>
        <v>2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10</v>
      </c>
      <c r="D15" s="59" t="s">
        <v>27</v>
      </c>
      <c r="E15" s="58">
        <f>M7</f>
        <v>15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15</v>
      </c>
      <c r="S15" s="39" t="s">
        <v>27</v>
      </c>
      <c r="T15" s="38">
        <v>13</v>
      </c>
      <c r="U15" s="287"/>
      <c r="V15" s="287"/>
      <c r="W15" s="38">
        <v>12</v>
      </c>
      <c r="X15" s="39" t="s">
        <v>27</v>
      </c>
      <c r="Y15" s="38">
        <v>15</v>
      </c>
      <c r="Z15" s="287"/>
      <c r="AA15" s="287"/>
      <c r="AB15" s="38">
        <v>6</v>
      </c>
      <c r="AC15" s="39" t="s">
        <v>27</v>
      </c>
      <c r="AD15" s="38">
        <v>15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0</v>
      </c>
      <c r="D16" s="59" t="s">
        <v>27</v>
      </c>
      <c r="E16" s="58">
        <f>M8</f>
        <v>0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>
        <v>8</v>
      </c>
      <c r="S16" s="39" t="s">
        <v>27</v>
      </c>
      <c r="T16" s="38">
        <v>15</v>
      </c>
      <c r="U16" s="288"/>
      <c r="V16" s="288"/>
      <c r="W16" s="38"/>
      <c r="X16" s="39" t="s">
        <v>27</v>
      </c>
      <c r="Y16" s="38"/>
      <c r="Z16" s="288"/>
      <c r="AA16" s="288"/>
      <c r="AB16" s="38"/>
      <c r="AC16" s="39" t="s">
        <v>27</v>
      </c>
      <c r="AD16" s="38"/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TOMO2C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TOMO2C</v>
      </c>
      <c r="AI17" s="252">
        <f>IF(B18&gt;F18,1,0)+IF(G18&gt;K18,1,0)+IF(L18&gt;P18,1,0)+IF(Q18&gt;U18,1,0)+IF(V18&gt;Z18,1,0)+IF(AA18&gt;AE18,1,0)</f>
        <v>3</v>
      </c>
      <c r="AJ17" s="237">
        <f>IF(F18&gt;B18,1,0)+IF(K18&gt;G18,1,0)+IF(P18&gt;L18,1,0)+IF(U18&gt;Q18,1,0)+IF(Z18&gt;V18,1,0)+IF(AE18&gt;AA18,1,0)</f>
        <v>1</v>
      </c>
      <c r="AK17" s="234">
        <f>SUM(AI17/(AI17+AJ17))</f>
        <v>0.75</v>
      </c>
      <c r="AL17" s="237">
        <f>RANK(AK17,$AK$5:$AK$28,0)</f>
        <v>2</v>
      </c>
      <c r="AM17" s="237">
        <f>SUM(B18+G18+L18+Q18+V18+AA18)</f>
        <v>6</v>
      </c>
      <c r="AN17" s="237">
        <f>SUM(F18+K18+P18+U18+Z18+AE18)</f>
        <v>5</v>
      </c>
      <c r="AO17" s="234">
        <f>SUM(AM17/(AM17+AN17))</f>
        <v>0.54545454545454541</v>
      </c>
      <c r="AP17" s="237">
        <f>RANK(AO17,$AO$5:$AO$28,0)</f>
        <v>3</v>
      </c>
      <c r="AQ17" s="237">
        <f>SUM(C18+C19+C20+H18+H19+H20+M18+M19+M20+R18+R19+R20+W18+W19+W20+AB18+AB19+AB20)</f>
        <v>155</v>
      </c>
      <c r="AR17" s="237">
        <f>SUM(E18+E19+E20+J18+J19+J20+O18+O19+O20+T18+T19+T20+Y18+Y19+Y20+AD18+AD19+AD20)</f>
        <v>137</v>
      </c>
      <c r="AS17" s="234">
        <f>SUM(AQ17/(AQ17+AR17))</f>
        <v>0.53082191780821919</v>
      </c>
      <c r="AT17" s="237">
        <f>RANK(AS17,$AS$5:$AS$28,0)</f>
        <v>2</v>
      </c>
      <c r="AU17" s="234">
        <f>RANK(AK17,$AK$5:$AK$28,1)+AO17</f>
        <v>5.545454545454545</v>
      </c>
      <c r="AV17" s="234">
        <f>RANK(AU17,$AU$5:$AU$28,1)+AS17</f>
        <v>5.5308219178082192</v>
      </c>
      <c r="AW17" s="240" t="str">
        <f>$AH$17</f>
        <v>TOMO2C</v>
      </c>
      <c r="AX17" s="243">
        <f>RANK(AV17,$AV$5:$AV$28)</f>
        <v>2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2</v>
      </c>
      <c r="H18" s="58">
        <f>T10</f>
        <v>13</v>
      </c>
      <c r="I18" s="59" t="s">
        <v>27</v>
      </c>
      <c r="J18" s="58">
        <f>R10</f>
        <v>15</v>
      </c>
      <c r="K18" s="231">
        <f>IF(J18&gt;H18,1,0)+IF(J19&gt;H19,1,0)+IF(J20&gt;H20,1,0)</f>
        <v>1</v>
      </c>
      <c r="L18" s="231">
        <f>IF(M18&gt;O18,1,0)+IF(M19&gt;O19,1,0)+IF(M20&gt;O20,1,0)</f>
        <v>2</v>
      </c>
      <c r="M18" s="58">
        <f>T14</f>
        <v>15</v>
      </c>
      <c r="N18" s="59" t="s">
        <v>27</v>
      </c>
      <c r="O18" s="58">
        <f>R14</f>
        <v>2</v>
      </c>
      <c r="P18" s="231">
        <f>IF(O18&gt;M18,1,0)+IF(O19&gt;M19,1,0)+IF(O20&gt;M20,1,0)</f>
        <v>1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2</v>
      </c>
      <c r="W18" s="38">
        <v>14</v>
      </c>
      <c r="X18" s="39" t="s">
        <v>27</v>
      </c>
      <c r="Y18" s="38">
        <v>16</v>
      </c>
      <c r="Z18" s="286">
        <f>IF(Y18&gt;W18,1,0)+IF(Y19&gt;W19,1,0)+IF(Y20&gt;W20,1,0)</f>
        <v>1</v>
      </c>
      <c r="AA18" s="286">
        <f>IF(AB18&gt;AD18,1,0)+IF(AB19&gt;AD19,1,0)+IF(AB20&gt;AD20,1,0)</f>
        <v>0</v>
      </c>
      <c r="AB18" s="38">
        <v>16</v>
      </c>
      <c r="AC18" s="39" t="s">
        <v>27</v>
      </c>
      <c r="AD18" s="38">
        <v>17</v>
      </c>
      <c r="AE18" s="289">
        <f>IF(AD18&gt;AB18,1,0)+IF(AD19&gt;AB19,1,0)+IF(AD20&gt;AB20,1,0)</f>
        <v>2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17</v>
      </c>
      <c r="I19" s="59" t="s">
        <v>27</v>
      </c>
      <c r="J19" s="58">
        <f>R11</f>
        <v>16</v>
      </c>
      <c r="K19" s="232"/>
      <c r="L19" s="232"/>
      <c r="M19" s="58">
        <f>T15</f>
        <v>13</v>
      </c>
      <c r="N19" s="59" t="s">
        <v>27</v>
      </c>
      <c r="O19" s="58">
        <f>R15</f>
        <v>15</v>
      </c>
      <c r="P19" s="232"/>
      <c r="Q19" s="276"/>
      <c r="R19" s="56"/>
      <c r="S19" s="57" t="s">
        <v>27</v>
      </c>
      <c r="T19" s="56"/>
      <c r="U19" s="276"/>
      <c r="V19" s="287"/>
      <c r="W19" s="38">
        <v>15</v>
      </c>
      <c r="X19" s="39" t="s">
        <v>27</v>
      </c>
      <c r="Y19" s="38">
        <v>11</v>
      </c>
      <c r="Z19" s="287"/>
      <c r="AA19" s="287"/>
      <c r="AB19" s="38">
        <v>7</v>
      </c>
      <c r="AC19" s="39" t="s">
        <v>27</v>
      </c>
      <c r="AD19" s="38">
        <v>15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15</v>
      </c>
      <c r="I20" s="59" t="s">
        <v>29</v>
      </c>
      <c r="J20" s="58">
        <f>R12</f>
        <v>9</v>
      </c>
      <c r="K20" s="294"/>
      <c r="L20" s="294"/>
      <c r="M20" s="58">
        <f>T16</f>
        <v>15</v>
      </c>
      <c r="N20" s="59" t="s">
        <v>29</v>
      </c>
      <c r="O20" s="58">
        <f>R16</f>
        <v>8</v>
      </c>
      <c r="P20" s="294"/>
      <c r="Q20" s="295"/>
      <c r="R20" s="56"/>
      <c r="S20" s="57" t="s">
        <v>28</v>
      </c>
      <c r="T20" s="56"/>
      <c r="U20" s="295"/>
      <c r="V20" s="288"/>
      <c r="W20" s="38">
        <v>15</v>
      </c>
      <c r="X20" s="39" t="s">
        <v>29</v>
      </c>
      <c r="Y20" s="38">
        <v>13</v>
      </c>
      <c r="Z20" s="288"/>
      <c r="AA20" s="288"/>
      <c r="AB20" s="38"/>
      <c r="AC20" s="39" t="s">
        <v>29</v>
      </c>
      <c r="AD20" s="38"/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Cat's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Cat's</v>
      </c>
      <c r="AI21" s="252">
        <f>IF(B22&gt;F22,1,0)+IF(G22&gt;K22,1,0)+IF(L22&gt;P22,1,0)+IF(Q22&gt;U22,1,0)+IF(V22&gt;Z22,1,0)+IF(AA22&gt;AE22,1,0)</f>
        <v>2</v>
      </c>
      <c r="AJ21" s="237">
        <f>IF(F22&gt;B22,1,0)+IF(K22&gt;G22,1,0)+IF(P22&gt;L22,1,0)+IF(U22&gt;Q22,1,0)+IF(Z22&gt;V22,1,0)+IF(AE22&gt;AA22,1,0)</f>
        <v>2</v>
      </c>
      <c r="AK21" s="234">
        <f>SUM(AI21/(AI21+AJ21))</f>
        <v>0.5</v>
      </c>
      <c r="AL21" s="237">
        <f>RANK(AK21,$AK$5:$AK$28,0)</f>
        <v>3</v>
      </c>
      <c r="AM21" s="237">
        <f>SUM(B22+G22+L22+Q22+V22+AA22)</f>
        <v>5</v>
      </c>
      <c r="AN21" s="237">
        <f>SUM(F22+K22+P22+U22+Z22+AE22)</f>
        <v>5</v>
      </c>
      <c r="AO21" s="234">
        <f>SUM(AM21/(AM21+AN21))</f>
        <v>0.5</v>
      </c>
      <c r="AP21" s="237">
        <f>RANK(AO21,$AO$5:$AO$28,0)</f>
        <v>4</v>
      </c>
      <c r="AQ21" s="237">
        <f>SUM(C22+C23+C24+H22+H23+H24+M22+M23+M24+R22+R23+R24+W22+W23+W24+AB22+AB23+AB24)</f>
        <v>140</v>
      </c>
      <c r="AR21" s="237">
        <f>SUM(E22+E23+E24+J22+J23+J24+O22+O23+O24+T22+T23+T24+Y22+Y23+Y24+AD22+AD23+AD24)</f>
        <v>139</v>
      </c>
      <c r="AS21" s="234">
        <f>SUM(AQ21/(AQ21+AR21))</f>
        <v>0.50179211469534046</v>
      </c>
      <c r="AT21" s="237">
        <f>RANK(AS21,$AS$5:$AS$28,0)</f>
        <v>4</v>
      </c>
      <c r="AU21" s="234">
        <f>RANK(AK21,$AK$5:$AK$28,1)+AO21</f>
        <v>3.5</v>
      </c>
      <c r="AV21" s="234">
        <f>RANK(AU21,$AU$5:$AU$28,1)+AS21</f>
        <v>3.5017921146953404</v>
      </c>
      <c r="AW21" s="240" t="str">
        <f>$AH$21</f>
        <v>Cat's</v>
      </c>
      <c r="AX21" s="243">
        <f>RANK(AV21,$AV$5:$AV$28)</f>
        <v>4</v>
      </c>
    </row>
    <row r="22" spans="1:50" ht="21.95" customHeight="1" x14ac:dyDescent="0.15">
      <c r="A22" s="250"/>
      <c r="B22" s="259">
        <f>IF(C22&gt;E22,1,0)+IF(C23&gt;E23,1,0)+IF(C24&gt;E24,1,0)</f>
        <v>2</v>
      </c>
      <c r="C22" s="58">
        <f>Y6</f>
        <v>15</v>
      </c>
      <c r="D22" s="59" t="s">
        <v>29</v>
      </c>
      <c r="E22" s="58">
        <f>W6</f>
        <v>12</v>
      </c>
      <c r="F22" s="231">
        <f>IF(E22&gt;C22,1,0)+IF(E23&gt;C23,1,0)+IF(E24&gt;C24,1,0)</f>
        <v>1</v>
      </c>
      <c r="G22" s="231">
        <f>IF(H22&gt;J22,1,0)+IF(H23&gt;J23,1,0)+IF(H24&gt;J24,1,0)</f>
        <v>0</v>
      </c>
      <c r="H22" s="58">
        <f>Y10</f>
        <v>13</v>
      </c>
      <c r="I22" s="59" t="s">
        <v>28</v>
      </c>
      <c r="J22" s="58">
        <f>W10</f>
        <v>15</v>
      </c>
      <c r="K22" s="231">
        <f>IF(J22&gt;H22,1,0)+IF(J23&gt;H23,1,0)+IF(J24&gt;H24,1,0)</f>
        <v>2</v>
      </c>
      <c r="L22" s="231">
        <f>IF(M22&gt;O22,1,0)+IF(M23&gt;O23,1,0)+IF(M24&gt;O24,1,0)</f>
        <v>2</v>
      </c>
      <c r="M22" s="58">
        <f>Y14</f>
        <v>15</v>
      </c>
      <c r="N22" s="59" t="s">
        <v>29</v>
      </c>
      <c r="O22" s="58">
        <f>W14</f>
        <v>8</v>
      </c>
      <c r="P22" s="231">
        <f>IF(O22&gt;M22,1,0)+IF(O23&gt;M23,1,0)+IF(O24&gt;M24,1,0)</f>
        <v>0</v>
      </c>
      <c r="Q22" s="231">
        <f>IF(R22&gt;T22,1,0)+IF(R23&gt;T23,1,0)+IF(R24&gt;T24,1,0)</f>
        <v>1</v>
      </c>
      <c r="R22" s="58">
        <f>Y18</f>
        <v>16</v>
      </c>
      <c r="S22" s="59" t="s">
        <v>29</v>
      </c>
      <c r="T22" s="58">
        <f>W18</f>
        <v>14</v>
      </c>
      <c r="U22" s="231">
        <f>IF(T22&gt;R22,1,0)+IF(T23&gt;R23,1,0)+IF(T24&gt;R24,1,0)</f>
        <v>2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9</v>
      </c>
      <c r="D23" s="59" t="s">
        <v>30</v>
      </c>
      <c r="E23" s="58">
        <f>W7</f>
        <v>15</v>
      </c>
      <c r="F23" s="232"/>
      <c r="G23" s="232"/>
      <c r="H23" s="58">
        <f>Y11</f>
        <v>16</v>
      </c>
      <c r="I23" s="59" t="s">
        <v>27</v>
      </c>
      <c r="J23" s="58">
        <f>W11</f>
        <v>17</v>
      </c>
      <c r="K23" s="232"/>
      <c r="L23" s="232"/>
      <c r="M23" s="58">
        <f>Y15</f>
        <v>15</v>
      </c>
      <c r="N23" s="59" t="s">
        <v>27</v>
      </c>
      <c r="O23" s="58">
        <f>W15</f>
        <v>12</v>
      </c>
      <c r="P23" s="232"/>
      <c r="Q23" s="232"/>
      <c r="R23" s="58">
        <f>Y19</f>
        <v>11</v>
      </c>
      <c r="S23" s="59" t="s">
        <v>27</v>
      </c>
      <c r="T23" s="58">
        <f>W19</f>
        <v>15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17</v>
      </c>
      <c r="D24" s="59" t="s">
        <v>27</v>
      </c>
      <c r="E24" s="58">
        <f>W8</f>
        <v>16</v>
      </c>
      <c r="F24" s="294"/>
      <c r="G24" s="294"/>
      <c r="H24" s="58">
        <f>Y12</f>
        <v>0</v>
      </c>
      <c r="I24" s="59" t="s">
        <v>27</v>
      </c>
      <c r="J24" s="58">
        <f>W12</f>
        <v>0</v>
      </c>
      <c r="K24" s="294"/>
      <c r="L24" s="294"/>
      <c r="M24" s="58">
        <f>Y16</f>
        <v>0</v>
      </c>
      <c r="N24" s="59" t="s">
        <v>27</v>
      </c>
      <c r="O24" s="58">
        <f>W16</f>
        <v>0</v>
      </c>
      <c r="P24" s="294"/>
      <c r="Q24" s="294"/>
      <c r="R24" s="58">
        <f>Y20</f>
        <v>13</v>
      </c>
      <c r="S24" s="59" t="s">
        <v>27</v>
      </c>
      <c r="T24" s="58">
        <f>W20</f>
        <v>15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スティング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スティング</v>
      </c>
      <c r="AI25" s="252">
        <f>IF(B26&gt;F26,1,0)+IF(G26&gt;K26,1,0)+IF(L26&gt;P26,1,0)+IF(Q26&gt;U26,1,0)+IF(V26&gt;Z26,1,0)+IF(AA26&gt;AE26,1,0)</f>
        <v>4</v>
      </c>
      <c r="AJ25" s="237">
        <f>IF(F26&gt;B26,1,0)+IF(K26&gt;G26,1,0)+IF(P26&gt;L26,1,0)+IF(U26&gt;Q26,1,0)+IF(Z26&gt;V26,1,0)+IF(AE26&gt;AA26,1,0)</f>
        <v>0</v>
      </c>
      <c r="AK25" s="234">
        <f>SUM(AI25/(AI25+AJ25))</f>
        <v>1</v>
      </c>
      <c r="AL25" s="237">
        <f>RANK(AK25,$AK$5:$AK$28,0)</f>
        <v>1</v>
      </c>
      <c r="AM25" s="237">
        <f>SUM(B26+G26+L26+Q26+V26+AA26)</f>
        <v>8</v>
      </c>
      <c r="AN25" s="237">
        <f>SUM(F26+K26+P26+U26+Z26+AE26)</f>
        <v>1</v>
      </c>
      <c r="AO25" s="234">
        <f>SUM(AM25/(AM25+AN25))</f>
        <v>0.88888888888888884</v>
      </c>
      <c r="AP25" s="237">
        <f>RANK(AO25,$AO$5:$AO$28,0)</f>
        <v>1</v>
      </c>
      <c r="AQ25" s="237">
        <f>SUM(C26+C27+C28+H26+H27+H28+M26+M27+M28+R26+R27+R28+W26+W27+W28+AB26+AB27+AB28)</f>
        <v>140</v>
      </c>
      <c r="AR25" s="237">
        <f>SUM(E26+E27+E28+J26+J27+J28+O26+O27+O28+T26+T27+T28+Y26+Y27+Y28+AD26+AD27+AD28)</f>
        <v>97</v>
      </c>
      <c r="AS25" s="234">
        <f>SUM(AQ25/(AQ25+AR25))</f>
        <v>0.59071729957805907</v>
      </c>
      <c r="AT25" s="237">
        <f>RANK(AS25,$AS$5:$AS$28,0)</f>
        <v>1</v>
      </c>
      <c r="AU25" s="234">
        <f>RANK(AK25,$AK$5:$AK$28,1)+AO25</f>
        <v>6.8888888888888893</v>
      </c>
      <c r="AV25" s="234">
        <f>RANK(AU25,$AU$5:$AU$28,1)+AS25</f>
        <v>6.590717299578059</v>
      </c>
      <c r="AW25" s="240" t="str">
        <f>$AH$25</f>
        <v>スティング</v>
      </c>
      <c r="AX25" s="243">
        <f>RANK(AV25,$AV$5:$AV$28)</f>
        <v>1</v>
      </c>
    </row>
    <row r="26" spans="1:50" ht="21.95" customHeight="1" x14ac:dyDescent="0.15">
      <c r="A26" s="250"/>
      <c r="B26" s="259">
        <f>IF(C26&gt;E26,1,0)+IF(C27&gt;E27,1,0)+IF(C28&gt;E28,1,0)</f>
        <v>2</v>
      </c>
      <c r="C26" s="58">
        <f>AD6</f>
        <v>16</v>
      </c>
      <c r="D26" s="59" t="s">
        <v>27</v>
      </c>
      <c r="E26" s="58">
        <f>AB6</f>
        <v>17</v>
      </c>
      <c r="F26" s="231">
        <f>IF(E26&gt;C26,1,0)+IF(E27&gt;C27,1,0)+IF(E28&gt;C28,1,0)</f>
        <v>1</v>
      </c>
      <c r="G26" s="231">
        <f>IF(H26&gt;J26,1,0)+IF(H27&gt;J27,1,0)+IF(H28&gt;J28,1,0)</f>
        <v>2</v>
      </c>
      <c r="H26" s="58">
        <f>AD10</f>
        <v>15</v>
      </c>
      <c r="I26" s="59" t="s">
        <v>27</v>
      </c>
      <c r="J26" s="58">
        <f>AB10</f>
        <v>7</v>
      </c>
      <c r="K26" s="231">
        <f>IF(J26&gt;H26,1,0)+IF(J27&gt;H27,1,0)+IF(J28&gt;H28,1,0)</f>
        <v>0</v>
      </c>
      <c r="L26" s="231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9</v>
      </c>
      <c r="P26" s="231">
        <f>IF(O26&gt;M26,1,0)+IF(O27&gt;M27,1,0)+IF(O28&gt;M28,1,0)</f>
        <v>0</v>
      </c>
      <c r="Q26" s="231">
        <f>IF(R26&gt;T26,1,0)+IF(R27&gt;T27,1,0)+IF(R28&gt;T28,1,0)</f>
        <v>2</v>
      </c>
      <c r="R26" s="58">
        <f>AD18</f>
        <v>17</v>
      </c>
      <c r="S26" s="59" t="s">
        <v>27</v>
      </c>
      <c r="T26" s="58">
        <f>AB18</f>
        <v>16</v>
      </c>
      <c r="U26" s="231">
        <f>IF(T26&gt;R26,1,0)+IF(T27&gt;R27,1,0)+IF(T28&gt;R28,1,0)</f>
        <v>0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15</v>
      </c>
      <c r="D27" s="59" t="s">
        <v>27</v>
      </c>
      <c r="E27" s="58">
        <f>AB7</f>
        <v>10</v>
      </c>
      <c r="F27" s="232"/>
      <c r="G27" s="232"/>
      <c r="H27" s="58">
        <f>AD11</f>
        <v>15</v>
      </c>
      <c r="I27" s="59" t="s">
        <v>27</v>
      </c>
      <c r="J27" s="58">
        <f>AB11</f>
        <v>9</v>
      </c>
      <c r="K27" s="232"/>
      <c r="L27" s="232"/>
      <c r="M27" s="58">
        <f>AD15</f>
        <v>15</v>
      </c>
      <c r="N27" s="59" t="s">
        <v>27</v>
      </c>
      <c r="O27" s="58">
        <f>AB15</f>
        <v>6</v>
      </c>
      <c r="P27" s="232"/>
      <c r="Q27" s="232"/>
      <c r="R27" s="58">
        <f>AD19</f>
        <v>15</v>
      </c>
      <c r="S27" s="59" t="s">
        <v>27</v>
      </c>
      <c r="T27" s="58">
        <f>AB19</f>
        <v>7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17</v>
      </c>
      <c r="D28" s="63" t="s">
        <v>27</v>
      </c>
      <c r="E28" s="62">
        <f>AB8</f>
        <v>16</v>
      </c>
      <c r="F28" s="233"/>
      <c r="G28" s="233"/>
      <c r="H28" s="62">
        <f>AD12</f>
        <v>0</v>
      </c>
      <c r="I28" s="63" t="s">
        <v>27</v>
      </c>
      <c r="J28" s="62">
        <f>AB12</f>
        <v>0</v>
      </c>
      <c r="K28" s="233"/>
      <c r="L28" s="233"/>
      <c r="M28" s="62">
        <f>AD16</f>
        <v>0</v>
      </c>
      <c r="N28" s="63" t="s">
        <v>27</v>
      </c>
      <c r="O28" s="62">
        <f>AB16</f>
        <v>0</v>
      </c>
      <c r="P28" s="233"/>
      <c r="Q28" s="233"/>
      <c r="R28" s="62">
        <f>AD20</f>
        <v>0</v>
      </c>
      <c r="S28" s="63" t="s">
        <v>27</v>
      </c>
      <c r="T28" s="62">
        <f>AB20</f>
        <v>0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X168"/>
  <sheetViews>
    <sheetView topLeftCell="A2" zoomScale="70" zoomScaleNormal="70" workbookViewId="0">
      <selection activeCell="AB20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141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レディース40歳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142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Aグループ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143</v>
      </c>
      <c r="B3" s="328" t="s">
        <v>144</v>
      </c>
      <c r="C3" s="329"/>
      <c r="D3" s="329"/>
      <c r="E3" s="329"/>
      <c r="F3" s="330"/>
      <c r="G3" s="334" t="s">
        <v>145</v>
      </c>
      <c r="H3" s="329"/>
      <c r="I3" s="329"/>
      <c r="J3" s="329"/>
      <c r="K3" s="330"/>
      <c r="L3" s="334" t="s">
        <v>146</v>
      </c>
      <c r="M3" s="329"/>
      <c r="N3" s="329"/>
      <c r="O3" s="329"/>
      <c r="P3" s="330"/>
      <c r="Q3" s="334" t="s">
        <v>147</v>
      </c>
      <c r="R3" s="329"/>
      <c r="S3" s="329"/>
      <c r="T3" s="329"/>
      <c r="U3" s="330"/>
      <c r="V3" s="334" t="s">
        <v>148</v>
      </c>
      <c r="W3" s="329"/>
      <c r="X3" s="329"/>
      <c r="Y3" s="329"/>
      <c r="Z3" s="330"/>
      <c r="AA3" s="334" t="s">
        <v>149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Cranberry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Cranberry</v>
      </c>
      <c r="AI5" s="308">
        <f>IF(B6&gt;F6,1,0)+IF(G6&gt;K6,1,0)+IF(L6&gt;P6,1,0)+IF(Q6&gt;U6,1,0)+IF(V6&gt;Z6,1,0)+IF(AA6&gt;AE6,1,0)</f>
        <v>3</v>
      </c>
      <c r="AJ5" s="309">
        <f>IF(F6&gt;B6,1,0)+IF(K6&gt;G6,1,0)+IF(P6&gt;L6,1,0)+IF(U6&gt;Q6,1,0)+IF(Z6&gt;V6,1,0)+IF(AE6&gt;AA6,1,0)</f>
        <v>1</v>
      </c>
      <c r="AK5" s="310">
        <f>SUM(AI5/(AI5+AJ5))</f>
        <v>0.75</v>
      </c>
      <c r="AL5" s="309">
        <f>RANK(AK5,$AK$5:$AK$28,0)</f>
        <v>2</v>
      </c>
      <c r="AM5" s="309">
        <f>SUM(B6+G6+L6+Q6+V6+AA6)</f>
        <v>7</v>
      </c>
      <c r="AN5" s="309">
        <f>SUM(F6+K6+P6+U6+Z6+AE6)</f>
        <v>2</v>
      </c>
      <c r="AO5" s="310">
        <f>SUM(AM5/(AM5+AN5))</f>
        <v>0.77777777777777779</v>
      </c>
      <c r="AP5" s="309">
        <f>RANK(AO5,$AO$5:$AO$28,0)</f>
        <v>2</v>
      </c>
      <c r="AQ5" s="309">
        <f>SUM(C6+C7+C8+H6+H7+H8+M6+M7+M8+R6+R7+R8+W6+W7+W8+AB6+AB7+AB8)</f>
        <v>132</v>
      </c>
      <c r="AR5" s="309">
        <f>SUM(E6+E7+E8+J6+J7+J8+O6+O7+O8+T6+T7+T8+Y6+Y7+Y8+AD6+AD7+AD8)</f>
        <v>103</v>
      </c>
      <c r="AS5" s="310">
        <f>SUM(AQ5/(AQ5+AR5))</f>
        <v>0.5617021276595745</v>
      </c>
      <c r="AT5" s="309">
        <f>RANK(AS5,$AS$5:$AS$28,0)</f>
        <v>2</v>
      </c>
      <c r="AU5" s="310">
        <f>RANK(AK5,$AK$5:$AK$28,1)+AO5</f>
        <v>4.7777777777777777</v>
      </c>
      <c r="AV5" s="310">
        <f>RANK(AU5,$AU$5:$AU$28,1)+AS5</f>
        <v>5.5617021276595748</v>
      </c>
      <c r="AW5" s="312" t="str">
        <f>$AH$5</f>
        <v>Cranberry</v>
      </c>
      <c r="AX5" s="313">
        <f>RANK(AV5,$AV$5:$AV$28)</f>
        <v>2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2</v>
      </c>
      <c r="H6" s="38">
        <v>15</v>
      </c>
      <c r="I6" s="39" t="s">
        <v>27</v>
      </c>
      <c r="J6" s="38">
        <v>11</v>
      </c>
      <c r="K6" s="286">
        <f>IF(J6&gt;H6,1,0)+IF(J7&gt;H7,1,0)+IF(J8&gt;H8,1,0)</f>
        <v>0</v>
      </c>
      <c r="L6" s="286">
        <f>IF(M6&gt;O6,1,0)+IF(M7&gt;O7,1,0)+IF(M8&gt;O8,1,0)</f>
        <v>2</v>
      </c>
      <c r="M6" s="38">
        <v>15</v>
      </c>
      <c r="N6" s="39" t="s">
        <v>27</v>
      </c>
      <c r="O6" s="38">
        <v>11</v>
      </c>
      <c r="P6" s="286">
        <f>IF(O6&gt;M6,1,0)+IF(O7&gt;M7,1,0)+IF(O8&gt;M8,1,0)</f>
        <v>0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2</v>
      </c>
      <c r="W6" s="38">
        <v>15</v>
      </c>
      <c r="X6" s="39" t="s">
        <v>27</v>
      </c>
      <c r="Y6" s="38">
        <v>2</v>
      </c>
      <c r="Z6" s="286">
        <f>IF(Y6&gt;W6,1,0)+IF(Y7&gt;W7,1,0)+IF(Y8&gt;W8,1,0)</f>
        <v>0</v>
      </c>
      <c r="AA6" s="286">
        <f>IF(AB6&gt;AD6,1,0)+IF(AB7&gt;AD7,1,0)+IF(AB8&gt;AD8,1,0)</f>
        <v>1</v>
      </c>
      <c r="AB6" s="38">
        <v>15</v>
      </c>
      <c r="AC6" s="39" t="s">
        <v>27</v>
      </c>
      <c r="AD6" s="38">
        <v>13</v>
      </c>
      <c r="AE6" s="289">
        <f>IF(AD6&gt;AB6,1,0)+IF(AD7&gt;AB7,1,0)+IF(AD8&gt;AB8,1,0)</f>
        <v>2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15</v>
      </c>
      <c r="I7" s="39" t="s">
        <v>27</v>
      </c>
      <c r="J7" s="38">
        <v>10</v>
      </c>
      <c r="K7" s="287"/>
      <c r="L7" s="287"/>
      <c r="M7" s="38">
        <v>15</v>
      </c>
      <c r="N7" s="39" t="s">
        <v>27</v>
      </c>
      <c r="O7" s="38">
        <v>13</v>
      </c>
      <c r="P7" s="287"/>
      <c r="Q7" s="270"/>
      <c r="R7" s="60"/>
      <c r="S7" s="61" t="s">
        <v>27</v>
      </c>
      <c r="T7" s="60"/>
      <c r="U7" s="270"/>
      <c r="V7" s="287"/>
      <c r="W7" s="38">
        <v>15</v>
      </c>
      <c r="X7" s="39" t="s">
        <v>27</v>
      </c>
      <c r="Y7" s="38">
        <v>12</v>
      </c>
      <c r="Z7" s="287"/>
      <c r="AA7" s="287"/>
      <c r="AB7" s="38">
        <v>13</v>
      </c>
      <c r="AC7" s="39" t="s">
        <v>27</v>
      </c>
      <c r="AD7" s="38">
        <v>15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/>
      <c r="N8" s="39" t="s">
        <v>27</v>
      </c>
      <c r="O8" s="38"/>
      <c r="P8" s="288"/>
      <c r="Q8" s="271"/>
      <c r="R8" s="60"/>
      <c r="S8" s="61" t="s">
        <v>27</v>
      </c>
      <c r="T8" s="60"/>
      <c r="U8" s="271"/>
      <c r="V8" s="288"/>
      <c r="W8" s="38"/>
      <c r="X8" s="39" t="s">
        <v>27</v>
      </c>
      <c r="Y8" s="38"/>
      <c r="Z8" s="288"/>
      <c r="AA8" s="288"/>
      <c r="AB8" s="38">
        <v>14</v>
      </c>
      <c r="AC8" s="39" t="s">
        <v>27</v>
      </c>
      <c r="AD8" s="38">
        <v>16</v>
      </c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まっする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まっする</v>
      </c>
      <c r="AI9" s="252">
        <f>IF(B10&gt;F10,1,0)+IF(G10&gt;K10,1,0)+IF(L10&gt;P10,1,0)+IF(Q10&gt;U10,1,0)+IF(V10&gt;Z10,1,0)+IF(AA10&gt;AE10,1,0)</f>
        <v>1</v>
      </c>
      <c r="AJ9" s="237">
        <f>IF(F10&gt;B10,1,0)+IF(K10&gt;G10,1,0)+IF(P10&gt;L10,1,0)+IF(U10&gt;Q10,1,0)+IF(Z10&gt;V10,1,0)+IF(AE10&gt;AA10,1,0)</f>
        <v>3</v>
      </c>
      <c r="AK9" s="234">
        <f>SUM(AI9/(AI9+AJ9))</f>
        <v>0.25</v>
      </c>
      <c r="AL9" s="237">
        <f>RANK(AK9,$AK$5:$AK$28,0)</f>
        <v>4</v>
      </c>
      <c r="AM9" s="237">
        <f>SUM(B10+G10+L10+Q10+V10+AA10)</f>
        <v>2</v>
      </c>
      <c r="AN9" s="237">
        <f>SUM(F10+K10+P10+U10+Z10+AE10)</f>
        <v>6</v>
      </c>
      <c r="AO9" s="234">
        <f>SUM(AM9/(AM9+AN9))</f>
        <v>0.25</v>
      </c>
      <c r="AP9" s="237">
        <f>RANK(AO9,$AO$5:$AO$28,0)</f>
        <v>4</v>
      </c>
      <c r="AQ9" s="237">
        <f>SUM(C10+C11+C12+H10+H11+H12+M10+M11+M12+R10+R11+R12+W10+W11+W12+AB10+AB11+AB12)</f>
        <v>78</v>
      </c>
      <c r="AR9" s="237">
        <f>SUM(E10+E11+E12+J10+J11+J12+O10+O11+O12+T10+T11+T12+Y10+Y11+Y12+AD10+AD11+AD12)</f>
        <v>106</v>
      </c>
      <c r="AS9" s="234">
        <f>SUM(AQ9/(AQ9+AR9))</f>
        <v>0.42391304347826086</v>
      </c>
      <c r="AT9" s="237">
        <f>RANK(AS9,$AS$5:$AS$28,0)</f>
        <v>4</v>
      </c>
      <c r="AU9" s="234">
        <f>RANK(AK9,$AK$5:$AK$28,1)+AO9</f>
        <v>2.25</v>
      </c>
      <c r="AV9" s="234">
        <f>RANK(AU9,$AU$5:$AU$28,1)+AS9</f>
        <v>2.4239130434782608</v>
      </c>
      <c r="AW9" s="240" t="str">
        <f>$AH$9</f>
        <v>まっする</v>
      </c>
      <c r="AX9" s="243">
        <f>RANK(AV9,$AV$5:$AV$28)</f>
        <v>4</v>
      </c>
    </row>
    <row r="10" spans="1:50" ht="21.95" customHeight="1" x14ac:dyDescent="0.15">
      <c r="A10" s="250"/>
      <c r="B10" s="259">
        <f>IF(C10&gt;E10,1,0)+IF(C11&gt;E11,1,0)+IF(C12&gt;E12,1,0)</f>
        <v>0</v>
      </c>
      <c r="C10" s="58">
        <f>J6</f>
        <v>11</v>
      </c>
      <c r="D10" s="59" t="s">
        <v>27</v>
      </c>
      <c r="E10" s="58">
        <f>H6</f>
        <v>15</v>
      </c>
      <c r="F10" s="231">
        <f>IF(E10&gt;C10,1,0)+IF(E11&gt;C11,1,0)+IF(E12&gt;C12,1,0)</f>
        <v>2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0</v>
      </c>
      <c r="R10" s="38">
        <v>6</v>
      </c>
      <c r="S10" s="39" t="s">
        <v>27</v>
      </c>
      <c r="T10" s="38">
        <v>15</v>
      </c>
      <c r="U10" s="286">
        <f>IF(T10&gt;R10,1,0)+IF(T11&gt;R11,1,0)+IF(T12&gt;R12,1,0)</f>
        <v>2</v>
      </c>
      <c r="V10" s="286">
        <f>IF(W10&gt;Y10,1,0)+IF(W11&gt;Y11,1,0)+IF(W12&gt;Y12,1,0)</f>
        <v>2</v>
      </c>
      <c r="W10" s="38">
        <v>15</v>
      </c>
      <c r="X10" s="39" t="s">
        <v>27</v>
      </c>
      <c r="Y10" s="38">
        <v>7</v>
      </c>
      <c r="Z10" s="286">
        <f>IF(Y10&gt;W10,1,0)+IF(Y11&gt;W11,1,0)+IF(Y12&gt;W12,1,0)</f>
        <v>0</v>
      </c>
      <c r="AA10" s="286">
        <f>IF(AB10&gt;AD10,1,0)+IF(AB11&gt;AD11,1,0)+IF(AB12&gt;AD12,1,0)</f>
        <v>0</v>
      </c>
      <c r="AB10" s="38">
        <v>4</v>
      </c>
      <c r="AC10" s="39" t="s">
        <v>27</v>
      </c>
      <c r="AD10" s="38">
        <v>15</v>
      </c>
      <c r="AE10" s="289">
        <f>IF(AD10&gt;AB10,1,0)+IF(AD11&gt;AB11,1,0)+IF(AD12&gt;AB12,1,0)</f>
        <v>2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10</v>
      </c>
      <c r="D11" s="59" t="s">
        <v>27</v>
      </c>
      <c r="E11" s="58">
        <f>H7</f>
        <v>15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5</v>
      </c>
      <c r="S11" s="39" t="s">
        <v>27</v>
      </c>
      <c r="T11" s="38">
        <v>15</v>
      </c>
      <c r="U11" s="287"/>
      <c r="V11" s="287"/>
      <c r="W11" s="38">
        <v>15</v>
      </c>
      <c r="X11" s="39" t="s">
        <v>27</v>
      </c>
      <c r="Y11" s="38">
        <v>9</v>
      </c>
      <c r="Z11" s="287"/>
      <c r="AA11" s="287"/>
      <c r="AB11" s="38">
        <v>12</v>
      </c>
      <c r="AC11" s="39" t="s">
        <v>27</v>
      </c>
      <c r="AD11" s="38">
        <v>15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/>
      <c r="S12" s="39" t="s">
        <v>27</v>
      </c>
      <c r="T12" s="38"/>
      <c r="U12" s="288"/>
      <c r="V12" s="288"/>
      <c r="W12" s="38"/>
      <c r="X12" s="39" t="s">
        <v>27</v>
      </c>
      <c r="Y12" s="38"/>
      <c r="Z12" s="288"/>
      <c r="AA12" s="288"/>
      <c r="AB12" s="38"/>
      <c r="AC12" s="39" t="s">
        <v>27</v>
      </c>
      <c r="AD12" s="38"/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ミラクルズ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ミラクルズ</v>
      </c>
      <c r="AI13" s="252">
        <f>IF(B14&gt;F14,1,0)+IF(G14&gt;K14,1,0)+IF(L14&gt;P14,1,0)+IF(Q14&gt;U14,1,0)+IF(V14&gt;Z14,1,0)+IF(AA14&gt;AE14,1,0)</f>
        <v>1</v>
      </c>
      <c r="AJ13" s="237">
        <f>IF(F14&gt;B14,1,0)+IF(K14&gt;G14,1,0)+IF(P14&gt;L14,1,0)+IF(U14&gt;Q14,1,0)+IF(Z14&gt;V14,1,0)+IF(AE14&gt;AA14,1,0)</f>
        <v>3</v>
      </c>
      <c r="AK13" s="234">
        <f>SUM(AI13/(AI13+AJ13))</f>
        <v>0.25</v>
      </c>
      <c r="AL13" s="237">
        <f>RANK(AK13,$AK$5:$AK$28,0)</f>
        <v>4</v>
      </c>
      <c r="AM13" s="237">
        <f>SUM(B14+G14+L14+Q14+V14+AA14)</f>
        <v>2</v>
      </c>
      <c r="AN13" s="237">
        <f>SUM(F14+K14+P14+U14+Z14+AE14)</f>
        <v>6</v>
      </c>
      <c r="AO13" s="234">
        <f>SUM(AM13/(AM13+AN13))</f>
        <v>0.25</v>
      </c>
      <c r="AP13" s="237">
        <f>RANK(AO13,$AO$5:$AO$28,0)</f>
        <v>4</v>
      </c>
      <c r="AQ13" s="237">
        <f>SUM(C14+C15+C16+H14+H15+H16+M14+M15+M16+R14+R15+R16+W14+W15+W16+AB14+AB15+AB16)</f>
        <v>83</v>
      </c>
      <c r="AR13" s="237">
        <f>SUM(E14+E15+E16+J14+J15+J16+O14+O15+O16+T14+T15+T16+Y14+Y15+Y16+AD14+AD15+AD16)</f>
        <v>117</v>
      </c>
      <c r="AS13" s="234">
        <f>SUM(AQ13/(AQ13+AR13))</f>
        <v>0.41499999999999998</v>
      </c>
      <c r="AT13" s="237">
        <f>RANK(AS13,$AS$5:$AS$28,0)</f>
        <v>5</v>
      </c>
      <c r="AU13" s="234">
        <f>RANK(AK13,$AK$5:$AK$28,1)+AO13</f>
        <v>2.25</v>
      </c>
      <c r="AV13" s="234">
        <f>RANK(AU13,$AU$5:$AU$28,1)+AS13</f>
        <v>2.415</v>
      </c>
      <c r="AW13" s="240" t="str">
        <f>$AH$13</f>
        <v>ミラクルズ</v>
      </c>
      <c r="AX13" s="243">
        <f>RANK(AV13,$AV$5:$AV$28)</f>
        <v>5</v>
      </c>
    </row>
    <row r="14" spans="1:50" ht="21.75" customHeight="1" x14ac:dyDescent="0.15">
      <c r="A14" s="250"/>
      <c r="B14" s="259">
        <f>IF(C14&gt;E14,1,0)+IF(C15&gt;E15,1,0)+IF(C16&gt;E16,1,0)</f>
        <v>0</v>
      </c>
      <c r="C14" s="58">
        <f>O6</f>
        <v>11</v>
      </c>
      <c r="D14" s="59" t="s">
        <v>27</v>
      </c>
      <c r="E14" s="58">
        <f>M6</f>
        <v>15</v>
      </c>
      <c r="F14" s="231">
        <f>IF(E14&gt;C14,1,0)+IF(E15&gt;C15,1,0)+IF(E16&gt;C16,1,0)</f>
        <v>2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0</v>
      </c>
      <c r="R14" s="38">
        <v>2</v>
      </c>
      <c r="S14" s="39" t="s">
        <v>27</v>
      </c>
      <c r="T14" s="38">
        <v>15</v>
      </c>
      <c r="U14" s="286">
        <f>IF(T14&gt;R14,1,0)+IF(T15&gt;R15,1,0)+IF(T16&gt;R16,1,0)</f>
        <v>2</v>
      </c>
      <c r="V14" s="286">
        <f>IF(W14&gt;Y14,1,0)+IF(W15&gt;Y15,1,0)+IF(W16&gt;Y16,1,0)</f>
        <v>2</v>
      </c>
      <c r="W14" s="38">
        <v>15</v>
      </c>
      <c r="X14" s="39" t="s">
        <v>27</v>
      </c>
      <c r="Y14" s="38">
        <v>11</v>
      </c>
      <c r="Z14" s="286">
        <f>IF(Y14&gt;W14,1,0)+IF(Y15&gt;W15,1,0)+IF(Y16&gt;W16,1,0)</f>
        <v>0</v>
      </c>
      <c r="AA14" s="286">
        <f>IF(AB14&gt;AD14,1,0)+IF(AB15&gt;AD15,1,0)+IF(AB16&gt;AD16,1,0)</f>
        <v>0</v>
      </c>
      <c r="AB14" s="38">
        <v>9</v>
      </c>
      <c r="AC14" s="39" t="s">
        <v>27</v>
      </c>
      <c r="AD14" s="38">
        <v>15</v>
      </c>
      <c r="AE14" s="289">
        <f>IF(AD14&gt;AB14,1,0)+IF(AD15&gt;AB15,1,0)+IF(AD16&gt;AB16,1,0)</f>
        <v>2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13</v>
      </c>
      <c r="D15" s="59" t="s">
        <v>27</v>
      </c>
      <c r="E15" s="58">
        <f>M7</f>
        <v>15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6</v>
      </c>
      <c r="S15" s="39" t="s">
        <v>27</v>
      </c>
      <c r="T15" s="38">
        <v>15</v>
      </c>
      <c r="U15" s="287"/>
      <c r="V15" s="287"/>
      <c r="W15" s="38">
        <v>17</v>
      </c>
      <c r="X15" s="39" t="s">
        <v>27</v>
      </c>
      <c r="Y15" s="38">
        <v>16</v>
      </c>
      <c r="Z15" s="287"/>
      <c r="AA15" s="287"/>
      <c r="AB15" s="38">
        <v>10</v>
      </c>
      <c r="AC15" s="39" t="s">
        <v>27</v>
      </c>
      <c r="AD15" s="38">
        <v>15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0</v>
      </c>
      <c r="D16" s="59" t="s">
        <v>27</v>
      </c>
      <c r="E16" s="58">
        <f>M8</f>
        <v>0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/>
      <c r="S16" s="39" t="s">
        <v>27</v>
      </c>
      <c r="T16" s="38"/>
      <c r="U16" s="288"/>
      <c r="V16" s="288"/>
      <c r="W16" s="38"/>
      <c r="X16" s="39" t="s">
        <v>27</v>
      </c>
      <c r="Y16" s="38"/>
      <c r="Z16" s="288"/>
      <c r="AA16" s="288"/>
      <c r="AB16" s="38"/>
      <c r="AC16" s="39" t="s">
        <v>27</v>
      </c>
      <c r="AD16" s="38"/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西尾フレンズ（B）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西尾フレンズ（B）</v>
      </c>
      <c r="AI17" s="252">
        <f>IF(B18&gt;F18,1,0)+IF(G18&gt;K18,1,0)+IF(L18&gt;P18,1,0)+IF(Q18&gt;U18,1,0)+IF(V18&gt;Z18,1,0)+IF(AA18&gt;AE18,1,0)</f>
        <v>4</v>
      </c>
      <c r="AJ17" s="237">
        <f>IF(F18&gt;B18,1,0)+IF(K18&gt;G18,1,0)+IF(P18&gt;L18,1,0)+IF(U18&gt;Q18,1,0)+IF(Z18&gt;V18,1,0)+IF(AE18&gt;AA18,1,0)</f>
        <v>0</v>
      </c>
      <c r="AK17" s="234">
        <f>SUM(AI17/(AI17+AJ17))</f>
        <v>1</v>
      </c>
      <c r="AL17" s="237">
        <f>RANK(AK17,$AK$5:$AK$28,0)</f>
        <v>1</v>
      </c>
      <c r="AM17" s="237">
        <f>SUM(B18+G18+L18+Q18+V18+AA18)</f>
        <v>8</v>
      </c>
      <c r="AN17" s="237">
        <f>SUM(F18+K18+P18+U18+Z18+AE18)</f>
        <v>0</v>
      </c>
      <c r="AO17" s="234">
        <f>SUM(AM17/(AM17+AN17))</f>
        <v>1</v>
      </c>
      <c r="AP17" s="237">
        <f>RANK(AO17,$AO$5:$AO$28,0)</f>
        <v>1</v>
      </c>
      <c r="AQ17" s="237">
        <f>SUM(C18+C19+C20+H18+H19+H20+M18+M19+M20+R18+R19+R20+W18+W19+W20+AB18+AB19+AB20)</f>
        <v>120</v>
      </c>
      <c r="AR17" s="237">
        <f>SUM(E18+E19+E20+J18+J19+J20+O18+O19+O20+T18+T19+T20+Y18+Y19+Y20+AD18+AD19+AD20)</f>
        <v>52</v>
      </c>
      <c r="AS17" s="234">
        <f>SUM(AQ17/(AQ17+AR17))</f>
        <v>0.69767441860465118</v>
      </c>
      <c r="AT17" s="237">
        <f>RANK(AS17,$AS$5:$AS$28,0)</f>
        <v>1</v>
      </c>
      <c r="AU17" s="234">
        <f>RANK(AK17,$AK$5:$AK$28,1)+AO17</f>
        <v>7</v>
      </c>
      <c r="AV17" s="234">
        <f>RANK(AU17,$AU$5:$AU$28,1)+AS17</f>
        <v>6.6976744186046515</v>
      </c>
      <c r="AW17" s="240" t="str">
        <f>$AH$17</f>
        <v>西尾フレンズ（B）</v>
      </c>
      <c r="AX17" s="243">
        <f>RANK(AV17,$AV$5:$AV$28)</f>
        <v>1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2</v>
      </c>
      <c r="H18" s="58">
        <f>T10</f>
        <v>15</v>
      </c>
      <c r="I18" s="59" t="s">
        <v>27</v>
      </c>
      <c r="J18" s="58">
        <f>R10</f>
        <v>6</v>
      </c>
      <c r="K18" s="231">
        <f>IF(J18&gt;H18,1,0)+IF(J19&gt;H19,1,0)+IF(J20&gt;H20,1,0)</f>
        <v>0</v>
      </c>
      <c r="L18" s="231">
        <f>IF(M18&gt;O18,1,0)+IF(M19&gt;O19,1,0)+IF(M20&gt;O20,1,0)</f>
        <v>2</v>
      </c>
      <c r="M18" s="58">
        <f>T14</f>
        <v>15</v>
      </c>
      <c r="N18" s="59" t="s">
        <v>27</v>
      </c>
      <c r="O18" s="58">
        <f>R14</f>
        <v>2</v>
      </c>
      <c r="P18" s="231">
        <f>IF(O18&gt;M18,1,0)+IF(O19&gt;M19,1,0)+IF(O20&gt;M20,1,0)</f>
        <v>0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2</v>
      </c>
      <c r="W18" s="38">
        <v>15</v>
      </c>
      <c r="X18" s="39" t="s">
        <v>27</v>
      </c>
      <c r="Y18" s="38">
        <v>5</v>
      </c>
      <c r="Z18" s="286">
        <f>IF(Y18&gt;W18,1,0)+IF(Y19&gt;W19,1,0)+IF(Y20&gt;W20,1,0)</f>
        <v>0</v>
      </c>
      <c r="AA18" s="286">
        <f>IF(AB18&gt;AD18,1,0)+IF(AB19&gt;AD19,1,0)+IF(AB20&gt;AD20,1,0)</f>
        <v>2</v>
      </c>
      <c r="AB18" s="38">
        <v>15</v>
      </c>
      <c r="AC18" s="39" t="s">
        <v>27</v>
      </c>
      <c r="AD18" s="38">
        <v>12</v>
      </c>
      <c r="AE18" s="289">
        <f>IF(AD18&gt;AB18,1,0)+IF(AD19&gt;AB19,1,0)+IF(AD20&gt;AB20,1,0)</f>
        <v>0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15</v>
      </c>
      <c r="I19" s="59" t="s">
        <v>27</v>
      </c>
      <c r="J19" s="58">
        <f>R11</f>
        <v>5</v>
      </c>
      <c r="K19" s="232"/>
      <c r="L19" s="232"/>
      <c r="M19" s="58">
        <f>T15</f>
        <v>15</v>
      </c>
      <c r="N19" s="59" t="s">
        <v>27</v>
      </c>
      <c r="O19" s="58">
        <f>R15</f>
        <v>6</v>
      </c>
      <c r="P19" s="232"/>
      <c r="Q19" s="276"/>
      <c r="R19" s="56"/>
      <c r="S19" s="57" t="s">
        <v>27</v>
      </c>
      <c r="T19" s="56"/>
      <c r="U19" s="276"/>
      <c r="V19" s="287"/>
      <c r="W19" s="38">
        <v>15</v>
      </c>
      <c r="X19" s="39" t="s">
        <v>27</v>
      </c>
      <c r="Y19" s="38">
        <v>7</v>
      </c>
      <c r="Z19" s="287"/>
      <c r="AA19" s="287"/>
      <c r="AB19" s="38">
        <v>15</v>
      </c>
      <c r="AC19" s="39" t="s">
        <v>27</v>
      </c>
      <c r="AD19" s="38">
        <v>9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0</v>
      </c>
      <c r="I20" s="59" t="s">
        <v>29</v>
      </c>
      <c r="J20" s="58">
        <f>R12</f>
        <v>0</v>
      </c>
      <c r="K20" s="294"/>
      <c r="L20" s="294"/>
      <c r="M20" s="58">
        <f>T16</f>
        <v>0</v>
      </c>
      <c r="N20" s="59" t="s">
        <v>29</v>
      </c>
      <c r="O20" s="58">
        <f>R16</f>
        <v>0</v>
      </c>
      <c r="P20" s="294"/>
      <c r="Q20" s="295"/>
      <c r="R20" s="56"/>
      <c r="S20" s="57" t="s">
        <v>28</v>
      </c>
      <c r="T20" s="56"/>
      <c r="U20" s="295"/>
      <c r="V20" s="288"/>
      <c r="W20" s="38"/>
      <c r="X20" s="39" t="s">
        <v>29</v>
      </c>
      <c r="Y20" s="38"/>
      <c r="Z20" s="288"/>
      <c r="AA20" s="288"/>
      <c r="AB20" s="38"/>
      <c r="AC20" s="39" t="s">
        <v>29</v>
      </c>
      <c r="AD20" s="38"/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V・レックス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V・レックス</v>
      </c>
      <c r="AI21" s="252">
        <f>IF(B22&gt;F22,1,0)+IF(G22&gt;K22,1,0)+IF(L22&gt;P22,1,0)+IF(Q22&gt;U22,1,0)+IF(V22&gt;Z22,1,0)+IF(AA22&gt;AE22,1,0)</f>
        <v>0</v>
      </c>
      <c r="AJ21" s="237">
        <f>IF(F22&gt;B22,1,0)+IF(K22&gt;G22,1,0)+IF(P22&gt;L22,1,0)+IF(U22&gt;Q22,1,0)+IF(Z22&gt;V22,1,0)+IF(AE22&gt;AA22,1,0)</f>
        <v>4</v>
      </c>
      <c r="AK21" s="234">
        <f>SUM(AI21/(AI21+AJ21))</f>
        <v>0</v>
      </c>
      <c r="AL21" s="237">
        <f>RANK(AK21,$AK$5:$AK$28,0)</f>
        <v>6</v>
      </c>
      <c r="AM21" s="237">
        <f>SUM(B22+G22+L22+Q22+V22+AA22)</f>
        <v>0</v>
      </c>
      <c r="AN21" s="237">
        <f>SUM(F22+K22+P22+U22+Z22+AE22)</f>
        <v>8</v>
      </c>
      <c r="AO21" s="234">
        <f>SUM(AM21/(AM21+AN21))</f>
        <v>0</v>
      </c>
      <c r="AP21" s="237">
        <f>RANK(AO21,$AO$5:$AO$28,0)</f>
        <v>6</v>
      </c>
      <c r="AQ21" s="237">
        <f>SUM(C22+C23+C24+H22+H23+H24+M22+M23+M24+R22+R23+R24+W22+W23+W24+AB22+AB23+AB24)</f>
        <v>69</v>
      </c>
      <c r="AR21" s="237">
        <f>SUM(E22+E23+E24+J22+J23+J24+O22+O23+O24+T22+T23+T24+Y22+Y23+Y24+AD22+AD23+AD24)</f>
        <v>122</v>
      </c>
      <c r="AS21" s="234">
        <f>SUM(AQ21/(AQ21+AR21))</f>
        <v>0.36125654450261779</v>
      </c>
      <c r="AT21" s="237">
        <f>RANK(AS21,$AS$5:$AS$28,0)</f>
        <v>6</v>
      </c>
      <c r="AU21" s="234">
        <f>RANK(AK21,$AK$5:$AK$28,1)+AO21</f>
        <v>1</v>
      </c>
      <c r="AV21" s="234">
        <f>RANK(AU21,$AU$5:$AU$28,1)+AS21</f>
        <v>1.3612565445026177</v>
      </c>
      <c r="AW21" s="240" t="str">
        <f>$AH$21</f>
        <v>V・レックス</v>
      </c>
      <c r="AX21" s="243">
        <f>RANK(AV21,$AV$5:$AV$28)</f>
        <v>6</v>
      </c>
    </row>
    <row r="22" spans="1:50" ht="21.95" customHeight="1" x14ac:dyDescent="0.15">
      <c r="A22" s="250"/>
      <c r="B22" s="259">
        <f>IF(C22&gt;E22,1,0)+IF(C23&gt;E23,1,0)+IF(C24&gt;E24,1,0)</f>
        <v>0</v>
      </c>
      <c r="C22" s="58">
        <f>Y6</f>
        <v>2</v>
      </c>
      <c r="D22" s="59" t="s">
        <v>29</v>
      </c>
      <c r="E22" s="58">
        <f>W6</f>
        <v>15</v>
      </c>
      <c r="F22" s="231">
        <f>IF(E22&gt;C22,1,0)+IF(E23&gt;C23,1,0)+IF(E24&gt;C24,1,0)</f>
        <v>2</v>
      </c>
      <c r="G22" s="231">
        <f>IF(H22&gt;J22,1,0)+IF(H23&gt;J23,1,0)+IF(H24&gt;J24,1,0)</f>
        <v>0</v>
      </c>
      <c r="H22" s="58">
        <f>Y10</f>
        <v>7</v>
      </c>
      <c r="I22" s="59" t="s">
        <v>28</v>
      </c>
      <c r="J22" s="58">
        <f>W10</f>
        <v>15</v>
      </c>
      <c r="K22" s="231">
        <f>IF(J22&gt;H22,1,0)+IF(J23&gt;H23,1,0)+IF(J24&gt;H24,1,0)</f>
        <v>2</v>
      </c>
      <c r="L22" s="231">
        <f>IF(M22&gt;O22,1,0)+IF(M23&gt;O23,1,0)+IF(M24&gt;O24,1,0)</f>
        <v>0</v>
      </c>
      <c r="M22" s="58">
        <f>Y14</f>
        <v>11</v>
      </c>
      <c r="N22" s="59" t="s">
        <v>29</v>
      </c>
      <c r="O22" s="58">
        <f>W14</f>
        <v>15</v>
      </c>
      <c r="P22" s="231">
        <f>IF(O22&gt;M22,1,0)+IF(O23&gt;M23,1,0)+IF(O24&gt;M24,1,0)</f>
        <v>2</v>
      </c>
      <c r="Q22" s="231">
        <f>IF(R22&gt;T22,1,0)+IF(R23&gt;T23,1,0)+IF(R24&gt;T24,1,0)</f>
        <v>0</v>
      </c>
      <c r="R22" s="58">
        <f>Y18</f>
        <v>5</v>
      </c>
      <c r="S22" s="59" t="s">
        <v>29</v>
      </c>
      <c r="T22" s="58">
        <f>W18</f>
        <v>15</v>
      </c>
      <c r="U22" s="231">
        <f>IF(T22&gt;R22,1,0)+IF(T23&gt;R23,1,0)+IF(T24&gt;R24,1,0)</f>
        <v>2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12</v>
      </c>
      <c r="D23" s="59" t="s">
        <v>30</v>
      </c>
      <c r="E23" s="58">
        <f>W7</f>
        <v>15</v>
      </c>
      <c r="F23" s="232"/>
      <c r="G23" s="232"/>
      <c r="H23" s="58">
        <f>Y11</f>
        <v>9</v>
      </c>
      <c r="I23" s="59" t="s">
        <v>27</v>
      </c>
      <c r="J23" s="58">
        <f>W11</f>
        <v>15</v>
      </c>
      <c r="K23" s="232"/>
      <c r="L23" s="232"/>
      <c r="M23" s="58">
        <f>Y15</f>
        <v>16</v>
      </c>
      <c r="N23" s="59" t="s">
        <v>27</v>
      </c>
      <c r="O23" s="58">
        <f>W15</f>
        <v>17</v>
      </c>
      <c r="P23" s="232"/>
      <c r="Q23" s="232"/>
      <c r="R23" s="58">
        <f>Y19</f>
        <v>7</v>
      </c>
      <c r="S23" s="59" t="s">
        <v>27</v>
      </c>
      <c r="T23" s="58">
        <f>W19</f>
        <v>15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0</v>
      </c>
      <c r="D24" s="59" t="s">
        <v>27</v>
      </c>
      <c r="E24" s="58">
        <f>W8</f>
        <v>0</v>
      </c>
      <c r="F24" s="294"/>
      <c r="G24" s="294"/>
      <c r="H24" s="58">
        <f>Y12</f>
        <v>0</v>
      </c>
      <c r="I24" s="59" t="s">
        <v>27</v>
      </c>
      <c r="J24" s="58">
        <f>W12</f>
        <v>0</v>
      </c>
      <c r="K24" s="294"/>
      <c r="L24" s="294"/>
      <c r="M24" s="58">
        <f>Y16</f>
        <v>0</v>
      </c>
      <c r="N24" s="59" t="s">
        <v>27</v>
      </c>
      <c r="O24" s="58">
        <f>W16</f>
        <v>0</v>
      </c>
      <c r="P24" s="294"/>
      <c r="Q24" s="294"/>
      <c r="R24" s="58">
        <f>Y20</f>
        <v>0</v>
      </c>
      <c r="S24" s="59" t="s">
        <v>27</v>
      </c>
      <c r="T24" s="58">
        <f>W20</f>
        <v>0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Sunディーズ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Sunディーズ</v>
      </c>
      <c r="AI25" s="252">
        <f>IF(B26&gt;F26,1,0)+IF(G26&gt;K26,1,0)+IF(L26&gt;P26,1,0)+IF(Q26&gt;U26,1,0)+IF(V26&gt;Z26,1,0)+IF(AA26&gt;AE26,1,0)</f>
        <v>3</v>
      </c>
      <c r="AJ25" s="237">
        <f>IF(F26&gt;B26,1,0)+IF(K26&gt;G26,1,0)+IF(P26&gt;L26,1,0)+IF(U26&gt;Q26,1,0)+IF(Z26&gt;V26,1,0)+IF(AE26&gt;AA26,1,0)</f>
        <v>1</v>
      </c>
      <c r="AK25" s="234">
        <f>SUM(AI25/(AI25+AJ25))</f>
        <v>0.75</v>
      </c>
      <c r="AL25" s="237">
        <f>RANK(AK25,$AK$5:$AK$28,0)</f>
        <v>2</v>
      </c>
      <c r="AM25" s="237">
        <f>SUM(B26+G26+L26+Q26+V26+AA26)</f>
        <v>6</v>
      </c>
      <c r="AN25" s="237">
        <f>SUM(F26+K26+P26+U26+Z26+AE26)</f>
        <v>3</v>
      </c>
      <c r="AO25" s="234">
        <f>SUM(AM25/(AM25+AN25))</f>
        <v>0.66666666666666663</v>
      </c>
      <c r="AP25" s="237">
        <f>RANK(AO25,$AO$5:$AO$28,0)</f>
        <v>3</v>
      </c>
      <c r="AQ25" s="237">
        <f>SUM(C26+C27+C28+H26+H27+H28+M26+M27+M28+R26+R27+R28+W26+W27+W28+AB26+AB27+AB28)</f>
        <v>125</v>
      </c>
      <c r="AR25" s="237">
        <f>SUM(E26+E27+E28+J26+J27+J28+O26+O27+O28+T26+T27+T28+Y26+Y27+Y28+AD26+AD27+AD28)</f>
        <v>107</v>
      </c>
      <c r="AS25" s="234">
        <f>SUM(AQ25/(AQ25+AR25))</f>
        <v>0.53879310344827591</v>
      </c>
      <c r="AT25" s="237">
        <f>RANK(AS25,$AS$5:$AS$28,0)</f>
        <v>3</v>
      </c>
      <c r="AU25" s="234">
        <f>RANK(AK25,$AK$5:$AK$28,1)+AO25</f>
        <v>4.666666666666667</v>
      </c>
      <c r="AV25" s="234">
        <f>RANK(AU25,$AU$5:$AU$28,1)+AS25</f>
        <v>4.5387931034482758</v>
      </c>
      <c r="AW25" s="240" t="str">
        <f>$AH$25</f>
        <v>Sunディーズ</v>
      </c>
      <c r="AX25" s="243">
        <f>RANK(AV25,$AV$5:$AV$28)</f>
        <v>3</v>
      </c>
    </row>
    <row r="26" spans="1:50" ht="21.95" customHeight="1" x14ac:dyDescent="0.15">
      <c r="A26" s="250"/>
      <c r="B26" s="259">
        <f>IF(C26&gt;E26,1,0)+IF(C27&gt;E27,1,0)+IF(C28&gt;E28,1,0)</f>
        <v>2</v>
      </c>
      <c r="C26" s="58">
        <f>AD6</f>
        <v>13</v>
      </c>
      <c r="D26" s="59" t="s">
        <v>27</v>
      </c>
      <c r="E26" s="58">
        <f>AB6</f>
        <v>15</v>
      </c>
      <c r="F26" s="231">
        <f>IF(E26&gt;C26,1,0)+IF(E27&gt;C27,1,0)+IF(E28&gt;C28,1,0)</f>
        <v>1</v>
      </c>
      <c r="G26" s="231">
        <f>IF(H26&gt;J26,1,0)+IF(H27&gt;J27,1,0)+IF(H28&gt;J28,1,0)</f>
        <v>2</v>
      </c>
      <c r="H26" s="58">
        <f>AD10</f>
        <v>15</v>
      </c>
      <c r="I26" s="59" t="s">
        <v>27</v>
      </c>
      <c r="J26" s="58">
        <f>AB10</f>
        <v>4</v>
      </c>
      <c r="K26" s="231">
        <f>IF(J26&gt;H26,1,0)+IF(J27&gt;H27,1,0)+IF(J28&gt;H28,1,0)</f>
        <v>0</v>
      </c>
      <c r="L26" s="231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9</v>
      </c>
      <c r="P26" s="231">
        <f>IF(O26&gt;M26,1,0)+IF(O27&gt;M27,1,0)+IF(O28&gt;M28,1,0)</f>
        <v>0</v>
      </c>
      <c r="Q26" s="231">
        <f>IF(R26&gt;T26,1,0)+IF(R27&gt;T27,1,0)+IF(R28&gt;T28,1,0)</f>
        <v>0</v>
      </c>
      <c r="R26" s="58">
        <f>AD18</f>
        <v>12</v>
      </c>
      <c r="S26" s="59" t="s">
        <v>27</v>
      </c>
      <c r="T26" s="58">
        <f>AB18</f>
        <v>15</v>
      </c>
      <c r="U26" s="231">
        <f>IF(T26&gt;R26,1,0)+IF(T27&gt;R27,1,0)+IF(T28&gt;R28,1,0)</f>
        <v>2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15</v>
      </c>
      <c r="D27" s="59" t="s">
        <v>27</v>
      </c>
      <c r="E27" s="58">
        <f>AB7</f>
        <v>13</v>
      </c>
      <c r="F27" s="232"/>
      <c r="G27" s="232"/>
      <c r="H27" s="58">
        <f>AD11</f>
        <v>15</v>
      </c>
      <c r="I27" s="59" t="s">
        <v>27</v>
      </c>
      <c r="J27" s="58">
        <f>AB11</f>
        <v>12</v>
      </c>
      <c r="K27" s="232"/>
      <c r="L27" s="232"/>
      <c r="M27" s="58">
        <f>AD15</f>
        <v>15</v>
      </c>
      <c r="N27" s="59" t="s">
        <v>27</v>
      </c>
      <c r="O27" s="58">
        <f>AB15</f>
        <v>10</v>
      </c>
      <c r="P27" s="232"/>
      <c r="Q27" s="232"/>
      <c r="R27" s="58">
        <f>AD19</f>
        <v>9</v>
      </c>
      <c r="S27" s="59" t="s">
        <v>27</v>
      </c>
      <c r="T27" s="58">
        <f>AB19</f>
        <v>15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16</v>
      </c>
      <c r="D28" s="63" t="s">
        <v>27</v>
      </c>
      <c r="E28" s="62">
        <f>AB8</f>
        <v>14</v>
      </c>
      <c r="F28" s="233"/>
      <c r="G28" s="233"/>
      <c r="H28" s="62">
        <f>AD12</f>
        <v>0</v>
      </c>
      <c r="I28" s="63" t="s">
        <v>27</v>
      </c>
      <c r="J28" s="62">
        <f>AB12</f>
        <v>0</v>
      </c>
      <c r="K28" s="233"/>
      <c r="L28" s="233"/>
      <c r="M28" s="62">
        <f>AD16</f>
        <v>0</v>
      </c>
      <c r="N28" s="63" t="s">
        <v>27</v>
      </c>
      <c r="O28" s="62">
        <f>AB16</f>
        <v>0</v>
      </c>
      <c r="P28" s="233"/>
      <c r="Q28" s="233"/>
      <c r="R28" s="62">
        <f>AD20</f>
        <v>0</v>
      </c>
      <c r="S28" s="63" t="s">
        <v>27</v>
      </c>
      <c r="T28" s="62">
        <f>AB20</f>
        <v>0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X168"/>
  <sheetViews>
    <sheetView topLeftCell="A2" zoomScale="65" zoomScaleNormal="65" workbookViewId="0">
      <selection activeCell="AB18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141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レディース40歳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127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Bグループ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150</v>
      </c>
      <c r="B3" s="328" t="s">
        <v>151</v>
      </c>
      <c r="C3" s="329"/>
      <c r="D3" s="329"/>
      <c r="E3" s="329"/>
      <c r="F3" s="330"/>
      <c r="G3" s="334" t="s">
        <v>152</v>
      </c>
      <c r="H3" s="329"/>
      <c r="I3" s="329"/>
      <c r="J3" s="329"/>
      <c r="K3" s="330"/>
      <c r="L3" s="334" t="s">
        <v>153</v>
      </c>
      <c r="M3" s="329"/>
      <c r="N3" s="329"/>
      <c r="O3" s="329"/>
      <c r="P3" s="330"/>
      <c r="Q3" s="334" t="s">
        <v>154</v>
      </c>
      <c r="R3" s="329"/>
      <c r="S3" s="329"/>
      <c r="T3" s="329"/>
      <c r="U3" s="330"/>
      <c r="V3" s="334" t="s">
        <v>155</v>
      </c>
      <c r="W3" s="329"/>
      <c r="X3" s="329"/>
      <c r="Y3" s="329"/>
      <c r="Z3" s="330"/>
      <c r="AA3" s="334" t="s">
        <v>156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T-3ピンク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T-3ピンク</v>
      </c>
      <c r="AI5" s="308">
        <f>IF(B6&gt;F6,1,0)+IF(G6&gt;K6,1,0)+IF(L6&gt;P6,1,0)+IF(Q6&gt;U6,1,0)+IF(V6&gt;Z6,1,0)+IF(AA6&gt;AE6,1,0)</f>
        <v>3</v>
      </c>
      <c r="AJ5" s="309">
        <f>IF(F6&gt;B6,1,0)+IF(K6&gt;G6,1,0)+IF(P6&gt;L6,1,0)+IF(U6&gt;Q6,1,0)+IF(Z6&gt;V6,1,0)+IF(AE6&gt;AA6,1,0)</f>
        <v>1</v>
      </c>
      <c r="AK5" s="310">
        <f>SUM(AI5/(AI5+AJ5))</f>
        <v>0.75</v>
      </c>
      <c r="AL5" s="309">
        <f>RANK(AK5,$AK$5:$AK$28,0)</f>
        <v>2</v>
      </c>
      <c r="AM5" s="309">
        <f>SUM(B6+G6+L6+Q6+V6+AA6)</f>
        <v>6</v>
      </c>
      <c r="AN5" s="309">
        <f>SUM(F6+K6+P6+U6+Z6+AE6)</f>
        <v>2</v>
      </c>
      <c r="AO5" s="310">
        <f>SUM(AM5/(AM5+AN5))</f>
        <v>0.75</v>
      </c>
      <c r="AP5" s="309">
        <f>RANK(AO5,$AO$5:$AO$28,0)</f>
        <v>2</v>
      </c>
      <c r="AQ5" s="309">
        <f>SUM(C6+C7+C8+H6+H7+H8+M6+M7+M8+R6+R7+R8+W6+W7+W8+AB6+AB7+AB8)</f>
        <v>112</v>
      </c>
      <c r="AR5" s="309">
        <f>SUM(E6+E7+E8+J6+J7+J8+O6+O7+O8+T6+T7+T8+Y6+Y7+Y8+AD6+AD7+AD8)</f>
        <v>76</v>
      </c>
      <c r="AS5" s="310">
        <f>SUM(AQ5/(AQ5+AR5))</f>
        <v>0.5957446808510638</v>
      </c>
      <c r="AT5" s="309">
        <f>RANK(AS5,$AS$5:$AS$28,0)</f>
        <v>1</v>
      </c>
      <c r="AU5" s="310">
        <f>RANK(AK5,$AK$5:$AK$28,1)+AO5</f>
        <v>5.75</v>
      </c>
      <c r="AV5" s="310">
        <f>RANK(AU5,$AU$5:$AU$28,1)+AS5</f>
        <v>5.5957446808510642</v>
      </c>
      <c r="AW5" s="312" t="str">
        <f>$AH$5</f>
        <v>T-3ピンク</v>
      </c>
      <c r="AX5" s="313">
        <f>RANK(AV5,$AV$5:$AV$28)</f>
        <v>2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2</v>
      </c>
      <c r="H6" s="38">
        <v>15</v>
      </c>
      <c r="I6" s="39" t="s">
        <v>27</v>
      </c>
      <c r="J6" s="38">
        <v>8</v>
      </c>
      <c r="K6" s="286">
        <f>IF(J6&gt;H6,1,0)+IF(J7&gt;H7,1,0)+IF(J8&gt;H8,1,0)</f>
        <v>0</v>
      </c>
      <c r="L6" s="286">
        <f>IF(M6&gt;O6,1,0)+IF(M7&gt;O7,1,0)+IF(M8&gt;O8,1,0)</f>
        <v>2</v>
      </c>
      <c r="M6" s="38">
        <v>15</v>
      </c>
      <c r="N6" s="39" t="s">
        <v>27</v>
      </c>
      <c r="O6" s="38">
        <v>6</v>
      </c>
      <c r="P6" s="286">
        <f>IF(O6&gt;M6,1,0)+IF(O7&gt;M7,1,0)+IF(O8&gt;M8,1,0)</f>
        <v>0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0</v>
      </c>
      <c r="W6" s="38">
        <v>13</v>
      </c>
      <c r="X6" s="39" t="s">
        <v>27</v>
      </c>
      <c r="Y6" s="38">
        <v>15</v>
      </c>
      <c r="Z6" s="286">
        <f>IF(Y6&gt;W6,1,0)+IF(Y7&gt;W7,1,0)+IF(Y8&gt;W8,1,0)</f>
        <v>2</v>
      </c>
      <c r="AA6" s="286">
        <f>IF(AB6&gt;AD6,1,0)+IF(AB7&gt;AD7,1,0)+IF(AB8&gt;AD8,1,0)</f>
        <v>2</v>
      </c>
      <c r="AB6" s="38">
        <v>15</v>
      </c>
      <c r="AC6" s="39" t="s">
        <v>27</v>
      </c>
      <c r="AD6" s="38">
        <v>7</v>
      </c>
      <c r="AE6" s="289">
        <f>IF(AD6&gt;AB6,1,0)+IF(AD7&gt;AB7,1,0)+IF(AD8&gt;AB8,1,0)</f>
        <v>0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15</v>
      </c>
      <c r="I7" s="39" t="s">
        <v>27</v>
      </c>
      <c r="J7" s="38">
        <v>7</v>
      </c>
      <c r="K7" s="287"/>
      <c r="L7" s="287"/>
      <c r="M7" s="38">
        <v>15</v>
      </c>
      <c r="N7" s="39" t="s">
        <v>27</v>
      </c>
      <c r="O7" s="38">
        <v>8</v>
      </c>
      <c r="P7" s="287"/>
      <c r="Q7" s="270"/>
      <c r="R7" s="60"/>
      <c r="S7" s="61" t="s">
        <v>27</v>
      </c>
      <c r="T7" s="60"/>
      <c r="U7" s="270"/>
      <c r="V7" s="287"/>
      <c r="W7" s="38">
        <v>9</v>
      </c>
      <c r="X7" s="39" t="s">
        <v>27</v>
      </c>
      <c r="Y7" s="38">
        <v>15</v>
      </c>
      <c r="Z7" s="287"/>
      <c r="AA7" s="287"/>
      <c r="AB7" s="38">
        <v>15</v>
      </c>
      <c r="AC7" s="39" t="s">
        <v>27</v>
      </c>
      <c r="AD7" s="38">
        <v>10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/>
      <c r="N8" s="39" t="s">
        <v>27</v>
      </c>
      <c r="O8" s="38"/>
      <c r="P8" s="288"/>
      <c r="Q8" s="271"/>
      <c r="R8" s="60"/>
      <c r="S8" s="61" t="s">
        <v>27</v>
      </c>
      <c r="T8" s="60"/>
      <c r="U8" s="271"/>
      <c r="V8" s="288"/>
      <c r="W8" s="38"/>
      <c r="X8" s="39" t="s">
        <v>27</v>
      </c>
      <c r="Y8" s="38"/>
      <c r="Z8" s="288"/>
      <c r="AA8" s="288"/>
      <c r="AB8" s="38"/>
      <c r="AC8" s="39" t="s">
        <v>27</v>
      </c>
      <c r="AD8" s="38"/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ぱーる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ぱーる</v>
      </c>
      <c r="AI9" s="252">
        <f>IF(B10&gt;F10,1,0)+IF(G10&gt;K10,1,0)+IF(L10&gt;P10,1,0)+IF(Q10&gt;U10,1,0)+IF(V10&gt;Z10,1,0)+IF(AA10&gt;AE10,1,0)</f>
        <v>0</v>
      </c>
      <c r="AJ9" s="237">
        <f>IF(F10&gt;B10,1,0)+IF(K10&gt;G10,1,0)+IF(P10&gt;L10,1,0)+IF(U10&gt;Q10,1,0)+IF(Z10&gt;V10,1,0)+IF(AE10&gt;AA10,1,0)</f>
        <v>4</v>
      </c>
      <c r="AK9" s="234">
        <f>SUM(AI9/(AI9+AJ9))</f>
        <v>0</v>
      </c>
      <c r="AL9" s="237">
        <f>RANK(AK9,$AK$5:$AK$28,0)</f>
        <v>6</v>
      </c>
      <c r="AM9" s="237">
        <f>SUM(B10+G10+L10+Q10+V10+AA10)</f>
        <v>0</v>
      </c>
      <c r="AN9" s="237">
        <f>SUM(F10+K10+P10+U10+Z10+AE10)</f>
        <v>8</v>
      </c>
      <c r="AO9" s="234">
        <f>SUM(AM9/(AM9+AN9))</f>
        <v>0</v>
      </c>
      <c r="AP9" s="237">
        <f>RANK(AO9,$AO$5:$AO$28,0)</f>
        <v>6</v>
      </c>
      <c r="AQ9" s="237">
        <f>SUM(C10+C11+C12+H10+H11+H12+M10+M11+M12+R10+R11+R12+W10+W11+W12+AB10+AB11+AB12)</f>
        <v>70</v>
      </c>
      <c r="AR9" s="237">
        <f>SUM(E10+E11+E12+J10+J11+J12+O10+O11+O12+T10+T11+T12+Y10+Y11+Y12+AD10+AD11+AD12)</f>
        <v>122</v>
      </c>
      <c r="AS9" s="234">
        <f>SUM(AQ9/(AQ9+AR9))</f>
        <v>0.36458333333333331</v>
      </c>
      <c r="AT9" s="237">
        <f>RANK(AS9,$AS$5:$AS$28,0)</f>
        <v>6</v>
      </c>
      <c r="AU9" s="234">
        <f>RANK(AK9,$AK$5:$AK$28,1)+AO9</f>
        <v>1</v>
      </c>
      <c r="AV9" s="234">
        <f>RANK(AU9,$AU$5:$AU$28,1)+AS9</f>
        <v>1.3645833333333333</v>
      </c>
      <c r="AW9" s="240" t="str">
        <f>$AH$9</f>
        <v>ぱーる</v>
      </c>
      <c r="AX9" s="243">
        <f>RANK(AV9,$AV$5:$AV$28)</f>
        <v>6</v>
      </c>
    </row>
    <row r="10" spans="1:50" ht="21.95" customHeight="1" x14ac:dyDescent="0.15">
      <c r="A10" s="250"/>
      <c r="B10" s="259">
        <f>IF(C10&gt;E10,1,0)+IF(C11&gt;E11,1,0)+IF(C12&gt;E12,1,0)</f>
        <v>0</v>
      </c>
      <c r="C10" s="58">
        <f>J6</f>
        <v>8</v>
      </c>
      <c r="D10" s="59" t="s">
        <v>27</v>
      </c>
      <c r="E10" s="58">
        <f>H6</f>
        <v>15</v>
      </c>
      <c r="F10" s="231">
        <f>IF(E10&gt;C10,1,0)+IF(E11&gt;C11,1,0)+IF(E12&gt;C12,1,0)</f>
        <v>2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0</v>
      </c>
      <c r="R10" s="38">
        <v>2</v>
      </c>
      <c r="S10" s="39" t="s">
        <v>27</v>
      </c>
      <c r="T10" s="38">
        <v>15</v>
      </c>
      <c r="U10" s="286">
        <f>IF(T10&gt;R10,1,0)+IF(T11&gt;R11,1,0)+IF(T12&gt;R12,1,0)</f>
        <v>2</v>
      </c>
      <c r="V10" s="286">
        <f>IF(W10&gt;Y10,1,0)+IF(W11&gt;Y11,1,0)+IF(W12&gt;Y12,1,0)</f>
        <v>0</v>
      </c>
      <c r="W10" s="38">
        <v>6</v>
      </c>
      <c r="X10" s="39" t="s">
        <v>27</v>
      </c>
      <c r="Y10" s="38">
        <v>15</v>
      </c>
      <c r="Z10" s="286">
        <f>IF(Y10&gt;W10,1,0)+IF(Y11&gt;W11,1,0)+IF(Y12&gt;W12,1,0)</f>
        <v>2</v>
      </c>
      <c r="AA10" s="286">
        <f>IF(AB10&gt;AD10,1,0)+IF(AB11&gt;AD11,1,0)+IF(AB12&gt;AD12,1,0)</f>
        <v>0</v>
      </c>
      <c r="AB10" s="38">
        <v>16</v>
      </c>
      <c r="AC10" s="39" t="s">
        <v>27</v>
      </c>
      <c r="AD10" s="38">
        <v>17</v>
      </c>
      <c r="AE10" s="289">
        <f>IF(AD10&gt;AB10,1,0)+IF(AD11&gt;AB11,1,0)+IF(AD12&gt;AB12,1,0)</f>
        <v>2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7</v>
      </c>
      <c r="D11" s="59" t="s">
        <v>27</v>
      </c>
      <c r="E11" s="58">
        <f>H7</f>
        <v>15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8</v>
      </c>
      <c r="S11" s="39" t="s">
        <v>27</v>
      </c>
      <c r="T11" s="38">
        <v>15</v>
      </c>
      <c r="U11" s="287"/>
      <c r="V11" s="287"/>
      <c r="W11" s="38">
        <v>11</v>
      </c>
      <c r="X11" s="39" t="s">
        <v>27</v>
      </c>
      <c r="Y11" s="38">
        <v>15</v>
      </c>
      <c r="Z11" s="287"/>
      <c r="AA11" s="287"/>
      <c r="AB11" s="38">
        <v>12</v>
      </c>
      <c r="AC11" s="39" t="s">
        <v>27</v>
      </c>
      <c r="AD11" s="38">
        <v>15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/>
      <c r="S12" s="39" t="s">
        <v>27</v>
      </c>
      <c r="T12" s="38"/>
      <c r="U12" s="288"/>
      <c r="V12" s="288"/>
      <c r="W12" s="38"/>
      <c r="X12" s="39" t="s">
        <v>27</v>
      </c>
      <c r="Y12" s="38"/>
      <c r="Z12" s="288"/>
      <c r="AA12" s="288"/>
      <c r="AB12" s="38"/>
      <c r="AC12" s="39" t="s">
        <v>27</v>
      </c>
      <c r="AD12" s="38"/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Twinkle　A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Twinkle　A</v>
      </c>
      <c r="AI13" s="252">
        <f>IF(B14&gt;F14,1,0)+IF(G14&gt;K14,1,0)+IF(L14&gt;P14,1,0)+IF(Q14&gt;U14,1,0)+IF(V14&gt;Z14,1,0)+IF(AA14&gt;AE14,1,0)</f>
        <v>1</v>
      </c>
      <c r="AJ13" s="237">
        <f>IF(F14&gt;B14,1,0)+IF(K14&gt;G14,1,0)+IF(P14&gt;L14,1,0)+IF(U14&gt;Q14,1,0)+IF(Z14&gt;V14,1,0)+IF(AE14&gt;AA14,1,0)</f>
        <v>3</v>
      </c>
      <c r="AK13" s="234">
        <f>SUM(AI13/(AI13+AJ13))</f>
        <v>0.25</v>
      </c>
      <c r="AL13" s="237">
        <f>RANK(AK13,$AK$5:$AK$28,0)</f>
        <v>5</v>
      </c>
      <c r="AM13" s="237">
        <f>SUM(B14+G14+L14+Q14+V14+AA14)</f>
        <v>2</v>
      </c>
      <c r="AN13" s="237">
        <f>SUM(F14+K14+P14+U14+Z14+AE14)</f>
        <v>6</v>
      </c>
      <c r="AO13" s="234">
        <f>SUM(AM13/(AM13+AN13))</f>
        <v>0.25</v>
      </c>
      <c r="AP13" s="237">
        <f>RANK(AO13,$AO$5:$AO$28,0)</f>
        <v>5</v>
      </c>
      <c r="AQ13" s="237">
        <f>SUM(C14+C15+C16+H14+H15+H16+M14+M15+M16+R14+R15+R16+W14+W15+W16+AB14+AB15+AB16)</f>
        <v>81</v>
      </c>
      <c r="AR13" s="237">
        <f>SUM(E14+E15+E16+J14+J15+J16+O14+O15+O16+T14+T15+T16+Y14+Y15+Y16+AD14+AD15+AD16)</f>
        <v>112</v>
      </c>
      <c r="AS13" s="234">
        <f>SUM(AQ13/(AQ13+AR13))</f>
        <v>0.41968911917098445</v>
      </c>
      <c r="AT13" s="237">
        <f>RANK(AS13,$AS$5:$AS$28,0)</f>
        <v>5</v>
      </c>
      <c r="AU13" s="234">
        <f>RANK(AK13,$AK$5:$AK$28,1)+AO13</f>
        <v>2.25</v>
      </c>
      <c r="AV13" s="234">
        <f>RANK(AU13,$AU$5:$AU$28,1)+AS13</f>
        <v>2.4196891191709846</v>
      </c>
      <c r="AW13" s="240" t="str">
        <f>$AH$13</f>
        <v>Twinkle　A</v>
      </c>
      <c r="AX13" s="243">
        <f>RANK(AV13,$AV$5:$AV$28)</f>
        <v>5</v>
      </c>
    </row>
    <row r="14" spans="1:50" ht="21.75" customHeight="1" x14ac:dyDescent="0.15">
      <c r="A14" s="250"/>
      <c r="B14" s="259">
        <f>IF(C14&gt;E14,1,0)+IF(C15&gt;E15,1,0)+IF(C16&gt;E16,1,0)</f>
        <v>0</v>
      </c>
      <c r="C14" s="58">
        <f>O6</f>
        <v>6</v>
      </c>
      <c r="D14" s="59" t="s">
        <v>27</v>
      </c>
      <c r="E14" s="58">
        <f>M6</f>
        <v>15</v>
      </c>
      <c r="F14" s="231">
        <f>IF(E14&gt;C14,1,0)+IF(E15&gt;C15,1,0)+IF(E16&gt;C16,1,0)</f>
        <v>2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0</v>
      </c>
      <c r="R14" s="38">
        <v>6</v>
      </c>
      <c r="S14" s="39" t="s">
        <v>27</v>
      </c>
      <c r="T14" s="38">
        <v>10</v>
      </c>
      <c r="U14" s="286">
        <f>IF(T14&gt;R14,1,0)+IF(T15&gt;R15,1,0)+IF(T16&gt;R16,1,0)</f>
        <v>2</v>
      </c>
      <c r="V14" s="286">
        <f>IF(W14&gt;Y14,1,0)+IF(W15&gt;Y15,1,0)+IF(W16&gt;Y16,1,0)</f>
        <v>0</v>
      </c>
      <c r="W14" s="38">
        <v>11</v>
      </c>
      <c r="X14" s="39" t="s">
        <v>27</v>
      </c>
      <c r="Y14" s="38">
        <v>15</v>
      </c>
      <c r="Z14" s="286">
        <f>IF(Y14&gt;W14,1,0)+IF(Y15&gt;W15,1,0)+IF(Y16&gt;W16,1,0)</f>
        <v>2</v>
      </c>
      <c r="AA14" s="286">
        <f>IF(AB14&gt;AD14,1,0)+IF(AB15&gt;AD15,1,0)+IF(AB16&gt;AD16,1,0)</f>
        <v>2</v>
      </c>
      <c r="AB14" s="38">
        <v>17</v>
      </c>
      <c r="AC14" s="39" t="s">
        <v>27</v>
      </c>
      <c r="AD14" s="38">
        <v>16</v>
      </c>
      <c r="AE14" s="289">
        <f>IF(AD14&gt;AB14,1,0)+IF(AD15&gt;AB15,1,0)+IF(AD16&gt;AB16,1,0)</f>
        <v>0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8</v>
      </c>
      <c r="D15" s="59" t="s">
        <v>27</v>
      </c>
      <c r="E15" s="58">
        <f>M7</f>
        <v>15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10</v>
      </c>
      <c r="S15" s="39" t="s">
        <v>27</v>
      </c>
      <c r="T15" s="38">
        <v>15</v>
      </c>
      <c r="U15" s="287"/>
      <c r="V15" s="287"/>
      <c r="W15" s="38">
        <v>8</v>
      </c>
      <c r="X15" s="39" t="s">
        <v>27</v>
      </c>
      <c r="Y15" s="38">
        <v>15</v>
      </c>
      <c r="Z15" s="287"/>
      <c r="AA15" s="287"/>
      <c r="AB15" s="38">
        <v>15</v>
      </c>
      <c r="AC15" s="39" t="s">
        <v>27</v>
      </c>
      <c r="AD15" s="38">
        <v>11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0</v>
      </c>
      <c r="D16" s="59" t="s">
        <v>27</v>
      </c>
      <c r="E16" s="58">
        <f>M8</f>
        <v>0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/>
      <c r="S16" s="39" t="s">
        <v>27</v>
      </c>
      <c r="T16" s="38"/>
      <c r="U16" s="288"/>
      <c r="V16" s="288"/>
      <c r="W16" s="38"/>
      <c r="X16" s="39" t="s">
        <v>27</v>
      </c>
      <c r="Y16" s="38"/>
      <c r="Z16" s="288"/>
      <c r="AA16" s="288"/>
      <c r="AB16" s="38"/>
      <c r="AC16" s="39" t="s">
        <v>27</v>
      </c>
      <c r="AD16" s="38"/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ビギナーズZ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ビギナーズZ</v>
      </c>
      <c r="AI17" s="252">
        <f>IF(B18&gt;F18,1,0)+IF(G18&gt;K18,1,0)+IF(L18&gt;P18,1,0)+IF(Q18&gt;U18,1,0)+IF(V18&gt;Z18,1,0)+IF(AA18&gt;AE18,1,0)</f>
        <v>2</v>
      </c>
      <c r="AJ17" s="237">
        <f>IF(F18&gt;B18,1,0)+IF(K18&gt;G18,1,0)+IF(P18&gt;L18,1,0)+IF(U18&gt;Q18,1,0)+IF(Z18&gt;V18,1,0)+IF(AE18&gt;AA18,1,0)</f>
        <v>2</v>
      </c>
      <c r="AK17" s="234">
        <f>SUM(AI17/(AI17+AJ17))</f>
        <v>0.5</v>
      </c>
      <c r="AL17" s="237">
        <f>RANK(AK17,$AK$5:$AK$28,0)</f>
        <v>3</v>
      </c>
      <c r="AM17" s="237">
        <f>SUM(B18+G18+L18+Q18+V18+AA18)</f>
        <v>6</v>
      </c>
      <c r="AN17" s="237">
        <f>SUM(F18+K18+P18+U18+Z18+AE18)</f>
        <v>4</v>
      </c>
      <c r="AO17" s="234">
        <f>SUM(AM17/(AM17+AN17))</f>
        <v>0.6</v>
      </c>
      <c r="AP17" s="237">
        <f>RANK(AO17,$AO$5:$AO$28,0)</f>
        <v>3</v>
      </c>
      <c r="AQ17" s="237">
        <f>SUM(C18+C19+C20+H18+H19+H20+M18+M19+M20+R18+R19+R20+W18+W19+W20+AB18+AB19+AB20)</f>
        <v>140</v>
      </c>
      <c r="AR17" s="237">
        <f>SUM(E18+E19+E20+J18+J19+J20+O18+O19+O20+T18+T19+T20+Y18+Y19+Y20+AD18+AD19+AD20)</f>
        <v>111</v>
      </c>
      <c r="AS17" s="234">
        <f>SUM(AQ17/(AQ17+AR17))</f>
        <v>0.55776892430278879</v>
      </c>
      <c r="AT17" s="237">
        <f>RANK(AS17,$AS$5:$AS$28,0)</f>
        <v>3</v>
      </c>
      <c r="AU17" s="234">
        <f>RANK(AK17,$AK$5:$AK$28,1)+AO17</f>
        <v>3.6</v>
      </c>
      <c r="AV17" s="234">
        <f>RANK(AU17,$AU$5:$AU$28,1)+AS17</f>
        <v>4.5577689243027883</v>
      </c>
      <c r="AW17" s="240" t="str">
        <f>$AH$17</f>
        <v>ビギナーズZ</v>
      </c>
      <c r="AX17" s="243">
        <f>RANK(AV17,$AV$5:$AV$28)</f>
        <v>3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2</v>
      </c>
      <c r="H18" s="58">
        <f>T10</f>
        <v>15</v>
      </c>
      <c r="I18" s="59" t="s">
        <v>27</v>
      </c>
      <c r="J18" s="58">
        <f>R10</f>
        <v>2</v>
      </c>
      <c r="K18" s="231">
        <f>IF(J18&gt;H18,1,0)+IF(J19&gt;H19,1,0)+IF(J20&gt;H20,1,0)</f>
        <v>0</v>
      </c>
      <c r="L18" s="231">
        <f>IF(M18&gt;O18,1,0)+IF(M19&gt;O19,1,0)+IF(M20&gt;O20,1,0)</f>
        <v>2</v>
      </c>
      <c r="M18" s="58">
        <f>T14</f>
        <v>10</v>
      </c>
      <c r="N18" s="59" t="s">
        <v>27</v>
      </c>
      <c r="O18" s="58">
        <f>R14</f>
        <v>6</v>
      </c>
      <c r="P18" s="231">
        <f>IF(O18&gt;M18,1,0)+IF(O19&gt;M19,1,0)+IF(O20&gt;M20,1,0)</f>
        <v>0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1</v>
      </c>
      <c r="W18" s="38">
        <v>16</v>
      </c>
      <c r="X18" s="39" t="s">
        <v>27</v>
      </c>
      <c r="Y18" s="38">
        <v>17</v>
      </c>
      <c r="Z18" s="286">
        <f>IF(Y18&gt;W18,1,0)+IF(Y19&gt;W19,1,0)+IF(Y20&gt;W20,1,0)</f>
        <v>2</v>
      </c>
      <c r="AA18" s="286">
        <f>IF(AB18&gt;AD18,1,0)+IF(AB19&gt;AD19,1,0)+IF(AB20&gt;AD20,1,0)</f>
        <v>1</v>
      </c>
      <c r="AB18" s="38">
        <v>13</v>
      </c>
      <c r="AC18" s="39" t="s">
        <v>27</v>
      </c>
      <c r="AD18" s="38">
        <v>15</v>
      </c>
      <c r="AE18" s="289">
        <f>IF(AD18&gt;AB18,1,0)+IF(AD19&gt;AB19,1,0)+IF(AD20&gt;AB20,1,0)</f>
        <v>2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15</v>
      </c>
      <c r="I19" s="59" t="s">
        <v>27</v>
      </c>
      <c r="J19" s="58">
        <f>R11</f>
        <v>8</v>
      </c>
      <c r="K19" s="232"/>
      <c r="L19" s="232"/>
      <c r="M19" s="58">
        <f>T15</f>
        <v>15</v>
      </c>
      <c r="N19" s="59" t="s">
        <v>27</v>
      </c>
      <c r="O19" s="58">
        <f>R15</f>
        <v>10</v>
      </c>
      <c r="P19" s="232"/>
      <c r="Q19" s="276"/>
      <c r="R19" s="56"/>
      <c r="S19" s="57" t="s">
        <v>27</v>
      </c>
      <c r="T19" s="56"/>
      <c r="U19" s="276"/>
      <c r="V19" s="287"/>
      <c r="W19" s="38">
        <v>15</v>
      </c>
      <c r="X19" s="39" t="s">
        <v>27</v>
      </c>
      <c r="Y19" s="38">
        <v>11</v>
      </c>
      <c r="Z19" s="287"/>
      <c r="AA19" s="287"/>
      <c r="AB19" s="38">
        <v>15</v>
      </c>
      <c r="AC19" s="39" t="s">
        <v>27</v>
      </c>
      <c r="AD19" s="38">
        <v>11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0</v>
      </c>
      <c r="I20" s="59" t="s">
        <v>29</v>
      </c>
      <c r="J20" s="58">
        <f>R12</f>
        <v>0</v>
      </c>
      <c r="K20" s="294"/>
      <c r="L20" s="294"/>
      <c r="M20" s="58">
        <f>T16</f>
        <v>0</v>
      </c>
      <c r="N20" s="59" t="s">
        <v>29</v>
      </c>
      <c r="O20" s="58">
        <f>R16</f>
        <v>0</v>
      </c>
      <c r="P20" s="294"/>
      <c r="Q20" s="295"/>
      <c r="R20" s="56"/>
      <c r="S20" s="57" t="s">
        <v>28</v>
      </c>
      <c r="T20" s="56"/>
      <c r="U20" s="295"/>
      <c r="V20" s="288"/>
      <c r="W20" s="38">
        <v>12</v>
      </c>
      <c r="X20" s="39" t="s">
        <v>29</v>
      </c>
      <c r="Y20" s="38">
        <v>15</v>
      </c>
      <c r="Z20" s="288"/>
      <c r="AA20" s="288"/>
      <c r="AB20" s="38">
        <v>14</v>
      </c>
      <c r="AC20" s="39" t="s">
        <v>29</v>
      </c>
      <c r="AD20" s="38">
        <v>16</v>
      </c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T-SKYママ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T-SKYママ</v>
      </c>
      <c r="AI21" s="252">
        <f>IF(B22&gt;F22,1,0)+IF(G22&gt;K22,1,0)+IF(L22&gt;P22,1,0)+IF(Q22&gt;U22,1,0)+IF(V22&gt;Z22,1,0)+IF(AA22&gt;AE22,1,0)</f>
        <v>4</v>
      </c>
      <c r="AJ21" s="237">
        <f>IF(F22&gt;B22,1,0)+IF(K22&gt;G22,1,0)+IF(P22&gt;L22,1,0)+IF(U22&gt;Q22,1,0)+IF(Z22&gt;V22,1,0)+IF(AE22&gt;AA22,1,0)</f>
        <v>0</v>
      </c>
      <c r="AK21" s="234">
        <f>SUM(AI21/(AI21+AJ21))</f>
        <v>1</v>
      </c>
      <c r="AL21" s="237">
        <f>RANK(AK21,$AK$5:$AK$28,0)</f>
        <v>1</v>
      </c>
      <c r="AM21" s="237">
        <f>SUM(B22+G22+L22+Q22+V22+AA22)</f>
        <v>8</v>
      </c>
      <c r="AN21" s="237">
        <f>SUM(F22+K22+P22+U22+Z22+AE22)</f>
        <v>1</v>
      </c>
      <c r="AO21" s="234">
        <f>SUM(AM21/(AM21+AN21))</f>
        <v>0.88888888888888884</v>
      </c>
      <c r="AP21" s="237">
        <f>RANK(AO21,$AO$5:$AO$28,0)</f>
        <v>1</v>
      </c>
      <c r="AQ21" s="237">
        <f>SUM(C22+C23+C24+H22+H23+H24+M22+M23+M24+R22+R23+R24+W22+W23+W24+AB22+AB23+AB24)</f>
        <v>133</v>
      </c>
      <c r="AR21" s="237">
        <f>SUM(E22+E23+E24+J22+J23+J24+O22+O23+O24+T22+T23+T24+Y22+Y23+Y24+AD22+AD23+AD24)</f>
        <v>101</v>
      </c>
      <c r="AS21" s="234">
        <f>SUM(AQ21/(AQ21+AR21))</f>
        <v>0.56837606837606836</v>
      </c>
      <c r="AT21" s="237">
        <f>RANK(AS21,$AS$5:$AS$28,0)</f>
        <v>2</v>
      </c>
      <c r="AU21" s="234">
        <f>RANK(AK21,$AK$5:$AK$28,1)+AO21</f>
        <v>6.8888888888888893</v>
      </c>
      <c r="AV21" s="234">
        <f>RANK(AU21,$AU$5:$AU$28,1)+AS21</f>
        <v>6.5683760683760681</v>
      </c>
      <c r="AW21" s="240" t="str">
        <f>$AH$21</f>
        <v>T-SKYママ</v>
      </c>
      <c r="AX21" s="243">
        <f>RANK(AV21,$AV$5:$AV$28)</f>
        <v>1</v>
      </c>
    </row>
    <row r="22" spans="1:50" ht="21.95" customHeight="1" x14ac:dyDescent="0.15">
      <c r="A22" s="250"/>
      <c r="B22" s="259">
        <f>IF(C22&gt;E22,1,0)+IF(C23&gt;E23,1,0)+IF(C24&gt;E24,1,0)</f>
        <v>2</v>
      </c>
      <c r="C22" s="58">
        <f>Y6</f>
        <v>15</v>
      </c>
      <c r="D22" s="59" t="s">
        <v>29</v>
      </c>
      <c r="E22" s="58">
        <f>W6</f>
        <v>13</v>
      </c>
      <c r="F22" s="231">
        <f>IF(E22&gt;C22,1,0)+IF(E23&gt;C23,1,0)+IF(E24&gt;C24,1,0)</f>
        <v>0</v>
      </c>
      <c r="G22" s="231">
        <f>IF(H22&gt;J22,1,0)+IF(H23&gt;J23,1,0)+IF(H24&gt;J24,1,0)</f>
        <v>2</v>
      </c>
      <c r="H22" s="58">
        <f>Y10</f>
        <v>15</v>
      </c>
      <c r="I22" s="59" t="s">
        <v>28</v>
      </c>
      <c r="J22" s="58">
        <f>W10</f>
        <v>6</v>
      </c>
      <c r="K22" s="231">
        <f>IF(J22&gt;H22,1,0)+IF(J23&gt;H23,1,0)+IF(J24&gt;H24,1,0)</f>
        <v>0</v>
      </c>
      <c r="L22" s="231">
        <f>IF(M22&gt;O22,1,0)+IF(M23&gt;O23,1,0)+IF(M24&gt;O24,1,0)</f>
        <v>2</v>
      </c>
      <c r="M22" s="58">
        <f>Y14</f>
        <v>15</v>
      </c>
      <c r="N22" s="59" t="s">
        <v>29</v>
      </c>
      <c r="O22" s="58">
        <f>W14</f>
        <v>11</v>
      </c>
      <c r="P22" s="231">
        <f>IF(O22&gt;M22,1,0)+IF(O23&gt;M23,1,0)+IF(O24&gt;M24,1,0)</f>
        <v>0</v>
      </c>
      <c r="Q22" s="231">
        <f>IF(R22&gt;T22,1,0)+IF(R23&gt;T23,1,0)+IF(R24&gt;T24,1,0)</f>
        <v>2</v>
      </c>
      <c r="R22" s="58">
        <f>Y18</f>
        <v>17</v>
      </c>
      <c r="S22" s="59" t="s">
        <v>29</v>
      </c>
      <c r="T22" s="58">
        <f>W18</f>
        <v>16</v>
      </c>
      <c r="U22" s="231">
        <f>IF(T22&gt;R22,1,0)+IF(T23&gt;R23,1,0)+IF(T24&gt;R24,1,0)</f>
        <v>1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15</v>
      </c>
      <c r="D23" s="59" t="s">
        <v>30</v>
      </c>
      <c r="E23" s="58">
        <f>W7</f>
        <v>9</v>
      </c>
      <c r="F23" s="232"/>
      <c r="G23" s="232"/>
      <c r="H23" s="58">
        <f>Y11</f>
        <v>15</v>
      </c>
      <c r="I23" s="59" t="s">
        <v>27</v>
      </c>
      <c r="J23" s="58">
        <f>W11</f>
        <v>11</v>
      </c>
      <c r="K23" s="232"/>
      <c r="L23" s="232"/>
      <c r="M23" s="58">
        <f>Y15</f>
        <v>15</v>
      </c>
      <c r="N23" s="59" t="s">
        <v>27</v>
      </c>
      <c r="O23" s="58">
        <f>W15</f>
        <v>8</v>
      </c>
      <c r="P23" s="232"/>
      <c r="Q23" s="232"/>
      <c r="R23" s="58">
        <f>Y19</f>
        <v>11</v>
      </c>
      <c r="S23" s="59" t="s">
        <v>27</v>
      </c>
      <c r="T23" s="58">
        <f>W19</f>
        <v>15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0</v>
      </c>
      <c r="D24" s="59" t="s">
        <v>27</v>
      </c>
      <c r="E24" s="58">
        <f>W8</f>
        <v>0</v>
      </c>
      <c r="F24" s="294"/>
      <c r="G24" s="294"/>
      <c r="H24" s="58">
        <f>Y12</f>
        <v>0</v>
      </c>
      <c r="I24" s="59" t="s">
        <v>27</v>
      </c>
      <c r="J24" s="58">
        <f>W12</f>
        <v>0</v>
      </c>
      <c r="K24" s="294"/>
      <c r="L24" s="294"/>
      <c r="M24" s="58">
        <f>Y16</f>
        <v>0</v>
      </c>
      <c r="N24" s="59" t="s">
        <v>27</v>
      </c>
      <c r="O24" s="58">
        <f>W16</f>
        <v>0</v>
      </c>
      <c r="P24" s="294"/>
      <c r="Q24" s="294"/>
      <c r="R24" s="58">
        <f>Y20</f>
        <v>15</v>
      </c>
      <c r="S24" s="59" t="s">
        <v>27</v>
      </c>
      <c r="T24" s="58">
        <f>W20</f>
        <v>12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カラーズGレッド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カラーズGレッド</v>
      </c>
      <c r="AI25" s="252">
        <f>IF(B26&gt;F26,1,0)+IF(G26&gt;K26,1,0)+IF(L26&gt;P26,1,0)+IF(Q26&gt;U26,1,0)+IF(V26&gt;Z26,1,0)+IF(AA26&gt;AE26,1,0)</f>
        <v>2</v>
      </c>
      <c r="AJ25" s="237">
        <f>IF(F26&gt;B26,1,0)+IF(K26&gt;G26,1,0)+IF(P26&gt;L26,1,0)+IF(U26&gt;Q26,1,0)+IF(Z26&gt;V26,1,0)+IF(AE26&gt;AA26,1,0)</f>
        <v>2</v>
      </c>
      <c r="AK25" s="234">
        <f>SUM(AI25/(AI25+AJ25))</f>
        <v>0.5</v>
      </c>
      <c r="AL25" s="237">
        <f>RANK(AK25,$AK$5:$AK$28,0)</f>
        <v>3</v>
      </c>
      <c r="AM25" s="237">
        <f>SUM(B26+G26+L26+Q26+V26+AA26)</f>
        <v>4</v>
      </c>
      <c r="AN25" s="237">
        <f>SUM(F26+K26+P26+U26+Z26+AE26)</f>
        <v>5</v>
      </c>
      <c r="AO25" s="234">
        <f>SUM(AM25/(AM25+AN25))</f>
        <v>0.44444444444444442</v>
      </c>
      <c r="AP25" s="237">
        <f>RANK(AO25,$AO$5:$AO$28,0)</f>
        <v>4</v>
      </c>
      <c r="AQ25" s="237">
        <f>SUM(C26+C27+C28+H26+H27+H28+M26+M27+M28+R26+R27+R28+W26+W27+W28+AB26+AB27+AB28)</f>
        <v>118</v>
      </c>
      <c r="AR25" s="237">
        <f>SUM(E26+E27+E28+J26+J27+J28+O26+O27+O28+T26+T27+T28+Y26+Y27+Y28+AD26+AD27+AD28)</f>
        <v>132</v>
      </c>
      <c r="AS25" s="234">
        <f>SUM(AQ25/(AQ25+AR25))</f>
        <v>0.47199999999999998</v>
      </c>
      <c r="AT25" s="237">
        <f>RANK(AS25,$AS$5:$AS$28,0)</f>
        <v>4</v>
      </c>
      <c r="AU25" s="234">
        <f>RANK(AK25,$AK$5:$AK$28,1)+AO25</f>
        <v>3.4444444444444446</v>
      </c>
      <c r="AV25" s="234">
        <f>RANK(AU25,$AU$5:$AU$28,1)+AS25</f>
        <v>3.472</v>
      </c>
      <c r="AW25" s="240" t="str">
        <f>$AH$25</f>
        <v>カラーズGレッド</v>
      </c>
      <c r="AX25" s="243">
        <f>RANK(AV25,$AV$5:$AV$28)</f>
        <v>4</v>
      </c>
    </row>
    <row r="26" spans="1:50" ht="21.95" customHeight="1" x14ac:dyDescent="0.15">
      <c r="A26" s="250"/>
      <c r="B26" s="259">
        <f>IF(C26&gt;E26,1,0)+IF(C27&gt;E27,1,0)+IF(C28&gt;E28,1,0)</f>
        <v>0</v>
      </c>
      <c r="C26" s="58">
        <f>AD6</f>
        <v>7</v>
      </c>
      <c r="D26" s="59" t="s">
        <v>27</v>
      </c>
      <c r="E26" s="58">
        <f>AB6</f>
        <v>15</v>
      </c>
      <c r="F26" s="231">
        <f>IF(E26&gt;C26,1,0)+IF(E27&gt;C27,1,0)+IF(E28&gt;C28,1,0)</f>
        <v>2</v>
      </c>
      <c r="G26" s="231">
        <f>IF(H26&gt;J26,1,0)+IF(H27&gt;J27,1,0)+IF(H28&gt;J28,1,0)</f>
        <v>2</v>
      </c>
      <c r="H26" s="58">
        <f>AD10</f>
        <v>17</v>
      </c>
      <c r="I26" s="59" t="s">
        <v>27</v>
      </c>
      <c r="J26" s="58">
        <f>AB10</f>
        <v>16</v>
      </c>
      <c r="K26" s="231">
        <f>IF(J26&gt;H26,1,0)+IF(J27&gt;H27,1,0)+IF(J28&gt;H28,1,0)</f>
        <v>0</v>
      </c>
      <c r="L26" s="231">
        <f>IF(M26&gt;O26,1,0)+IF(M27&gt;O27,1,0)+IF(M28&gt;O28,1,0)</f>
        <v>0</v>
      </c>
      <c r="M26" s="58">
        <f>AD14</f>
        <v>16</v>
      </c>
      <c r="N26" s="59" t="s">
        <v>27</v>
      </c>
      <c r="O26" s="58">
        <f>AB14</f>
        <v>17</v>
      </c>
      <c r="P26" s="231">
        <f>IF(O26&gt;M26,1,0)+IF(O27&gt;M27,1,0)+IF(O28&gt;M28,1,0)</f>
        <v>2</v>
      </c>
      <c r="Q26" s="231">
        <f>IF(R26&gt;T26,1,0)+IF(R27&gt;T27,1,0)+IF(R28&gt;T28,1,0)</f>
        <v>2</v>
      </c>
      <c r="R26" s="58">
        <f>AD18</f>
        <v>15</v>
      </c>
      <c r="S26" s="59" t="s">
        <v>27</v>
      </c>
      <c r="T26" s="58">
        <f>AB18</f>
        <v>13</v>
      </c>
      <c r="U26" s="231">
        <f>IF(T26&gt;R26,1,0)+IF(T27&gt;R27,1,0)+IF(T28&gt;R28,1,0)</f>
        <v>1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10</v>
      </c>
      <c r="D27" s="59" t="s">
        <v>27</v>
      </c>
      <c r="E27" s="58">
        <f>AB7</f>
        <v>15</v>
      </c>
      <c r="F27" s="232"/>
      <c r="G27" s="232"/>
      <c r="H27" s="58">
        <f>AD11</f>
        <v>15</v>
      </c>
      <c r="I27" s="59" t="s">
        <v>27</v>
      </c>
      <c r="J27" s="58">
        <f>AB11</f>
        <v>12</v>
      </c>
      <c r="K27" s="232"/>
      <c r="L27" s="232"/>
      <c r="M27" s="58">
        <f>AD15</f>
        <v>11</v>
      </c>
      <c r="N27" s="59" t="s">
        <v>27</v>
      </c>
      <c r="O27" s="58">
        <f>AB15</f>
        <v>15</v>
      </c>
      <c r="P27" s="232"/>
      <c r="Q27" s="232"/>
      <c r="R27" s="58">
        <f>AD19</f>
        <v>11</v>
      </c>
      <c r="S27" s="59" t="s">
        <v>27</v>
      </c>
      <c r="T27" s="58">
        <f>AB19</f>
        <v>15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0</v>
      </c>
      <c r="D28" s="63" t="s">
        <v>27</v>
      </c>
      <c r="E28" s="62">
        <f>AB8</f>
        <v>0</v>
      </c>
      <c r="F28" s="233"/>
      <c r="G28" s="233"/>
      <c r="H28" s="62">
        <f>AD12</f>
        <v>0</v>
      </c>
      <c r="I28" s="63" t="s">
        <v>27</v>
      </c>
      <c r="J28" s="62">
        <f>AB12</f>
        <v>0</v>
      </c>
      <c r="K28" s="233"/>
      <c r="L28" s="233"/>
      <c r="M28" s="62">
        <f>AD16</f>
        <v>0</v>
      </c>
      <c r="N28" s="63" t="s">
        <v>27</v>
      </c>
      <c r="O28" s="62">
        <f>AB16</f>
        <v>0</v>
      </c>
      <c r="P28" s="233"/>
      <c r="Q28" s="233"/>
      <c r="R28" s="62">
        <f>AD20</f>
        <v>16</v>
      </c>
      <c r="S28" s="63" t="s">
        <v>27</v>
      </c>
      <c r="T28" s="62">
        <f>AB20</f>
        <v>14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B200"/>
  <sheetViews>
    <sheetView topLeftCell="A2" zoomScale="70" zoomScaleNormal="70" workbookViewId="0">
      <selection activeCell="AG20" sqref="AG18:AI20"/>
    </sheetView>
  </sheetViews>
  <sheetFormatPr defaultRowHeight="13.5" x14ac:dyDescent="0.15"/>
  <cols>
    <col min="1" max="1" width="15.625" style="32" customWidth="1"/>
    <col min="2" max="37" width="3.625" style="32" customWidth="1"/>
    <col min="38" max="38" width="15.625" style="32" customWidth="1"/>
    <col min="39" max="40" width="5.625" style="32" customWidth="1"/>
    <col min="41" max="42" width="9.625" style="32" customWidth="1"/>
    <col min="43" max="44" width="5.625" style="32" customWidth="1"/>
    <col min="45" max="46" width="9.625" style="32" customWidth="1"/>
    <col min="47" max="48" width="5.625" style="32" customWidth="1"/>
    <col min="49" max="52" width="9.625" style="32" customWidth="1"/>
    <col min="53" max="53" width="15.625" style="32" customWidth="1"/>
    <col min="54" max="54" width="9.625" style="32" customWidth="1"/>
    <col min="55" max="256" width="9" style="32"/>
    <col min="257" max="257" width="15.625" style="32" customWidth="1"/>
    <col min="258" max="293" width="3.625" style="32" customWidth="1"/>
    <col min="294" max="294" width="15.625" style="32" customWidth="1"/>
    <col min="295" max="296" width="5.625" style="32" customWidth="1"/>
    <col min="297" max="298" width="9.625" style="32" customWidth="1"/>
    <col min="299" max="300" width="5.625" style="32" customWidth="1"/>
    <col min="301" max="302" width="9.625" style="32" customWidth="1"/>
    <col min="303" max="304" width="5.625" style="32" customWidth="1"/>
    <col min="305" max="308" width="9.625" style="32" customWidth="1"/>
    <col min="309" max="309" width="15.625" style="32" customWidth="1"/>
    <col min="310" max="310" width="9.625" style="32" customWidth="1"/>
    <col min="311" max="512" width="9" style="32"/>
    <col min="513" max="513" width="15.625" style="32" customWidth="1"/>
    <col min="514" max="549" width="3.625" style="32" customWidth="1"/>
    <col min="550" max="550" width="15.625" style="32" customWidth="1"/>
    <col min="551" max="552" width="5.625" style="32" customWidth="1"/>
    <col min="553" max="554" width="9.625" style="32" customWidth="1"/>
    <col min="555" max="556" width="5.625" style="32" customWidth="1"/>
    <col min="557" max="558" width="9.625" style="32" customWidth="1"/>
    <col min="559" max="560" width="5.625" style="32" customWidth="1"/>
    <col min="561" max="564" width="9.625" style="32" customWidth="1"/>
    <col min="565" max="565" width="15.625" style="32" customWidth="1"/>
    <col min="566" max="566" width="9.625" style="32" customWidth="1"/>
    <col min="567" max="768" width="9" style="32"/>
    <col min="769" max="769" width="15.625" style="32" customWidth="1"/>
    <col min="770" max="805" width="3.625" style="32" customWidth="1"/>
    <col min="806" max="806" width="15.625" style="32" customWidth="1"/>
    <col min="807" max="808" width="5.625" style="32" customWidth="1"/>
    <col min="809" max="810" width="9.625" style="32" customWidth="1"/>
    <col min="811" max="812" width="5.625" style="32" customWidth="1"/>
    <col min="813" max="814" width="9.625" style="32" customWidth="1"/>
    <col min="815" max="816" width="5.625" style="32" customWidth="1"/>
    <col min="817" max="820" width="9.625" style="32" customWidth="1"/>
    <col min="821" max="821" width="15.625" style="32" customWidth="1"/>
    <col min="822" max="822" width="9.625" style="32" customWidth="1"/>
    <col min="823" max="1024" width="9" style="32"/>
    <col min="1025" max="1025" width="15.625" style="32" customWidth="1"/>
    <col min="1026" max="1061" width="3.625" style="32" customWidth="1"/>
    <col min="1062" max="1062" width="15.625" style="32" customWidth="1"/>
    <col min="1063" max="1064" width="5.625" style="32" customWidth="1"/>
    <col min="1065" max="1066" width="9.625" style="32" customWidth="1"/>
    <col min="1067" max="1068" width="5.625" style="32" customWidth="1"/>
    <col min="1069" max="1070" width="9.625" style="32" customWidth="1"/>
    <col min="1071" max="1072" width="5.625" style="32" customWidth="1"/>
    <col min="1073" max="1076" width="9.625" style="32" customWidth="1"/>
    <col min="1077" max="1077" width="15.625" style="32" customWidth="1"/>
    <col min="1078" max="1078" width="9.625" style="32" customWidth="1"/>
    <col min="1079" max="1280" width="9" style="32"/>
    <col min="1281" max="1281" width="15.625" style="32" customWidth="1"/>
    <col min="1282" max="1317" width="3.625" style="32" customWidth="1"/>
    <col min="1318" max="1318" width="15.625" style="32" customWidth="1"/>
    <col min="1319" max="1320" width="5.625" style="32" customWidth="1"/>
    <col min="1321" max="1322" width="9.625" style="32" customWidth="1"/>
    <col min="1323" max="1324" width="5.625" style="32" customWidth="1"/>
    <col min="1325" max="1326" width="9.625" style="32" customWidth="1"/>
    <col min="1327" max="1328" width="5.625" style="32" customWidth="1"/>
    <col min="1329" max="1332" width="9.625" style="32" customWidth="1"/>
    <col min="1333" max="1333" width="15.625" style="32" customWidth="1"/>
    <col min="1334" max="1334" width="9.625" style="32" customWidth="1"/>
    <col min="1335" max="1536" width="9" style="32"/>
    <col min="1537" max="1537" width="15.625" style="32" customWidth="1"/>
    <col min="1538" max="1573" width="3.625" style="32" customWidth="1"/>
    <col min="1574" max="1574" width="15.625" style="32" customWidth="1"/>
    <col min="1575" max="1576" width="5.625" style="32" customWidth="1"/>
    <col min="1577" max="1578" width="9.625" style="32" customWidth="1"/>
    <col min="1579" max="1580" width="5.625" style="32" customWidth="1"/>
    <col min="1581" max="1582" width="9.625" style="32" customWidth="1"/>
    <col min="1583" max="1584" width="5.625" style="32" customWidth="1"/>
    <col min="1585" max="1588" width="9.625" style="32" customWidth="1"/>
    <col min="1589" max="1589" width="15.625" style="32" customWidth="1"/>
    <col min="1590" max="1590" width="9.625" style="32" customWidth="1"/>
    <col min="1591" max="1792" width="9" style="32"/>
    <col min="1793" max="1793" width="15.625" style="32" customWidth="1"/>
    <col min="1794" max="1829" width="3.625" style="32" customWidth="1"/>
    <col min="1830" max="1830" width="15.625" style="32" customWidth="1"/>
    <col min="1831" max="1832" width="5.625" style="32" customWidth="1"/>
    <col min="1833" max="1834" width="9.625" style="32" customWidth="1"/>
    <col min="1835" max="1836" width="5.625" style="32" customWidth="1"/>
    <col min="1837" max="1838" width="9.625" style="32" customWidth="1"/>
    <col min="1839" max="1840" width="5.625" style="32" customWidth="1"/>
    <col min="1841" max="1844" width="9.625" style="32" customWidth="1"/>
    <col min="1845" max="1845" width="15.625" style="32" customWidth="1"/>
    <col min="1846" max="1846" width="9.625" style="32" customWidth="1"/>
    <col min="1847" max="2048" width="9" style="32"/>
    <col min="2049" max="2049" width="15.625" style="32" customWidth="1"/>
    <col min="2050" max="2085" width="3.625" style="32" customWidth="1"/>
    <col min="2086" max="2086" width="15.625" style="32" customWidth="1"/>
    <col min="2087" max="2088" width="5.625" style="32" customWidth="1"/>
    <col min="2089" max="2090" width="9.625" style="32" customWidth="1"/>
    <col min="2091" max="2092" width="5.625" style="32" customWidth="1"/>
    <col min="2093" max="2094" width="9.625" style="32" customWidth="1"/>
    <col min="2095" max="2096" width="5.625" style="32" customWidth="1"/>
    <col min="2097" max="2100" width="9.625" style="32" customWidth="1"/>
    <col min="2101" max="2101" width="15.625" style="32" customWidth="1"/>
    <col min="2102" max="2102" width="9.625" style="32" customWidth="1"/>
    <col min="2103" max="2304" width="9" style="32"/>
    <col min="2305" max="2305" width="15.625" style="32" customWidth="1"/>
    <col min="2306" max="2341" width="3.625" style="32" customWidth="1"/>
    <col min="2342" max="2342" width="15.625" style="32" customWidth="1"/>
    <col min="2343" max="2344" width="5.625" style="32" customWidth="1"/>
    <col min="2345" max="2346" width="9.625" style="32" customWidth="1"/>
    <col min="2347" max="2348" width="5.625" style="32" customWidth="1"/>
    <col min="2349" max="2350" width="9.625" style="32" customWidth="1"/>
    <col min="2351" max="2352" width="5.625" style="32" customWidth="1"/>
    <col min="2353" max="2356" width="9.625" style="32" customWidth="1"/>
    <col min="2357" max="2357" width="15.625" style="32" customWidth="1"/>
    <col min="2358" max="2358" width="9.625" style="32" customWidth="1"/>
    <col min="2359" max="2560" width="9" style="32"/>
    <col min="2561" max="2561" width="15.625" style="32" customWidth="1"/>
    <col min="2562" max="2597" width="3.625" style="32" customWidth="1"/>
    <col min="2598" max="2598" width="15.625" style="32" customWidth="1"/>
    <col min="2599" max="2600" width="5.625" style="32" customWidth="1"/>
    <col min="2601" max="2602" width="9.625" style="32" customWidth="1"/>
    <col min="2603" max="2604" width="5.625" style="32" customWidth="1"/>
    <col min="2605" max="2606" width="9.625" style="32" customWidth="1"/>
    <col min="2607" max="2608" width="5.625" style="32" customWidth="1"/>
    <col min="2609" max="2612" width="9.625" style="32" customWidth="1"/>
    <col min="2613" max="2613" width="15.625" style="32" customWidth="1"/>
    <col min="2614" max="2614" width="9.625" style="32" customWidth="1"/>
    <col min="2615" max="2816" width="9" style="32"/>
    <col min="2817" max="2817" width="15.625" style="32" customWidth="1"/>
    <col min="2818" max="2853" width="3.625" style="32" customWidth="1"/>
    <col min="2854" max="2854" width="15.625" style="32" customWidth="1"/>
    <col min="2855" max="2856" width="5.625" style="32" customWidth="1"/>
    <col min="2857" max="2858" width="9.625" style="32" customWidth="1"/>
    <col min="2859" max="2860" width="5.625" style="32" customWidth="1"/>
    <col min="2861" max="2862" width="9.625" style="32" customWidth="1"/>
    <col min="2863" max="2864" width="5.625" style="32" customWidth="1"/>
    <col min="2865" max="2868" width="9.625" style="32" customWidth="1"/>
    <col min="2869" max="2869" width="15.625" style="32" customWidth="1"/>
    <col min="2870" max="2870" width="9.625" style="32" customWidth="1"/>
    <col min="2871" max="3072" width="9" style="32"/>
    <col min="3073" max="3073" width="15.625" style="32" customWidth="1"/>
    <col min="3074" max="3109" width="3.625" style="32" customWidth="1"/>
    <col min="3110" max="3110" width="15.625" style="32" customWidth="1"/>
    <col min="3111" max="3112" width="5.625" style="32" customWidth="1"/>
    <col min="3113" max="3114" width="9.625" style="32" customWidth="1"/>
    <col min="3115" max="3116" width="5.625" style="32" customWidth="1"/>
    <col min="3117" max="3118" width="9.625" style="32" customWidth="1"/>
    <col min="3119" max="3120" width="5.625" style="32" customWidth="1"/>
    <col min="3121" max="3124" width="9.625" style="32" customWidth="1"/>
    <col min="3125" max="3125" width="15.625" style="32" customWidth="1"/>
    <col min="3126" max="3126" width="9.625" style="32" customWidth="1"/>
    <col min="3127" max="3328" width="9" style="32"/>
    <col min="3329" max="3329" width="15.625" style="32" customWidth="1"/>
    <col min="3330" max="3365" width="3.625" style="32" customWidth="1"/>
    <col min="3366" max="3366" width="15.625" style="32" customWidth="1"/>
    <col min="3367" max="3368" width="5.625" style="32" customWidth="1"/>
    <col min="3369" max="3370" width="9.625" style="32" customWidth="1"/>
    <col min="3371" max="3372" width="5.625" style="32" customWidth="1"/>
    <col min="3373" max="3374" width="9.625" style="32" customWidth="1"/>
    <col min="3375" max="3376" width="5.625" style="32" customWidth="1"/>
    <col min="3377" max="3380" width="9.625" style="32" customWidth="1"/>
    <col min="3381" max="3381" width="15.625" style="32" customWidth="1"/>
    <col min="3382" max="3382" width="9.625" style="32" customWidth="1"/>
    <col min="3383" max="3584" width="9" style="32"/>
    <col min="3585" max="3585" width="15.625" style="32" customWidth="1"/>
    <col min="3586" max="3621" width="3.625" style="32" customWidth="1"/>
    <col min="3622" max="3622" width="15.625" style="32" customWidth="1"/>
    <col min="3623" max="3624" width="5.625" style="32" customWidth="1"/>
    <col min="3625" max="3626" width="9.625" style="32" customWidth="1"/>
    <col min="3627" max="3628" width="5.625" style="32" customWidth="1"/>
    <col min="3629" max="3630" width="9.625" style="32" customWidth="1"/>
    <col min="3631" max="3632" width="5.625" style="32" customWidth="1"/>
    <col min="3633" max="3636" width="9.625" style="32" customWidth="1"/>
    <col min="3637" max="3637" width="15.625" style="32" customWidth="1"/>
    <col min="3638" max="3638" width="9.625" style="32" customWidth="1"/>
    <col min="3639" max="3840" width="9" style="32"/>
    <col min="3841" max="3841" width="15.625" style="32" customWidth="1"/>
    <col min="3842" max="3877" width="3.625" style="32" customWidth="1"/>
    <col min="3878" max="3878" width="15.625" style="32" customWidth="1"/>
    <col min="3879" max="3880" width="5.625" style="32" customWidth="1"/>
    <col min="3881" max="3882" width="9.625" style="32" customWidth="1"/>
    <col min="3883" max="3884" width="5.625" style="32" customWidth="1"/>
    <col min="3885" max="3886" width="9.625" style="32" customWidth="1"/>
    <col min="3887" max="3888" width="5.625" style="32" customWidth="1"/>
    <col min="3889" max="3892" width="9.625" style="32" customWidth="1"/>
    <col min="3893" max="3893" width="15.625" style="32" customWidth="1"/>
    <col min="3894" max="3894" width="9.625" style="32" customWidth="1"/>
    <col min="3895" max="4096" width="9" style="32"/>
    <col min="4097" max="4097" width="15.625" style="32" customWidth="1"/>
    <col min="4098" max="4133" width="3.625" style="32" customWidth="1"/>
    <col min="4134" max="4134" width="15.625" style="32" customWidth="1"/>
    <col min="4135" max="4136" width="5.625" style="32" customWidth="1"/>
    <col min="4137" max="4138" width="9.625" style="32" customWidth="1"/>
    <col min="4139" max="4140" width="5.625" style="32" customWidth="1"/>
    <col min="4141" max="4142" width="9.625" style="32" customWidth="1"/>
    <col min="4143" max="4144" width="5.625" style="32" customWidth="1"/>
    <col min="4145" max="4148" width="9.625" style="32" customWidth="1"/>
    <col min="4149" max="4149" width="15.625" style="32" customWidth="1"/>
    <col min="4150" max="4150" width="9.625" style="32" customWidth="1"/>
    <col min="4151" max="4352" width="9" style="32"/>
    <col min="4353" max="4353" width="15.625" style="32" customWidth="1"/>
    <col min="4354" max="4389" width="3.625" style="32" customWidth="1"/>
    <col min="4390" max="4390" width="15.625" style="32" customWidth="1"/>
    <col min="4391" max="4392" width="5.625" style="32" customWidth="1"/>
    <col min="4393" max="4394" width="9.625" style="32" customWidth="1"/>
    <col min="4395" max="4396" width="5.625" style="32" customWidth="1"/>
    <col min="4397" max="4398" width="9.625" style="32" customWidth="1"/>
    <col min="4399" max="4400" width="5.625" style="32" customWidth="1"/>
    <col min="4401" max="4404" width="9.625" style="32" customWidth="1"/>
    <col min="4405" max="4405" width="15.625" style="32" customWidth="1"/>
    <col min="4406" max="4406" width="9.625" style="32" customWidth="1"/>
    <col min="4407" max="4608" width="9" style="32"/>
    <col min="4609" max="4609" width="15.625" style="32" customWidth="1"/>
    <col min="4610" max="4645" width="3.625" style="32" customWidth="1"/>
    <col min="4646" max="4646" width="15.625" style="32" customWidth="1"/>
    <col min="4647" max="4648" width="5.625" style="32" customWidth="1"/>
    <col min="4649" max="4650" width="9.625" style="32" customWidth="1"/>
    <col min="4651" max="4652" width="5.625" style="32" customWidth="1"/>
    <col min="4653" max="4654" width="9.625" style="32" customWidth="1"/>
    <col min="4655" max="4656" width="5.625" style="32" customWidth="1"/>
    <col min="4657" max="4660" width="9.625" style="32" customWidth="1"/>
    <col min="4661" max="4661" width="15.625" style="32" customWidth="1"/>
    <col min="4662" max="4662" width="9.625" style="32" customWidth="1"/>
    <col min="4663" max="4864" width="9" style="32"/>
    <col min="4865" max="4865" width="15.625" style="32" customWidth="1"/>
    <col min="4866" max="4901" width="3.625" style="32" customWidth="1"/>
    <col min="4902" max="4902" width="15.625" style="32" customWidth="1"/>
    <col min="4903" max="4904" width="5.625" style="32" customWidth="1"/>
    <col min="4905" max="4906" width="9.625" style="32" customWidth="1"/>
    <col min="4907" max="4908" width="5.625" style="32" customWidth="1"/>
    <col min="4909" max="4910" width="9.625" style="32" customWidth="1"/>
    <col min="4911" max="4912" width="5.625" style="32" customWidth="1"/>
    <col min="4913" max="4916" width="9.625" style="32" customWidth="1"/>
    <col min="4917" max="4917" width="15.625" style="32" customWidth="1"/>
    <col min="4918" max="4918" width="9.625" style="32" customWidth="1"/>
    <col min="4919" max="5120" width="9" style="32"/>
    <col min="5121" max="5121" width="15.625" style="32" customWidth="1"/>
    <col min="5122" max="5157" width="3.625" style="32" customWidth="1"/>
    <col min="5158" max="5158" width="15.625" style="32" customWidth="1"/>
    <col min="5159" max="5160" width="5.625" style="32" customWidth="1"/>
    <col min="5161" max="5162" width="9.625" style="32" customWidth="1"/>
    <col min="5163" max="5164" width="5.625" style="32" customWidth="1"/>
    <col min="5165" max="5166" width="9.625" style="32" customWidth="1"/>
    <col min="5167" max="5168" width="5.625" style="32" customWidth="1"/>
    <col min="5169" max="5172" width="9.625" style="32" customWidth="1"/>
    <col min="5173" max="5173" width="15.625" style="32" customWidth="1"/>
    <col min="5174" max="5174" width="9.625" style="32" customWidth="1"/>
    <col min="5175" max="5376" width="9" style="32"/>
    <col min="5377" max="5377" width="15.625" style="32" customWidth="1"/>
    <col min="5378" max="5413" width="3.625" style="32" customWidth="1"/>
    <col min="5414" max="5414" width="15.625" style="32" customWidth="1"/>
    <col min="5415" max="5416" width="5.625" style="32" customWidth="1"/>
    <col min="5417" max="5418" width="9.625" style="32" customWidth="1"/>
    <col min="5419" max="5420" width="5.625" style="32" customWidth="1"/>
    <col min="5421" max="5422" width="9.625" style="32" customWidth="1"/>
    <col min="5423" max="5424" width="5.625" style="32" customWidth="1"/>
    <col min="5425" max="5428" width="9.625" style="32" customWidth="1"/>
    <col min="5429" max="5429" width="15.625" style="32" customWidth="1"/>
    <col min="5430" max="5430" width="9.625" style="32" customWidth="1"/>
    <col min="5431" max="5632" width="9" style="32"/>
    <col min="5633" max="5633" width="15.625" style="32" customWidth="1"/>
    <col min="5634" max="5669" width="3.625" style="32" customWidth="1"/>
    <col min="5670" max="5670" width="15.625" style="32" customWidth="1"/>
    <col min="5671" max="5672" width="5.625" style="32" customWidth="1"/>
    <col min="5673" max="5674" width="9.625" style="32" customWidth="1"/>
    <col min="5675" max="5676" width="5.625" style="32" customWidth="1"/>
    <col min="5677" max="5678" width="9.625" style="32" customWidth="1"/>
    <col min="5679" max="5680" width="5.625" style="32" customWidth="1"/>
    <col min="5681" max="5684" width="9.625" style="32" customWidth="1"/>
    <col min="5685" max="5685" width="15.625" style="32" customWidth="1"/>
    <col min="5686" max="5686" width="9.625" style="32" customWidth="1"/>
    <col min="5687" max="5888" width="9" style="32"/>
    <col min="5889" max="5889" width="15.625" style="32" customWidth="1"/>
    <col min="5890" max="5925" width="3.625" style="32" customWidth="1"/>
    <col min="5926" max="5926" width="15.625" style="32" customWidth="1"/>
    <col min="5927" max="5928" width="5.625" style="32" customWidth="1"/>
    <col min="5929" max="5930" width="9.625" style="32" customWidth="1"/>
    <col min="5931" max="5932" width="5.625" style="32" customWidth="1"/>
    <col min="5933" max="5934" width="9.625" style="32" customWidth="1"/>
    <col min="5935" max="5936" width="5.625" style="32" customWidth="1"/>
    <col min="5937" max="5940" width="9.625" style="32" customWidth="1"/>
    <col min="5941" max="5941" width="15.625" style="32" customWidth="1"/>
    <col min="5942" max="5942" width="9.625" style="32" customWidth="1"/>
    <col min="5943" max="6144" width="9" style="32"/>
    <col min="6145" max="6145" width="15.625" style="32" customWidth="1"/>
    <col min="6146" max="6181" width="3.625" style="32" customWidth="1"/>
    <col min="6182" max="6182" width="15.625" style="32" customWidth="1"/>
    <col min="6183" max="6184" width="5.625" style="32" customWidth="1"/>
    <col min="6185" max="6186" width="9.625" style="32" customWidth="1"/>
    <col min="6187" max="6188" width="5.625" style="32" customWidth="1"/>
    <col min="6189" max="6190" width="9.625" style="32" customWidth="1"/>
    <col min="6191" max="6192" width="5.625" style="32" customWidth="1"/>
    <col min="6193" max="6196" width="9.625" style="32" customWidth="1"/>
    <col min="6197" max="6197" width="15.625" style="32" customWidth="1"/>
    <col min="6198" max="6198" width="9.625" style="32" customWidth="1"/>
    <col min="6199" max="6400" width="9" style="32"/>
    <col min="6401" max="6401" width="15.625" style="32" customWidth="1"/>
    <col min="6402" max="6437" width="3.625" style="32" customWidth="1"/>
    <col min="6438" max="6438" width="15.625" style="32" customWidth="1"/>
    <col min="6439" max="6440" width="5.625" style="32" customWidth="1"/>
    <col min="6441" max="6442" width="9.625" style="32" customWidth="1"/>
    <col min="6443" max="6444" width="5.625" style="32" customWidth="1"/>
    <col min="6445" max="6446" width="9.625" style="32" customWidth="1"/>
    <col min="6447" max="6448" width="5.625" style="32" customWidth="1"/>
    <col min="6449" max="6452" width="9.625" style="32" customWidth="1"/>
    <col min="6453" max="6453" width="15.625" style="32" customWidth="1"/>
    <col min="6454" max="6454" width="9.625" style="32" customWidth="1"/>
    <col min="6455" max="6656" width="9" style="32"/>
    <col min="6657" max="6657" width="15.625" style="32" customWidth="1"/>
    <col min="6658" max="6693" width="3.625" style="32" customWidth="1"/>
    <col min="6694" max="6694" width="15.625" style="32" customWidth="1"/>
    <col min="6695" max="6696" width="5.625" style="32" customWidth="1"/>
    <col min="6697" max="6698" width="9.625" style="32" customWidth="1"/>
    <col min="6699" max="6700" width="5.625" style="32" customWidth="1"/>
    <col min="6701" max="6702" width="9.625" style="32" customWidth="1"/>
    <col min="6703" max="6704" width="5.625" style="32" customWidth="1"/>
    <col min="6705" max="6708" width="9.625" style="32" customWidth="1"/>
    <col min="6709" max="6709" width="15.625" style="32" customWidth="1"/>
    <col min="6710" max="6710" width="9.625" style="32" customWidth="1"/>
    <col min="6711" max="6912" width="9" style="32"/>
    <col min="6913" max="6913" width="15.625" style="32" customWidth="1"/>
    <col min="6914" max="6949" width="3.625" style="32" customWidth="1"/>
    <col min="6950" max="6950" width="15.625" style="32" customWidth="1"/>
    <col min="6951" max="6952" width="5.625" style="32" customWidth="1"/>
    <col min="6953" max="6954" width="9.625" style="32" customWidth="1"/>
    <col min="6955" max="6956" width="5.625" style="32" customWidth="1"/>
    <col min="6957" max="6958" width="9.625" style="32" customWidth="1"/>
    <col min="6959" max="6960" width="5.625" style="32" customWidth="1"/>
    <col min="6961" max="6964" width="9.625" style="32" customWidth="1"/>
    <col min="6965" max="6965" width="15.625" style="32" customWidth="1"/>
    <col min="6966" max="6966" width="9.625" style="32" customWidth="1"/>
    <col min="6967" max="7168" width="9" style="32"/>
    <col min="7169" max="7169" width="15.625" style="32" customWidth="1"/>
    <col min="7170" max="7205" width="3.625" style="32" customWidth="1"/>
    <col min="7206" max="7206" width="15.625" style="32" customWidth="1"/>
    <col min="7207" max="7208" width="5.625" style="32" customWidth="1"/>
    <col min="7209" max="7210" width="9.625" style="32" customWidth="1"/>
    <col min="7211" max="7212" width="5.625" style="32" customWidth="1"/>
    <col min="7213" max="7214" width="9.625" style="32" customWidth="1"/>
    <col min="7215" max="7216" width="5.625" style="32" customWidth="1"/>
    <col min="7217" max="7220" width="9.625" style="32" customWidth="1"/>
    <col min="7221" max="7221" width="15.625" style="32" customWidth="1"/>
    <col min="7222" max="7222" width="9.625" style="32" customWidth="1"/>
    <col min="7223" max="7424" width="9" style="32"/>
    <col min="7425" max="7425" width="15.625" style="32" customWidth="1"/>
    <col min="7426" max="7461" width="3.625" style="32" customWidth="1"/>
    <col min="7462" max="7462" width="15.625" style="32" customWidth="1"/>
    <col min="7463" max="7464" width="5.625" style="32" customWidth="1"/>
    <col min="7465" max="7466" width="9.625" style="32" customWidth="1"/>
    <col min="7467" max="7468" width="5.625" style="32" customWidth="1"/>
    <col min="7469" max="7470" width="9.625" style="32" customWidth="1"/>
    <col min="7471" max="7472" width="5.625" style="32" customWidth="1"/>
    <col min="7473" max="7476" width="9.625" style="32" customWidth="1"/>
    <col min="7477" max="7477" width="15.625" style="32" customWidth="1"/>
    <col min="7478" max="7478" width="9.625" style="32" customWidth="1"/>
    <col min="7479" max="7680" width="9" style="32"/>
    <col min="7681" max="7681" width="15.625" style="32" customWidth="1"/>
    <col min="7682" max="7717" width="3.625" style="32" customWidth="1"/>
    <col min="7718" max="7718" width="15.625" style="32" customWidth="1"/>
    <col min="7719" max="7720" width="5.625" style="32" customWidth="1"/>
    <col min="7721" max="7722" width="9.625" style="32" customWidth="1"/>
    <col min="7723" max="7724" width="5.625" style="32" customWidth="1"/>
    <col min="7725" max="7726" width="9.625" style="32" customWidth="1"/>
    <col min="7727" max="7728" width="5.625" style="32" customWidth="1"/>
    <col min="7729" max="7732" width="9.625" style="32" customWidth="1"/>
    <col min="7733" max="7733" width="15.625" style="32" customWidth="1"/>
    <col min="7734" max="7734" width="9.625" style="32" customWidth="1"/>
    <col min="7735" max="7936" width="9" style="32"/>
    <col min="7937" max="7937" width="15.625" style="32" customWidth="1"/>
    <col min="7938" max="7973" width="3.625" style="32" customWidth="1"/>
    <col min="7974" max="7974" width="15.625" style="32" customWidth="1"/>
    <col min="7975" max="7976" width="5.625" style="32" customWidth="1"/>
    <col min="7977" max="7978" width="9.625" style="32" customWidth="1"/>
    <col min="7979" max="7980" width="5.625" style="32" customWidth="1"/>
    <col min="7981" max="7982" width="9.625" style="32" customWidth="1"/>
    <col min="7983" max="7984" width="5.625" style="32" customWidth="1"/>
    <col min="7985" max="7988" width="9.625" style="32" customWidth="1"/>
    <col min="7989" max="7989" width="15.625" style="32" customWidth="1"/>
    <col min="7990" max="7990" width="9.625" style="32" customWidth="1"/>
    <col min="7991" max="8192" width="9" style="32"/>
    <col min="8193" max="8193" width="15.625" style="32" customWidth="1"/>
    <col min="8194" max="8229" width="3.625" style="32" customWidth="1"/>
    <col min="8230" max="8230" width="15.625" style="32" customWidth="1"/>
    <col min="8231" max="8232" width="5.625" style="32" customWidth="1"/>
    <col min="8233" max="8234" width="9.625" style="32" customWidth="1"/>
    <col min="8235" max="8236" width="5.625" style="32" customWidth="1"/>
    <col min="8237" max="8238" width="9.625" style="32" customWidth="1"/>
    <col min="8239" max="8240" width="5.625" style="32" customWidth="1"/>
    <col min="8241" max="8244" width="9.625" style="32" customWidth="1"/>
    <col min="8245" max="8245" width="15.625" style="32" customWidth="1"/>
    <col min="8246" max="8246" width="9.625" style="32" customWidth="1"/>
    <col min="8247" max="8448" width="9" style="32"/>
    <col min="8449" max="8449" width="15.625" style="32" customWidth="1"/>
    <col min="8450" max="8485" width="3.625" style="32" customWidth="1"/>
    <col min="8486" max="8486" width="15.625" style="32" customWidth="1"/>
    <col min="8487" max="8488" width="5.625" style="32" customWidth="1"/>
    <col min="8489" max="8490" width="9.625" style="32" customWidth="1"/>
    <col min="8491" max="8492" width="5.625" style="32" customWidth="1"/>
    <col min="8493" max="8494" width="9.625" style="32" customWidth="1"/>
    <col min="8495" max="8496" width="5.625" style="32" customWidth="1"/>
    <col min="8497" max="8500" width="9.625" style="32" customWidth="1"/>
    <col min="8501" max="8501" width="15.625" style="32" customWidth="1"/>
    <col min="8502" max="8502" width="9.625" style="32" customWidth="1"/>
    <col min="8503" max="8704" width="9" style="32"/>
    <col min="8705" max="8705" width="15.625" style="32" customWidth="1"/>
    <col min="8706" max="8741" width="3.625" style="32" customWidth="1"/>
    <col min="8742" max="8742" width="15.625" style="32" customWidth="1"/>
    <col min="8743" max="8744" width="5.625" style="32" customWidth="1"/>
    <col min="8745" max="8746" width="9.625" style="32" customWidth="1"/>
    <col min="8747" max="8748" width="5.625" style="32" customWidth="1"/>
    <col min="8749" max="8750" width="9.625" style="32" customWidth="1"/>
    <col min="8751" max="8752" width="5.625" style="32" customWidth="1"/>
    <col min="8753" max="8756" width="9.625" style="32" customWidth="1"/>
    <col min="8757" max="8757" width="15.625" style="32" customWidth="1"/>
    <col min="8758" max="8758" width="9.625" style="32" customWidth="1"/>
    <col min="8759" max="8960" width="9" style="32"/>
    <col min="8961" max="8961" width="15.625" style="32" customWidth="1"/>
    <col min="8962" max="8997" width="3.625" style="32" customWidth="1"/>
    <col min="8998" max="8998" width="15.625" style="32" customWidth="1"/>
    <col min="8999" max="9000" width="5.625" style="32" customWidth="1"/>
    <col min="9001" max="9002" width="9.625" style="32" customWidth="1"/>
    <col min="9003" max="9004" width="5.625" style="32" customWidth="1"/>
    <col min="9005" max="9006" width="9.625" style="32" customWidth="1"/>
    <col min="9007" max="9008" width="5.625" style="32" customWidth="1"/>
    <col min="9009" max="9012" width="9.625" style="32" customWidth="1"/>
    <col min="9013" max="9013" width="15.625" style="32" customWidth="1"/>
    <col min="9014" max="9014" width="9.625" style="32" customWidth="1"/>
    <col min="9015" max="9216" width="9" style="32"/>
    <col min="9217" max="9217" width="15.625" style="32" customWidth="1"/>
    <col min="9218" max="9253" width="3.625" style="32" customWidth="1"/>
    <col min="9254" max="9254" width="15.625" style="32" customWidth="1"/>
    <col min="9255" max="9256" width="5.625" style="32" customWidth="1"/>
    <col min="9257" max="9258" width="9.625" style="32" customWidth="1"/>
    <col min="9259" max="9260" width="5.625" style="32" customWidth="1"/>
    <col min="9261" max="9262" width="9.625" style="32" customWidth="1"/>
    <col min="9263" max="9264" width="5.625" style="32" customWidth="1"/>
    <col min="9265" max="9268" width="9.625" style="32" customWidth="1"/>
    <col min="9269" max="9269" width="15.625" style="32" customWidth="1"/>
    <col min="9270" max="9270" width="9.625" style="32" customWidth="1"/>
    <col min="9271" max="9472" width="9" style="32"/>
    <col min="9473" max="9473" width="15.625" style="32" customWidth="1"/>
    <col min="9474" max="9509" width="3.625" style="32" customWidth="1"/>
    <col min="9510" max="9510" width="15.625" style="32" customWidth="1"/>
    <col min="9511" max="9512" width="5.625" style="32" customWidth="1"/>
    <col min="9513" max="9514" width="9.625" style="32" customWidth="1"/>
    <col min="9515" max="9516" width="5.625" style="32" customWidth="1"/>
    <col min="9517" max="9518" width="9.625" style="32" customWidth="1"/>
    <col min="9519" max="9520" width="5.625" style="32" customWidth="1"/>
    <col min="9521" max="9524" width="9.625" style="32" customWidth="1"/>
    <col min="9525" max="9525" width="15.625" style="32" customWidth="1"/>
    <col min="9526" max="9526" width="9.625" style="32" customWidth="1"/>
    <col min="9527" max="9728" width="9" style="32"/>
    <col min="9729" max="9729" width="15.625" style="32" customWidth="1"/>
    <col min="9730" max="9765" width="3.625" style="32" customWidth="1"/>
    <col min="9766" max="9766" width="15.625" style="32" customWidth="1"/>
    <col min="9767" max="9768" width="5.625" style="32" customWidth="1"/>
    <col min="9769" max="9770" width="9.625" style="32" customWidth="1"/>
    <col min="9771" max="9772" width="5.625" style="32" customWidth="1"/>
    <col min="9773" max="9774" width="9.625" style="32" customWidth="1"/>
    <col min="9775" max="9776" width="5.625" style="32" customWidth="1"/>
    <col min="9777" max="9780" width="9.625" style="32" customWidth="1"/>
    <col min="9781" max="9781" width="15.625" style="32" customWidth="1"/>
    <col min="9782" max="9782" width="9.625" style="32" customWidth="1"/>
    <col min="9783" max="9984" width="9" style="32"/>
    <col min="9985" max="9985" width="15.625" style="32" customWidth="1"/>
    <col min="9986" max="10021" width="3.625" style="32" customWidth="1"/>
    <col min="10022" max="10022" width="15.625" style="32" customWidth="1"/>
    <col min="10023" max="10024" width="5.625" style="32" customWidth="1"/>
    <col min="10025" max="10026" width="9.625" style="32" customWidth="1"/>
    <col min="10027" max="10028" width="5.625" style="32" customWidth="1"/>
    <col min="10029" max="10030" width="9.625" style="32" customWidth="1"/>
    <col min="10031" max="10032" width="5.625" style="32" customWidth="1"/>
    <col min="10033" max="10036" width="9.625" style="32" customWidth="1"/>
    <col min="10037" max="10037" width="15.625" style="32" customWidth="1"/>
    <col min="10038" max="10038" width="9.625" style="32" customWidth="1"/>
    <col min="10039" max="10240" width="9" style="32"/>
    <col min="10241" max="10241" width="15.625" style="32" customWidth="1"/>
    <col min="10242" max="10277" width="3.625" style="32" customWidth="1"/>
    <col min="10278" max="10278" width="15.625" style="32" customWidth="1"/>
    <col min="10279" max="10280" width="5.625" style="32" customWidth="1"/>
    <col min="10281" max="10282" width="9.625" style="32" customWidth="1"/>
    <col min="10283" max="10284" width="5.625" style="32" customWidth="1"/>
    <col min="10285" max="10286" width="9.625" style="32" customWidth="1"/>
    <col min="10287" max="10288" width="5.625" style="32" customWidth="1"/>
    <col min="10289" max="10292" width="9.625" style="32" customWidth="1"/>
    <col min="10293" max="10293" width="15.625" style="32" customWidth="1"/>
    <col min="10294" max="10294" width="9.625" style="32" customWidth="1"/>
    <col min="10295" max="10496" width="9" style="32"/>
    <col min="10497" max="10497" width="15.625" style="32" customWidth="1"/>
    <col min="10498" max="10533" width="3.625" style="32" customWidth="1"/>
    <col min="10534" max="10534" width="15.625" style="32" customWidth="1"/>
    <col min="10535" max="10536" width="5.625" style="32" customWidth="1"/>
    <col min="10537" max="10538" width="9.625" style="32" customWidth="1"/>
    <col min="10539" max="10540" width="5.625" style="32" customWidth="1"/>
    <col min="10541" max="10542" width="9.625" style="32" customWidth="1"/>
    <col min="10543" max="10544" width="5.625" style="32" customWidth="1"/>
    <col min="10545" max="10548" width="9.625" style="32" customWidth="1"/>
    <col min="10549" max="10549" width="15.625" style="32" customWidth="1"/>
    <col min="10550" max="10550" width="9.625" style="32" customWidth="1"/>
    <col min="10551" max="10752" width="9" style="32"/>
    <col min="10753" max="10753" width="15.625" style="32" customWidth="1"/>
    <col min="10754" max="10789" width="3.625" style="32" customWidth="1"/>
    <col min="10790" max="10790" width="15.625" style="32" customWidth="1"/>
    <col min="10791" max="10792" width="5.625" style="32" customWidth="1"/>
    <col min="10793" max="10794" width="9.625" style="32" customWidth="1"/>
    <col min="10795" max="10796" width="5.625" style="32" customWidth="1"/>
    <col min="10797" max="10798" width="9.625" style="32" customWidth="1"/>
    <col min="10799" max="10800" width="5.625" style="32" customWidth="1"/>
    <col min="10801" max="10804" width="9.625" style="32" customWidth="1"/>
    <col min="10805" max="10805" width="15.625" style="32" customWidth="1"/>
    <col min="10806" max="10806" width="9.625" style="32" customWidth="1"/>
    <col min="10807" max="11008" width="9" style="32"/>
    <col min="11009" max="11009" width="15.625" style="32" customWidth="1"/>
    <col min="11010" max="11045" width="3.625" style="32" customWidth="1"/>
    <col min="11046" max="11046" width="15.625" style="32" customWidth="1"/>
    <col min="11047" max="11048" width="5.625" style="32" customWidth="1"/>
    <col min="11049" max="11050" width="9.625" style="32" customWidth="1"/>
    <col min="11051" max="11052" width="5.625" style="32" customWidth="1"/>
    <col min="11053" max="11054" width="9.625" style="32" customWidth="1"/>
    <col min="11055" max="11056" width="5.625" style="32" customWidth="1"/>
    <col min="11057" max="11060" width="9.625" style="32" customWidth="1"/>
    <col min="11061" max="11061" width="15.625" style="32" customWidth="1"/>
    <col min="11062" max="11062" width="9.625" style="32" customWidth="1"/>
    <col min="11063" max="11264" width="9" style="32"/>
    <col min="11265" max="11265" width="15.625" style="32" customWidth="1"/>
    <col min="11266" max="11301" width="3.625" style="32" customWidth="1"/>
    <col min="11302" max="11302" width="15.625" style="32" customWidth="1"/>
    <col min="11303" max="11304" width="5.625" style="32" customWidth="1"/>
    <col min="11305" max="11306" width="9.625" style="32" customWidth="1"/>
    <col min="11307" max="11308" width="5.625" style="32" customWidth="1"/>
    <col min="11309" max="11310" width="9.625" style="32" customWidth="1"/>
    <col min="11311" max="11312" width="5.625" style="32" customWidth="1"/>
    <col min="11313" max="11316" width="9.625" style="32" customWidth="1"/>
    <col min="11317" max="11317" width="15.625" style="32" customWidth="1"/>
    <col min="11318" max="11318" width="9.625" style="32" customWidth="1"/>
    <col min="11319" max="11520" width="9" style="32"/>
    <col min="11521" max="11521" width="15.625" style="32" customWidth="1"/>
    <col min="11522" max="11557" width="3.625" style="32" customWidth="1"/>
    <col min="11558" max="11558" width="15.625" style="32" customWidth="1"/>
    <col min="11559" max="11560" width="5.625" style="32" customWidth="1"/>
    <col min="11561" max="11562" width="9.625" style="32" customWidth="1"/>
    <col min="11563" max="11564" width="5.625" style="32" customWidth="1"/>
    <col min="11565" max="11566" width="9.625" style="32" customWidth="1"/>
    <col min="11567" max="11568" width="5.625" style="32" customWidth="1"/>
    <col min="11569" max="11572" width="9.625" style="32" customWidth="1"/>
    <col min="11573" max="11573" width="15.625" style="32" customWidth="1"/>
    <col min="11574" max="11574" width="9.625" style="32" customWidth="1"/>
    <col min="11575" max="11776" width="9" style="32"/>
    <col min="11777" max="11777" width="15.625" style="32" customWidth="1"/>
    <col min="11778" max="11813" width="3.625" style="32" customWidth="1"/>
    <col min="11814" max="11814" width="15.625" style="32" customWidth="1"/>
    <col min="11815" max="11816" width="5.625" style="32" customWidth="1"/>
    <col min="11817" max="11818" width="9.625" style="32" customWidth="1"/>
    <col min="11819" max="11820" width="5.625" style="32" customWidth="1"/>
    <col min="11821" max="11822" width="9.625" style="32" customWidth="1"/>
    <col min="11823" max="11824" width="5.625" style="32" customWidth="1"/>
    <col min="11825" max="11828" width="9.625" style="32" customWidth="1"/>
    <col min="11829" max="11829" width="15.625" style="32" customWidth="1"/>
    <col min="11830" max="11830" width="9.625" style="32" customWidth="1"/>
    <col min="11831" max="12032" width="9" style="32"/>
    <col min="12033" max="12033" width="15.625" style="32" customWidth="1"/>
    <col min="12034" max="12069" width="3.625" style="32" customWidth="1"/>
    <col min="12070" max="12070" width="15.625" style="32" customWidth="1"/>
    <col min="12071" max="12072" width="5.625" style="32" customWidth="1"/>
    <col min="12073" max="12074" width="9.625" style="32" customWidth="1"/>
    <col min="12075" max="12076" width="5.625" style="32" customWidth="1"/>
    <col min="12077" max="12078" width="9.625" style="32" customWidth="1"/>
    <col min="12079" max="12080" width="5.625" style="32" customWidth="1"/>
    <col min="12081" max="12084" width="9.625" style="32" customWidth="1"/>
    <col min="12085" max="12085" width="15.625" style="32" customWidth="1"/>
    <col min="12086" max="12086" width="9.625" style="32" customWidth="1"/>
    <col min="12087" max="12288" width="9" style="32"/>
    <col min="12289" max="12289" width="15.625" style="32" customWidth="1"/>
    <col min="12290" max="12325" width="3.625" style="32" customWidth="1"/>
    <col min="12326" max="12326" width="15.625" style="32" customWidth="1"/>
    <col min="12327" max="12328" width="5.625" style="32" customWidth="1"/>
    <col min="12329" max="12330" width="9.625" style="32" customWidth="1"/>
    <col min="12331" max="12332" width="5.625" style="32" customWidth="1"/>
    <col min="12333" max="12334" width="9.625" style="32" customWidth="1"/>
    <col min="12335" max="12336" width="5.625" style="32" customWidth="1"/>
    <col min="12337" max="12340" width="9.625" style="32" customWidth="1"/>
    <col min="12341" max="12341" width="15.625" style="32" customWidth="1"/>
    <col min="12342" max="12342" width="9.625" style="32" customWidth="1"/>
    <col min="12343" max="12544" width="9" style="32"/>
    <col min="12545" max="12545" width="15.625" style="32" customWidth="1"/>
    <col min="12546" max="12581" width="3.625" style="32" customWidth="1"/>
    <col min="12582" max="12582" width="15.625" style="32" customWidth="1"/>
    <col min="12583" max="12584" width="5.625" style="32" customWidth="1"/>
    <col min="12585" max="12586" width="9.625" style="32" customWidth="1"/>
    <col min="12587" max="12588" width="5.625" style="32" customWidth="1"/>
    <col min="12589" max="12590" width="9.625" style="32" customWidth="1"/>
    <col min="12591" max="12592" width="5.625" style="32" customWidth="1"/>
    <col min="12593" max="12596" width="9.625" style="32" customWidth="1"/>
    <col min="12597" max="12597" width="15.625" style="32" customWidth="1"/>
    <col min="12598" max="12598" width="9.625" style="32" customWidth="1"/>
    <col min="12599" max="12800" width="9" style="32"/>
    <col min="12801" max="12801" width="15.625" style="32" customWidth="1"/>
    <col min="12802" max="12837" width="3.625" style="32" customWidth="1"/>
    <col min="12838" max="12838" width="15.625" style="32" customWidth="1"/>
    <col min="12839" max="12840" width="5.625" style="32" customWidth="1"/>
    <col min="12841" max="12842" width="9.625" style="32" customWidth="1"/>
    <col min="12843" max="12844" width="5.625" style="32" customWidth="1"/>
    <col min="12845" max="12846" width="9.625" style="32" customWidth="1"/>
    <col min="12847" max="12848" width="5.625" style="32" customWidth="1"/>
    <col min="12849" max="12852" width="9.625" style="32" customWidth="1"/>
    <col min="12853" max="12853" width="15.625" style="32" customWidth="1"/>
    <col min="12854" max="12854" width="9.625" style="32" customWidth="1"/>
    <col min="12855" max="13056" width="9" style="32"/>
    <col min="13057" max="13057" width="15.625" style="32" customWidth="1"/>
    <col min="13058" max="13093" width="3.625" style="32" customWidth="1"/>
    <col min="13094" max="13094" width="15.625" style="32" customWidth="1"/>
    <col min="13095" max="13096" width="5.625" style="32" customWidth="1"/>
    <col min="13097" max="13098" width="9.625" style="32" customWidth="1"/>
    <col min="13099" max="13100" width="5.625" style="32" customWidth="1"/>
    <col min="13101" max="13102" width="9.625" style="32" customWidth="1"/>
    <col min="13103" max="13104" width="5.625" style="32" customWidth="1"/>
    <col min="13105" max="13108" width="9.625" style="32" customWidth="1"/>
    <col min="13109" max="13109" width="15.625" style="32" customWidth="1"/>
    <col min="13110" max="13110" width="9.625" style="32" customWidth="1"/>
    <col min="13111" max="13312" width="9" style="32"/>
    <col min="13313" max="13313" width="15.625" style="32" customWidth="1"/>
    <col min="13314" max="13349" width="3.625" style="32" customWidth="1"/>
    <col min="13350" max="13350" width="15.625" style="32" customWidth="1"/>
    <col min="13351" max="13352" width="5.625" style="32" customWidth="1"/>
    <col min="13353" max="13354" width="9.625" style="32" customWidth="1"/>
    <col min="13355" max="13356" width="5.625" style="32" customWidth="1"/>
    <col min="13357" max="13358" width="9.625" style="32" customWidth="1"/>
    <col min="13359" max="13360" width="5.625" style="32" customWidth="1"/>
    <col min="13361" max="13364" width="9.625" style="32" customWidth="1"/>
    <col min="13365" max="13365" width="15.625" style="32" customWidth="1"/>
    <col min="13366" max="13366" width="9.625" style="32" customWidth="1"/>
    <col min="13367" max="13568" width="9" style="32"/>
    <col min="13569" max="13569" width="15.625" style="32" customWidth="1"/>
    <col min="13570" max="13605" width="3.625" style="32" customWidth="1"/>
    <col min="13606" max="13606" width="15.625" style="32" customWidth="1"/>
    <col min="13607" max="13608" width="5.625" style="32" customWidth="1"/>
    <col min="13609" max="13610" width="9.625" style="32" customWidth="1"/>
    <col min="13611" max="13612" width="5.625" style="32" customWidth="1"/>
    <col min="13613" max="13614" width="9.625" style="32" customWidth="1"/>
    <col min="13615" max="13616" width="5.625" style="32" customWidth="1"/>
    <col min="13617" max="13620" width="9.625" style="32" customWidth="1"/>
    <col min="13621" max="13621" width="15.625" style="32" customWidth="1"/>
    <col min="13622" max="13622" width="9.625" style="32" customWidth="1"/>
    <col min="13623" max="13824" width="9" style="32"/>
    <col min="13825" max="13825" width="15.625" style="32" customWidth="1"/>
    <col min="13826" max="13861" width="3.625" style="32" customWidth="1"/>
    <col min="13862" max="13862" width="15.625" style="32" customWidth="1"/>
    <col min="13863" max="13864" width="5.625" style="32" customWidth="1"/>
    <col min="13865" max="13866" width="9.625" style="32" customWidth="1"/>
    <col min="13867" max="13868" width="5.625" style="32" customWidth="1"/>
    <col min="13869" max="13870" width="9.625" style="32" customWidth="1"/>
    <col min="13871" max="13872" width="5.625" style="32" customWidth="1"/>
    <col min="13873" max="13876" width="9.625" style="32" customWidth="1"/>
    <col min="13877" max="13877" width="15.625" style="32" customWidth="1"/>
    <col min="13878" max="13878" width="9.625" style="32" customWidth="1"/>
    <col min="13879" max="14080" width="9" style="32"/>
    <col min="14081" max="14081" width="15.625" style="32" customWidth="1"/>
    <col min="14082" max="14117" width="3.625" style="32" customWidth="1"/>
    <col min="14118" max="14118" width="15.625" style="32" customWidth="1"/>
    <col min="14119" max="14120" width="5.625" style="32" customWidth="1"/>
    <col min="14121" max="14122" width="9.625" style="32" customWidth="1"/>
    <col min="14123" max="14124" width="5.625" style="32" customWidth="1"/>
    <col min="14125" max="14126" width="9.625" style="32" customWidth="1"/>
    <col min="14127" max="14128" width="5.625" style="32" customWidth="1"/>
    <col min="14129" max="14132" width="9.625" style="32" customWidth="1"/>
    <col min="14133" max="14133" width="15.625" style="32" customWidth="1"/>
    <col min="14134" max="14134" width="9.625" style="32" customWidth="1"/>
    <col min="14135" max="14336" width="9" style="32"/>
    <col min="14337" max="14337" width="15.625" style="32" customWidth="1"/>
    <col min="14338" max="14373" width="3.625" style="32" customWidth="1"/>
    <col min="14374" max="14374" width="15.625" style="32" customWidth="1"/>
    <col min="14375" max="14376" width="5.625" style="32" customWidth="1"/>
    <col min="14377" max="14378" width="9.625" style="32" customWidth="1"/>
    <col min="14379" max="14380" width="5.625" style="32" customWidth="1"/>
    <col min="14381" max="14382" width="9.625" style="32" customWidth="1"/>
    <col min="14383" max="14384" width="5.625" style="32" customWidth="1"/>
    <col min="14385" max="14388" width="9.625" style="32" customWidth="1"/>
    <col min="14389" max="14389" width="15.625" style="32" customWidth="1"/>
    <col min="14390" max="14390" width="9.625" style="32" customWidth="1"/>
    <col min="14391" max="14592" width="9" style="32"/>
    <col min="14593" max="14593" width="15.625" style="32" customWidth="1"/>
    <col min="14594" max="14629" width="3.625" style="32" customWidth="1"/>
    <col min="14630" max="14630" width="15.625" style="32" customWidth="1"/>
    <col min="14631" max="14632" width="5.625" style="32" customWidth="1"/>
    <col min="14633" max="14634" width="9.625" style="32" customWidth="1"/>
    <col min="14635" max="14636" width="5.625" style="32" customWidth="1"/>
    <col min="14637" max="14638" width="9.625" style="32" customWidth="1"/>
    <col min="14639" max="14640" width="5.625" style="32" customWidth="1"/>
    <col min="14641" max="14644" width="9.625" style="32" customWidth="1"/>
    <col min="14645" max="14645" width="15.625" style="32" customWidth="1"/>
    <col min="14646" max="14646" width="9.625" style="32" customWidth="1"/>
    <col min="14647" max="14848" width="9" style="32"/>
    <col min="14849" max="14849" width="15.625" style="32" customWidth="1"/>
    <col min="14850" max="14885" width="3.625" style="32" customWidth="1"/>
    <col min="14886" max="14886" width="15.625" style="32" customWidth="1"/>
    <col min="14887" max="14888" width="5.625" style="32" customWidth="1"/>
    <col min="14889" max="14890" width="9.625" style="32" customWidth="1"/>
    <col min="14891" max="14892" width="5.625" style="32" customWidth="1"/>
    <col min="14893" max="14894" width="9.625" style="32" customWidth="1"/>
    <col min="14895" max="14896" width="5.625" style="32" customWidth="1"/>
    <col min="14897" max="14900" width="9.625" style="32" customWidth="1"/>
    <col min="14901" max="14901" width="15.625" style="32" customWidth="1"/>
    <col min="14902" max="14902" width="9.625" style="32" customWidth="1"/>
    <col min="14903" max="15104" width="9" style="32"/>
    <col min="15105" max="15105" width="15.625" style="32" customWidth="1"/>
    <col min="15106" max="15141" width="3.625" style="32" customWidth="1"/>
    <col min="15142" max="15142" width="15.625" style="32" customWidth="1"/>
    <col min="15143" max="15144" width="5.625" style="32" customWidth="1"/>
    <col min="15145" max="15146" width="9.625" style="32" customWidth="1"/>
    <col min="15147" max="15148" width="5.625" style="32" customWidth="1"/>
    <col min="15149" max="15150" width="9.625" style="32" customWidth="1"/>
    <col min="15151" max="15152" width="5.625" style="32" customWidth="1"/>
    <col min="15153" max="15156" width="9.625" style="32" customWidth="1"/>
    <col min="15157" max="15157" width="15.625" style="32" customWidth="1"/>
    <col min="15158" max="15158" width="9.625" style="32" customWidth="1"/>
    <col min="15159" max="15360" width="9" style="32"/>
    <col min="15361" max="15361" width="15.625" style="32" customWidth="1"/>
    <col min="15362" max="15397" width="3.625" style="32" customWidth="1"/>
    <col min="15398" max="15398" width="15.625" style="32" customWidth="1"/>
    <col min="15399" max="15400" width="5.625" style="32" customWidth="1"/>
    <col min="15401" max="15402" width="9.625" style="32" customWidth="1"/>
    <col min="15403" max="15404" width="5.625" style="32" customWidth="1"/>
    <col min="15405" max="15406" width="9.625" style="32" customWidth="1"/>
    <col min="15407" max="15408" width="5.625" style="32" customWidth="1"/>
    <col min="15409" max="15412" width="9.625" style="32" customWidth="1"/>
    <col min="15413" max="15413" width="15.625" style="32" customWidth="1"/>
    <col min="15414" max="15414" width="9.625" style="32" customWidth="1"/>
    <col min="15415" max="15616" width="9" style="32"/>
    <col min="15617" max="15617" width="15.625" style="32" customWidth="1"/>
    <col min="15618" max="15653" width="3.625" style="32" customWidth="1"/>
    <col min="15654" max="15654" width="15.625" style="32" customWidth="1"/>
    <col min="15655" max="15656" width="5.625" style="32" customWidth="1"/>
    <col min="15657" max="15658" width="9.625" style="32" customWidth="1"/>
    <col min="15659" max="15660" width="5.625" style="32" customWidth="1"/>
    <col min="15661" max="15662" width="9.625" style="32" customWidth="1"/>
    <col min="15663" max="15664" width="5.625" style="32" customWidth="1"/>
    <col min="15665" max="15668" width="9.625" style="32" customWidth="1"/>
    <col min="15669" max="15669" width="15.625" style="32" customWidth="1"/>
    <col min="15670" max="15670" width="9.625" style="32" customWidth="1"/>
    <col min="15671" max="15872" width="9" style="32"/>
    <col min="15873" max="15873" width="15.625" style="32" customWidth="1"/>
    <col min="15874" max="15909" width="3.625" style="32" customWidth="1"/>
    <col min="15910" max="15910" width="15.625" style="32" customWidth="1"/>
    <col min="15911" max="15912" width="5.625" style="32" customWidth="1"/>
    <col min="15913" max="15914" width="9.625" style="32" customWidth="1"/>
    <col min="15915" max="15916" width="5.625" style="32" customWidth="1"/>
    <col min="15917" max="15918" width="9.625" style="32" customWidth="1"/>
    <col min="15919" max="15920" width="5.625" style="32" customWidth="1"/>
    <col min="15921" max="15924" width="9.625" style="32" customWidth="1"/>
    <col min="15925" max="15925" width="15.625" style="32" customWidth="1"/>
    <col min="15926" max="15926" width="9.625" style="32" customWidth="1"/>
    <col min="15927" max="16128" width="9" style="32"/>
    <col min="16129" max="16129" width="15.625" style="32" customWidth="1"/>
    <col min="16130" max="16165" width="3.625" style="32" customWidth="1"/>
    <col min="16166" max="16166" width="15.625" style="32" customWidth="1"/>
    <col min="16167" max="16168" width="5.625" style="32" customWidth="1"/>
    <col min="16169" max="16170" width="9.625" style="32" customWidth="1"/>
    <col min="16171" max="16172" width="5.625" style="32" customWidth="1"/>
    <col min="16173" max="16174" width="9.625" style="32" customWidth="1"/>
    <col min="16175" max="16176" width="5.625" style="32" customWidth="1"/>
    <col min="16177" max="16180" width="9.625" style="32" customWidth="1"/>
    <col min="16181" max="16181" width="15.625" style="32" customWidth="1"/>
    <col min="16182" max="16182" width="9.625" style="32" customWidth="1"/>
    <col min="16183" max="16384" width="9" style="32"/>
  </cols>
  <sheetData>
    <row r="1" spans="1:54" ht="24.95" customHeight="1" x14ac:dyDescent="0.2">
      <c r="A1" s="324" t="s">
        <v>141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3"/>
      <c r="AL1" s="352" t="str">
        <f>A1</f>
        <v>レディース40歳</v>
      </c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</row>
    <row r="2" spans="1:54" ht="24.95" customHeight="1" thickBot="1" x14ac:dyDescent="0.25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3"/>
      <c r="AL2" s="325" t="str">
        <f>A2</f>
        <v>　Cグループ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</row>
    <row r="3" spans="1:54" ht="24.95" customHeight="1" x14ac:dyDescent="0.15">
      <c r="A3" s="326" t="s">
        <v>31</v>
      </c>
      <c r="B3" s="392" t="s">
        <v>158</v>
      </c>
      <c r="C3" s="393"/>
      <c r="D3" s="393"/>
      <c r="E3" s="393"/>
      <c r="F3" s="393"/>
      <c r="G3" s="393" t="s">
        <v>159</v>
      </c>
      <c r="H3" s="393"/>
      <c r="I3" s="393"/>
      <c r="J3" s="393"/>
      <c r="K3" s="393"/>
      <c r="L3" s="393" t="s">
        <v>160</v>
      </c>
      <c r="M3" s="393"/>
      <c r="N3" s="393"/>
      <c r="O3" s="393"/>
      <c r="P3" s="393"/>
      <c r="Q3" s="393" t="s">
        <v>161</v>
      </c>
      <c r="R3" s="393"/>
      <c r="S3" s="393"/>
      <c r="T3" s="393"/>
      <c r="U3" s="393"/>
      <c r="V3" s="393" t="s">
        <v>162</v>
      </c>
      <c r="W3" s="393"/>
      <c r="X3" s="393"/>
      <c r="Y3" s="393"/>
      <c r="Z3" s="393"/>
      <c r="AA3" s="393" t="s">
        <v>163</v>
      </c>
      <c r="AB3" s="393"/>
      <c r="AC3" s="393"/>
      <c r="AD3" s="393"/>
      <c r="AE3" s="393"/>
      <c r="AF3" s="393" t="s">
        <v>125</v>
      </c>
      <c r="AG3" s="393"/>
      <c r="AH3" s="393"/>
      <c r="AI3" s="393"/>
      <c r="AJ3" s="400"/>
      <c r="AK3" s="66"/>
      <c r="AL3" s="402"/>
      <c r="AM3" s="338" t="s">
        <v>15</v>
      </c>
      <c r="AN3" s="396"/>
      <c r="AO3" s="396"/>
      <c r="AP3" s="339" t="s">
        <v>16</v>
      </c>
      <c r="AQ3" s="338" t="s">
        <v>32</v>
      </c>
      <c r="AR3" s="396"/>
      <c r="AS3" s="396"/>
      <c r="AT3" s="339" t="s">
        <v>16</v>
      </c>
      <c r="AU3" s="338" t="s">
        <v>18</v>
      </c>
      <c r="AV3" s="396"/>
      <c r="AW3" s="396"/>
      <c r="AX3" s="339" t="s">
        <v>19</v>
      </c>
      <c r="AY3" s="396" t="s">
        <v>33</v>
      </c>
      <c r="AZ3" s="396" t="s">
        <v>34</v>
      </c>
      <c r="BA3" s="398" t="s">
        <v>22</v>
      </c>
      <c r="BB3" s="345" t="s">
        <v>16</v>
      </c>
    </row>
    <row r="4" spans="1:54" ht="24.95" customHeight="1" thickBot="1" x14ac:dyDescent="0.2">
      <c r="A4" s="327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401"/>
      <c r="AK4" s="66"/>
      <c r="AL4" s="403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5" t="s">
        <v>24</v>
      </c>
      <c r="AV4" s="36" t="s">
        <v>25</v>
      </c>
      <c r="AW4" s="36" t="s">
        <v>26</v>
      </c>
      <c r="AX4" s="340"/>
      <c r="AY4" s="397"/>
      <c r="AZ4" s="397"/>
      <c r="BA4" s="399"/>
      <c r="BB4" s="346"/>
    </row>
    <row r="5" spans="1:54" ht="18.95" customHeight="1" x14ac:dyDescent="0.15">
      <c r="A5" s="265" t="str">
        <f>B3</f>
        <v>TOMO2A</v>
      </c>
      <c r="B5" s="386"/>
      <c r="C5" s="387"/>
      <c r="D5" s="387"/>
      <c r="E5" s="387"/>
      <c r="F5" s="387"/>
      <c r="G5" s="388">
        <v>8</v>
      </c>
      <c r="H5" s="388"/>
      <c r="I5" s="388"/>
      <c r="J5" s="388"/>
      <c r="K5" s="388"/>
      <c r="L5" s="389">
        <v>0</v>
      </c>
      <c r="M5" s="389"/>
      <c r="N5" s="389"/>
      <c r="O5" s="389"/>
      <c r="P5" s="389"/>
      <c r="Q5" s="388">
        <v>4</v>
      </c>
      <c r="R5" s="388"/>
      <c r="S5" s="388"/>
      <c r="T5" s="388"/>
      <c r="U5" s="388"/>
      <c r="V5" s="388">
        <v>11</v>
      </c>
      <c r="W5" s="388"/>
      <c r="X5" s="388"/>
      <c r="Y5" s="388"/>
      <c r="Z5" s="388"/>
      <c r="AA5" s="389">
        <v>0</v>
      </c>
      <c r="AB5" s="389"/>
      <c r="AC5" s="389"/>
      <c r="AD5" s="389"/>
      <c r="AE5" s="389"/>
      <c r="AF5" s="388">
        <v>1</v>
      </c>
      <c r="AG5" s="388"/>
      <c r="AH5" s="388"/>
      <c r="AI5" s="388"/>
      <c r="AJ5" s="390"/>
      <c r="AK5" s="68"/>
      <c r="AL5" s="265" t="str">
        <f>A5</f>
        <v>TOMO2A</v>
      </c>
      <c r="AM5" s="380">
        <f>IF(B6&gt;F6,1,0)+IF(G6&gt;K6,1,0)+IF(L6&gt;P6,1,0)+IF(Q6&gt;U6,1,0)+IF(V6&gt;Z6,1,0)+IF(AA6&gt;AE6,1,0)+IF(AF6&gt;AJ6,1,0)</f>
        <v>1</v>
      </c>
      <c r="AN5" s="267">
        <f>IF(F6&gt;B6,1,0)+IF(K6&gt;G6,1,0)+IF(P6&gt;L6,1,0)+IF(U6&gt;Q6,1,0)+IF(Z6&gt;V6,1,0)+IF(AE6&gt;AA6,1,0)+IF(AJ6&gt;AF6,1,0)</f>
        <v>3</v>
      </c>
      <c r="AO5" s="268">
        <f>SUM(AM5/(AM5+AN5))</f>
        <v>0.25</v>
      </c>
      <c r="AP5" s="267">
        <f>RANK(AO5,$AO$5:$AO$32,0)</f>
        <v>5</v>
      </c>
      <c r="AQ5" s="267">
        <f>SUM(B6+G6+L6+Q6+V6+AA6+AF6)</f>
        <v>3</v>
      </c>
      <c r="AR5" s="267">
        <f>SUM(F6+K6+P6+U6+Z6+AE6+AJ6)</f>
        <v>7</v>
      </c>
      <c r="AS5" s="268">
        <f>SUM(AQ5/(AQ5+AR5))</f>
        <v>0.3</v>
      </c>
      <c r="AT5" s="267">
        <f>RANK(AS5,$AS$5:$AS$32,0)</f>
        <v>5</v>
      </c>
      <c r="AU5" s="267">
        <f>SUM(C6+C7+C8+H6+H7+H8+M6+M7+M8+R6+R7+R8+W6+W7+W8+AB6+AB7+AB8+AG6+AG7+AG8)</f>
        <v>101</v>
      </c>
      <c r="AV5" s="267">
        <f>SUM(E6+E7+E8+J6+J7+J8+O6+O7+O8+T6+T7+T8+Y6+Y7+Y8+AD6+AD7+AD8+AI6+AI7+AI8)</f>
        <v>142</v>
      </c>
      <c r="AW5" s="268">
        <f>SUM(AU5/(AU5+AV5))</f>
        <v>0.41563786008230452</v>
      </c>
      <c r="AX5" s="267">
        <f>RANK(AW5,$AW$5:$AW$32,0)</f>
        <v>6</v>
      </c>
      <c r="AY5" s="268">
        <f>RANK(AO5,$AO$5:$AO$32,1)+AS5</f>
        <v>2.2999999999999998</v>
      </c>
      <c r="AZ5" s="268">
        <f>RANK(AY5,$AY$5:$AY$32,1)+AW5</f>
        <v>2.4156378600823043</v>
      </c>
      <c r="BA5" s="312" t="str">
        <f>AL5</f>
        <v>TOMO2A</v>
      </c>
      <c r="BB5" s="282">
        <f>RANK(AZ5,$AZ$5:$AZ$32)</f>
        <v>6</v>
      </c>
    </row>
    <row r="6" spans="1:54" ht="18.95" customHeight="1" x14ac:dyDescent="0.15">
      <c r="A6" s="368"/>
      <c r="B6" s="391">
        <f>IF(C6&gt;E6,1,0)+IF(C7&gt;E7,1,0)+IF(C8&gt;E8,1,0)</f>
        <v>0</v>
      </c>
      <c r="C6" s="56"/>
      <c r="D6" s="57" t="s">
        <v>29</v>
      </c>
      <c r="E6" s="56"/>
      <c r="F6" s="372">
        <f>IF(E6&gt;C6,1,0)+IF(E7&gt;C7,1,0)+IF(E8&gt;C8,1,0)</f>
        <v>0</v>
      </c>
      <c r="G6" s="383">
        <f>IF(H6&gt;J6,1,0)+IF(H7&gt;J7,1,0)+IF(H8&gt;J8,1,0)</f>
        <v>0</v>
      </c>
      <c r="H6" s="38">
        <v>8</v>
      </c>
      <c r="I6" s="39" t="s">
        <v>29</v>
      </c>
      <c r="J6" s="38">
        <v>15</v>
      </c>
      <c r="K6" s="383">
        <f>IF(J6&gt;H6,1,0)+IF(J7&gt;H7,1,0)+IF(J8&gt;H8,1,0)</f>
        <v>2</v>
      </c>
      <c r="L6" s="359">
        <f>IF(M6&gt;O6,1,0)+IF(M7&gt;O7,1,0)+IF(M8&gt;O8,1,0)</f>
        <v>0</v>
      </c>
      <c r="M6" s="60"/>
      <c r="N6" s="61" t="s">
        <v>29</v>
      </c>
      <c r="O6" s="60"/>
      <c r="P6" s="359">
        <f>IF(O6&gt;M6,1,0)+IF(O7&gt;M7,1,0)+IF(O8&gt;M8,1,0)</f>
        <v>0</v>
      </c>
      <c r="Q6" s="383">
        <f>IF(R6&gt;T6,1,0)+IF(R7&gt;T7,1,0)+IF(R8&gt;T8,1,0)</f>
        <v>1</v>
      </c>
      <c r="R6" s="38">
        <v>4</v>
      </c>
      <c r="S6" s="39" t="s">
        <v>29</v>
      </c>
      <c r="T6" s="38">
        <v>15</v>
      </c>
      <c r="U6" s="383">
        <f>IF(T6&gt;R6,1,0)+IF(T7&gt;R7,1,0)+IF(T8&gt;R8,1,0)</f>
        <v>2</v>
      </c>
      <c r="V6" s="383">
        <f>IF(W6&gt;Y6,1,0)+IF(W7&gt;Y7,1,0)+IF(W8&gt;Y8,1,0)</f>
        <v>2</v>
      </c>
      <c r="W6" s="38">
        <v>13</v>
      </c>
      <c r="X6" s="39" t="s">
        <v>29</v>
      </c>
      <c r="Y6" s="38">
        <v>15</v>
      </c>
      <c r="Z6" s="383">
        <f>IF(Y6&gt;W6,1,0)+IF(Y7&gt;W7,1,0)+IF(Y8&gt;W8,1,0)</f>
        <v>1</v>
      </c>
      <c r="AA6" s="359">
        <f>IF(AB6&gt;AD6,1,0)+IF(AB7&gt;AD7,1,0)+IF(AB8&gt;AD8,1,0)</f>
        <v>0</v>
      </c>
      <c r="AB6" s="60"/>
      <c r="AC6" s="61" t="s">
        <v>29</v>
      </c>
      <c r="AD6" s="60"/>
      <c r="AE6" s="359">
        <f>IF(AD6&gt;AB6,1,0)+IF(AD7&gt;AB7,1,0)+IF(AD8&gt;AB8,1,0)</f>
        <v>0</v>
      </c>
      <c r="AF6" s="383">
        <f>IF(AG6&gt;AI6,1,0)+IF(AG7&gt;AI7,1,0)+IF(AG8&gt;AI8,1,0)</f>
        <v>0</v>
      </c>
      <c r="AG6" s="38">
        <v>7</v>
      </c>
      <c r="AH6" s="39" t="s">
        <v>29</v>
      </c>
      <c r="AI6" s="38">
        <v>15</v>
      </c>
      <c r="AJ6" s="385">
        <f>IF(AI6&gt;AG6,1,0)+IF(AI7&gt;AG7,1,0)+IF(AI8&gt;AG8,1,0)</f>
        <v>2</v>
      </c>
      <c r="AK6" s="41"/>
      <c r="AL6" s="368"/>
      <c r="AM6" s="370"/>
      <c r="AN6" s="361"/>
      <c r="AO6" s="363"/>
      <c r="AP6" s="361"/>
      <c r="AQ6" s="361"/>
      <c r="AR6" s="361"/>
      <c r="AS6" s="363"/>
      <c r="AT6" s="361"/>
      <c r="AU6" s="361"/>
      <c r="AV6" s="361"/>
      <c r="AW6" s="363"/>
      <c r="AX6" s="361"/>
      <c r="AY6" s="361"/>
      <c r="AZ6" s="361"/>
      <c r="BA6" s="241"/>
      <c r="BB6" s="353"/>
    </row>
    <row r="7" spans="1:54" ht="18.95" customHeight="1" x14ac:dyDescent="0.15">
      <c r="A7" s="368"/>
      <c r="B7" s="391"/>
      <c r="C7" s="56"/>
      <c r="D7" s="57" t="s">
        <v>35</v>
      </c>
      <c r="E7" s="56"/>
      <c r="F7" s="372"/>
      <c r="G7" s="383"/>
      <c r="H7" s="38">
        <v>10</v>
      </c>
      <c r="I7" s="39" t="s">
        <v>35</v>
      </c>
      <c r="J7" s="38">
        <v>15</v>
      </c>
      <c r="K7" s="383"/>
      <c r="L7" s="359"/>
      <c r="M7" s="60"/>
      <c r="N7" s="61" t="s">
        <v>35</v>
      </c>
      <c r="O7" s="60"/>
      <c r="P7" s="359"/>
      <c r="Q7" s="383"/>
      <c r="R7" s="38">
        <v>15</v>
      </c>
      <c r="S7" s="39" t="s">
        <v>35</v>
      </c>
      <c r="T7" s="38">
        <v>12</v>
      </c>
      <c r="U7" s="383"/>
      <c r="V7" s="383"/>
      <c r="W7" s="38">
        <v>15</v>
      </c>
      <c r="X7" s="39" t="s">
        <v>35</v>
      </c>
      <c r="Y7" s="38">
        <v>11</v>
      </c>
      <c r="Z7" s="383"/>
      <c r="AA7" s="359"/>
      <c r="AB7" s="60"/>
      <c r="AC7" s="61" t="s">
        <v>35</v>
      </c>
      <c r="AD7" s="60"/>
      <c r="AE7" s="359"/>
      <c r="AF7" s="383"/>
      <c r="AG7" s="38">
        <v>2</v>
      </c>
      <c r="AH7" s="39" t="s">
        <v>35</v>
      </c>
      <c r="AI7" s="38">
        <v>15</v>
      </c>
      <c r="AJ7" s="385"/>
      <c r="AK7" s="41"/>
      <c r="AL7" s="368"/>
      <c r="AM7" s="370"/>
      <c r="AN7" s="361"/>
      <c r="AO7" s="363"/>
      <c r="AP7" s="361"/>
      <c r="AQ7" s="361"/>
      <c r="AR7" s="361"/>
      <c r="AS7" s="363"/>
      <c r="AT7" s="361"/>
      <c r="AU7" s="361"/>
      <c r="AV7" s="361"/>
      <c r="AW7" s="363"/>
      <c r="AX7" s="361"/>
      <c r="AY7" s="361"/>
      <c r="AZ7" s="361"/>
      <c r="BA7" s="241"/>
      <c r="BB7" s="353"/>
    </row>
    <row r="8" spans="1:54" ht="18.95" customHeight="1" x14ac:dyDescent="0.15">
      <c r="A8" s="368"/>
      <c r="B8" s="391"/>
      <c r="C8" s="56"/>
      <c r="D8" s="57" t="s">
        <v>35</v>
      </c>
      <c r="E8" s="56"/>
      <c r="F8" s="372"/>
      <c r="G8" s="383"/>
      <c r="H8" s="38"/>
      <c r="I8" s="39" t="s">
        <v>35</v>
      </c>
      <c r="J8" s="38"/>
      <c r="K8" s="383"/>
      <c r="L8" s="359"/>
      <c r="M8" s="60"/>
      <c r="N8" s="61" t="s">
        <v>35</v>
      </c>
      <c r="O8" s="60"/>
      <c r="P8" s="359"/>
      <c r="Q8" s="383"/>
      <c r="R8" s="38">
        <v>11</v>
      </c>
      <c r="S8" s="39" t="s">
        <v>35</v>
      </c>
      <c r="T8" s="38">
        <v>15</v>
      </c>
      <c r="U8" s="383"/>
      <c r="V8" s="383"/>
      <c r="W8" s="38">
        <v>16</v>
      </c>
      <c r="X8" s="39" t="s">
        <v>35</v>
      </c>
      <c r="Y8" s="38">
        <v>14</v>
      </c>
      <c r="Z8" s="383"/>
      <c r="AA8" s="359"/>
      <c r="AB8" s="60"/>
      <c r="AC8" s="61" t="s">
        <v>35</v>
      </c>
      <c r="AD8" s="60"/>
      <c r="AE8" s="359"/>
      <c r="AF8" s="383"/>
      <c r="AG8" s="38"/>
      <c r="AH8" s="39" t="s">
        <v>35</v>
      </c>
      <c r="AI8" s="38"/>
      <c r="AJ8" s="385"/>
      <c r="AK8" s="41"/>
      <c r="AL8" s="368"/>
      <c r="AM8" s="370"/>
      <c r="AN8" s="361"/>
      <c r="AO8" s="363"/>
      <c r="AP8" s="361"/>
      <c r="AQ8" s="361"/>
      <c r="AR8" s="361"/>
      <c r="AS8" s="363"/>
      <c r="AT8" s="361"/>
      <c r="AU8" s="361"/>
      <c r="AV8" s="361"/>
      <c r="AW8" s="363"/>
      <c r="AX8" s="361"/>
      <c r="AY8" s="361"/>
      <c r="AZ8" s="361"/>
      <c r="BA8" s="281"/>
      <c r="BB8" s="353"/>
    </row>
    <row r="9" spans="1:54" ht="18.95" customHeight="1" x14ac:dyDescent="0.15">
      <c r="A9" s="368" t="str">
        <f>G3</f>
        <v>Queeva</v>
      </c>
      <c r="B9" s="257">
        <f>G5</f>
        <v>8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12</v>
      </c>
      <c r="M9" s="382"/>
      <c r="N9" s="382"/>
      <c r="O9" s="382"/>
      <c r="P9" s="382"/>
      <c r="Q9" s="378">
        <v>0</v>
      </c>
      <c r="R9" s="378"/>
      <c r="S9" s="378"/>
      <c r="T9" s="378"/>
      <c r="U9" s="378"/>
      <c r="V9" s="378">
        <v>0</v>
      </c>
      <c r="W9" s="378"/>
      <c r="X9" s="378"/>
      <c r="Y9" s="378"/>
      <c r="Z9" s="378"/>
      <c r="AA9" s="382">
        <v>2</v>
      </c>
      <c r="AB9" s="382"/>
      <c r="AC9" s="382"/>
      <c r="AD9" s="382"/>
      <c r="AE9" s="382"/>
      <c r="AF9" s="382">
        <v>5</v>
      </c>
      <c r="AG9" s="382"/>
      <c r="AH9" s="382"/>
      <c r="AI9" s="382"/>
      <c r="AJ9" s="384"/>
      <c r="AK9" s="68"/>
      <c r="AL9" s="368" t="str">
        <f>A9</f>
        <v>Queeva</v>
      </c>
      <c r="AM9" s="380">
        <f>IF(B10&gt;F10,1,0)+IF(G10&gt;K10,1,0)+IF(L10&gt;P10,1,0)+IF(Q10&gt;U10,1,0)+IF(V10&gt;Z10,1,0)+IF(AA10&gt;AE10,1,0)+IF(AF10&gt;AJ10,1,0)</f>
        <v>2</v>
      </c>
      <c r="AN9" s="267">
        <f>IF(F10&gt;B10,1,0)+IF(K10&gt;G10,1,0)+IF(P10&gt;L10,1,0)+IF(U10&gt;Q10,1,0)+IF(Z10&gt;V10,1,0)+IF(AE10&gt;AA10,1,0)+IF(AJ10&gt;AF10,1,0)</f>
        <v>2</v>
      </c>
      <c r="AO9" s="268">
        <f>SUM(AM9/(AM9+AN9))</f>
        <v>0.5</v>
      </c>
      <c r="AP9" s="267">
        <f>RANK(AO9,$AO$5:$AO$32,0)</f>
        <v>3</v>
      </c>
      <c r="AQ9" s="361">
        <f>SUM(B10+G10+L10+Q10+V10+AA10+AF10)</f>
        <v>5</v>
      </c>
      <c r="AR9" s="361">
        <f>SUM(F10+K10+P10+U10+Z10+AE10+AJ10)</f>
        <v>4</v>
      </c>
      <c r="AS9" s="363">
        <f>SUM(AQ9/(AQ9+AR9))</f>
        <v>0.55555555555555558</v>
      </c>
      <c r="AT9" s="361">
        <f>RANK(AS9,$AS$5:$AS$32,0)</f>
        <v>3</v>
      </c>
      <c r="AU9" s="361">
        <f>SUM(C10+C11+C12+H10+H11+H12+M10+M11+M12+R10+R11+R12+W10+W11+W12+AB10+AB11+AB12+AG10+AG11+AG12)</f>
        <v>129</v>
      </c>
      <c r="AV9" s="361">
        <f>SUM(E10+E11+E12+J10+J11+J12+O10+O11+O12+T10+T11+T12+Y10+Y11+Y12+AD10+AD11+AD12+AI10+AI11+AI12)</f>
        <v>104</v>
      </c>
      <c r="AW9" s="363">
        <f>SUM(AU9/(AU9+AV9))</f>
        <v>0.55364806866952787</v>
      </c>
      <c r="AX9" s="267">
        <f>RANK(AW9,$AW$5:$AW$32,0)</f>
        <v>3</v>
      </c>
      <c r="AY9" s="363">
        <f>RANK(AO9,$AO$5:$AO$32,1)+AS9</f>
        <v>4.5555555555555554</v>
      </c>
      <c r="AZ9" s="363">
        <f>RANK(AY9,$AY$5:$AY$32,1)+AW9</f>
        <v>5.5536480686695278</v>
      </c>
      <c r="BA9" s="240" t="str">
        <f>AL9</f>
        <v>Queeva</v>
      </c>
      <c r="BB9" s="353">
        <f>RANK(AZ9,$AZ$5:$AZ$32)</f>
        <v>3</v>
      </c>
    </row>
    <row r="10" spans="1:54" ht="18.95" customHeight="1" x14ac:dyDescent="0.15">
      <c r="A10" s="368"/>
      <c r="B10" s="355">
        <f>IF(C10&gt;E10,1,0)+IF(C11&gt;E11,1,0)+IF(C12&gt;E12,1,0)</f>
        <v>2</v>
      </c>
      <c r="C10" s="58">
        <f>J6</f>
        <v>15</v>
      </c>
      <c r="D10" s="59" t="s">
        <v>35</v>
      </c>
      <c r="E10" s="58">
        <f>H6</f>
        <v>8</v>
      </c>
      <c r="F10" s="357">
        <f>IF(E10&gt;C10,1,0)+IF(E11&gt;C11,1,0)+IF(E12&gt;C12,1,0)</f>
        <v>0</v>
      </c>
      <c r="G10" s="372">
        <f>IF(H10&gt;J10,1,0)+IF(H11&gt;J11,1,0)+IF(H12&gt;J12,1,0)</f>
        <v>0</v>
      </c>
      <c r="H10" s="56"/>
      <c r="I10" s="57" t="s">
        <v>35</v>
      </c>
      <c r="J10" s="56"/>
      <c r="K10" s="372">
        <f>IF(J10&gt;H10,1,0)+IF(J11&gt;H11,1,0)+IF(J12&gt;H12,1,0)</f>
        <v>0</v>
      </c>
      <c r="L10" s="383">
        <f>IF(M10&gt;O10,1,0)+IF(M11&gt;O11,1,0)+IF(M12&gt;O12,1,0)</f>
        <v>2</v>
      </c>
      <c r="M10" s="38">
        <v>15</v>
      </c>
      <c r="N10" s="39" t="s">
        <v>35</v>
      </c>
      <c r="O10" s="38">
        <v>6</v>
      </c>
      <c r="P10" s="383">
        <f>IF(O10&gt;M10,1,0)+IF(O11&gt;M11,1,0)+IF(O12&gt;M12,1,0)</f>
        <v>0</v>
      </c>
      <c r="Q10" s="359">
        <f>IF(R10&gt;T10,1,0)+IF(R11&gt;T11,1,0)+IF(R12&gt;T12,1,0)</f>
        <v>0</v>
      </c>
      <c r="R10" s="60"/>
      <c r="S10" s="61" t="s">
        <v>35</v>
      </c>
      <c r="T10" s="60"/>
      <c r="U10" s="359">
        <f>IF(T10&gt;R10,1,0)+IF(T11&gt;R11,1,0)+IF(T12&gt;R12,1,0)</f>
        <v>0</v>
      </c>
      <c r="V10" s="359">
        <f>IF(W10&gt;Y10,1,0)+IF(W11&gt;Y11,1,0)+IF(W12&gt;Y12,1,0)</f>
        <v>0</v>
      </c>
      <c r="W10" s="60"/>
      <c r="X10" s="61" t="s">
        <v>35</v>
      </c>
      <c r="Y10" s="60"/>
      <c r="Z10" s="359">
        <f>IF(Y10&gt;W10,1,0)+IF(Y11&gt;W11,1,0)+IF(Y12&gt;W12,1,0)</f>
        <v>0</v>
      </c>
      <c r="AA10" s="383">
        <f>IF(AB10&gt;AD10,1,0)+IF(AB11&gt;AD11,1,0)+IF(AB12&gt;AD12,1,0)</f>
        <v>1</v>
      </c>
      <c r="AB10" s="38">
        <v>15</v>
      </c>
      <c r="AC10" s="39" t="s">
        <v>35</v>
      </c>
      <c r="AD10" s="38">
        <v>9</v>
      </c>
      <c r="AE10" s="383">
        <f>IF(AD10&gt;AB10,1,0)+IF(AD11&gt;AB11,1,0)+IF(AD12&gt;AB12,1,0)</f>
        <v>2</v>
      </c>
      <c r="AF10" s="383">
        <f>IF(AG10&gt;AI10,1,0)+IF(AG11&gt;AI11,1,0)+IF(AG12&gt;AI12,1,0)</f>
        <v>0</v>
      </c>
      <c r="AG10" s="38">
        <v>13</v>
      </c>
      <c r="AH10" s="39" t="s">
        <v>35</v>
      </c>
      <c r="AI10" s="38">
        <v>15</v>
      </c>
      <c r="AJ10" s="385">
        <f>IF(AI10&gt;AG10,1,0)+IF(AI11&gt;AG11,1,0)+IF(AI12&gt;AG12,1,0)</f>
        <v>2</v>
      </c>
      <c r="AK10" s="41"/>
      <c r="AL10" s="368"/>
      <c r="AM10" s="370"/>
      <c r="AN10" s="361"/>
      <c r="AO10" s="363"/>
      <c r="AP10" s="361"/>
      <c r="AQ10" s="361"/>
      <c r="AR10" s="361"/>
      <c r="AS10" s="363"/>
      <c r="AT10" s="361"/>
      <c r="AU10" s="361"/>
      <c r="AV10" s="361"/>
      <c r="AW10" s="363"/>
      <c r="AX10" s="361"/>
      <c r="AY10" s="361"/>
      <c r="AZ10" s="361"/>
      <c r="BA10" s="241"/>
      <c r="BB10" s="353"/>
    </row>
    <row r="11" spans="1:54" ht="18.95" customHeight="1" x14ac:dyDescent="0.15">
      <c r="A11" s="368"/>
      <c r="B11" s="355"/>
      <c r="C11" s="58">
        <f>J7</f>
        <v>15</v>
      </c>
      <c r="D11" s="59" t="s">
        <v>29</v>
      </c>
      <c r="E11" s="58">
        <f>H7</f>
        <v>10</v>
      </c>
      <c r="F11" s="357"/>
      <c r="G11" s="372"/>
      <c r="H11" s="56"/>
      <c r="I11" s="57" t="s">
        <v>35</v>
      </c>
      <c r="J11" s="56"/>
      <c r="K11" s="372"/>
      <c r="L11" s="383"/>
      <c r="M11" s="38">
        <v>15</v>
      </c>
      <c r="N11" s="39" t="s">
        <v>35</v>
      </c>
      <c r="O11" s="38">
        <v>8</v>
      </c>
      <c r="P11" s="383"/>
      <c r="Q11" s="359"/>
      <c r="R11" s="60"/>
      <c r="S11" s="61" t="s">
        <v>35</v>
      </c>
      <c r="T11" s="60"/>
      <c r="U11" s="359"/>
      <c r="V11" s="359"/>
      <c r="W11" s="60"/>
      <c r="X11" s="61" t="s">
        <v>35</v>
      </c>
      <c r="Y11" s="60"/>
      <c r="Z11" s="359"/>
      <c r="AA11" s="383"/>
      <c r="AB11" s="38">
        <v>16</v>
      </c>
      <c r="AC11" s="39" t="s">
        <v>35</v>
      </c>
      <c r="AD11" s="38">
        <v>17</v>
      </c>
      <c r="AE11" s="383"/>
      <c r="AF11" s="383"/>
      <c r="AG11" s="38">
        <v>11</v>
      </c>
      <c r="AH11" s="39" t="s">
        <v>35</v>
      </c>
      <c r="AI11" s="38">
        <v>15</v>
      </c>
      <c r="AJ11" s="385"/>
      <c r="AK11" s="41"/>
      <c r="AL11" s="368"/>
      <c r="AM11" s="370"/>
      <c r="AN11" s="361"/>
      <c r="AO11" s="363"/>
      <c r="AP11" s="361"/>
      <c r="AQ11" s="361"/>
      <c r="AR11" s="361"/>
      <c r="AS11" s="363"/>
      <c r="AT11" s="361"/>
      <c r="AU11" s="361"/>
      <c r="AV11" s="361"/>
      <c r="AW11" s="363"/>
      <c r="AX11" s="361"/>
      <c r="AY11" s="361"/>
      <c r="AZ11" s="361"/>
      <c r="BA11" s="241"/>
      <c r="BB11" s="353"/>
    </row>
    <row r="12" spans="1:54" ht="18.95" customHeight="1" x14ac:dyDescent="0.15">
      <c r="A12" s="368"/>
      <c r="B12" s="355"/>
      <c r="C12" s="58">
        <f>J8</f>
        <v>0</v>
      </c>
      <c r="D12" s="59" t="s">
        <v>35</v>
      </c>
      <c r="E12" s="58">
        <f>H8</f>
        <v>0</v>
      </c>
      <c r="F12" s="357"/>
      <c r="G12" s="372"/>
      <c r="H12" s="56"/>
      <c r="I12" s="57" t="s">
        <v>35</v>
      </c>
      <c r="J12" s="56"/>
      <c r="K12" s="372"/>
      <c r="L12" s="383"/>
      <c r="M12" s="38"/>
      <c r="N12" s="39" t="s">
        <v>35</v>
      </c>
      <c r="O12" s="38"/>
      <c r="P12" s="383"/>
      <c r="Q12" s="359"/>
      <c r="R12" s="60"/>
      <c r="S12" s="61" t="s">
        <v>35</v>
      </c>
      <c r="T12" s="60"/>
      <c r="U12" s="359"/>
      <c r="V12" s="359"/>
      <c r="W12" s="60"/>
      <c r="X12" s="61" t="s">
        <v>35</v>
      </c>
      <c r="Y12" s="60"/>
      <c r="Z12" s="359"/>
      <c r="AA12" s="383"/>
      <c r="AB12" s="38">
        <v>14</v>
      </c>
      <c r="AC12" s="39" t="s">
        <v>35</v>
      </c>
      <c r="AD12" s="38">
        <v>16</v>
      </c>
      <c r="AE12" s="383"/>
      <c r="AF12" s="383"/>
      <c r="AG12" s="38"/>
      <c r="AH12" s="39" t="s">
        <v>35</v>
      </c>
      <c r="AI12" s="38"/>
      <c r="AJ12" s="385"/>
      <c r="AK12" s="41"/>
      <c r="AL12" s="368"/>
      <c r="AM12" s="370"/>
      <c r="AN12" s="361"/>
      <c r="AO12" s="363"/>
      <c r="AP12" s="361"/>
      <c r="AQ12" s="361"/>
      <c r="AR12" s="361"/>
      <c r="AS12" s="363"/>
      <c r="AT12" s="361"/>
      <c r="AU12" s="361"/>
      <c r="AV12" s="361"/>
      <c r="AW12" s="363"/>
      <c r="AX12" s="361"/>
      <c r="AY12" s="361"/>
      <c r="AZ12" s="361"/>
      <c r="BA12" s="281"/>
      <c r="BB12" s="353"/>
    </row>
    <row r="13" spans="1:54" ht="18.95" customHeight="1" x14ac:dyDescent="0.15">
      <c r="A13" s="368" t="str">
        <f>L3</f>
        <v>カルピス</v>
      </c>
      <c r="B13" s="257">
        <f>L5</f>
        <v>0</v>
      </c>
      <c r="C13" s="376"/>
      <c r="D13" s="376"/>
      <c r="E13" s="376"/>
      <c r="F13" s="376"/>
      <c r="G13" s="376">
        <f>L9</f>
        <v>12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78">
        <v>0</v>
      </c>
      <c r="R13" s="378"/>
      <c r="S13" s="378"/>
      <c r="T13" s="378"/>
      <c r="U13" s="378"/>
      <c r="V13" s="382">
        <v>3</v>
      </c>
      <c r="W13" s="382"/>
      <c r="X13" s="382"/>
      <c r="Y13" s="382"/>
      <c r="Z13" s="382"/>
      <c r="AA13" s="382">
        <v>6</v>
      </c>
      <c r="AB13" s="382"/>
      <c r="AC13" s="382"/>
      <c r="AD13" s="382"/>
      <c r="AE13" s="382"/>
      <c r="AF13" s="382">
        <v>9</v>
      </c>
      <c r="AG13" s="382"/>
      <c r="AH13" s="382"/>
      <c r="AI13" s="382"/>
      <c r="AJ13" s="384"/>
      <c r="AK13" s="68"/>
      <c r="AL13" s="368" t="str">
        <f>A13</f>
        <v>カルピス</v>
      </c>
      <c r="AM13" s="380">
        <f>IF(B14&gt;F14,1,0)+IF(G14&gt;K14,1,0)+IF(L14&gt;P14,1,0)+IF(Q14&gt;U14,1,0)+IF(V14&gt;Z14,1,0)+IF(AA14&gt;AE14,1,0)+IF(AF14&gt;AJ14,1,0)</f>
        <v>0</v>
      </c>
      <c r="AN13" s="267">
        <f>IF(F14&gt;B14,1,0)+IF(K14&gt;G14,1,0)+IF(P14&gt;L14,1,0)+IF(U14&gt;Q14,1,0)+IF(Z14&gt;V14,1,0)+IF(AE14&gt;AA14,1,0)+IF(AJ14&gt;AF14,1,0)</f>
        <v>4</v>
      </c>
      <c r="AO13" s="268">
        <f>SUM(AM13/(AM13+AN13))</f>
        <v>0</v>
      </c>
      <c r="AP13" s="267">
        <f>RANK(AO13,$AO$5:$AO$32,0)</f>
        <v>7</v>
      </c>
      <c r="AQ13" s="361">
        <f>SUM(B14+G14+L14+Q14+V14+AA14+AF14)</f>
        <v>0</v>
      </c>
      <c r="AR13" s="361">
        <f>SUM(F14+K14+P14+U14+Z14+AE14+AJ14)</f>
        <v>8</v>
      </c>
      <c r="AS13" s="363">
        <f>SUM(AQ13/(AQ13+AR13))</f>
        <v>0</v>
      </c>
      <c r="AT13" s="361">
        <f>RANK(AS13,$AS$5:$AS$32,0)</f>
        <v>7</v>
      </c>
      <c r="AU13" s="361">
        <f>SUM(C14+C15+C16+H14+H15+H16+M14+M15+M16+R14+R15+R16+W14+W15+W16+AB14+AB15+AB16+AG14+AG15+AG16)</f>
        <v>50</v>
      </c>
      <c r="AV13" s="361">
        <f>SUM(E14+E15+E16+J14+J15+J16+O14+O15+O16+T14+T15+T16+Y14+Y15+Y16+AD14+AD15+AD16+AI14+AI15+AI16)</f>
        <v>120</v>
      </c>
      <c r="AW13" s="363">
        <f>SUM(AU13/(AU13+AV13))</f>
        <v>0.29411764705882354</v>
      </c>
      <c r="AX13" s="267">
        <f>RANK(AW13,$AW$5:$AW$32,0)</f>
        <v>7</v>
      </c>
      <c r="AY13" s="363">
        <f>RANK(AO13,$AO$5:$AO$32,1)+AS13</f>
        <v>1</v>
      </c>
      <c r="AZ13" s="363">
        <f>RANK(AY13,$AY$5:$AY$32,1)+AW13</f>
        <v>1.2941176470588236</v>
      </c>
      <c r="BA13" s="240" t="str">
        <f>AL13</f>
        <v>カルピス</v>
      </c>
      <c r="BB13" s="353">
        <f>RANK(AZ13,$AZ$5:$AZ$32)</f>
        <v>7</v>
      </c>
    </row>
    <row r="14" spans="1:54" ht="18.95" customHeight="1" x14ac:dyDescent="0.15">
      <c r="A14" s="368"/>
      <c r="B14" s="355">
        <f>IF(C14&gt;E14,1,0)+IF(C15&gt;E15,1,0)+IF(C16&gt;E16,1,0)</f>
        <v>0</v>
      </c>
      <c r="C14" s="58">
        <f>O6</f>
        <v>0</v>
      </c>
      <c r="D14" s="59" t="s">
        <v>29</v>
      </c>
      <c r="E14" s="58">
        <f>M6</f>
        <v>0</v>
      </c>
      <c r="F14" s="357">
        <f>IF(E14&gt;C14,1,0)+IF(E15&gt;C15,1,0)+IF(E16&gt;C16,1,0)</f>
        <v>0</v>
      </c>
      <c r="G14" s="357">
        <f>IF(H14&gt;J14,1,0)+IF(H15&gt;J15,1,0)+IF(H16&gt;J16,1,0)</f>
        <v>0</v>
      </c>
      <c r="H14" s="58">
        <f>O10</f>
        <v>6</v>
      </c>
      <c r="I14" s="59" t="s">
        <v>35</v>
      </c>
      <c r="J14" s="58">
        <f>M10</f>
        <v>15</v>
      </c>
      <c r="K14" s="357">
        <f>IF(J14&gt;H14,1,0)+IF(J15&gt;H15,1,0)+IF(J16&gt;H16,1,0)</f>
        <v>2</v>
      </c>
      <c r="L14" s="372">
        <f>IF(M14&gt;O14,1,0)+IF(M15&gt;O15,1,0)+IF(M16&gt;O16,1,0)</f>
        <v>0</v>
      </c>
      <c r="M14" s="56"/>
      <c r="N14" s="57" t="s">
        <v>35</v>
      </c>
      <c r="O14" s="56"/>
      <c r="P14" s="372">
        <f>IF(O14&gt;M14,1,0)+IF(O15&gt;M15,1,0)+IF(O16&gt;M16,1,0)</f>
        <v>0</v>
      </c>
      <c r="Q14" s="359">
        <f>IF(R14&gt;T14,1,0)+IF(R15&gt;T15,1,0)+IF(R16&gt;T16,1,0)</f>
        <v>0</v>
      </c>
      <c r="R14" s="60"/>
      <c r="S14" s="61" t="s">
        <v>35</v>
      </c>
      <c r="T14" s="60"/>
      <c r="U14" s="359">
        <f>IF(T14&gt;R14,1,0)+IF(T15&gt;R15,1,0)+IF(T16&gt;R16,1,0)</f>
        <v>0</v>
      </c>
      <c r="V14" s="383">
        <f>IF(W14&gt;Y14,1,0)+IF(W15&gt;Y15,1,0)+IF(W16&gt;Y16,1,0)</f>
        <v>0</v>
      </c>
      <c r="W14" s="38">
        <v>4</v>
      </c>
      <c r="X14" s="39" t="s">
        <v>35</v>
      </c>
      <c r="Y14" s="38">
        <v>15</v>
      </c>
      <c r="Z14" s="383">
        <f>IF(Y14&gt;W14,1,0)+IF(Y15&gt;W15,1,0)+IF(Y16&gt;W16,1,0)</f>
        <v>2</v>
      </c>
      <c r="AA14" s="383">
        <f>IF(AB14&gt;AD14,1,0)+IF(AB15&gt;AD15,1,0)+IF(AB16&gt;AD16,1,0)</f>
        <v>0</v>
      </c>
      <c r="AB14" s="38">
        <v>12</v>
      </c>
      <c r="AC14" s="39" t="s">
        <v>35</v>
      </c>
      <c r="AD14" s="38">
        <v>15</v>
      </c>
      <c r="AE14" s="383">
        <f>IF(AD14&gt;AB14,1,0)+IF(AD15&gt;AB15,1,0)+IF(AD16&gt;AB16,1,0)</f>
        <v>2</v>
      </c>
      <c r="AF14" s="383">
        <f>IF(AG14&gt;AI14,1,0)+IF(AG15&gt;AI15,1,0)+IF(AG16&gt;AI16,1,0)</f>
        <v>0</v>
      </c>
      <c r="AG14" s="38">
        <v>4</v>
      </c>
      <c r="AH14" s="39" t="s">
        <v>35</v>
      </c>
      <c r="AI14" s="38">
        <v>15</v>
      </c>
      <c r="AJ14" s="385">
        <f>IF(AI14&gt;AG14,1,0)+IF(AI15&gt;AG15,1,0)+IF(AI16&gt;AG16,1,0)</f>
        <v>2</v>
      </c>
      <c r="AK14" s="41"/>
      <c r="AL14" s="368"/>
      <c r="AM14" s="370"/>
      <c r="AN14" s="361"/>
      <c r="AO14" s="363"/>
      <c r="AP14" s="361"/>
      <c r="AQ14" s="361"/>
      <c r="AR14" s="361"/>
      <c r="AS14" s="363"/>
      <c r="AT14" s="361"/>
      <c r="AU14" s="361"/>
      <c r="AV14" s="361"/>
      <c r="AW14" s="363"/>
      <c r="AX14" s="361"/>
      <c r="AY14" s="361"/>
      <c r="AZ14" s="361"/>
      <c r="BA14" s="241"/>
      <c r="BB14" s="353"/>
    </row>
    <row r="15" spans="1:54" ht="18.95" customHeight="1" x14ac:dyDescent="0.15">
      <c r="A15" s="368"/>
      <c r="B15" s="355"/>
      <c r="C15" s="58">
        <f>O7</f>
        <v>0</v>
      </c>
      <c r="D15" s="59" t="s">
        <v>29</v>
      </c>
      <c r="E15" s="58">
        <f>M7</f>
        <v>0</v>
      </c>
      <c r="F15" s="357"/>
      <c r="G15" s="357"/>
      <c r="H15" s="58">
        <f>O11</f>
        <v>8</v>
      </c>
      <c r="I15" s="59" t="s">
        <v>35</v>
      </c>
      <c r="J15" s="58">
        <f>M11</f>
        <v>15</v>
      </c>
      <c r="K15" s="357"/>
      <c r="L15" s="372"/>
      <c r="M15" s="56"/>
      <c r="N15" s="57" t="s">
        <v>35</v>
      </c>
      <c r="O15" s="56"/>
      <c r="P15" s="372"/>
      <c r="Q15" s="359"/>
      <c r="R15" s="60"/>
      <c r="S15" s="61" t="s">
        <v>35</v>
      </c>
      <c r="T15" s="60"/>
      <c r="U15" s="359"/>
      <c r="V15" s="383"/>
      <c r="W15" s="38">
        <v>7</v>
      </c>
      <c r="X15" s="39" t="s">
        <v>35</v>
      </c>
      <c r="Y15" s="38">
        <v>15</v>
      </c>
      <c r="Z15" s="383"/>
      <c r="AA15" s="383"/>
      <c r="AB15" s="38">
        <v>2</v>
      </c>
      <c r="AC15" s="39" t="s">
        <v>35</v>
      </c>
      <c r="AD15" s="38">
        <v>15</v>
      </c>
      <c r="AE15" s="383"/>
      <c r="AF15" s="383"/>
      <c r="AG15" s="38">
        <v>7</v>
      </c>
      <c r="AH15" s="39" t="s">
        <v>35</v>
      </c>
      <c r="AI15" s="38">
        <v>15</v>
      </c>
      <c r="AJ15" s="385"/>
      <c r="AK15" s="41"/>
      <c r="AL15" s="368"/>
      <c r="AM15" s="370"/>
      <c r="AN15" s="361"/>
      <c r="AO15" s="363"/>
      <c r="AP15" s="361"/>
      <c r="AQ15" s="361"/>
      <c r="AR15" s="361"/>
      <c r="AS15" s="363"/>
      <c r="AT15" s="361"/>
      <c r="AU15" s="361"/>
      <c r="AV15" s="361"/>
      <c r="AW15" s="363"/>
      <c r="AX15" s="361"/>
      <c r="AY15" s="361"/>
      <c r="AZ15" s="361"/>
      <c r="BA15" s="241"/>
      <c r="BB15" s="353"/>
    </row>
    <row r="16" spans="1:54" ht="18.95" customHeight="1" x14ac:dyDescent="0.15">
      <c r="A16" s="368"/>
      <c r="B16" s="355"/>
      <c r="C16" s="58">
        <f>O8</f>
        <v>0</v>
      </c>
      <c r="D16" s="59" t="s">
        <v>29</v>
      </c>
      <c r="E16" s="58">
        <f>M8</f>
        <v>0</v>
      </c>
      <c r="F16" s="357"/>
      <c r="G16" s="357"/>
      <c r="H16" s="58">
        <f>O12</f>
        <v>0</v>
      </c>
      <c r="I16" s="59" t="s">
        <v>35</v>
      </c>
      <c r="J16" s="58">
        <f>M12</f>
        <v>0</v>
      </c>
      <c r="K16" s="357"/>
      <c r="L16" s="372"/>
      <c r="M16" s="56"/>
      <c r="N16" s="57" t="s">
        <v>35</v>
      </c>
      <c r="O16" s="56"/>
      <c r="P16" s="372"/>
      <c r="Q16" s="359"/>
      <c r="R16" s="60"/>
      <c r="S16" s="61" t="s">
        <v>35</v>
      </c>
      <c r="T16" s="60"/>
      <c r="U16" s="359"/>
      <c r="V16" s="383"/>
      <c r="W16" s="38"/>
      <c r="X16" s="39" t="s">
        <v>35</v>
      </c>
      <c r="Y16" s="38"/>
      <c r="Z16" s="383"/>
      <c r="AA16" s="383"/>
      <c r="AB16" s="38"/>
      <c r="AC16" s="39" t="s">
        <v>35</v>
      </c>
      <c r="AD16" s="38"/>
      <c r="AE16" s="383"/>
      <c r="AF16" s="383"/>
      <c r="AG16" s="38"/>
      <c r="AH16" s="39" t="s">
        <v>35</v>
      </c>
      <c r="AI16" s="38"/>
      <c r="AJ16" s="385"/>
      <c r="AK16" s="41"/>
      <c r="AL16" s="368"/>
      <c r="AM16" s="370"/>
      <c r="AN16" s="361"/>
      <c r="AO16" s="363"/>
      <c r="AP16" s="361"/>
      <c r="AQ16" s="361"/>
      <c r="AR16" s="361"/>
      <c r="AS16" s="363"/>
      <c r="AT16" s="361"/>
      <c r="AU16" s="361"/>
      <c r="AV16" s="361"/>
      <c r="AW16" s="363"/>
      <c r="AX16" s="361"/>
      <c r="AY16" s="361"/>
      <c r="AZ16" s="361"/>
      <c r="BA16" s="281"/>
      <c r="BB16" s="353"/>
    </row>
    <row r="17" spans="1:54" ht="18.95" customHeight="1" x14ac:dyDescent="0.15">
      <c r="A17" s="368" t="str">
        <f>Q3</f>
        <v>ランチママ</v>
      </c>
      <c r="B17" s="257">
        <f>Q5</f>
        <v>4</v>
      </c>
      <c r="C17" s="376"/>
      <c r="D17" s="376"/>
      <c r="E17" s="376"/>
      <c r="F17" s="376"/>
      <c r="G17" s="365">
        <f>Q9</f>
        <v>0</v>
      </c>
      <c r="H17" s="365"/>
      <c r="I17" s="365"/>
      <c r="J17" s="365"/>
      <c r="K17" s="365"/>
      <c r="L17" s="365">
        <f>Q13</f>
        <v>0</v>
      </c>
      <c r="M17" s="365"/>
      <c r="N17" s="365"/>
      <c r="O17" s="365"/>
      <c r="P17" s="365"/>
      <c r="Q17" s="366"/>
      <c r="R17" s="366"/>
      <c r="S17" s="366"/>
      <c r="T17" s="366"/>
      <c r="U17" s="366"/>
      <c r="V17" s="382">
        <v>7</v>
      </c>
      <c r="W17" s="382"/>
      <c r="X17" s="382"/>
      <c r="Y17" s="382"/>
      <c r="Z17" s="382"/>
      <c r="AA17" s="382">
        <v>10</v>
      </c>
      <c r="AB17" s="382"/>
      <c r="AC17" s="382"/>
      <c r="AD17" s="382"/>
      <c r="AE17" s="382"/>
      <c r="AF17" s="382">
        <v>13</v>
      </c>
      <c r="AG17" s="382"/>
      <c r="AH17" s="382"/>
      <c r="AI17" s="382"/>
      <c r="AJ17" s="384"/>
      <c r="AK17" s="68"/>
      <c r="AL17" s="368" t="str">
        <f>A17</f>
        <v>ランチママ</v>
      </c>
      <c r="AM17" s="380">
        <f>IF(B18&gt;F18,1,0)+IF(G18&gt;K18,1,0)+IF(L18&gt;P18,1,0)+IF(Q18&gt;U18,1,0)+IF(V18&gt;Z18,1,0)+IF(AA18&gt;AE18,1,0)+IF(AF18&gt;AJ18,1,0)</f>
        <v>1</v>
      </c>
      <c r="AN17" s="267">
        <f>IF(F18&gt;B18,1,0)+IF(K18&gt;G18,1,0)+IF(P18&gt;L18,1,0)+IF(U18&gt;Q18,1,0)+IF(Z18&gt;V18,1,0)+IF(AE18&gt;AA18,1,0)+IF(AJ18&gt;AF18,1,0)</f>
        <v>3</v>
      </c>
      <c r="AO17" s="268">
        <f>SUM(AM17/(AM17+AN17))</f>
        <v>0.25</v>
      </c>
      <c r="AP17" s="267">
        <f>RANK(AO17,$AO$5:$AO$32,0)</f>
        <v>5</v>
      </c>
      <c r="AQ17" s="361">
        <f>SUM(B18+G18+L18+Q18+V18+AA18+AF18)</f>
        <v>3</v>
      </c>
      <c r="AR17" s="361">
        <f>SUM(F18+K18+P18+U18+Z18+AE18+AJ18)</f>
        <v>7</v>
      </c>
      <c r="AS17" s="363">
        <f>SUM(AQ17/(AQ17+AR17))</f>
        <v>0.3</v>
      </c>
      <c r="AT17" s="361">
        <f>RANK(AS17,$AS$5:$AS$32,0)</f>
        <v>5</v>
      </c>
      <c r="AU17" s="361">
        <f>SUM(C18+C19+C20+H18+H19+H20+M18+M19+M20+R18+R19+R20+W18+W19+W20+AB18+AB19+AB20+AG18+AG19+AG20)</f>
        <v>119</v>
      </c>
      <c r="AV17" s="361">
        <f>SUM(E18+E19+E20+J18+J19+J20+O18+O19+O20+T18+T19+T20+Y18+Y19+Y20+AD18+AD19+AD20+AI18+AI19+AI20)</f>
        <v>133</v>
      </c>
      <c r="AW17" s="363">
        <f>SUM(AU17/(AU17+AV17))</f>
        <v>0.47222222222222221</v>
      </c>
      <c r="AX17" s="267">
        <f>RANK(AW17,$AW$5:$AW$32,0)</f>
        <v>5</v>
      </c>
      <c r="AY17" s="363">
        <f>RANK(AO17,$AO$5:$AO$32,1)+AS17</f>
        <v>2.2999999999999998</v>
      </c>
      <c r="AZ17" s="363">
        <f>RANK(AY17,$AY$5:$AY$32,1)+AW17</f>
        <v>2.4722222222222223</v>
      </c>
      <c r="BA17" s="240" t="str">
        <f>AL17</f>
        <v>ランチママ</v>
      </c>
      <c r="BB17" s="353">
        <f>RANK(AZ17,$AZ$5:$AZ$32)</f>
        <v>5</v>
      </c>
    </row>
    <row r="18" spans="1:54" ht="18.95" customHeight="1" x14ac:dyDescent="0.15">
      <c r="A18" s="368"/>
      <c r="B18" s="355">
        <f>IF(C18&gt;E18,1,0)+IF(C19&gt;E19,1,0)+IF(C20&gt;E20,1,0)</f>
        <v>2</v>
      </c>
      <c r="C18" s="58">
        <f>T6</f>
        <v>15</v>
      </c>
      <c r="D18" s="59" t="s">
        <v>35</v>
      </c>
      <c r="E18" s="58">
        <f>R6</f>
        <v>4</v>
      </c>
      <c r="F18" s="357">
        <f>IF(E18&gt;C18,1,0)+IF(E19&gt;C19,1,0)+IF(E20&gt;C20,1,0)</f>
        <v>1</v>
      </c>
      <c r="G18" s="359">
        <f>IF(H18&gt;J18,1,0)+IF(H19&gt;J19,1,0)+IF(H20&gt;J20,1,0)</f>
        <v>0</v>
      </c>
      <c r="H18" s="60">
        <f>T10</f>
        <v>0</v>
      </c>
      <c r="I18" s="61" t="s">
        <v>35</v>
      </c>
      <c r="J18" s="60">
        <f>R10</f>
        <v>0</v>
      </c>
      <c r="K18" s="359">
        <f>IF(J18&gt;H18,1,0)+IF(J19&gt;H19,1,0)+IF(J20&gt;H20,1,0)</f>
        <v>0</v>
      </c>
      <c r="L18" s="359">
        <f>IF(M18&gt;O18,1,0)+IF(M19&gt;O19,1,0)+IF(M20&gt;O20,1,0)</f>
        <v>0</v>
      </c>
      <c r="M18" s="60">
        <f>T14</f>
        <v>0</v>
      </c>
      <c r="N18" s="61" t="s">
        <v>35</v>
      </c>
      <c r="O18" s="60">
        <f>R14</f>
        <v>0</v>
      </c>
      <c r="P18" s="359">
        <f>IF(O18&gt;M18,1,0)+IF(O19&gt;M19,1,0)+IF(O20&gt;M20,1,0)</f>
        <v>0</v>
      </c>
      <c r="Q18" s="372">
        <f>IF(R18&gt;T18,1,0)+IF(R19&gt;T19,1,0)+IF(R20&gt;T20,1,0)</f>
        <v>0</v>
      </c>
      <c r="R18" s="56"/>
      <c r="S18" s="57" t="s">
        <v>35</v>
      </c>
      <c r="T18" s="56"/>
      <c r="U18" s="372">
        <f>IF(T18&gt;R18,1,0)+IF(T19&gt;R19,1,0)+IF(T20&gt;R20,1,0)</f>
        <v>0</v>
      </c>
      <c r="V18" s="383">
        <f>IF(W18&gt;Y18,1,0)+IF(W19&gt;Y19,1,0)+IF(W20&gt;Y20,1,0)</f>
        <v>1</v>
      </c>
      <c r="W18" s="38">
        <v>12</v>
      </c>
      <c r="X18" s="39" t="s">
        <v>35</v>
      </c>
      <c r="Y18" s="38">
        <v>15</v>
      </c>
      <c r="Z18" s="383">
        <f>IF(Y18&gt;W18,1,0)+IF(Y19&gt;W19,1,0)+IF(Y20&gt;W20,1,0)</f>
        <v>2</v>
      </c>
      <c r="AA18" s="383">
        <f>IF(AB18&gt;AD18,1,0)+IF(AB19&gt;AD19,1,0)+IF(AB20&gt;AD20,1,0)</f>
        <v>0</v>
      </c>
      <c r="AB18" s="38">
        <v>13</v>
      </c>
      <c r="AC18" s="39" t="s">
        <v>35</v>
      </c>
      <c r="AD18" s="38">
        <v>15</v>
      </c>
      <c r="AE18" s="383">
        <f>IF(AD18&gt;AB18,1,0)+IF(AD19&gt;AB19,1,0)+IF(AD20&gt;AB20,1,0)</f>
        <v>2</v>
      </c>
      <c r="AF18" s="383">
        <f>IF(AG18&gt;AI18,1,0)+IF(AG19&gt;AI19,1,0)+IF(AG20&gt;AI20,1,0)</f>
        <v>0</v>
      </c>
      <c r="AG18" s="38">
        <v>7</v>
      </c>
      <c r="AH18" s="39" t="s">
        <v>35</v>
      </c>
      <c r="AI18" s="38">
        <v>15</v>
      </c>
      <c r="AJ18" s="385">
        <f>IF(AI18&gt;AG18,1,0)+IF(AI19&gt;AG19,1,0)+IF(AI20&gt;AG20,1,0)</f>
        <v>2</v>
      </c>
      <c r="AK18" s="41"/>
      <c r="AL18" s="368"/>
      <c r="AM18" s="370"/>
      <c r="AN18" s="361"/>
      <c r="AO18" s="363"/>
      <c r="AP18" s="361"/>
      <c r="AQ18" s="361"/>
      <c r="AR18" s="361"/>
      <c r="AS18" s="363"/>
      <c r="AT18" s="361"/>
      <c r="AU18" s="361"/>
      <c r="AV18" s="361"/>
      <c r="AW18" s="363"/>
      <c r="AX18" s="361"/>
      <c r="AY18" s="361"/>
      <c r="AZ18" s="361"/>
      <c r="BA18" s="241"/>
      <c r="BB18" s="353"/>
    </row>
    <row r="19" spans="1:54" ht="18.95" customHeight="1" x14ac:dyDescent="0.15">
      <c r="A19" s="368"/>
      <c r="B19" s="355"/>
      <c r="C19" s="58">
        <f>T7</f>
        <v>12</v>
      </c>
      <c r="D19" s="59" t="s">
        <v>35</v>
      </c>
      <c r="E19" s="58">
        <f>R7</f>
        <v>15</v>
      </c>
      <c r="F19" s="357"/>
      <c r="G19" s="359"/>
      <c r="H19" s="60">
        <f>T11</f>
        <v>0</v>
      </c>
      <c r="I19" s="61" t="s">
        <v>35</v>
      </c>
      <c r="J19" s="60">
        <f>R11</f>
        <v>0</v>
      </c>
      <c r="K19" s="359"/>
      <c r="L19" s="359"/>
      <c r="M19" s="60">
        <f>T15</f>
        <v>0</v>
      </c>
      <c r="N19" s="61" t="s">
        <v>35</v>
      </c>
      <c r="O19" s="60">
        <f>R15</f>
        <v>0</v>
      </c>
      <c r="P19" s="359"/>
      <c r="Q19" s="372"/>
      <c r="R19" s="56"/>
      <c r="S19" s="57" t="s">
        <v>29</v>
      </c>
      <c r="T19" s="56"/>
      <c r="U19" s="372"/>
      <c r="V19" s="383"/>
      <c r="W19" s="38">
        <v>15</v>
      </c>
      <c r="X19" s="39" t="s">
        <v>29</v>
      </c>
      <c r="Y19" s="38">
        <v>13</v>
      </c>
      <c r="Z19" s="383"/>
      <c r="AA19" s="383"/>
      <c r="AB19" s="38">
        <v>10</v>
      </c>
      <c r="AC19" s="39" t="s">
        <v>29</v>
      </c>
      <c r="AD19" s="38">
        <v>15</v>
      </c>
      <c r="AE19" s="383"/>
      <c r="AF19" s="383"/>
      <c r="AG19" s="38">
        <v>8</v>
      </c>
      <c r="AH19" s="39" t="s">
        <v>29</v>
      </c>
      <c r="AI19" s="38">
        <v>15</v>
      </c>
      <c r="AJ19" s="385"/>
      <c r="AK19" s="41"/>
      <c r="AL19" s="368"/>
      <c r="AM19" s="370"/>
      <c r="AN19" s="361"/>
      <c r="AO19" s="363"/>
      <c r="AP19" s="361"/>
      <c r="AQ19" s="361"/>
      <c r="AR19" s="361"/>
      <c r="AS19" s="363"/>
      <c r="AT19" s="361"/>
      <c r="AU19" s="361"/>
      <c r="AV19" s="361"/>
      <c r="AW19" s="363"/>
      <c r="AX19" s="361"/>
      <c r="AY19" s="361"/>
      <c r="AZ19" s="361"/>
      <c r="BA19" s="241"/>
      <c r="BB19" s="353"/>
    </row>
    <row r="20" spans="1:54" ht="18.95" customHeight="1" x14ac:dyDescent="0.15">
      <c r="A20" s="368"/>
      <c r="B20" s="355"/>
      <c r="C20" s="58">
        <f>T8</f>
        <v>15</v>
      </c>
      <c r="D20" s="59" t="s">
        <v>35</v>
      </c>
      <c r="E20" s="58">
        <f>R8</f>
        <v>11</v>
      </c>
      <c r="F20" s="357"/>
      <c r="G20" s="359"/>
      <c r="H20" s="60">
        <f>T12</f>
        <v>0</v>
      </c>
      <c r="I20" s="61" t="s">
        <v>35</v>
      </c>
      <c r="J20" s="60">
        <f>R12</f>
        <v>0</v>
      </c>
      <c r="K20" s="359"/>
      <c r="L20" s="359"/>
      <c r="M20" s="60">
        <f>T16</f>
        <v>0</v>
      </c>
      <c r="N20" s="61" t="s">
        <v>35</v>
      </c>
      <c r="O20" s="60">
        <f>R16</f>
        <v>0</v>
      </c>
      <c r="P20" s="359"/>
      <c r="Q20" s="372"/>
      <c r="R20" s="56"/>
      <c r="S20" s="57" t="s">
        <v>35</v>
      </c>
      <c r="T20" s="56"/>
      <c r="U20" s="372"/>
      <c r="V20" s="383"/>
      <c r="W20" s="38">
        <v>12</v>
      </c>
      <c r="X20" s="39" t="s">
        <v>35</v>
      </c>
      <c r="Y20" s="38">
        <v>15</v>
      </c>
      <c r="Z20" s="383"/>
      <c r="AA20" s="383"/>
      <c r="AB20" s="38"/>
      <c r="AC20" s="39" t="s">
        <v>35</v>
      </c>
      <c r="AD20" s="38"/>
      <c r="AE20" s="383"/>
      <c r="AF20" s="383"/>
      <c r="AG20" s="38"/>
      <c r="AH20" s="39" t="s">
        <v>35</v>
      </c>
      <c r="AI20" s="38"/>
      <c r="AJ20" s="385"/>
      <c r="AK20" s="41"/>
      <c r="AL20" s="368"/>
      <c r="AM20" s="370"/>
      <c r="AN20" s="361"/>
      <c r="AO20" s="363"/>
      <c r="AP20" s="361"/>
      <c r="AQ20" s="361"/>
      <c r="AR20" s="361"/>
      <c r="AS20" s="363"/>
      <c r="AT20" s="361"/>
      <c r="AU20" s="361"/>
      <c r="AV20" s="361"/>
      <c r="AW20" s="363"/>
      <c r="AX20" s="361"/>
      <c r="AY20" s="361"/>
      <c r="AZ20" s="361"/>
      <c r="BA20" s="281"/>
      <c r="BB20" s="353"/>
    </row>
    <row r="21" spans="1:54" ht="18.95" customHeight="1" x14ac:dyDescent="0.15">
      <c r="A21" s="368" t="str">
        <f>V3</f>
        <v>まほうのらんぷ</v>
      </c>
      <c r="B21" s="257">
        <f>V5</f>
        <v>11</v>
      </c>
      <c r="C21" s="376"/>
      <c r="D21" s="376"/>
      <c r="E21" s="376"/>
      <c r="F21" s="376"/>
      <c r="G21" s="365">
        <f>V9</f>
        <v>0</v>
      </c>
      <c r="H21" s="365"/>
      <c r="I21" s="365"/>
      <c r="J21" s="365"/>
      <c r="K21" s="365"/>
      <c r="L21" s="376">
        <f>V13</f>
        <v>3</v>
      </c>
      <c r="M21" s="376"/>
      <c r="N21" s="376"/>
      <c r="O21" s="376"/>
      <c r="P21" s="376"/>
      <c r="Q21" s="376">
        <f>V17</f>
        <v>7</v>
      </c>
      <c r="R21" s="376"/>
      <c r="S21" s="376"/>
      <c r="T21" s="376"/>
      <c r="U21" s="376"/>
      <c r="V21" s="366"/>
      <c r="W21" s="366"/>
      <c r="X21" s="366"/>
      <c r="Y21" s="366"/>
      <c r="Z21" s="366"/>
      <c r="AA21" s="382">
        <v>14</v>
      </c>
      <c r="AB21" s="382"/>
      <c r="AC21" s="382"/>
      <c r="AD21" s="382"/>
      <c r="AE21" s="382"/>
      <c r="AF21" s="378">
        <v>0</v>
      </c>
      <c r="AG21" s="378"/>
      <c r="AH21" s="378"/>
      <c r="AI21" s="378"/>
      <c r="AJ21" s="379"/>
      <c r="AK21" s="68"/>
      <c r="AL21" s="368" t="str">
        <f>A21</f>
        <v>まほうのらんぷ</v>
      </c>
      <c r="AM21" s="380">
        <f>IF(B22&gt;F22,1,0)+IF(G22&gt;K22,1,0)+IF(L22&gt;P22,1,0)+IF(Q22&gt;U22,1,0)+IF(V22&gt;Z22,1,0)+IF(AA22&gt;AE22,1,0)+IF(AF22&gt;AJ22,1,0)</f>
        <v>2</v>
      </c>
      <c r="AN21" s="267">
        <f>IF(F22&gt;B22,1,0)+IF(K22&gt;G22,1,0)+IF(P22&gt;L22,1,0)+IF(U22&gt;Q22,1,0)+IF(Z22&gt;V22,1,0)+IF(AE22&gt;AA22,1,0)+IF(AJ22&gt;AF22,1,0)</f>
        <v>2</v>
      </c>
      <c r="AO21" s="268">
        <f>SUM(AM21/(AM21+AN21))</f>
        <v>0.5</v>
      </c>
      <c r="AP21" s="267">
        <f>RANK(AO21,$AO$5:$AO$32,0)</f>
        <v>3</v>
      </c>
      <c r="AQ21" s="361">
        <f>SUM(B22+G22+L22+Q22+V22+AA22+AF22)</f>
        <v>6</v>
      </c>
      <c r="AR21" s="361">
        <f>SUM(F22+K22+P22+U22+Z22+AE22+AJ22)</f>
        <v>5</v>
      </c>
      <c r="AS21" s="363">
        <f>SUM(AQ21/(AQ21+AR21))</f>
        <v>0.54545454545454541</v>
      </c>
      <c r="AT21" s="361">
        <f>RANK(AS21,$AS$5:$AS$32,0)</f>
        <v>4</v>
      </c>
      <c r="AU21" s="361">
        <f>SUM(C22+C23+C24+H22+H23+H24+M22+M23+M24+R22+R23+R24+W22+W23+W24+AB22+AB23+AB24+AG22+AG23+AG24)</f>
        <v>144</v>
      </c>
      <c r="AV21" s="361">
        <f>SUM(E22+E23+E24+J22+J23+J24+O22+O23+O24+T22+T23+T24+Y22+Y23+Y24+AD22+AD23+AD24+AI22+AI23+AI24)</f>
        <v>135</v>
      </c>
      <c r="AW21" s="363">
        <f>SUM(AU21/(AU21+AV21))</f>
        <v>0.5161290322580645</v>
      </c>
      <c r="AX21" s="267">
        <f>RANK(AW21,$AW$5:$AW$32,0)</f>
        <v>4</v>
      </c>
      <c r="AY21" s="363">
        <f>RANK(AO21,$AO$5:$AO$32,1)+AS21</f>
        <v>4.545454545454545</v>
      </c>
      <c r="AZ21" s="363">
        <f>RANK(AY21,$AY$5:$AY$32,1)+AW21</f>
        <v>4.5161290322580641</v>
      </c>
      <c r="BA21" s="240" t="str">
        <f>AL21</f>
        <v>まほうのらんぷ</v>
      </c>
      <c r="BB21" s="353">
        <f>RANK(AZ21,$AZ$5:$AZ$32)</f>
        <v>4</v>
      </c>
    </row>
    <row r="22" spans="1:54" ht="18.95" customHeight="1" x14ac:dyDescent="0.15">
      <c r="A22" s="368"/>
      <c r="B22" s="355">
        <f>IF(C22&gt;E22,1,0)+IF(C23&gt;E23,1,0)+IF(C24&gt;E24,1,0)</f>
        <v>1</v>
      </c>
      <c r="C22" s="58">
        <f>Y6</f>
        <v>15</v>
      </c>
      <c r="D22" s="59" t="s">
        <v>35</v>
      </c>
      <c r="E22" s="58">
        <f>W6</f>
        <v>13</v>
      </c>
      <c r="F22" s="357">
        <f>IF(E22&gt;C22,1,0)+IF(E23&gt;C23,1,0)+IF(E24&gt;C24,1,0)</f>
        <v>2</v>
      </c>
      <c r="G22" s="359">
        <f>IF(H22&gt;J22,1,0)+IF(H23&gt;J23,1,0)+IF(H24&gt;J24,1,0)</f>
        <v>0</v>
      </c>
      <c r="H22" s="60">
        <f>Y10</f>
        <v>0</v>
      </c>
      <c r="I22" s="61" t="s">
        <v>35</v>
      </c>
      <c r="J22" s="60">
        <f>W10</f>
        <v>0</v>
      </c>
      <c r="K22" s="359">
        <f>IF(J22&gt;H22,1,0)+IF(J23&gt;H23,1,0)+IF(J24&gt;H24,1,0)</f>
        <v>0</v>
      </c>
      <c r="L22" s="357">
        <f>IF(M22&gt;O22,1,0)+IF(M23&gt;O23,1,0)+IF(M24&gt;O24,1,0)</f>
        <v>2</v>
      </c>
      <c r="M22" s="58">
        <f>Y14</f>
        <v>15</v>
      </c>
      <c r="N22" s="59" t="s">
        <v>35</v>
      </c>
      <c r="O22" s="58">
        <f>W14</f>
        <v>4</v>
      </c>
      <c r="P22" s="357">
        <f>IF(O22&gt;M22,1,0)+IF(O23&gt;M23,1,0)+IF(O24&gt;M24,1,0)</f>
        <v>0</v>
      </c>
      <c r="Q22" s="357">
        <f>IF(R22&gt;T22,1,0)+IF(R23&gt;T23,1,0)+IF(R24&gt;T24,1,0)</f>
        <v>2</v>
      </c>
      <c r="R22" s="58">
        <f>Y18</f>
        <v>15</v>
      </c>
      <c r="S22" s="59" t="s">
        <v>35</v>
      </c>
      <c r="T22" s="58">
        <f>W18</f>
        <v>12</v>
      </c>
      <c r="U22" s="357">
        <f>IF(T22&gt;R22,1,0)+IF(T23&gt;R23,1,0)+IF(T24&gt;R24,1,0)</f>
        <v>1</v>
      </c>
      <c r="V22" s="372">
        <f>IF(W22&gt;Y22,1,0)+IF(W23&gt;Y23,1,0)+IF(W24&gt;Y24,1,0)</f>
        <v>0</v>
      </c>
      <c r="W22" s="56"/>
      <c r="X22" s="57" t="s">
        <v>29</v>
      </c>
      <c r="Y22" s="56"/>
      <c r="Z22" s="372">
        <f>IF(Y22&gt;W22,1,0)+IF(Y23&gt;W23,1,0)+IF(Y24&gt;W24,1,0)</f>
        <v>0</v>
      </c>
      <c r="AA22" s="383">
        <f>IF(AB22&gt;AD22,1,0)+IF(AB23&gt;AD23,1,0)+IF(AB24&gt;AD24,1,0)</f>
        <v>1</v>
      </c>
      <c r="AB22" s="38">
        <v>15</v>
      </c>
      <c r="AC22" s="39" t="s">
        <v>29</v>
      </c>
      <c r="AD22" s="38">
        <v>11</v>
      </c>
      <c r="AE22" s="383">
        <f>IF(AD22&gt;AB22,1,0)+IF(AD23&gt;AB23,1,0)+IF(AD24&gt;AB24,1,0)</f>
        <v>2</v>
      </c>
      <c r="AF22" s="359">
        <f>IF(AG22&gt;AI22,1,0)+IF(AG23&gt;AI23,1,0)+IF(AG24&gt;AI24,1,0)</f>
        <v>0</v>
      </c>
      <c r="AG22" s="60"/>
      <c r="AH22" s="61" t="s">
        <v>29</v>
      </c>
      <c r="AI22" s="60"/>
      <c r="AJ22" s="381">
        <f>IF(AI22&gt;AG22,1,0)+IF(AI23&gt;AG23,1,0)+IF(AI24&gt;AG24,1,0)</f>
        <v>0</v>
      </c>
      <c r="AK22" s="41"/>
      <c r="AL22" s="368"/>
      <c r="AM22" s="370"/>
      <c r="AN22" s="361"/>
      <c r="AO22" s="363"/>
      <c r="AP22" s="361"/>
      <c r="AQ22" s="361"/>
      <c r="AR22" s="361"/>
      <c r="AS22" s="363"/>
      <c r="AT22" s="361"/>
      <c r="AU22" s="361"/>
      <c r="AV22" s="361"/>
      <c r="AW22" s="363"/>
      <c r="AX22" s="361"/>
      <c r="AY22" s="361"/>
      <c r="AZ22" s="361"/>
      <c r="BA22" s="241"/>
      <c r="BB22" s="353"/>
    </row>
    <row r="23" spans="1:54" ht="18.95" customHeight="1" x14ac:dyDescent="0.15">
      <c r="A23" s="368"/>
      <c r="B23" s="355"/>
      <c r="C23" s="58">
        <f>Y7</f>
        <v>11</v>
      </c>
      <c r="D23" s="59" t="s">
        <v>35</v>
      </c>
      <c r="E23" s="58">
        <f>W7</f>
        <v>15</v>
      </c>
      <c r="F23" s="357"/>
      <c r="G23" s="359"/>
      <c r="H23" s="60">
        <f>Y11</f>
        <v>0</v>
      </c>
      <c r="I23" s="61" t="s">
        <v>35</v>
      </c>
      <c r="J23" s="60">
        <f>W11</f>
        <v>0</v>
      </c>
      <c r="K23" s="359"/>
      <c r="L23" s="357"/>
      <c r="M23" s="58">
        <f>Y15</f>
        <v>15</v>
      </c>
      <c r="N23" s="59" t="s">
        <v>35</v>
      </c>
      <c r="O23" s="58">
        <f>W15</f>
        <v>7</v>
      </c>
      <c r="P23" s="357"/>
      <c r="Q23" s="357"/>
      <c r="R23" s="58">
        <f>Y19</f>
        <v>13</v>
      </c>
      <c r="S23" s="59" t="s">
        <v>27</v>
      </c>
      <c r="T23" s="58">
        <f>W19</f>
        <v>15</v>
      </c>
      <c r="U23" s="357"/>
      <c r="V23" s="372"/>
      <c r="W23" s="56"/>
      <c r="X23" s="57" t="s">
        <v>27</v>
      </c>
      <c r="Y23" s="56"/>
      <c r="Z23" s="372"/>
      <c r="AA23" s="383"/>
      <c r="AB23" s="38">
        <v>9</v>
      </c>
      <c r="AC23" s="39" t="s">
        <v>27</v>
      </c>
      <c r="AD23" s="38">
        <v>15</v>
      </c>
      <c r="AE23" s="383"/>
      <c r="AF23" s="359"/>
      <c r="AG23" s="60"/>
      <c r="AH23" s="61" t="s">
        <v>27</v>
      </c>
      <c r="AI23" s="60"/>
      <c r="AJ23" s="381"/>
      <c r="AK23" s="41"/>
      <c r="AL23" s="368"/>
      <c r="AM23" s="370"/>
      <c r="AN23" s="361"/>
      <c r="AO23" s="363"/>
      <c r="AP23" s="361"/>
      <c r="AQ23" s="361"/>
      <c r="AR23" s="361"/>
      <c r="AS23" s="363"/>
      <c r="AT23" s="361"/>
      <c r="AU23" s="361"/>
      <c r="AV23" s="361"/>
      <c r="AW23" s="363"/>
      <c r="AX23" s="361"/>
      <c r="AY23" s="361"/>
      <c r="AZ23" s="361"/>
      <c r="BA23" s="241"/>
      <c r="BB23" s="353"/>
    </row>
    <row r="24" spans="1:54" ht="18.95" customHeight="1" x14ac:dyDescent="0.15">
      <c r="A24" s="368"/>
      <c r="B24" s="355"/>
      <c r="C24" s="58">
        <f>Y8</f>
        <v>14</v>
      </c>
      <c r="D24" s="59" t="s">
        <v>27</v>
      </c>
      <c r="E24" s="58">
        <f>W8</f>
        <v>16</v>
      </c>
      <c r="F24" s="357"/>
      <c r="G24" s="359"/>
      <c r="H24" s="60">
        <f>Y12</f>
        <v>0</v>
      </c>
      <c r="I24" s="61" t="s">
        <v>27</v>
      </c>
      <c r="J24" s="60">
        <f>W12</f>
        <v>0</v>
      </c>
      <c r="K24" s="359"/>
      <c r="L24" s="357"/>
      <c r="M24" s="58">
        <f>Y16</f>
        <v>0</v>
      </c>
      <c r="N24" s="59" t="s">
        <v>27</v>
      </c>
      <c r="O24" s="58">
        <f>W16</f>
        <v>0</v>
      </c>
      <c r="P24" s="357"/>
      <c r="Q24" s="357"/>
      <c r="R24" s="58">
        <f>Y20</f>
        <v>15</v>
      </c>
      <c r="S24" s="59" t="s">
        <v>27</v>
      </c>
      <c r="T24" s="58">
        <f>W20</f>
        <v>12</v>
      </c>
      <c r="U24" s="357"/>
      <c r="V24" s="372"/>
      <c r="W24" s="56"/>
      <c r="X24" s="57" t="s">
        <v>27</v>
      </c>
      <c r="Y24" s="56"/>
      <c r="Z24" s="372"/>
      <c r="AA24" s="383"/>
      <c r="AB24" s="38">
        <v>7</v>
      </c>
      <c r="AC24" s="39" t="s">
        <v>27</v>
      </c>
      <c r="AD24" s="38">
        <v>15</v>
      </c>
      <c r="AE24" s="383"/>
      <c r="AF24" s="359"/>
      <c r="AG24" s="60"/>
      <c r="AH24" s="61" t="s">
        <v>27</v>
      </c>
      <c r="AI24" s="60"/>
      <c r="AJ24" s="381"/>
      <c r="AK24" s="41"/>
      <c r="AL24" s="368"/>
      <c r="AM24" s="370"/>
      <c r="AN24" s="361"/>
      <c r="AO24" s="363"/>
      <c r="AP24" s="361"/>
      <c r="AQ24" s="361"/>
      <c r="AR24" s="361"/>
      <c r="AS24" s="363"/>
      <c r="AT24" s="361"/>
      <c r="AU24" s="361"/>
      <c r="AV24" s="361"/>
      <c r="AW24" s="363"/>
      <c r="AX24" s="361"/>
      <c r="AY24" s="361"/>
      <c r="AZ24" s="361"/>
      <c r="BA24" s="281"/>
      <c r="BB24" s="353"/>
    </row>
    <row r="25" spans="1:54" ht="18.95" customHeight="1" x14ac:dyDescent="0.15">
      <c r="A25" s="368" t="str">
        <f>AA3</f>
        <v>Be-Friends</v>
      </c>
      <c r="B25" s="298">
        <f>AA5</f>
        <v>0</v>
      </c>
      <c r="C25" s="365"/>
      <c r="D25" s="365"/>
      <c r="E25" s="365"/>
      <c r="F25" s="365"/>
      <c r="G25" s="376">
        <f>AA9</f>
        <v>2</v>
      </c>
      <c r="H25" s="376"/>
      <c r="I25" s="376"/>
      <c r="J25" s="376"/>
      <c r="K25" s="376"/>
      <c r="L25" s="376">
        <f>AA13</f>
        <v>6</v>
      </c>
      <c r="M25" s="376"/>
      <c r="N25" s="376"/>
      <c r="O25" s="376"/>
      <c r="P25" s="376"/>
      <c r="Q25" s="376">
        <f>AA17</f>
        <v>10</v>
      </c>
      <c r="R25" s="376"/>
      <c r="S25" s="376"/>
      <c r="T25" s="376"/>
      <c r="U25" s="376"/>
      <c r="V25" s="376">
        <f>AA21</f>
        <v>14</v>
      </c>
      <c r="W25" s="376"/>
      <c r="X25" s="376"/>
      <c r="Y25" s="376"/>
      <c r="Z25" s="376"/>
      <c r="AA25" s="366"/>
      <c r="AB25" s="366"/>
      <c r="AC25" s="366"/>
      <c r="AD25" s="366"/>
      <c r="AE25" s="366"/>
      <c r="AF25" s="378">
        <v>0</v>
      </c>
      <c r="AG25" s="378"/>
      <c r="AH25" s="378"/>
      <c r="AI25" s="378"/>
      <c r="AJ25" s="379"/>
      <c r="AK25" s="68"/>
      <c r="AL25" s="368" t="str">
        <f>A25</f>
        <v>Be-Friends</v>
      </c>
      <c r="AM25" s="380">
        <f>IF(B26&gt;F26,1,0)+IF(G26&gt;K26,1,0)+IF(L26&gt;P26,1,0)+IF(Q26&gt;U26,1,0)+IF(V26&gt;Z26,1,0)+IF(AA26&gt;AE26,1,0)+IF(AF26&gt;AJ26,1,0)</f>
        <v>4</v>
      </c>
      <c r="AN25" s="267">
        <f>IF(F26&gt;B26,1,0)+IF(K26&gt;G26,1,0)+IF(P26&gt;L26,1,0)+IF(U26&gt;Q26,1,0)+IF(Z26&gt;V26,1,0)+IF(AE26&gt;AA26,1,0)+IF(AJ26&gt;AF26,1,0)</f>
        <v>0</v>
      </c>
      <c r="AO25" s="268">
        <f>SUM(AM25/(AM25+AN25))</f>
        <v>1</v>
      </c>
      <c r="AP25" s="267">
        <f>RANK(AO25,$AO$5:$AO$32,0)</f>
        <v>1</v>
      </c>
      <c r="AQ25" s="361">
        <f>SUM(B26+G26+L26+Q26+V26+AA26+AF26)</f>
        <v>8</v>
      </c>
      <c r="AR25" s="361">
        <f>SUM(F26+K26+P26+U26+Z26+AE26+AJ26)</f>
        <v>2</v>
      </c>
      <c r="AS25" s="363">
        <f>SUM(AQ25/(AQ25+AR25))</f>
        <v>0.8</v>
      </c>
      <c r="AT25" s="361">
        <f>RANK(AS25,$AS$5:$AS$32,0)</f>
        <v>2</v>
      </c>
      <c r="AU25" s="361">
        <f>SUM(C26+C27+C28+H26+H27+H28+M26+M27+M28+R26+R27+R28+W26+W27+W28+AB26+AB27+AB28+AG26+AG27+AG28)</f>
        <v>143</v>
      </c>
      <c r="AV25" s="361">
        <f>SUM(E26+E27+E28+J26+J27+J28+O26+O27+O28+T26+T27+T28+Y26+Y27+Y28+AD26+AD27+AD28+AI26+AI27+AI28)</f>
        <v>113</v>
      </c>
      <c r="AW25" s="363">
        <f>SUM(AU25/(AU25+AV25))</f>
        <v>0.55859375</v>
      </c>
      <c r="AX25" s="267">
        <f>RANK(AW25,$AW$5:$AW$32,0)</f>
        <v>2</v>
      </c>
      <c r="AY25" s="363">
        <f>RANK(AO25,$AO$5:$AO$32,1)+AS25</f>
        <v>6.8</v>
      </c>
      <c r="AZ25" s="363">
        <f>RANK(AY25,$AY$5:$AY$32,1)+AW25</f>
        <v>6.55859375</v>
      </c>
      <c r="BA25" s="240" t="str">
        <f>AL25</f>
        <v>Be-Friends</v>
      </c>
      <c r="BB25" s="353">
        <f>RANK(AZ25,$AZ$5:$AZ$32)</f>
        <v>2</v>
      </c>
    </row>
    <row r="26" spans="1:54" ht="18.95" customHeight="1" x14ac:dyDescent="0.15">
      <c r="A26" s="368"/>
      <c r="B26" s="377">
        <f>IF(C26&gt;E26,1,0)+IF(C27&gt;E27,1,0)+IF(C28&gt;E28,1,0)</f>
        <v>0</v>
      </c>
      <c r="C26" s="60">
        <f>AD6</f>
        <v>0</v>
      </c>
      <c r="D26" s="61" t="s">
        <v>27</v>
      </c>
      <c r="E26" s="60">
        <f>AB6</f>
        <v>0</v>
      </c>
      <c r="F26" s="359">
        <f>IF(E26&gt;C26,1,0)+IF(E27&gt;C27,1,0)+IF(E28&gt;C28,1,0)</f>
        <v>0</v>
      </c>
      <c r="G26" s="357">
        <f>IF(H26&gt;J26,1,0)+IF(H27&gt;J27,1,0)+IF(H28&gt;J28,1,0)</f>
        <v>2</v>
      </c>
      <c r="H26" s="58">
        <f>AD10</f>
        <v>9</v>
      </c>
      <c r="I26" s="59" t="s">
        <v>27</v>
      </c>
      <c r="J26" s="58">
        <f>AB10</f>
        <v>15</v>
      </c>
      <c r="K26" s="357">
        <f>IF(J26&gt;H26,1,0)+IF(J27&gt;H27,1,0)+IF(J28&gt;H28,1,0)</f>
        <v>1</v>
      </c>
      <c r="L26" s="357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12</v>
      </c>
      <c r="P26" s="357">
        <f>IF(O26&gt;M26,1,0)+IF(O27&gt;M27,1,0)+IF(O28&gt;M28,1,0)</f>
        <v>0</v>
      </c>
      <c r="Q26" s="357">
        <f>IF(R26&gt;T26,1,0)+IF(R27&gt;T27,1,0)+IF(R28&gt;T28,1,0)</f>
        <v>2</v>
      </c>
      <c r="R26" s="58">
        <f>AD18</f>
        <v>15</v>
      </c>
      <c r="S26" s="59" t="s">
        <v>27</v>
      </c>
      <c r="T26" s="58">
        <f>AB18</f>
        <v>13</v>
      </c>
      <c r="U26" s="357">
        <f>IF(T26&gt;R26,1,0)+IF(T27&gt;R27,1,0)+IF(T28&gt;R28,1,0)</f>
        <v>0</v>
      </c>
      <c r="V26" s="357">
        <f>IF(W26&gt;Y26,1,0)+IF(W27&gt;Y27,1,0)+IF(W28&gt;Y28,1,0)</f>
        <v>2</v>
      </c>
      <c r="W26" s="58">
        <f>AD22</f>
        <v>11</v>
      </c>
      <c r="X26" s="59" t="s">
        <v>27</v>
      </c>
      <c r="Y26" s="58">
        <f>AB22</f>
        <v>15</v>
      </c>
      <c r="Z26" s="357">
        <f>IF(Y26&gt;W26,1,0)+IF(Y27&gt;W27,1,0)+IF(Y28&gt;W28,1,0)</f>
        <v>1</v>
      </c>
      <c r="AA26" s="372">
        <f>IF(AB26&gt;AD26,1,0)+IF(AB27&gt;AD27,1,0)+IF(AB28&gt;AD28,1,0)</f>
        <v>0</v>
      </c>
      <c r="AB26" s="56"/>
      <c r="AC26" s="57" t="s">
        <v>27</v>
      </c>
      <c r="AD26" s="56"/>
      <c r="AE26" s="372">
        <f>IF(AD26&gt;AB26,1,0)+IF(AD27&gt;AB27,1,0)+IF(AD28&gt;AB28,1,0)</f>
        <v>0</v>
      </c>
      <c r="AF26" s="359">
        <f>IF(AG26&gt;AI26,1,0)+IF(AG27&gt;AI27,1,0)+IF(AG28&gt;AI28,1,0)</f>
        <v>0</v>
      </c>
      <c r="AG26" s="60"/>
      <c r="AH26" s="61" t="s">
        <v>27</v>
      </c>
      <c r="AI26" s="60"/>
      <c r="AJ26" s="381">
        <f>IF(AI26&gt;AG26,1,0)+IF(AI27&gt;AG27,1,0)+IF(AI28&gt;AG28,1,0)</f>
        <v>0</v>
      </c>
      <c r="AK26" s="41"/>
      <c r="AL26" s="368"/>
      <c r="AM26" s="370"/>
      <c r="AN26" s="361"/>
      <c r="AO26" s="363"/>
      <c r="AP26" s="361"/>
      <c r="AQ26" s="361"/>
      <c r="AR26" s="361"/>
      <c r="AS26" s="363"/>
      <c r="AT26" s="361"/>
      <c r="AU26" s="361"/>
      <c r="AV26" s="361"/>
      <c r="AW26" s="363"/>
      <c r="AX26" s="361"/>
      <c r="AY26" s="361"/>
      <c r="AZ26" s="361"/>
      <c r="BA26" s="241"/>
      <c r="BB26" s="353"/>
    </row>
    <row r="27" spans="1:54" ht="18.95" customHeight="1" x14ac:dyDescent="0.15">
      <c r="A27" s="368"/>
      <c r="B27" s="377"/>
      <c r="C27" s="60">
        <f>AD7</f>
        <v>0</v>
      </c>
      <c r="D27" s="61" t="s">
        <v>27</v>
      </c>
      <c r="E27" s="60">
        <f>AB7</f>
        <v>0</v>
      </c>
      <c r="F27" s="359"/>
      <c r="G27" s="357"/>
      <c r="H27" s="58">
        <f>AD11</f>
        <v>17</v>
      </c>
      <c r="I27" s="59" t="s">
        <v>27</v>
      </c>
      <c r="J27" s="58">
        <f>AB11</f>
        <v>16</v>
      </c>
      <c r="K27" s="357"/>
      <c r="L27" s="357"/>
      <c r="M27" s="58">
        <f>AD15</f>
        <v>15</v>
      </c>
      <c r="N27" s="59" t="s">
        <v>27</v>
      </c>
      <c r="O27" s="58">
        <f>AB15</f>
        <v>2</v>
      </c>
      <c r="P27" s="357"/>
      <c r="Q27" s="357"/>
      <c r="R27" s="58">
        <f>AD19</f>
        <v>15</v>
      </c>
      <c r="S27" s="59" t="s">
        <v>27</v>
      </c>
      <c r="T27" s="58">
        <f>AB19</f>
        <v>10</v>
      </c>
      <c r="U27" s="357"/>
      <c r="V27" s="357"/>
      <c r="W27" s="58">
        <f>AD23</f>
        <v>15</v>
      </c>
      <c r="X27" s="59" t="s">
        <v>27</v>
      </c>
      <c r="Y27" s="58">
        <f>AB23</f>
        <v>9</v>
      </c>
      <c r="Z27" s="357"/>
      <c r="AA27" s="372"/>
      <c r="AB27" s="56"/>
      <c r="AC27" s="57" t="s">
        <v>27</v>
      </c>
      <c r="AD27" s="56"/>
      <c r="AE27" s="372"/>
      <c r="AF27" s="359"/>
      <c r="AG27" s="60"/>
      <c r="AH27" s="61" t="s">
        <v>27</v>
      </c>
      <c r="AI27" s="60"/>
      <c r="AJ27" s="381"/>
      <c r="AK27" s="41"/>
      <c r="AL27" s="368"/>
      <c r="AM27" s="370"/>
      <c r="AN27" s="361"/>
      <c r="AO27" s="363"/>
      <c r="AP27" s="361"/>
      <c r="AQ27" s="361"/>
      <c r="AR27" s="361"/>
      <c r="AS27" s="363"/>
      <c r="AT27" s="361"/>
      <c r="AU27" s="361"/>
      <c r="AV27" s="361"/>
      <c r="AW27" s="363"/>
      <c r="AX27" s="361"/>
      <c r="AY27" s="361"/>
      <c r="AZ27" s="361"/>
      <c r="BA27" s="241"/>
      <c r="BB27" s="353"/>
    </row>
    <row r="28" spans="1:54" ht="18.95" customHeight="1" x14ac:dyDescent="0.15">
      <c r="A28" s="368"/>
      <c r="B28" s="377"/>
      <c r="C28" s="60">
        <f>AD8</f>
        <v>0</v>
      </c>
      <c r="D28" s="61" t="s">
        <v>27</v>
      </c>
      <c r="E28" s="60">
        <f>AB8</f>
        <v>0</v>
      </c>
      <c r="F28" s="359"/>
      <c r="G28" s="357"/>
      <c r="H28" s="58">
        <f>AD12</f>
        <v>16</v>
      </c>
      <c r="I28" s="59" t="s">
        <v>27</v>
      </c>
      <c r="J28" s="58">
        <f>AB12</f>
        <v>14</v>
      </c>
      <c r="K28" s="357"/>
      <c r="L28" s="357"/>
      <c r="M28" s="58">
        <f>AD16</f>
        <v>0</v>
      </c>
      <c r="N28" s="59" t="s">
        <v>27</v>
      </c>
      <c r="O28" s="58">
        <f>AB16</f>
        <v>0</v>
      </c>
      <c r="P28" s="357"/>
      <c r="Q28" s="357"/>
      <c r="R28" s="58">
        <f>AD20</f>
        <v>0</v>
      </c>
      <c r="S28" s="59" t="s">
        <v>27</v>
      </c>
      <c r="T28" s="58">
        <f>AB20</f>
        <v>0</v>
      </c>
      <c r="U28" s="357"/>
      <c r="V28" s="357"/>
      <c r="W28" s="58">
        <f>AD24</f>
        <v>15</v>
      </c>
      <c r="X28" s="59" t="s">
        <v>27</v>
      </c>
      <c r="Y28" s="58">
        <f>AB24</f>
        <v>7</v>
      </c>
      <c r="Z28" s="357"/>
      <c r="AA28" s="372"/>
      <c r="AB28" s="56"/>
      <c r="AC28" s="57" t="s">
        <v>27</v>
      </c>
      <c r="AD28" s="56"/>
      <c r="AE28" s="372"/>
      <c r="AF28" s="359"/>
      <c r="AG28" s="60"/>
      <c r="AH28" s="61" t="s">
        <v>27</v>
      </c>
      <c r="AI28" s="60"/>
      <c r="AJ28" s="381"/>
      <c r="AK28" s="41"/>
      <c r="AL28" s="368"/>
      <c r="AM28" s="370"/>
      <c r="AN28" s="361"/>
      <c r="AO28" s="363"/>
      <c r="AP28" s="361"/>
      <c r="AQ28" s="361"/>
      <c r="AR28" s="361"/>
      <c r="AS28" s="363"/>
      <c r="AT28" s="361"/>
      <c r="AU28" s="361"/>
      <c r="AV28" s="361"/>
      <c r="AW28" s="363"/>
      <c r="AX28" s="361"/>
      <c r="AY28" s="361"/>
      <c r="AZ28" s="361"/>
      <c r="BA28" s="281"/>
      <c r="BB28" s="353"/>
    </row>
    <row r="29" spans="1:54" ht="18.95" customHeight="1" x14ac:dyDescent="0.15">
      <c r="A29" s="368" t="str">
        <f>AF3</f>
        <v>K&amp;M</v>
      </c>
      <c r="B29" s="257">
        <f>AF5</f>
        <v>1</v>
      </c>
      <c r="C29" s="376"/>
      <c r="D29" s="376"/>
      <c r="E29" s="376"/>
      <c r="F29" s="376"/>
      <c r="G29" s="376">
        <f>AF9</f>
        <v>5</v>
      </c>
      <c r="H29" s="376"/>
      <c r="I29" s="376"/>
      <c r="J29" s="376"/>
      <c r="K29" s="376"/>
      <c r="L29" s="376">
        <f>AF13</f>
        <v>9</v>
      </c>
      <c r="M29" s="376"/>
      <c r="N29" s="376"/>
      <c r="O29" s="376"/>
      <c r="P29" s="376"/>
      <c r="Q29" s="376">
        <f>AF17</f>
        <v>13</v>
      </c>
      <c r="R29" s="376"/>
      <c r="S29" s="376"/>
      <c r="T29" s="376"/>
      <c r="U29" s="376"/>
      <c r="V29" s="365">
        <f>AF21</f>
        <v>0</v>
      </c>
      <c r="W29" s="365"/>
      <c r="X29" s="365"/>
      <c r="Y29" s="365"/>
      <c r="Z29" s="365"/>
      <c r="AA29" s="365">
        <f>AF25</f>
        <v>0</v>
      </c>
      <c r="AB29" s="365"/>
      <c r="AC29" s="365"/>
      <c r="AD29" s="365"/>
      <c r="AE29" s="365"/>
      <c r="AF29" s="366"/>
      <c r="AG29" s="366"/>
      <c r="AH29" s="366"/>
      <c r="AI29" s="366"/>
      <c r="AJ29" s="367"/>
      <c r="AK29" s="68"/>
      <c r="AL29" s="368" t="str">
        <f>A29</f>
        <v>K&amp;M</v>
      </c>
      <c r="AM29" s="370">
        <f>IF(B30&gt;F30,1,0)+IF(G30&gt;K30,1,0)+IF(L30&gt;P30,1,0)+IF(Q30&gt;U30,1,0)+IF(V30&gt;Z30,1,0)+IF(AA30&gt;AE30,1,0)+IF(AF30&gt;AJ30,1,0)</f>
        <v>4</v>
      </c>
      <c r="AN29" s="361">
        <f>IF(F30&gt;B30,1,0)+IF(K30&gt;G30,1,0)+IF(P30&gt;L30,1,0)+IF(U30&gt;Q30,1,0)+IF(Z30&gt;V30,1,0)+IF(AE30&gt;AA30,1,0)+IF(AJ30&gt;AF30,1,0)</f>
        <v>0</v>
      </c>
      <c r="AO29" s="363">
        <f>SUM(AM29/(AM29+AN29))</f>
        <v>1</v>
      </c>
      <c r="AP29" s="361">
        <f>RANK(AO29,$AO$5:$AO$32,0)</f>
        <v>1</v>
      </c>
      <c r="AQ29" s="361">
        <f>SUM(B30+G30+L30+Q30+V30+AA30+AF30)</f>
        <v>8</v>
      </c>
      <c r="AR29" s="361">
        <f>SUM(F30+K30+P30+U30+Z30+AE30+AJ30)</f>
        <v>0</v>
      </c>
      <c r="AS29" s="363">
        <f>SUM(AQ29/(AQ29+AR29))</f>
        <v>1</v>
      </c>
      <c r="AT29" s="361">
        <f>RANK(AS29,$AS$5:$AS$32,0)</f>
        <v>1</v>
      </c>
      <c r="AU29" s="361">
        <f>SUM(C30+C31+C32+H30+H31+H32+M30+M31+M32+R30+R31+R32+W30+W31+W32+AB30+AB31+AB32+AG30+AG31+AG32)</f>
        <v>120</v>
      </c>
      <c r="AV29" s="361">
        <f>SUM(E30+E31+E32+J30+J31+J32+O30+O31+O32+T30+T31+T32+Y30+Y31+Y32+AD30+AD31+AD32+AI30+AI31+AI32)</f>
        <v>59</v>
      </c>
      <c r="AW29" s="363">
        <f>SUM(AU29/(AU29+AV29))</f>
        <v>0.67039106145251393</v>
      </c>
      <c r="AX29" s="361">
        <f>RANK(AW29,$AW$5:$AW$32,0)</f>
        <v>1</v>
      </c>
      <c r="AY29" s="363">
        <f>RANK(AO29,$AO$5:$AO$32,1)+AS29</f>
        <v>7</v>
      </c>
      <c r="AZ29" s="363">
        <f>RANK(AY29,$AY$5:$AY$32,1)+AW29</f>
        <v>7.6703910614525137</v>
      </c>
      <c r="BA29" s="240" t="str">
        <f>AL29</f>
        <v>K&amp;M</v>
      </c>
      <c r="BB29" s="353">
        <f>RANK(AZ29,$AZ$5:$AZ$32)</f>
        <v>1</v>
      </c>
    </row>
    <row r="30" spans="1:54" ht="18.95" customHeight="1" x14ac:dyDescent="0.15">
      <c r="A30" s="368"/>
      <c r="B30" s="355">
        <f>IF(C30&gt;E30,1,0)+IF(C31&gt;E31,1,0)+IF(C32&gt;E32,1,0)</f>
        <v>2</v>
      </c>
      <c r="C30" s="58">
        <f>AI6</f>
        <v>15</v>
      </c>
      <c r="D30" s="59" t="s">
        <v>27</v>
      </c>
      <c r="E30" s="58">
        <f>AG6</f>
        <v>7</v>
      </c>
      <c r="F30" s="357">
        <f>IF(E30&gt;C30,1,0)+IF(E31&gt;C31,1,0)+IF(E32&gt;C32,1,0)</f>
        <v>0</v>
      </c>
      <c r="G30" s="357">
        <f>IF(H30&gt;J30,1,0)+IF(H31&gt;J31,1,0)+IF(H32&gt;J32,1,0)</f>
        <v>2</v>
      </c>
      <c r="H30" s="58">
        <f>AI10</f>
        <v>15</v>
      </c>
      <c r="I30" s="59" t="s">
        <v>27</v>
      </c>
      <c r="J30" s="58">
        <f>AG10</f>
        <v>13</v>
      </c>
      <c r="K30" s="357">
        <f>IF(J30&gt;H30,1,0)+IF(J31&gt;H31,1,0)+IF(J32&gt;H32,1,0)</f>
        <v>0</v>
      </c>
      <c r="L30" s="357">
        <f>IF(M30&gt;O30,1,0)+IF(M31&gt;O31,1,0)+IF(M32&gt;O32,1,0)</f>
        <v>2</v>
      </c>
      <c r="M30" s="58">
        <f>AI14</f>
        <v>15</v>
      </c>
      <c r="N30" s="59" t="s">
        <v>27</v>
      </c>
      <c r="O30" s="58">
        <f>AG14</f>
        <v>4</v>
      </c>
      <c r="P30" s="357">
        <f>IF(O30&gt;M30,1,0)+IF(O31&gt;M31,1,0)+IF(O32&gt;M32,1,0)</f>
        <v>0</v>
      </c>
      <c r="Q30" s="357">
        <f>IF(R30&gt;T30,1,0)+IF(R31&gt;T31,1,0)+IF(R32&gt;T32,1,0)</f>
        <v>2</v>
      </c>
      <c r="R30" s="58">
        <f>AI18</f>
        <v>15</v>
      </c>
      <c r="S30" s="59" t="s">
        <v>27</v>
      </c>
      <c r="T30" s="58">
        <f>AG18</f>
        <v>7</v>
      </c>
      <c r="U30" s="357">
        <f>IF(T30&gt;R30,1,0)+IF(T31&gt;R31,1,0)+IF(T32&gt;R32,1,0)</f>
        <v>0</v>
      </c>
      <c r="V30" s="359">
        <f>IF(W30&gt;Y30,1,0)+IF(W31&gt;Y31,1,0)+IF(W32&gt;Y32,1,0)</f>
        <v>0</v>
      </c>
      <c r="W30" s="60">
        <f>AI22</f>
        <v>0</v>
      </c>
      <c r="X30" s="61" t="s">
        <v>27</v>
      </c>
      <c r="Y30" s="60">
        <f>AG22</f>
        <v>0</v>
      </c>
      <c r="Z30" s="359">
        <f>IF(Y30&gt;W30,1,0)+IF(Y31&gt;W31,1,0)+IF(Y32&gt;W32,1,0)</f>
        <v>0</v>
      </c>
      <c r="AA30" s="359">
        <f>IF(AB30&gt;AD30,1,0)+IF(AB31&gt;AD31,1,0)+IF(AB32&gt;AD32,1,0)</f>
        <v>0</v>
      </c>
      <c r="AB30" s="60">
        <f>AI26</f>
        <v>0</v>
      </c>
      <c r="AC30" s="61" t="s">
        <v>27</v>
      </c>
      <c r="AD30" s="60">
        <f>AG26</f>
        <v>0</v>
      </c>
      <c r="AE30" s="359">
        <f>IF(AD30&gt;AB30,1,0)+IF(AD31&gt;AB31,1,0)+IF(AD32&gt;AB32,1,0)</f>
        <v>0</v>
      </c>
      <c r="AF30" s="372">
        <f>IF(AG30&gt;AI30,1,0)+IF(AG31&gt;AI31,1,0)+IF(AG32&gt;AI32,1,0)</f>
        <v>0</v>
      </c>
      <c r="AG30" s="56"/>
      <c r="AH30" s="57" t="s">
        <v>27</v>
      </c>
      <c r="AI30" s="56"/>
      <c r="AJ30" s="374">
        <f>IF(AI30&gt;AG30,1,0)+IF(AI31&gt;AG31,1,0)+IF(AI32&gt;AG32,1,0)</f>
        <v>0</v>
      </c>
      <c r="AK30" s="41"/>
      <c r="AL30" s="368"/>
      <c r="AM30" s="370"/>
      <c r="AN30" s="361"/>
      <c r="AO30" s="363"/>
      <c r="AP30" s="361"/>
      <c r="AQ30" s="361"/>
      <c r="AR30" s="361"/>
      <c r="AS30" s="363"/>
      <c r="AT30" s="361"/>
      <c r="AU30" s="361"/>
      <c r="AV30" s="361"/>
      <c r="AW30" s="363"/>
      <c r="AX30" s="361"/>
      <c r="AY30" s="361"/>
      <c r="AZ30" s="361"/>
      <c r="BA30" s="241"/>
      <c r="BB30" s="353"/>
    </row>
    <row r="31" spans="1:54" ht="18.95" customHeight="1" x14ac:dyDescent="0.15">
      <c r="A31" s="368"/>
      <c r="B31" s="355"/>
      <c r="C31" s="58">
        <f>AI7</f>
        <v>15</v>
      </c>
      <c r="D31" s="59" t="s">
        <v>27</v>
      </c>
      <c r="E31" s="58">
        <f>AG7</f>
        <v>2</v>
      </c>
      <c r="F31" s="357"/>
      <c r="G31" s="357"/>
      <c r="H31" s="58">
        <f>AI11</f>
        <v>15</v>
      </c>
      <c r="I31" s="59" t="s">
        <v>27</v>
      </c>
      <c r="J31" s="58">
        <f>AG11</f>
        <v>11</v>
      </c>
      <c r="K31" s="357"/>
      <c r="L31" s="357"/>
      <c r="M31" s="58">
        <f>AI15</f>
        <v>15</v>
      </c>
      <c r="N31" s="59" t="s">
        <v>27</v>
      </c>
      <c r="O31" s="58">
        <f>AG15</f>
        <v>7</v>
      </c>
      <c r="P31" s="357"/>
      <c r="Q31" s="357"/>
      <c r="R31" s="58">
        <f>AI19</f>
        <v>15</v>
      </c>
      <c r="S31" s="59" t="s">
        <v>27</v>
      </c>
      <c r="T31" s="58">
        <f>AG19</f>
        <v>8</v>
      </c>
      <c r="U31" s="357"/>
      <c r="V31" s="359"/>
      <c r="W31" s="60">
        <f>AI23</f>
        <v>0</v>
      </c>
      <c r="X31" s="61" t="s">
        <v>27</v>
      </c>
      <c r="Y31" s="60">
        <f>AG23</f>
        <v>0</v>
      </c>
      <c r="Z31" s="359"/>
      <c r="AA31" s="359"/>
      <c r="AB31" s="60">
        <f>AI27</f>
        <v>0</v>
      </c>
      <c r="AC31" s="61" t="s">
        <v>27</v>
      </c>
      <c r="AD31" s="60">
        <f>AG27</f>
        <v>0</v>
      </c>
      <c r="AE31" s="359"/>
      <c r="AF31" s="372"/>
      <c r="AG31" s="56"/>
      <c r="AH31" s="57" t="s">
        <v>27</v>
      </c>
      <c r="AI31" s="56"/>
      <c r="AJ31" s="374"/>
      <c r="AK31" s="41"/>
      <c r="AL31" s="368"/>
      <c r="AM31" s="370"/>
      <c r="AN31" s="361"/>
      <c r="AO31" s="363"/>
      <c r="AP31" s="361"/>
      <c r="AQ31" s="361"/>
      <c r="AR31" s="361"/>
      <c r="AS31" s="363"/>
      <c r="AT31" s="361"/>
      <c r="AU31" s="361"/>
      <c r="AV31" s="361"/>
      <c r="AW31" s="363"/>
      <c r="AX31" s="361"/>
      <c r="AY31" s="361"/>
      <c r="AZ31" s="361"/>
      <c r="BA31" s="241"/>
      <c r="BB31" s="353"/>
    </row>
    <row r="32" spans="1:54" ht="18.95" customHeight="1" thickBot="1" x14ac:dyDescent="0.2">
      <c r="A32" s="369"/>
      <c r="B32" s="356"/>
      <c r="C32" s="62">
        <f>AI8</f>
        <v>0</v>
      </c>
      <c r="D32" s="63" t="s">
        <v>27</v>
      </c>
      <c r="E32" s="62">
        <f>AG8</f>
        <v>0</v>
      </c>
      <c r="F32" s="358"/>
      <c r="G32" s="358"/>
      <c r="H32" s="62">
        <f>AI12</f>
        <v>0</v>
      </c>
      <c r="I32" s="63" t="s">
        <v>27</v>
      </c>
      <c r="J32" s="62">
        <f>AG12</f>
        <v>0</v>
      </c>
      <c r="K32" s="358"/>
      <c r="L32" s="358"/>
      <c r="M32" s="62">
        <f>AI16</f>
        <v>0</v>
      </c>
      <c r="N32" s="63" t="s">
        <v>27</v>
      </c>
      <c r="O32" s="62">
        <f>AG16</f>
        <v>0</v>
      </c>
      <c r="P32" s="358"/>
      <c r="Q32" s="358"/>
      <c r="R32" s="62">
        <f>AI20</f>
        <v>0</v>
      </c>
      <c r="S32" s="63" t="s">
        <v>27</v>
      </c>
      <c r="T32" s="62">
        <f>AG20</f>
        <v>0</v>
      </c>
      <c r="U32" s="358"/>
      <c r="V32" s="360"/>
      <c r="W32" s="75">
        <f>AI24</f>
        <v>0</v>
      </c>
      <c r="X32" s="76" t="s">
        <v>27</v>
      </c>
      <c r="Y32" s="75">
        <f>AG24</f>
        <v>0</v>
      </c>
      <c r="Z32" s="360"/>
      <c r="AA32" s="360"/>
      <c r="AB32" s="75">
        <f>AI28</f>
        <v>0</v>
      </c>
      <c r="AC32" s="76" t="s">
        <v>27</v>
      </c>
      <c r="AD32" s="75">
        <f>AG28</f>
        <v>0</v>
      </c>
      <c r="AE32" s="360"/>
      <c r="AF32" s="373"/>
      <c r="AG32" s="64"/>
      <c r="AH32" s="65" t="s">
        <v>27</v>
      </c>
      <c r="AI32" s="64"/>
      <c r="AJ32" s="375"/>
      <c r="AK32" s="41"/>
      <c r="AL32" s="369"/>
      <c r="AM32" s="371"/>
      <c r="AN32" s="362"/>
      <c r="AO32" s="364"/>
      <c r="AP32" s="362"/>
      <c r="AQ32" s="362"/>
      <c r="AR32" s="362"/>
      <c r="AS32" s="364"/>
      <c r="AT32" s="362"/>
      <c r="AU32" s="362"/>
      <c r="AV32" s="362"/>
      <c r="AW32" s="364"/>
      <c r="AX32" s="362"/>
      <c r="AY32" s="362"/>
      <c r="AZ32" s="362"/>
      <c r="BA32" s="242"/>
      <c r="BB32" s="354"/>
    </row>
    <row r="33" spans="1:54" ht="24.95" customHeight="1" x14ac:dyDescent="0.2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3"/>
      <c r="AL33" s="352">
        <f>A33</f>
        <v>0</v>
      </c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</row>
    <row r="99" spans="1:54" ht="24.95" customHeight="1" x14ac:dyDescent="0.1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5"/>
      <c r="AM99" s="47"/>
      <c r="AN99" s="47"/>
      <c r="AO99" s="47"/>
      <c r="AP99" s="48"/>
      <c r="AQ99" s="47"/>
      <c r="AR99" s="47"/>
      <c r="AS99" s="47"/>
      <c r="AT99" s="48"/>
      <c r="AU99" s="47"/>
      <c r="AV99" s="47"/>
      <c r="AW99" s="47"/>
      <c r="AX99" s="48"/>
      <c r="AY99" s="47"/>
      <c r="AZ99" s="47"/>
      <c r="BA99" s="47"/>
      <c r="BB99" s="49"/>
    </row>
    <row r="100" spans="1:54" ht="24.95" customHeight="1" x14ac:dyDescent="0.15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5"/>
      <c r="AM100" s="47"/>
      <c r="AN100" s="47"/>
      <c r="AO100" s="47"/>
      <c r="AP100" s="48"/>
      <c r="AQ100" s="47"/>
      <c r="AR100" s="47"/>
      <c r="AS100" s="47"/>
      <c r="AT100" s="48"/>
      <c r="AU100" s="47"/>
      <c r="AV100" s="47"/>
      <c r="AW100" s="47"/>
      <c r="AX100" s="48"/>
      <c r="AY100" s="47"/>
      <c r="AZ100" s="47"/>
      <c r="BA100" s="47"/>
      <c r="BB100" s="49"/>
    </row>
    <row r="101" spans="1:54" ht="18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1"/>
      <c r="AM101" s="52"/>
      <c r="AN101" s="52"/>
      <c r="AO101" s="53"/>
      <c r="AP101" s="52"/>
      <c r="AQ101" s="52"/>
      <c r="AR101" s="52"/>
      <c r="AS101" s="53"/>
      <c r="AT101" s="52"/>
      <c r="AU101" s="52"/>
      <c r="AV101" s="52"/>
      <c r="AW101" s="53"/>
      <c r="AX101" s="52"/>
      <c r="AY101" s="53"/>
      <c r="AZ101" s="53"/>
      <c r="BA101" s="53"/>
      <c r="BB101" s="54"/>
    </row>
    <row r="102" spans="1:54" ht="18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2"/>
      <c r="AH102" s="51"/>
      <c r="AI102" s="52"/>
      <c r="AJ102" s="51"/>
      <c r="AK102" s="51"/>
      <c r="AL102" s="51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3"/>
      <c r="AX102" s="52"/>
      <c r="AY102" s="52"/>
      <c r="AZ102" s="52"/>
      <c r="BA102" s="52"/>
      <c r="BB102" s="54"/>
    </row>
    <row r="103" spans="1:54" ht="18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2"/>
      <c r="AH103" s="51"/>
      <c r="AI103" s="52"/>
      <c r="AJ103" s="51"/>
      <c r="AK103" s="51"/>
      <c r="AL103" s="51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3"/>
      <c r="AX103" s="52"/>
      <c r="AY103" s="52"/>
      <c r="AZ103" s="52"/>
      <c r="BA103" s="52"/>
      <c r="BB103" s="54"/>
    </row>
    <row r="104" spans="1:54" ht="18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2"/>
      <c r="AH104" s="51"/>
      <c r="AI104" s="52"/>
      <c r="AJ104" s="51"/>
      <c r="AK104" s="51"/>
      <c r="AL104" s="51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3"/>
      <c r="AX104" s="52"/>
      <c r="AY104" s="52"/>
      <c r="AZ104" s="52"/>
      <c r="BA104" s="52"/>
      <c r="BB104" s="54"/>
    </row>
    <row r="105" spans="1:54" ht="18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1"/>
      <c r="AM105" s="52"/>
      <c r="AN105" s="52"/>
      <c r="AO105" s="53"/>
      <c r="AP105" s="52"/>
      <c r="AQ105" s="52"/>
      <c r="AR105" s="52"/>
      <c r="AS105" s="53"/>
      <c r="AT105" s="52"/>
      <c r="AU105" s="52"/>
      <c r="AV105" s="52"/>
      <c r="AW105" s="53"/>
      <c r="AX105" s="52"/>
      <c r="AY105" s="53"/>
      <c r="AZ105" s="53"/>
      <c r="BA105" s="53"/>
      <c r="BB105" s="54"/>
    </row>
    <row r="106" spans="1:54" ht="18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2"/>
      <c r="AH106" s="51"/>
      <c r="AI106" s="52"/>
      <c r="AJ106" s="51"/>
      <c r="AK106" s="51"/>
      <c r="AL106" s="51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3"/>
      <c r="AX106" s="52"/>
      <c r="AY106" s="52"/>
      <c r="AZ106" s="52"/>
      <c r="BA106" s="52"/>
      <c r="BB106" s="54"/>
    </row>
    <row r="107" spans="1:54" ht="18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2"/>
      <c r="AH107" s="51"/>
      <c r="AI107" s="52"/>
      <c r="AJ107" s="51"/>
      <c r="AK107" s="51"/>
      <c r="AL107" s="51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3"/>
      <c r="AX107" s="52"/>
      <c r="AY107" s="52"/>
      <c r="AZ107" s="52"/>
      <c r="BA107" s="52"/>
      <c r="BB107" s="54"/>
    </row>
    <row r="108" spans="1:54" ht="18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2"/>
      <c r="AH108" s="51"/>
      <c r="AI108" s="52"/>
      <c r="AJ108" s="51"/>
      <c r="AK108" s="51"/>
      <c r="AL108" s="51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3"/>
      <c r="AX108" s="52"/>
      <c r="AY108" s="52"/>
      <c r="AZ108" s="52"/>
      <c r="BA108" s="52"/>
      <c r="BB108" s="54"/>
    </row>
    <row r="109" spans="1:54" ht="18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1"/>
      <c r="AM109" s="52"/>
      <c r="AN109" s="52"/>
      <c r="AO109" s="53"/>
      <c r="AP109" s="52"/>
      <c r="AQ109" s="52"/>
      <c r="AR109" s="52"/>
      <c r="AS109" s="53"/>
      <c r="AT109" s="52"/>
      <c r="AU109" s="52"/>
      <c r="AV109" s="52"/>
      <c r="AW109" s="53"/>
      <c r="AX109" s="52"/>
      <c r="AY109" s="53"/>
      <c r="AZ109" s="53"/>
      <c r="BA109" s="53"/>
      <c r="BB109" s="54"/>
    </row>
    <row r="110" spans="1:54" ht="18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2"/>
      <c r="AH110" s="51"/>
      <c r="AI110" s="52"/>
      <c r="AJ110" s="51"/>
      <c r="AK110" s="51"/>
      <c r="AL110" s="51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3"/>
      <c r="AX110" s="52"/>
      <c r="AY110" s="52"/>
      <c r="AZ110" s="52"/>
      <c r="BA110" s="52"/>
      <c r="BB110" s="54"/>
    </row>
    <row r="111" spans="1:54" ht="18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2"/>
      <c r="AH111" s="51"/>
      <c r="AI111" s="52"/>
      <c r="AJ111" s="51"/>
      <c r="AK111" s="51"/>
      <c r="AL111" s="51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3"/>
      <c r="AX111" s="52"/>
      <c r="AY111" s="52"/>
      <c r="AZ111" s="52"/>
      <c r="BA111" s="52"/>
      <c r="BB111" s="54"/>
    </row>
    <row r="112" spans="1:54" ht="18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2"/>
      <c r="AH112" s="51"/>
      <c r="AI112" s="52"/>
      <c r="AJ112" s="51"/>
      <c r="AK112" s="51"/>
      <c r="AL112" s="51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3"/>
      <c r="AX112" s="52"/>
      <c r="AY112" s="52"/>
      <c r="AZ112" s="52"/>
      <c r="BA112" s="52"/>
      <c r="BB112" s="54"/>
    </row>
    <row r="113" spans="1:54" ht="18.95" customHeight="1" x14ac:dyDescent="0.15">
      <c r="A113" s="4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1"/>
      <c r="AM113" s="52"/>
      <c r="AN113" s="52"/>
      <c r="AO113" s="53"/>
      <c r="AP113" s="52"/>
      <c r="AQ113" s="52"/>
      <c r="AR113" s="52"/>
      <c r="AS113" s="53"/>
      <c r="AT113" s="52"/>
      <c r="AU113" s="52"/>
      <c r="AV113" s="52"/>
      <c r="AW113" s="53"/>
      <c r="AX113" s="52"/>
      <c r="AY113" s="53"/>
      <c r="AZ113" s="53"/>
      <c r="BA113" s="53"/>
      <c r="BB113" s="54"/>
    </row>
    <row r="114" spans="1:54" ht="18.95" customHeight="1" x14ac:dyDescent="0.15">
      <c r="A114" s="46"/>
      <c r="B114" s="51"/>
      <c r="C114" s="52"/>
      <c r="D114" s="51"/>
      <c r="E114" s="52"/>
      <c r="F114" s="51"/>
      <c r="G114" s="51"/>
      <c r="H114" s="52"/>
      <c r="I114" s="51"/>
      <c r="J114" s="52"/>
      <c r="K114" s="51"/>
      <c r="L114" s="51"/>
      <c r="M114" s="52"/>
      <c r="N114" s="51"/>
      <c r="O114" s="52"/>
      <c r="P114" s="51"/>
      <c r="Q114" s="51"/>
      <c r="R114" s="52"/>
      <c r="S114" s="51"/>
      <c r="T114" s="52"/>
      <c r="U114" s="51"/>
      <c r="V114" s="51"/>
      <c r="W114" s="52"/>
      <c r="X114" s="51"/>
      <c r="Y114" s="52"/>
      <c r="Z114" s="51"/>
      <c r="AA114" s="51"/>
      <c r="AB114" s="52"/>
      <c r="AC114" s="51"/>
      <c r="AD114" s="52"/>
      <c r="AE114" s="51"/>
      <c r="AF114" s="51"/>
      <c r="AG114" s="52"/>
      <c r="AH114" s="51"/>
      <c r="AI114" s="52"/>
      <c r="AJ114" s="51"/>
      <c r="AK114" s="51"/>
      <c r="AL114" s="51"/>
      <c r="AM114" s="52"/>
      <c r="AN114" s="52"/>
      <c r="AO114" s="53"/>
      <c r="AP114" s="52"/>
      <c r="AQ114" s="52"/>
      <c r="AR114" s="52"/>
      <c r="AS114" s="53"/>
      <c r="AT114" s="52"/>
      <c r="AU114" s="52"/>
      <c r="AV114" s="52"/>
      <c r="AW114" s="53"/>
      <c r="AX114" s="52"/>
      <c r="AY114" s="52"/>
      <c r="AZ114" s="52"/>
      <c r="BA114" s="52"/>
      <c r="BB114" s="54"/>
    </row>
    <row r="115" spans="1:54" ht="18.95" customHeight="1" x14ac:dyDescent="0.15">
      <c r="A115" s="46"/>
      <c r="B115" s="51"/>
      <c r="C115" s="52"/>
      <c r="D115" s="51"/>
      <c r="E115" s="52"/>
      <c r="F115" s="51"/>
      <c r="G115" s="51"/>
      <c r="H115" s="52"/>
      <c r="I115" s="51"/>
      <c r="J115" s="52"/>
      <c r="K115" s="51"/>
      <c r="L115" s="51"/>
      <c r="M115" s="52"/>
      <c r="N115" s="51"/>
      <c r="O115" s="52"/>
      <c r="P115" s="51"/>
      <c r="Q115" s="51"/>
      <c r="R115" s="52"/>
      <c r="S115" s="51"/>
      <c r="T115" s="52"/>
      <c r="U115" s="51"/>
      <c r="V115" s="51"/>
      <c r="W115" s="52"/>
      <c r="X115" s="51"/>
      <c r="Y115" s="52"/>
      <c r="Z115" s="51"/>
      <c r="AA115" s="51"/>
      <c r="AB115" s="52"/>
      <c r="AC115" s="51"/>
      <c r="AD115" s="52"/>
      <c r="AE115" s="51"/>
      <c r="AF115" s="51"/>
      <c r="AG115" s="52"/>
      <c r="AH115" s="51"/>
      <c r="AI115" s="52"/>
      <c r="AJ115" s="51"/>
      <c r="AK115" s="51"/>
      <c r="AL115" s="51"/>
      <c r="AM115" s="52"/>
      <c r="AN115" s="52"/>
      <c r="AO115" s="53"/>
      <c r="AP115" s="52"/>
      <c r="AQ115" s="52"/>
      <c r="AR115" s="52"/>
      <c r="AS115" s="53"/>
      <c r="AT115" s="52"/>
      <c r="AU115" s="52"/>
      <c r="AV115" s="52"/>
      <c r="AW115" s="53"/>
      <c r="AX115" s="52"/>
      <c r="AY115" s="52"/>
      <c r="AZ115" s="52"/>
      <c r="BA115" s="52"/>
      <c r="BB115" s="54"/>
    </row>
    <row r="116" spans="1:54" ht="18.95" customHeight="1" x14ac:dyDescent="0.15">
      <c r="A116" s="46"/>
      <c r="B116" s="51"/>
      <c r="C116" s="52"/>
      <c r="D116" s="51"/>
      <c r="E116" s="52"/>
      <c r="F116" s="51"/>
      <c r="G116" s="51"/>
      <c r="H116" s="52"/>
      <c r="I116" s="51"/>
      <c r="J116" s="52"/>
      <c r="K116" s="51"/>
      <c r="L116" s="51"/>
      <c r="M116" s="52"/>
      <c r="N116" s="51"/>
      <c r="O116" s="52"/>
      <c r="P116" s="51"/>
      <c r="Q116" s="51"/>
      <c r="R116" s="52"/>
      <c r="S116" s="51"/>
      <c r="T116" s="52"/>
      <c r="U116" s="51"/>
      <c r="V116" s="51"/>
      <c r="W116" s="52"/>
      <c r="X116" s="51"/>
      <c r="Y116" s="52"/>
      <c r="Z116" s="51"/>
      <c r="AA116" s="51"/>
      <c r="AB116" s="52"/>
      <c r="AC116" s="51"/>
      <c r="AD116" s="52"/>
      <c r="AE116" s="51"/>
      <c r="AF116" s="51"/>
      <c r="AG116" s="52"/>
      <c r="AH116" s="51"/>
      <c r="AI116" s="52"/>
      <c r="AJ116" s="51"/>
      <c r="AK116" s="51"/>
      <c r="AL116" s="51"/>
      <c r="AM116" s="52"/>
      <c r="AN116" s="52"/>
      <c r="AO116" s="53"/>
      <c r="AP116" s="52"/>
      <c r="AQ116" s="52"/>
      <c r="AR116" s="52"/>
      <c r="AS116" s="53"/>
      <c r="AT116" s="52"/>
      <c r="AU116" s="52"/>
      <c r="AV116" s="52"/>
      <c r="AW116" s="53"/>
      <c r="AX116" s="52"/>
      <c r="AY116" s="52"/>
      <c r="AZ116" s="52"/>
      <c r="BA116" s="52"/>
      <c r="BB116" s="54"/>
    </row>
    <row r="117" spans="1:54" ht="18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1"/>
      <c r="AM117" s="52"/>
      <c r="AN117" s="52"/>
      <c r="AO117" s="53"/>
      <c r="AP117" s="52"/>
      <c r="AQ117" s="52"/>
      <c r="AR117" s="52"/>
      <c r="AS117" s="53"/>
      <c r="AT117" s="52"/>
      <c r="AU117" s="52"/>
      <c r="AV117" s="52"/>
      <c r="AW117" s="53"/>
      <c r="AX117" s="52"/>
      <c r="AY117" s="53"/>
      <c r="AZ117" s="53"/>
      <c r="BA117" s="53"/>
      <c r="BB117" s="54"/>
    </row>
    <row r="118" spans="1:54" ht="18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2"/>
      <c r="AH118" s="51"/>
      <c r="AI118" s="52"/>
      <c r="AJ118" s="51"/>
      <c r="AK118" s="51"/>
      <c r="AL118" s="51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3"/>
      <c r="AX118" s="52"/>
      <c r="AY118" s="52"/>
      <c r="AZ118" s="52"/>
      <c r="BA118" s="52"/>
      <c r="BB118" s="54"/>
    </row>
    <row r="119" spans="1:54" ht="18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2"/>
      <c r="AH119" s="51"/>
      <c r="AI119" s="52"/>
      <c r="AJ119" s="51"/>
      <c r="AK119" s="51"/>
      <c r="AL119" s="51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3"/>
      <c r="AX119" s="52"/>
      <c r="AY119" s="52"/>
      <c r="AZ119" s="52"/>
      <c r="BA119" s="52"/>
      <c r="BB119" s="54"/>
    </row>
    <row r="120" spans="1:54" ht="18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2"/>
      <c r="AH120" s="51"/>
      <c r="AI120" s="52"/>
      <c r="AJ120" s="51"/>
      <c r="AK120" s="51"/>
      <c r="AL120" s="51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3"/>
      <c r="AX120" s="52"/>
      <c r="AY120" s="52"/>
      <c r="AZ120" s="52"/>
      <c r="BA120" s="52"/>
      <c r="BB120" s="54"/>
    </row>
    <row r="121" spans="1:54" ht="18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1"/>
      <c r="AM121" s="52"/>
      <c r="AN121" s="52"/>
      <c r="AO121" s="53"/>
      <c r="AP121" s="52"/>
      <c r="AQ121" s="52"/>
      <c r="AR121" s="52"/>
      <c r="AS121" s="53"/>
      <c r="AT121" s="52"/>
      <c r="AU121" s="52"/>
      <c r="AV121" s="52"/>
      <c r="AW121" s="53"/>
      <c r="AX121" s="52"/>
      <c r="AY121" s="53"/>
      <c r="AZ121" s="53"/>
      <c r="BA121" s="53"/>
      <c r="BB121" s="54"/>
    </row>
    <row r="122" spans="1:54" ht="18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2"/>
      <c r="AH122" s="51"/>
      <c r="AI122" s="52"/>
      <c r="AJ122" s="51"/>
      <c r="AK122" s="51"/>
      <c r="AL122" s="51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3"/>
      <c r="AX122" s="52"/>
      <c r="AY122" s="52"/>
      <c r="AZ122" s="52"/>
      <c r="BA122" s="52"/>
      <c r="BB122" s="54"/>
    </row>
    <row r="123" spans="1:54" ht="18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2"/>
      <c r="AH123" s="51"/>
      <c r="AI123" s="52"/>
      <c r="AJ123" s="51"/>
      <c r="AK123" s="51"/>
      <c r="AL123" s="51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3"/>
      <c r="AX123" s="52"/>
      <c r="AY123" s="52"/>
      <c r="AZ123" s="52"/>
      <c r="BA123" s="52"/>
      <c r="BB123" s="54"/>
    </row>
    <row r="124" spans="1:54" ht="18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2"/>
      <c r="AH124" s="51"/>
      <c r="AI124" s="52"/>
      <c r="AJ124" s="51"/>
      <c r="AK124" s="51"/>
      <c r="AL124" s="51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3"/>
      <c r="AX124" s="52"/>
      <c r="AY124" s="52"/>
      <c r="AZ124" s="52"/>
      <c r="BA124" s="52"/>
      <c r="BB124" s="54"/>
    </row>
    <row r="125" spans="1:54" ht="18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1"/>
      <c r="AM125" s="52"/>
      <c r="AN125" s="52"/>
      <c r="AO125" s="53"/>
      <c r="AP125" s="52"/>
      <c r="AQ125" s="52"/>
      <c r="AR125" s="52"/>
      <c r="AS125" s="53"/>
      <c r="AT125" s="52"/>
      <c r="AU125" s="52"/>
      <c r="AV125" s="52"/>
      <c r="AW125" s="53"/>
      <c r="AX125" s="52"/>
      <c r="AY125" s="53"/>
      <c r="AZ125" s="53"/>
      <c r="BA125" s="53"/>
      <c r="BB125" s="54"/>
    </row>
    <row r="126" spans="1:54" ht="18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2"/>
      <c r="AH126" s="51"/>
      <c r="AI126" s="52"/>
      <c r="AJ126" s="51"/>
      <c r="AK126" s="51"/>
      <c r="AL126" s="51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3"/>
      <c r="AX126" s="52"/>
      <c r="AY126" s="52"/>
      <c r="AZ126" s="52"/>
      <c r="BA126" s="52"/>
      <c r="BB126" s="54"/>
    </row>
    <row r="127" spans="1:54" ht="18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2"/>
      <c r="AH127" s="51"/>
      <c r="AI127" s="52"/>
      <c r="AJ127" s="51"/>
      <c r="AK127" s="51"/>
      <c r="AL127" s="51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3"/>
      <c r="AX127" s="52"/>
      <c r="AY127" s="52"/>
      <c r="AZ127" s="52"/>
      <c r="BA127" s="52"/>
      <c r="BB127" s="54"/>
    </row>
    <row r="128" spans="1:54" ht="18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2"/>
      <c r="AH128" s="51"/>
      <c r="AI128" s="52"/>
      <c r="AJ128" s="51"/>
      <c r="AK128" s="51"/>
      <c r="AL128" s="51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3"/>
      <c r="AX128" s="52"/>
      <c r="AY128" s="52"/>
      <c r="AZ128" s="52"/>
      <c r="BA128" s="52"/>
      <c r="BB128" s="54"/>
    </row>
    <row r="129" spans="1:54" ht="24.9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</row>
    <row r="130" spans="1:54" ht="24.9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</row>
    <row r="131" spans="1:54" ht="24.95" customHeight="1" x14ac:dyDescent="0.1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5"/>
      <c r="AM131" s="47"/>
      <c r="AN131" s="47"/>
      <c r="AO131" s="47"/>
      <c r="AP131" s="48"/>
      <c r="AQ131" s="47"/>
      <c r="AR131" s="47"/>
      <c r="AS131" s="47"/>
      <c r="AT131" s="48"/>
      <c r="AU131" s="47"/>
      <c r="AV131" s="47"/>
      <c r="AW131" s="47"/>
      <c r="AX131" s="48"/>
      <c r="AY131" s="47"/>
      <c r="AZ131" s="47"/>
      <c r="BA131" s="47"/>
      <c r="BB131" s="49"/>
    </row>
    <row r="132" spans="1:54" ht="24.95" customHeight="1" x14ac:dyDescent="0.1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5"/>
      <c r="AM132" s="47"/>
      <c r="AN132" s="47"/>
      <c r="AO132" s="47"/>
      <c r="AP132" s="48"/>
      <c r="AQ132" s="47"/>
      <c r="AR132" s="47"/>
      <c r="AS132" s="47"/>
      <c r="AT132" s="48"/>
      <c r="AU132" s="47"/>
      <c r="AV132" s="47"/>
      <c r="AW132" s="47"/>
      <c r="AX132" s="48"/>
      <c r="AY132" s="47"/>
      <c r="AZ132" s="47"/>
      <c r="BA132" s="47"/>
      <c r="BB132" s="49"/>
    </row>
    <row r="133" spans="1:54" ht="18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1"/>
      <c r="AM133" s="52"/>
      <c r="AN133" s="52"/>
      <c r="AO133" s="53"/>
      <c r="AP133" s="52"/>
      <c r="AQ133" s="52"/>
      <c r="AR133" s="52"/>
      <c r="AS133" s="53"/>
      <c r="AT133" s="52"/>
      <c r="AU133" s="52"/>
      <c r="AV133" s="52"/>
      <c r="AW133" s="53"/>
      <c r="AX133" s="52"/>
      <c r="AY133" s="53"/>
      <c r="AZ133" s="53"/>
      <c r="BA133" s="53"/>
      <c r="BB133" s="54"/>
    </row>
    <row r="134" spans="1:54" ht="18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2"/>
      <c r="AH134" s="51"/>
      <c r="AI134" s="52"/>
      <c r="AJ134" s="51"/>
      <c r="AK134" s="51"/>
      <c r="AL134" s="51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3"/>
      <c r="AX134" s="52"/>
      <c r="AY134" s="52"/>
      <c r="AZ134" s="52"/>
      <c r="BA134" s="52"/>
      <c r="BB134" s="54"/>
    </row>
    <row r="135" spans="1:54" ht="18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2"/>
      <c r="AH135" s="51"/>
      <c r="AI135" s="52"/>
      <c r="AJ135" s="51"/>
      <c r="AK135" s="51"/>
      <c r="AL135" s="51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3"/>
      <c r="AX135" s="52"/>
      <c r="AY135" s="52"/>
      <c r="AZ135" s="52"/>
      <c r="BA135" s="52"/>
      <c r="BB135" s="54"/>
    </row>
    <row r="136" spans="1:54" ht="18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2"/>
      <c r="AH136" s="51"/>
      <c r="AI136" s="52"/>
      <c r="AJ136" s="51"/>
      <c r="AK136" s="51"/>
      <c r="AL136" s="51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3"/>
      <c r="AX136" s="52"/>
      <c r="AY136" s="52"/>
      <c r="AZ136" s="52"/>
      <c r="BA136" s="52"/>
      <c r="BB136" s="54"/>
    </row>
    <row r="137" spans="1:54" ht="18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1"/>
      <c r="AM137" s="52"/>
      <c r="AN137" s="52"/>
      <c r="AO137" s="53"/>
      <c r="AP137" s="52"/>
      <c r="AQ137" s="52"/>
      <c r="AR137" s="52"/>
      <c r="AS137" s="53"/>
      <c r="AT137" s="52"/>
      <c r="AU137" s="52"/>
      <c r="AV137" s="52"/>
      <c r="AW137" s="53"/>
      <c r="AX137" s="52"/>
      <c r="AY137" s="53"/>
      <c r="AZ137" s="53"/>
      <c r="BA137" s="53"/>
      <c r="BB137" s="54"/>
    </row>
    <row r="138" spans="1:54" ht="18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2"/>
      <c r="AH138" s="51"/>
      <c r="AI138" s="52"/>
      <c r="AJ138" s="51"/>
      <c r="AK138" s="51"/>
      <c r="AL138" s="51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3"/>
      <c r="AX138" s="52"/>
      <c r="AY138" s="52"/>
      <c r="AZ138" s="52"/>
      <c r="BA138" s="52"/>
      <c r="BB138" s="54"/>
    </row>
    <row r="139" spans="1:54" ht="18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2"/>
      <c r="AH139" s="51"/>
      <c r="AI139" s="52"/>
      <c r="AJ139" s="51"/>
      <c r="AK139" s="51"/>
      <c r="AL139" s="51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3"/>
      <c r="AX139" s="52"/>
      <c r="AY139" s="52"/>
      <c r="AZ139" s="52"/>
      <c r="BA139" s="52"/>
      <c r="BB139" s="54"/>
    </row>
    <row r="140" spans="1:54" ht="18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2"/>
      <c r="AH140" s="51"/>
      <c r="AI140" s="52"/>
      <c r="AJ140" s="51"/>
      <c r="AK140" s="51"/>
      <c r="AL140" s="51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3"/>
      <c r="AX140" s="52"/>
      <c r="AY140" s="52"/>
      <c r="AZ140" s="52"/>
      <c r="BA140" s="52"/>
      <c r="BB140" s="54"/>
    </row>
    <row r="141" spans="1:54" ht="18.95" customHeight="1" x14ac:dyDescent="0.15">
      <c r="A141" s="4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1"/>
      <c r="AM141" s="52"/>
      <c r="AN141" s="52"/>
      <c r="AO141" s="53"/>
      <c r="AP141" s="52"/>
      <c r="AQ141" s="52"/>
      <c r="AR141" s="52"/>
      <c r="AS141" s="53"/>
      <c r="AT141" s="52"/>
      <c r="AU141" s="52"/>
      <c r="AV141" s="52"/>
      <c r="AW141" s="53"/>
      <c r="AX141" s="52"/>
      <c r="AY141" s="53"/>
      <c r="AZ141" s="53"/>
      <c r="BA141" s="53"/>
      <c r="BB141" s="54"/>
    </row>
    <row r="142" spans="1:54" ht="18.95" customHeight="1" x14ac:dyDescent="0.15">
      <c r="A142" s="46"/>
      <c r="B142" s="51"/>
      <c r="C142" s="52"/>
      <c r="D142" s="51"/>
      <c r="E142" s="52"/>
      <c r="F142" s="51"/>
      <c r="G142" s="51"/>
      <c r="H142" s="52"/>
      <c r="I142" s="51"/>
      <c r="J142" s="52"/>
      <c r="K142" s="51"/>
      <c r="L142" s="51"/>
      <c r="M142" s="52"/>
      <c r="N142" s="51"/>
      <c r="O142" s="52"/>
      <c r="P142" s="51"/>
      <c r="Q142" s="51"/>
      <c r="R142" s="52"/>
      <c r="S142" s="51"/>
      <c r="T142" s="52"/>
      <c r="U142" s="51"/>
      <c r="V142" s="51"/>
      <c r="W142" s="52"/>
      <c r="X142" s="51"/>
      <c r="Y142" s="52"/>
      <c r="Z142" s="51"/>
      <c r="AA142" s="51"/>
      <c r="AB142" s="52"/>
      <c r="AC142" s="51"/>
      <c r="AD142" s="52"/>
      <c r="AE142" s="51"/>
      <c r="AF142" s="51"/>
      <c r="AG142" s="52"/>
      <c r="AH142" s="51"/>
      <c r="AI142" s="52"/>
      <c r="AJ142" s="51"/>
      <c r="AK142" s="51"/>
      <c r="AL142" s="51"/>
      <c r="AM142" s="52"/>
      <c r="AN142" s="52"/>
      <c r="AO142" s="53"/>
      <c r="AP142" s="52"/>
      <c r="AQ142" s="52"/>
      <c r="AR142" s="52"/>
      <c r="AS142" s="53"/>
      <c r="AT142" s="52"/>
      <c r="AU142" s="52"/>
      <c r="AV142" s="52"/>
      <c r="AW142" s="53"/>
      <c r="AX142" s="52"/>
      <c r="AY142" s="52"/>
      <c r="AZ142" s="52"/>
      <c r="BA142" s="52"/>
      <c r="BB142" s="54"/>
    </row>
    <row r="143" spans="1:54" ht="18.95" customHeight="1" x14ac:dyDescent="0.15">
      <c r="A143" s="46"/>
      <c r="B143" s="51"/>
      <c r="C143" s="52"/>
      <c r="D143" s="51"/>
      <c r="E143" s="52"/>
      <c r="F143" s="51"/>
      <c r="G143" s="51"/>
      <c r="H143" s="52"/>
      <c r="I143" s="51"/>
      <c r="J143" s="52"/>
      <c r="K143" s="51"/>
      <c r="L143" s="51"/>
      <c r="M143" s="52"/>
      <c r="N143" s="51"/>
      <c r="O143" s="52"/>
      <c r="P143" s="51"/>
      <c r="Q143" s="51"/>
      <c r="R143" s="52"/>
      <c r="S143" s="51"/>
      <c r="T143" s="52"/>
      <c r="U143" s="51"/>
      <c r="V143" s="51"/>
      <c r="W143" s="52"/>
      <c r="X143" s="51"/>
      <c r="Y143" s="52"/>
      <c r="Z143" s="51"/>
      <c r="AA143" s="51"/>
      <c r="AB143" s="52"/>
      <c r="AC143" s="51"/>
      <c r="AD143" s="52"/>
      <c r="AE143" s="51"/>
      <c r="AF143" s="51"/>
      <c r="AG143" s="52"/>
      <c r="AH143" s="51"/>
      <c r="AI143" s="52"/>
      <c r="AJ143" s="51"/>
      <c r="AK143" s="51"/>
      <c r="AL143" s="51"/>
      <c r="AM143" s="52"/>
      <c r="AN143" s="52"/>
      <c r="AO143" s="53"/>
      <c r="AP143" s="52"/>
      <c r="AQ143" s="52"/>
      <c r="AR143" s="52"/>
      <c r="AS143" s="53"/>
      <c r="AT143" s="52"/>
      <c r="AU143" s="52"/>
      <c r="AV143" s="52"/>
      <c r="AW143" s="53"/>
      <c r="AX143" s="52"/>
      <c r="AY143" s="52"/>
      <c r="AZ143" s="52"/>
      <c r="BA143" s="52"/>
      <c r="BB143" s="54"/>
    </row>
    <row r="144" spans="1:54" ht="18.95" customHeight="1" x14ac:dyDescent="0.15">
      <c r="A144" s="46"/>
      <c r="B144" s="51"/>
      <c r="C144" s="52"/>
      <c r="D144" s="51"/>
      <c r="E144" s="52"/>
      <c r="F144" s="51"/>
      <c r="G144" s="51"/>
      <c r="H144" s="52"/>
      <c r="I144" s="51"/>
      <c r="J144" s="52"/>
      <c r="K144" s="51"/>
      <c r="L144" s="51"/>
      <c r="M144" s="52"/>
      <c r="N144" s="51"/>
      <c r="O144" s="52"/>
      <c r="P144" s="51"/>
      <c r="Q144" s="51"/>
      <c r="R144" s="52"/>
      <c r="S144" s="51"/>
      <c r="T144" s="52"/>
      <c r="U144" s="51"/>
      <c r="V144" s="51"/>
      <c r="W144" s="52"/>
      <c r="X144" s="51"/>
      <c r="Y144" s="52"/>
      <c r="Z144" s="51"/>
      <c r="AA144" s="51"/>
      <c r="AB144" s="52"/>
      <c r="AC144" s="51"/>
      <c r="AD144" s="52"/>
      <c r="AE144" s="51"/>
      <c r="AF144" s="51"/>
      <c r="AG144" s="52"/>
      <c r="AH144" s="51"/>
      <c r="AI144" s="52"/>
      <c r="AJ144" s="51"/>
      <c r="AK144" s="51"/>
      <c r="AL144" s="51"/>
      <c r="AM144" s="52"/>
      <c r="AN144" s="52"/>
      <c r="AO144" s="53"/>
      <c r="AP144" s="52"/>
      <c r="AQ144" s="52"/>
      <c r="AR144" s="52"/>
      <c r="AS144" s="53"/>
      <c r="AT144" s="52"/>
      <c r="AU144" s="52"/>
      <c r="AV144" s="52"/>
      <c r="AW144" s="53"/>
      <c r="AX144" s="52"/>
      <c r="AY144" s="52"/>
      <c r="AZ144" s="52"/>
      <c r="BA144" s="52"/>
      <c r="BB144" s="54"/>
    </row>
    <row r="145" spans="1:54" ht="18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1"/>
      <c r="AM145" s="52"/>
      <c r="AN145" s="52"/>
      <c r="AO145" s="53"/>
      <c r="AP145" s="52"/>
      <c r="AQ145" s="52"/>
      <c r="AR145" s="52"/>
      <c r="AS145" s="53"/>
      <c r="AT145" s="52"/>
      <c r="AU145" s="52"/>
      <c r="AV145" s="52"/>
      <c r="AW145" s="53"/>
      <c r="AX145" s="52"/>
      <c r="AY145" s="53"/>
      <c r="AZ145" s="53"/>
      <c r="BA145" s="53"/>
      <c r="BB145" s="54"/>
    </row>
    <row r="146" spans="1:54" ht="18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2"/>
      <c r="AH146" s="51"/>
      <c r="AI146" s="52"/>
      <c r="AJ146" s="51"/>
      <c r="AK146" s="51"/>
      <c r="AL146" s="51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3"/>
      <c r="AX146" s="52"/>
      <c r="AY146" s="52"/>
      <c r="AZ146" s="52"/>
      <c r="BA146" s="52"/>
      <c r="BB146" s="54"/>
    </row>
    <row r="147" spans="1:54" ht="18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2"/>
      <c r="AH147" s="51"/>
      <c r="AI147" s="52"/>
      <c r="AJ147" s="51"/>
      <c r="AK147" s="51"/>
      <c r="AL147" s="51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3"/>
      <c r="AX147" s="52"/>
      <c r="AY147" s="52"/>
      <c r="AZ147" s="52"/>
      <c r="BA147" s="52"/>
      <c r="BB147" s="54"/>
    </row>
    <row r="148" spans="1:54" ht="18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2"/>
      <c r="AH148" s="51"/>
      <c r="AI148" s="52"/>
      <c r="AJ148" s="51"/>
      <c r="AK148" s="51"/>
      <c r="AL148" s="51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3"/>
      <c r="AX148" s="52"/>
      <c r="AY148" s="52"/>
      <c r="AZ148" s="52"/>
      <c r="BA148" s="52"/>
      <c r="BB148" s="54"/>
    </row>
    <row r="149" spans="1:54" ht="18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1"/>
      <c r="AM149" s="52"/>
      <c r="AN149" s="52"/>
      <c r="AO149" s="53"/>
      <c r="AP149" s="52"/>
      <c r="AQ149" s="52"/>
      <c r="AR149" s="52"/>
      <c r="AS149" s="53"/>
      <c r="AT149" s="52"/>
      <c r="AU149" s="52"/>
      <c r="AV149" s="52"/>
      <c r="AW149" s="53"/>
      <c r="AX149" s="52"/>
      <c r="AY149" s="53"/>
      <c r="AZ149" s="53"/>
      <c r="BA149" s="53"/>
      <c r="BB149" s="54"/>
    </row>
    <row r="150" spans="1:54" ht="18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2"/>
      <c r="AH150" s="51"/>
      <c r="AI150" s="52"/>
      <c r="AJ150" s="51"/>
      <c r="AK150" s="51"/>
      <c r="AL150" s="51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3"/>
      <c r="AX150" s="52"/>
      <c r="AY150" s="52"/>
      <c r="AZ150" s="52"/>
      <c r="BA150" s="52"/>
      <c r="BB150" s="54"/>
    </row>
    <row r="151" spans="1:54" ht="18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2"/>
      <c r="AH151" s="51"/>
      <c r="AI151" s="52"/>
      <c r="AJ151" s="51"/>
      <c r="AK151" s="51"/>
      <c r="AL151" s="51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3"/>
      <c r="AX151" s="52"/>
      <c r="AY151" s="52"/>
      <c r="AZ151" s="52"/>
      <c r="BA151" s="52"/>
      <c r="BB151" s="54"/>
    </row>
    <row r="152" spans="1:54" ht="18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2"/>
      <c r="AH152" s="51"/>
      <c r="AI152" s="52"/>
      <c r="AJ152" s="51"/>
      <c r="AK152" s="51"/>
      <c r="AL152" s="51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3"/>
      <c r="AX152" s="52"/>
      <c r="AY152" s="52"/>
      <c r="AZ152" s="52"/>
      <c r="BA152" s="52"/>
      <c r="BB152" s="54"/>
    </row>
    <row r="153" spans="1:54" ht="18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1"/>
      <c r="AM153" s="52"/>
      <c r="AN153" s="52"/>
      <c r="AO153" s="53"/>
      <c r="AP153" s="52"/>
      <c r="AQ153" s="52"/>
      <c r="AR153" s="52"/>
      <c r="AS153" s="53"/>
      <c r="AT153" s="52"/>
      <c r="AU153" s="52"/>
      <c r="AV153" s="52"/>
      <c r="AW153" s="53"/>
      <c r="AX153" s="52"/>
      <c r="AY153" s="53"/>
      <c r="AZ153" s="53"/>
      <c r="BA153" s="53"/>
      <c r="BB153" s="54"/>
    </row>
    <row r="154" spans="1:54" ht="18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2"/>
      <c r="AH154" s="51"/>
      <c r="AI154" s="52"/>
      <c r="AJ154" s="51"/>
      <c r="AK154" s="51"/>
      <c r="AL154" s="51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3"/>
      <c r="AX154" s="52"/>
      <c r="AY154" s="52"/>
      <c r="AZ154" s="52"/>
      <c r="BA154" s="52"/>
      <c r="BB154" s="54"/>
    </row>
    <row r="155" spans="1:54" ht="18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2"/>
      <c r="AH155" s="51"/>
      <c r="AI155" s="52"/>
      <c r="AJ155" s="51"/>
      <c r="AK155" s="51"/>
      <c r="AL155" s="51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3"/>
      <c r="AX155" s="52"/>
      <c r="AY155" s="52"/>
      <c r="AZ155" s="52"/>
      <c r="BA155" s="52"/>
      <c r="BB155" s="54"/>
    </row>
    <row r="156" spans="1:54" ht="18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2"/>
      <c r="AH156" s="51"/>
      <c r="AI156" s="52"/>
      <c r="AJ156" s="51"/>
      <c r="AK156" s="51"/>
      <c r="AL156" s="51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3"/>
      <c r="AX156" s="52"/>
      <c r="AY156" s="52"/>
      <c r="AZ156" s="52"/>
      <c r="BA156" s="52"/>
      <c r="BB156" s="54"/>
    </row>
    <row r="157" spans="1:54" ht="18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1"/>
      <c r="AM157" s="52"/>
      <c r="AN157" s="52"/>
      <c r="AO157" s="53"/>
      <c r="AP157" s="52"/>
      <c r="AQ157" s="52"/>
      <c r="AR157" s="52"/>
      <c r="AS157" s="53"/>
      <c r="AT157" s="52"/>
      <c r="AU157" s="52"/>
      <c r="AV157" s="52"/>
      <c r="AW157" s="53"/>
      <c r="AX157" s="52"/>
      <c r="AY157" s="53"/>
      <c r="AZ157" s="53"/>
      <c r="BA157" s="53"/>
      <c r="BB157" s="54"/>
    </row>
    <row r="158" spans="1:54" ht="18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2"/>
      <c r="AH158" s="51"/>
      <c r="AI158" s="52"/>
      <c r="AJ158" s="51"/>
      <c r="AK158" s="51"/>
      <c r="AL158" s="51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3"/>
      <c r="AX158" s="52"/>
      <c r="AY158" s="52"/>
      <c r="AZ158" s="52"/>
      <c r="BA158" s="52"/>
      <c r="BB158" s="54"/>
    </row>
    <row r="159" spans="1:54" ht="18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2"/>
      <c r="AH159" s="51"/>
      <c r="AI159" s="52"/>
      <c r="AJ159" s="51"/>
      <c r="AK159" s="51"/>
      <c r="AL159" s="51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3"/>
      <c r="AX159" s="52"/>
      <c r="AY159" s="52"/>
      <c r="AZ159" s="52"/>
      <c r="BA159" s="52"/>
      <c r="BB159" s="54"/>
    </row>
    <row r="160" spans="1:54" ht="18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2"/>
      <c r="AH160" s="51"/>
      <c r="AI160" s="52"/>
      <c r="AJ160" s="51"/>
      <c r="AK160" s="51"/>
      <c r="AL160" s="51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3"/>
      <c r="AX160" s="52"/>
      <c r="AY160" s="52"/>
      <c r="AZ160" s="52"/>
      <c r="BA160" s="52"/>
      <c r="BB160" s="54"/>
    </row>
    <row r="161" spans="1:54" ht="24.9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</row>
    <row r="162" spans="1:54" ht="24.9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</row>
    <row r="163" spans="1:54" ht="24.95" customHeight="1" x14ac:dyDescent="0.15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5"/>
      <c r="AM163" s="47"/>
      <c r="AN163" s="47"/>
      <c r="AO163" s="47"/>
      <c r="AP163" s="48"/>
      <c r="AQ163" s="47"/>
      <c r="AR163" s="47"/>
      <c r="AS163" s="47"/>
      <c r="AT163" s="48"/>
      <c r="AU163" s="47"/>
      <c r="AV163" s="47"/>
      <c r="AW163" s="47"/>
      <c r="AX163" s="48"/>
      <c r="AY163" s="47"/>
      <c r="AZ163" s="47"/>
      <c r="BA163" s="47"/>
      <c r="BB163" s="49"/>
    </row>
    <row r="164" spans="1:54" ht="24.95" customHeight="1" x14ac:dyDescent="0.15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5"/>
      <c r="AM164" s="47"/>
      <c r="AN164" s="47"/>
      <c r="AO164" s="47"/>
      <c r="AP164" s="48"/>
      <c r="AQ164" s="47"/>
      <c r="AR164" s="47"/>
      <c r="AS164" s="47"/>
      <c r="AT164" s="48"/>
      <c r="AU164" s="47"/>
      <c r="AV164" s="47"/>
      <c r="AW164" s="47"/>
      <c r="AX164" s="48"/>
      <c r="AY164" s="47"/>
      <c r="AZ164" s="47"/>
      <c r="BA164" s="47"/>
      <c r="BB164" s="49"/>
    </row>
    <row r="165" spans="1:54" ht="18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1"/>
      <c r="AM165" s="52"/>
      <c r="AN165" s="52"/>
      <c r="AO165" s="53"/>
      <c r="AP165" s="52"/>
      <c r="AQ165" s="52"/>
      <c r="AR165" s="52"/>
      <c r="AS165" s="53"/>
      <c r="AT165" s="52"/>
      <c r="AU165" s="52"/>
      <c r="AV165" s="52"/>
      <c r="AW165" s="53"/>
      <c r="AX165" s="52"/>
      <c r="AY165" s="53"/>
      <c r="AZ165" s="53"/>
      <c r="BA165" s="53"/>
      <c r="BB165" s="54"/>
    </row>
    <row r="166" spans="1:54" ht="18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2"/>
      <c r="AH166" s="51"/>
      <c r="AI166" s="52"/>
      <c r="AJ166" s="51"/>
      <c r="AK166" s="51"/>
      <c r="AL166" s="51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3"/>
      <c r="AX166" s="52"/>
      <c r="AY166" s="52"/>
      <c r="AZ166" s="52"/>
      <c r="BA166" s="52"/>
      <c r="BB166" s="54"/>
    </row>
    <row r="167" spans="1:54" ht="18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2"/>
      <c r="AH167" s="51"/>
      <c r="AI167" s="52"/>
      <c r="AJ167" s="51"/>
      <c r="AK167" s="51"/>
      <c r="AL167" s="51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3"/>
      <c r="AX167" s="52"/>
      <c r="AY167" s="52"/>
      <c r="AZ167" s="52"/>
      <c r="BA167" s="52"/>
      <c r="BB167" s="54"/>
    </row>
    <row r="168" spans="1:54" ht="18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2"/>
      <c r="AH168" s="51"/>
      <c r="AI168" s="52"/>
      <c r="AJ168" s="51"/>
      <c r="AK168" s="51"/>
      <c r="AL168" s="51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3"/>
      <c r="AX168" s="52"/>
      <c r="AY168" s="52"/>
      <c r="AZ168" s="52"/>
      <c r="BA168" s="52"/>
      <c r="BB168" s="54"/>
    </row>
    <row r="169" spans="1:54" ht="18.95" customHeight="1" x14ac:dyDescent="0.15">
      <c r="A169" s="4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1"/>
      <c r="AM169" s="52"/>
      <c r="AN169" s="52"/>
      <c r="AO169" s="53"/>
      <c r="AP169" s="52"/>
      <c r="AQ169" s="52"/>
      <c r="AR169" s="52"/>
      <c r="AS169" s="53"/>
      <c r="AT169" s="52"/>
      <c r="AU169" s="52"/>
      <c r="AV169" s="52"/>
      <c r="AW169" s="53"/>
      <c r="AX169" s="52"/>
      <c r="AY169" s="53"/>
      <c r="AZ169" s="53"/>
      <c r="BA169" s="53"/>
      <c r="BB169" s="54"/>
    </row>
    <row r="170" spans="1:54" ht="18.95" customHeight="1" x14ac:dyDescent="0.15">
      <c r="A170" s="46"/>
      <c r="B170" s="51"/>
      <c r="C170" s="52"/>
      <c r="D170" s="51"/>
      <c r="E170" s="52"/>
      <c r="F170" s="51"/>
      <c r="G170" s="51"/>
      <c r="H170" s="52"/>
      <c r="I170" s="51"/>
      <c r="J170" s="52"/>
      <c r="K170" s="51"/>
      <c r="L170" s="51"/>
      <c r="M170" s="52"/>
      <c r="N170" s="51"/>
      <c r="O170" s="52"/>
      <c r="P170" s="51"/>
      <c r="Q170" s="51"/>
      <c r="R170" s="52"/>
      <c r="S170" s="51"/>
      <c r="T170" s="52"/>
      <c r="U170" s="51"/>
      <c r="V170" s="51"/>
      <c r="W170" s="52"/>
      <c r="X170" s="51"/>
      <c r="Y170" s="52"/>
      <c r="Z170" s="51"/>
      <c r="AA170" s="51"/>
      <c r="AB170" s="52"/>
      <c r="AC170" s="51"/>
      <c r="AD170" s="52"/>
      <c r="AE170" s="51"/>
      <c r="AF170" s="51"/>
      <c r="AG170" s="52"/>
      <c r="AH170" s="51"/>
      <c r="AI170" s="52"/>
      <c r="AJ170" s="51"/>
      <c r="AK170" s="51"/>
      <c r="AL170" s="51"/>
      <c r="AM170" s="52"/>
      <c r="AN170" s="52"/>
      <c r="AO170" s="53"/>
      <c r="AP170" s="52"/>
      <c r="AQ170" s="52"/>
      <c r="AR170" s="52"/>
      <c r="AS170" s="53"/>
      <c r="AT170" s="52"/>
      <c r="AU170" s="52"/>
      <c r="AV170" s="52"/>
      <c r="AW170" s="53"/>
      <c r="AX170" s="52"/>
      <c r="AY170" s="52"/>
      <c r="AZ170" s="52"/>
      <c r="BA170" s="52"/>
      <c r="BB170" s="54"/>
    </row>
    <row r="171" spans="1:54" ht="18.95" customHeight="1" x14ac:dyDescent="0.15">
      <c r="A171" s="46"/>
      <c r="B171" s="51"/>
      <c r="C171" s="52"/>
      <c r="D171" s="51"/>
      <c r="E171" s="52"/>
      <c r="F171" s="51"/>
      <c r="G171" s="51"/>
      <c r="H171" s="52"/>
      <c r="I171" s="51"/>
      <c r="J171" s="52"/>
      <c r="K171" s="51"/>
      <c r="L171" s="51"/>
      <c r="M171" s="52"/>
      <c r="N171" s="51"/>
      <c r="O171" s="52"/>
      <c r="P171" s="51"/>
      <c r="Q171" s="51"/>
      <c r="R171" s="52"/>
      <c r="S171" s="51"/>
      <c r="T171" s="52"/>
      <c r="U171" s="51"/>
      <c r="V171" s="51"/>
      <c r="W171" s="52"/>
      <c r="X171" s="51"/>
      <c r="Y171" s="52"/>
      <c r="Z171" s="51"/>
      <c r="AA171" s="51"/>
      <c r="AB171" s="52"/>
      <c r="AC171" s="51"/>
      <c r="AD171" s="52"/>
      <c r="AE171" s="51"/>
      <c r="AF171" s="51"/>
      <c r="AG171" s="52"/>
      <c r="AH171" s="51"/>
      <c r="AI171" s="52"/>
      <c r="AJ171" s="51"/>
      <c r="AK171" s="51"/>
      <c r="AL171" s="51"/>
      <c r="AM171" s="52"/>
      <c r="AN171" s="52"/>
      <c r="AO171" s="53"/>
      <c r="AP171" s="52"/>
      <c r="AQ171" s="52"/>
      <c r="AR171" s="52"/>
      <c r="AS171" s="53"/>
      <c r="AT171" s="52"/>
      <c r="AU171" s="52"/>
      <c r="AV171" s="52"/>
      <c r="AW171" s="53"/>
      <c r="AX171" s="52"/>
      <c r="AY171" s="52"/>
      <c r="AZ171" s="52"/>
      <c r="BA171" s="52"/>
      <c r="BB171" s="54"/>
    </row>
    <row r="172" spans="1:54" ht="18.95" customHeight="1" x14ac:dyDescent="0.15">
      <c r="A172" s="46"/>
      <c r="B172" s="51"/>
      <c r="C172" s="52"/>
      <c r="D172" s="51"/>
      <c r="E172" s="52"/>
      <c r="F172" s="51"/>
      <c r="G172" s="51"/>
      <c r="H172" s="52"/>
      <c r="I172" s="51"/>
      <c r="J172" s="52"/>
      <c r="K172" s="51"/>
      <c r="L172" s="51"/>
      <c r="M172" s="52"/>
      <c r="N172" s="51"/>
      <c r="O172" s="52"/>
      <c r="P172" s="51"/>
      <c r="Q172" s="51"/>
      <c r="R172" s="52"/>
      <c r="S172" s="51"/>
      <c r="T172" s="52"/>
      <c r="U172" s="51"/>
      <c r="V172" s="51"/>
      <c r="W172" s="52"/>
      <c r="X172" s="51"/>
      <c r="Y172" s="52"/>
      <c r="Z172" s="51"/>
      <c r="AA172" s="51"/>
      <c r="AB172" s="52"/>
      <c r="AC172" s="51"/>
      <c r="AD172" s="52"/>
      <c r="AE172" s="51"/>
      <c r="AF172" s="51"/>
      <c r="AG172" s="52"/>
      <c r="AH172" s="51"/>
      <c r="AI172" s="52"/>
      <c r="AJ172" s="51"/>
      <c r="AK172" s="51"/>
      <c r="AL172" s="51"/>
      <c r="AM172" s="52"/>
      <c r="AN172" s="52"/>
      <c r="AO172" s="53"/>
      <c r="AP172" s="52"/>
      <c r="AQ172" s="52"/>
      <c r="AR172" s="52"/>
      <c r="AS172" s="53"/>
      <c r="AT172" s="52"/>
      <c r="AU172" s="52"/>
      <c r="AV172" s="52"/>
      <c r="AW172" s="53"/>
      <c r="AX172" s="52"/>
      <c r="AY172" s="52"/>
      <c r="AZ172" s="52"/>
      <c r="BA172" s="52"/>
      <c r="BB172" s="54"/>
    </row>
    <row r="173" spans="1:54" ht="18.95" customHeight="1" x14ac:dyDescent="0.15">
      <c r="A173" s="4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1"/>
      <c r="AM173" s="52"/>
      <c r="AN173" s="52"/>
      <c r="AO173" s="53"/>
      <c r="AP173" s="52"/>
      <c r="AQ173" s="52"/>
      <c r="AR173" s="52"/>
      <c r="AS173" s="53"/>
      <c r="AT173" s="52"/>
      <c r="AU173" s="52"/>
      <c r="AV173" s="52"/>
      <c r="AW173" s="53"/>
      <c r="AX173" s="52"/>
      <c r="AY173" s="53"/>
      <c r="AZ173" s="53"/>
      <c r="BA173" s="53"/>
      <c r="BB173" s="54"/>
    </row>
    <row r="174" spans="1:54" ht="18.95" customHeight="1" x14ac:dyDescent="0.15">
      <c r="A174" s="46"/>
      <c r="B174" s="51"/>
      <c r="C174" s="52"/>
      <c r="D174" s="51"/>
      <c r="E174" s="52"/>
      <c r="F174" s="51"/>
      <c r="G174" s="51"/>
      <c r="H174" s="52"/>
      <c r="I174" s="51"/>
      <c r="J174" s="52"/>
      <c r="K174" s="51"/>
      <c r="L174" s="51"/>
      <c r="M174" s="52"/>
      <c r="N174" s="51"/>
      <c r="O174" s="52"/>
      <c r="P174" s="51"/>
      <c r="Q174" s="51"/>
      <c r="R174" s="52"/>
      <c r="S174" s="51"/>
      <c r="T174" s="52"/>
      <c r="U174" s="51"/>
      <c r="V174" s="51"/>
      <c r="W174" s="52"/>
      <c r="X174" s="51"/>
      <c r="Y174" s="52"/>
      <c r="Z174" s="51"/>
      <c r="AA174" s="51"/>
      <c r="AB174" s="52"/>
      <c r="AC174" s="51"/>
      <c r="AD174" s="52"/>
      <c r="AE174" s="51"/>
      <c r="AF174" s="51"/>
      <c r="AG174" s="52"/>
      <c r="AH174" s="51"/>
      <c r="AI174" s="52"/>
      <c r="AJ174" s="51"/>
      <c r="AK174" s="51"/>
      <c r="AL174" s="51"/>
      <c r="AM174" s="52"/>
      <c r="AN174" s="52"/>
      <c r="AO174" s="53"/>
      <c r="AP174" s="52"/>
      <c r="AQ174" s="52"/>
      <c r="AR174" s="52"/>
      <c r="AS174" s="53"/>
      <c r="AT174" s="52"/>
      <c r="AU174" s="52"/>
      <c r="AV174" s="52"/>
      <c r="AW174" s="53"/>
      <c r="AX174" s="52"/>
      <c r="AY174" s="52"/>
      <c r="AZ174" s="52"/>
      <c r="BA174" s="52"/>
      <c r="BB174" s="54"/>
    </row>
    <row r="175" spans="1:54" ht="18.95" customHeight="1" x14ac:dyDescent="0.15">
      <c r="A175" s="46"/>
      <c r="B175" s="51"/>
      <c r="C175" s="52"/>
      <c r="D175" s="51"/>
      <c r="E175" s="52"/>
      <c r="F175" s="51"/>
      <c r="G175" s="51"/>
      <c r="H175" s="52"/>
      <c r="I175" s="51"/>
      <c r="J175" s="52"/>
      <c r="K175" s="51"/>
      <c r="L175" s="51"/>
      <c r="M175" s="52"/>
      <c r="N175" s="51"/>
      <c r="O175" s="52"/>
      <c r="P175" s="51"/>
      <c r="Q175" s="51"/>
      <c r="R175" s="52"/>
      <c r="S175" s="51"/>
      <c r="T175" s="52"/>
      <c r="U175" s="51"/>
      <c r="V175" s="51"/>
      <c r="W175" s="52"/>
      <c r="X175" s="51"/>
      <c r="Y175" s="52"/>
      <c r="Z175" s="51"/>
      <c r="AA175" s="51"/>
      <c r="AB175" s="52"/>
      <c r="AC175" s="51"/>
      <c r="AD175" s="52"/>
      <c r="AE175" s="51"/>
      <c r="AF175" s="51"/>
      <c r="AG175" s="52"/>
      <c r="AH175" s="51"/>
      <c r="AI175" s="52"/>
      <c r="AJ175" s="51"/>
      <c r="AK175" s="51"/>
      <c r="AL175" s="51"/>
      <c r="AM175" s="52"/>
      <c r="AN175" s="52"/>
      <c r="AO175" s="53"/>
      <c r="AP175" s="52"/>
      <c r="AQ175" s="52"/>
      <c r="AR175" s="52"/>
      <c r="AS175" s="53"/>
      <c r="AT175" s="52"/>
      <c r="AU175" s="52"/>
      <c r="AV175" s="52"/>
      <c r="AW175" s="53"/>
      <c r="AX175" s="52"/>
      <c r="AY175" s="52"/>
      <c r="AZ175" s="52"/>
      <c r="BA175" s="52"/>
      <c r="BB175" s="54"/>
    </row>
    <row r="176" spans="1:54" ht="18.95" customHeight="1" x14ac:dyDescent="0.15">
      <c r="A176" s="46"/>
      <c r="B176" s="51"/>
      <c r="C176" s="52"/>
      <c r="D176" s="51"/>
      <c r="E176" s="52"/>
      <c r="F176" s="51"/>
      <c r="G176" s="51"/>
      <c r="H176" s="52"/>
      <c r="I176" s="51"/>
      <c r="J176" s="52"/>
      <c r="K176" s="51"/>
      <c r="L176" s="51"/>
      <c r="M176" s="52"/>
      <c r="N176" s="51"/>
      <c r="O176" s="52"/>
      <c r="P176" s="51"/>
      <c r="Q176" s="51"/>
      <c r="R176" s="52"/>
      <c r="S176" s="51"/>
      <c r="T176" s="52"/>
      <c r="U176" s="51"/>
      <c r="V176" s="51"/>
      <c r="W176" s="52"/>
      <c r="X176" s="51"/>
      <c r="Y176" s="52"/>
      <c r="Z176" s="51"/>
      <c r="AA176" s="51"/>
      <c r="AB176" s="52"/>
      <c r="AC176" s="51"/>
      <c r="AD176" s="52"/>
      <c r="AE176" s="51"/>
      <c r="AF176" s="51"/>
      <c r="AG176" s="52"/>
      <c r="AH176" s="51"/>
      <c r="AI176" s="52"/>
      <c r="AJ176" s="51"/>
      <c r="AK176" s="51"/>
      <c r="AL176" s="51"/>
      <c r="AM176" s="52"/>
      <c r="AN176" s="52"/>
      <c r="AO176" s="53"/>
      <c r="AP176" s="52"/>
      <c r="AQ176" s="52"/>
      <c r="AR176" s="52"/>
      <c r="AS176" s="53"/>
      <c r="AT176" s="52"/>
      <c r="AU176" s="52"/>
      <c r="AV176" s="52"/>
      <c r="AW176" s="53"/>
      <c r="AX176" s="52"/>
      <c r="AY176" s="52"/>
      <c r="AZ176" s="52"/>
      <c r="BA176" s="52"/>
      <c r="BB176" s="54"/>
    </row>
    <row r="177" spans="1:54" ht="18.95" customHeight="1" x14ac:dyDescent="0.15">
      <c r="A177" s="46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1"/>
      <c r="AM177" s="52"/>
      <c r="AN177" s="52"/>
      <c r="AO177" s="53"/>
      <c r="AP177" s="52"/>
      <c r="AQ177" s="52"/>
      <c r="AR177" s="52"/>
      <c r="AS177" s="53"/>
      <c r="AT177" s="52"/>
      <c r="AU177" s="52"/>
      <c r="AV177" s="52"/>
      <c r="AW177" s="53"/>
      <c r="AX177" s="52"/>
      <c r="AY177" s="53"/>
      <c r="AZ177" s="53"/>
      <c r="BA177" s="53"/>
      <c r="BB177" s="54"/>
    </row>
    <row r="178" spans="1:54" ht="18.95" customHeight="1" x14ac:dyDescent="0.15">
      <c r="A178" s="46"/>
      <c r="B178" s="51"/>
      <c r="C178" s="52"/>
      <c r="D178" s="51"/>
      <c r="E178" s="52"/>
      <c r="F178" s="51"/>
      <c r="G178" s="51"/>
      <c r="H178" s="52"/>
      <c r="I178" s="51"/>
      <c r="J178" s="52"/>
      <c r="K178" s="51"/>
      <c r="L178" s="51"/>
      <c r="M178" s="52"/>
      <c r="N178" s="51"/>
      <c r="O178" s="52"/>
      <c r="P178" s="51"/>
      <c r="Q178" s="51"/>
      <c r="R178" s="52"/>
      <c r="S178" s="51"/>
      <c r="T178" s="52"/>
      <c r="U178" s="51"/>
      <c r="V178" s="51"/>
      <c r="W178" s="52"/>
      <c r="X178" s="51"/>
      <c r="Y178" s="52"/>
      <c r="Z178" s="51"/>
      <c r="AA178" s="51"/>
      <c r="AB178" s="52"/>
      <c r="AC178" s="51"/>
      <c r="AD178" s="52"/>
      <c r="AE178" s="51"/>
      <c r="AF178" s="51"/>
      <c r="AG178" s="52"/>
      <c r="AH178" s="51"/>
      <c r="AI178" s="52"/>
      <c r="AJ178" s="51"/>
      <c r="AK178" s="51"/>
      <c r="AL178" s="51"/>
      <c r="AM178" s="52"/>
      <c r="AN178" s="52"/>
      <c r="AO178" s="53"/>
      <c r="AP178" s="52"/>
      <c r="AQ178" s="52"/>
      <c r="AR178" s="52"/>
      <c r="AS178" s="53"/>
      <c r="AT178" s="52"/>
      <c r="AU178" s="52"/>
      <c r="AV178" s="52"/>
      <c r="AW178" s="53"/>
      <c r="AX178" s="52"/>
      <c r="AY178" s="52"/>
      <c r="AZ178" s="52"/>
      <c r="BA178" s="52"/>
      <c r="BB178" s="54"/>
    </row>
    <row r="179" spans="1:54" ht="18.95" customHeight="1" x14ac:dyDescent="0.15">
      <c r="A179" s="46"/>
      <c r="B179" s="51"/>
      <c r="C179" s="52"/>
      <c r="D179" s="51"/>
      <c r="E179" s="52"/>
      <c r="F179" s="51"/>
      <c r="G179" s="51"/>
      <c r="H179" s="52"/>
      <c r="I179" s="51"/>
      <c r="J179" s="52"/>
      <c r="K179" s="51"/>
      <c r="L179" s="51"/>
      <c r="M179" s="52"/>
      <c r="N179" s="51"/>
      <c r="O179" s="52"/>
      <c r="P179" s="51"/>
      <c r="Q179" s="51"/>
      <c r="R179" s="52"/>
      <c r="S179" s="51"/>
      <c r="T179" s="52"/>
      <c r="U179" s="51"/>
      <c r="V179" s="51"/>
      <c r="W179" s="52"/>
      <c r="X179" s="51"/>
      <c r="Y179" s="52"/>
      <c r="Z179" s="51"/>
      <c r="AA179" s="51"/>
      <c r="AB179" s="52"/>
      <c r="AC179" s="51"/>
      <c r="AD179" s="52"/>
      <c r="AE179" s="51"/>
      <c r="AF179" s="51"/>
      <c r="AG179" s="52"/>
      <c r="AH179" s="51"/>
      <c r="AI179" s="52"/>
      <c r="AJ179" s="51"/>
      <c r="AK179" s="51"/>
      <c r="AL179" s="51"/>
      <c r="AM179" s="52"/>
      <c r="AN179" s="52"/>
      <c r="AO179" s="53"/>
      <c r="AP179" s="52"/>
      <c r="AQ179" s="52"/>
      <c r="AR179" s="52"/>
      <c r="AS179" s="53"/>
      <c r="AT179" s="52"/>
      <c r="AU179" s="52"/>
      <c r="AV179" s="52"/>
      <c r="AW179" s="53"/>
      <c r="AX179" s="52"/>
      <c r="AY179" s="52"/>
      <c r="AZ179" s="52"/>
      <c r="BA179" s="52"/>
      <c r="BB179" s="54"/>
    </row>
    <row r="180" spans="1:54" ht="18.95" customHeight="1" x14ac:dyDescent="0.15">
      <c r="A180" s="46"/>
      <c r="B180" s="51"/>
      <c r="C180" s="52"/>
      <c r="D180" s="51"/>
      <c r="E180" s="52"/>
      <c r="F180" s="51"/>
      <c r="G180" s="51"/>
      <c r="H180" s="52"/>
      <c r="I180" s="51"/>
      <c r="J180" s="52"/>
      <c r="K180" s="51"/>
      <c r="L180" s="51"/>
      <c r="M180" s="52"/>
      <c r="N180" s="51"/>
      <c r="O180" s="52"/>
      <c r="P180" s="51"/>
      <c r="Q180" s="51"/>
      <c r="R180" s="52"/>
      <c r="S180" s="51"/>
      <c r="T180" s="52"/>
      <c r="U180" s="51"/>
      <c r="V180" s="51"/>
      <c r="W180" s="52"/>
      <c r="X180" s="51"/>
      <c r="Y180" s="52"/>
      <c r="Z180" s="51"/>
      <c r="AA180" s="51"/>
      <c r="AB180" s="52"/>
      <c r="AC180" s="51"/>
      <c r="AD180" s="52"/>
      <c r="AE180" s="51"/>
      <c r="AF180" s="51"/>
      <c r="AG180" s="52"/>
      <c r="AH180" s="51"/>
      <c r="AI180" s="52"/>
      <c r="AJ180" s="51"/>
      <c r="AK180" s="51"/>
      <c r="AL180" s="51"/>
      <c r="AM180" s="52"/>
      <c r="AN180" s="52"/>
      <c r="AO180" s="53"/>
      <c r="AP180" s="52"/>
      <c r="AQ180" s="52"/>
      <c r="AR180" s="52"/>
      <c r="AS180" s="53"/>
      <c r="AT180" s="52"/>
      <c r="AU180" s="52"/>
      <c r="AV180" s="52"/>
      <c r="AW180" s="53"/>
      <c r="AX180" s="52"/>
      <c r="AY180" s="52"/>
      <c r="AZ180" s="52"/>
      <c r="BA180" s="52"/>
      <c r="BB180" s="54"/>
    </row>
    <row r="181" spans="1:54" ht="18.95" customHeight="1" x14ac:dyDescent="0.15">
      <c r="A181" s="46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1"/>
      <c r="AM181" s="52"/>
      <c r="AN181" s="52"/>
      <c r="AO181" s="53"/>
      <c r="AP181" s="52"/>
      <c r="AQ181" s="52"/>
      <c r="AR181" s="52"/>
      <c r="AS181" s="53"/>
      <c r="AT181" s="52"/>
      <c r="AU181" s="52"/>
      <c r="AV181" s="52"/>
      <c r="AW181" s="53"/>
      <c r="AX181" s="52"/>
      <c r="AY181" s="53"/>
      <c r="AZ181" s="53"/>
      <c r="BA181" s="53"/>
      <c r="BB181" s="54"/>
    </row>
    <row r="182" spans="1:54" ht="18.95" customHeight="1" x14ac:dyDescent="0.15">
      <c r="A182" s="46"/>
      <c r="B182" s="51"/>
      <c r="C182" s="52"/>
      <c r="D182" s="51"/>
      <c r="E182" s="52"/>
      <c r="F182" s="51"/>
      <c r="G182" s="51"/>
      <c r="H182" s="52"/>
      <c r="I182" s="51"/>
      <c r="J182" s="52"/>
      <c r="K182" s="51"/>
      <c r="L182" s="51"/>
      <c r="M182" s="52"/>
      <c r="N182" s="51"/>
      <c r="O182" s="52"/>
      <c r="P182" s="51"/>
      <c r="Q182" s="51"/>
      <c r="R182" s="52"/>
      <c r="S182" s="51"/>
      <c r="T182" s="52"/>
      <c r="U182" s="51"/>
      <c r="V182" s="51"/>
      <c r="W182" s="52"/>
      <c r="X182" s="51"/>
      <c r="Y182" s="52"/>
      <c r="Z182" s="51"/>
      <c r="AA182" s="51"/>
      <c r="AB182" s="52"/>
      <c r="AC182" s="51"/>
      <c r="AD182" s="52"/>
      <c r="AE182" s="51"/>
      <c r="AF182" s="51"/>
      <c r="AG182" s="52"/>
      <c r="AH182" s="51"/>
      <c r="AI182" s="52"/>
      <c r="AJ182" s="51"/>
      <c r="AK182" s="51"/>
      <c r="AL182" s="51"/>
      <c r="AM182" s="52"/>
      <c r="AN182" s="52"/>
      <c r="AO182" s="53"/>
      <c r="AP182" s="52"/>
      <c r="AQ182" s="52"/>
      <c r="AR182" s="52"/>
      <c r="AS182" s="53"/>
      <c r="AT182" s="52"/>
      <c r="AU182" s="52"/>
      <c r="AV182" s="52"/>
      <c r="AW182" s="53"/>
      <c r="AX182" s="52"/>
      <c r="AY182" s="52"/>
      <c r="AZ182" s="52"/>
      <c r="BA182" s="52"/>
      <c r="BB182" s="54"/>
    </row>
    <row r="183" spans="1:54" ht="18.95" customHeight="1" x14ac:dyDescent="0.15">
      <c r="A183" s="46"/>
      <c r="B183" s="51"/>
      <c r="C183" s="52"/>
      <c r="D183" s="51"/>
      <c r="E183" s="52"/>
      <c r="F183" s="51"/>
      <c r="G183" s="51"/>
      <c r="H183" s="52"/>
      <c r="I183" s="51"/>
      <c r="J183" s="52"/>
      <c r="K183" s="51"/>
      <c r="L183" s="51"/>
      <c r="M183" s="52"/>
      <c r="N183" s="51"/>
      <c r="O183" s="52"/>
      <c r="P183" s="51"/>
      <c r="Q183" s="51"/>
      <c r="R183" s="52"/>
      <c r="S183" s="51"/>
      <c r="T183" s="52"/>
      <c r="U183" s="51"/>
      <c r="V183" s="51"/>
      <c r="W183" s="52"/>
      <c r="X183" s="51"/>
      <c r="Y183" s="52"/>
      <c r="Z183" s="51"/>
      <c r="AA183" s="51"/>
      <c r="AB183" s="52"/>
      <c r="AC183" s="51"/>
      <c r="AD183" s="52"/>
      <c r="AE183" s="51"/>
      <c r="AF183" s="51"/>
      <c r="AG183" s="52"/>
      <c r="AH183" s="51"/>
      <c r="AI183" s="52"/>
      <c r="AJ183" s="51"/>
      <c r="AK183" s="51"/>
      <c r="AL183" s="51"/>
      <c r="AM183" s="52"/>
      <c r="AN183" s="52"/>
      <c r="AO183" s="53"/>
      <c r="AP183" s="52"/>
      <c r="AQ183" s="52"/>
      <c r="AR183" s="52"/>
      <c r="AS183" s="53"/>
      <c r="AT183" s="52"/>
      <c r="AU183" s="52"/>
      <c r="AV183" s="52"/>
      <c r="AW183" s="53"/>
      <c r="AX183" s="52"/>
      <c r="AY183" s="52"/>
      <c r="AZ183" s="52"/>
      <c r="BA183" s="52"/>
      <c r="BB183" s="54"/>
    </row>
    <row r="184" spans="1:54" ht="18.95" customHeight="1" x14ac:dyDescent="0.15">
      <c r="A184" s="46"/>
      <c r="B184" s="51"/>
      <c r="C184" s="52"/>
      <c r="D184" s="51"/>
      <c r="E184" s="52"/>
      <c r="F184" s="51"/>
      <c r="G184" s="51"/>
      <c r="H184" s="52"/>
      <c r="I184" s="51"/>
      <c r="J184" s="52"/>
      <c r="K184" s="51"/>
      <c r="L184" s="51"/>
      <c r="M184" s="52"/>
      <c r="N184" s="51"/>
      <c r="O184" s="52"/>
      <c r="P184" s="51"/>
      <c r="Q184" s="51"/>
      <c r="R184" s="52"/>
      <c r="S184" s="51"/>
      <c r="T184" s="52"/>
      <c r="U184" s="51"/>
      <c r="V184" s="51"/>
      <c r="W184" s="52"/>
      <c r="X184" s="51"/>
      <c r="Y184" s="52"/>
      <c r="Z184" s="51"/>
      <c r="AA184" s="51"/>
      <c r="AB184" s="52"/>
      <c r="AC184" s="51"/>
      <c r="AD184" s="52"/>
      <c r="AE184" s="51"/>
      <c r="AF184" s="51"/>
      <c r="AG184" s="52"/>
      <c r="AH184" s="51"/>
      <c r="AI184" s="52"/>
      <c r="AJ184" s="51"/>
      <c r="AK184" s="51"/>
      <c r="AL184" s="51"/>
      <c r="AM184" s="52"/>
      <c r="AN184" s="52"/>
      <c r="AO184" s="53"/>
      <c r="AP184" s="52"/>
      <c r="AQ184" s="52"/>
      <c r="AR184" s="52"/>
      <c r="AS184" s="53"/>
      <c r="AT184" s="52"/>
      <c r="AU184" s="52"/>
      <c r="AV184" s="52"/>
      <c r="AW184" s="53"/>
      <c r="AX184" s="52"/>
      <c r="AY184" s="52"/>
      <c r="AZ184" s="52"/>
      <c r="BA184" s="52"/>
      <c r="BB184" s="54"/>
    </row>
    <row r="185" spans="1:54" ht="18.95" customHeight="1" x14ac:dyDescent="0.15">
      <c r="A185" s="46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1"/>
      <c r="AM185" s="52"/>
      <c r="AN185" s="52"/>
      <c r="AO185" s="53"/>
      <c r="AP185" s="52"/>
      <c r="AQ185" s="52"/>
      <c r="AR185" s="52"/>
      <c r="AS185" s="53"/>
      <c r="AT185" s="52"/>
      <c r="AU185" s="52"/>
      <c r="AV185" s="52"/>
      <c r="AW185" s="53"/>
      <c r="AX185" s="52"/>
      <c r="AY185" s="53"/>
      <c r="AZ185" s="53"/>
      <c r="BA185" s="53"/>
      <c r="BB185" s="54"/>
    </row>
    <row r="186" spans="1:54" ht="18.95" customHeight="1" x14ac:dyDescent="0.15">
      <c r="A186" s="46"/>
      <c r="B186" s="51"/>
      <c r="C186" s="52"/>
      <c r="D186" s="51"/>
      <c r="E186" s="52"/>
      <c r="F186" s="51"/>
      <c r="G186" s="51"/>
      <c r="H186" s="52"/>
      <c r="I186" s="51"/>
      <c r="J186" s="52"/>
      <c r="K186" s="51"/>
      <c r="L186" s="51"/>
      <c r="M186" s="52"/>
      <c r="N186" s="51"/>
      <c r="O186" s="52"/>
      <c r="P186" s="51"/>
      <c r="Q186" s="51"/>
      <c r="R186" s="52"/>
      <c r="S186" s="51"/>
      <c r="T186" s="52"/>
      <c r="U186" s="51"/>
      <c r="V186" s="51"/>
      <c r="W186" s="52"/>
      <c r="X186" s="51"/>
      <c r="Y186" s="52"/>
      <c r="Z186" s="51"/>
      <c r="AA186" s="51"/>
      <c r="AB186" s="52"/>
      <c r="AC186" s="51"/>
      <c r="AD186" s="52"/>
      <c r="AE186" s="51"/>
      <c r="AF186" s="51"/>
      <c r="AG186" s="52"/>
      <c r="AH186" s="51"/>
      <c r="AI186" s="52"/>
      <c r="AJ186" s="51"/>
      <c r="AK186" s="51"/>
      <c r="AL186" s="51"/>
      <c r="AM186" s="52"/>
      <c r="AN186" s="52"/>
      <c r="AO186" s="53"/>
      <c r="AP186" s="52"/>
      <c r="AQ186" s="52"/>
      <c r="AR186" s="52"/>
      <c r="AS186" s="53"/>
      <c r="AT186" s="52"/>
      <c r="AU186" s="52"/>
      <c r="AV186" s="52"/>
      <c r="AW186" s="53"/>
      <c r="AX186" s="52"/>
      <c r="AY186" s="52"/>
      <c r="AZ186" s="52"/>
      <c r="BA186" s="52"/>
      <c r="BB186" s="54"/>
    </row>
    <row r="187" spans="1:54" ht="18.95" customHeight="1" x14ac:dyDescent="0.15">
      <c r="A187" s="46"/>
      <c r="B187" s="51"/>
      <c r="C187" s="52"/>
      <c r="D187" s="51"/>
      <c r="E187" s="52"/>
      <c r="F187" s="51"/>
      <c r="G187" s="51"/>
      <c r="H187" s="52"/>
      <c r="I187" s="51"/>
      <c r="J187" s="52"/>
      <c r="K187" s="51"/>
      <c r="L187" s="51"/>
      <c r="M187" s="52"/>
      <c r="N187" s="51"/>
      <c r="O187" s="52"/>
      <c r="P187" s="51"/>
      <c r="Q187" s="51"/>
      <c r="R187" s="52"/>
      <c r="S187" s="51"/>
      <c r="T187" s="52"/>
      <c r="U187" s="51"/>
      <c r="V187" s="51"/>
      <c r="W187" s="52"/>
      <c r="X187" s="51"/>
      <c r="Y187" s="52"/>
      <c r="Z187" s="51"/>
      <c r="AA187" s="51"/>
      <c r="AB187" s="52"/>
      <c r="AC187" s="51"/>
      <c r="AD187" s="52"/>
      <c r="AE187" s="51"/>
      <c r="AF187" s="51"/>
      <c r="AG187" s="52"/>
      <c r="AH187" s="51"/>
      <c r="AI187" s="52"/>
      <c r="AJ187" s="51"/>
      <c r="AK187" s="51"/>
      <c r="AL187" s="51"/>
      <c r="AM187" s="52"/>
      <c r="AN187" s="52"/>
      <c r="AO187" s="53"/>
      <c r="AP187" s="52"/>
      <c r="AQ187" s="52"/>
      <c r="AR187" s="52"/>
      <c r="AS187" s="53"/>
      <c r="AT187" s="52"/>
      <c r="AU187" s="52"/>
      <c r="AV187" s="52"/>
      <c r="AW187" s="53"/>
      <c r="AX187" s="52"/>
      <c r="AY187" s="52"/>
      <c r="AZ187" s="52"/>
      <c r="BA187" s="52"/>
      <c r="BB187" s="54"/>
    </row>
    <row r="188" spans="1:54" ht="18.95" customHeight="1" x14ac:dyDescent="0.15">
      <c r="A188" s="46"/>
      <c r="B188" s="51"/>
      <c r="C188" s="52"/>
      <c r="D188" s="51"/>
      <c r="E188" s="52"/>
      <c r="F188" s="51"/>
      <c r="G188" s="51"/>
      <c r="H188" s="52"/>
      <c r="I188" s="51"/>
      <c r="J188" s="52"/>
      <c r="K188" s="51"/>
      <c r="L188" s="51"/>
      <c r="M188" s="52"/>
      <c r="N188" s="51"/>
      <c r="O188" s="52"/>
      <c r="P188" s="51"/>
      <c r="Q188" s="51"/>
      <c r="R188" s="52"/>
      <c r="S188" s="51"/>
      <c r="T188" s="52"/>
      <c r="U188" s="51"/>
      <c r="V188" s="51"/>
      <c r="W188" s="52"/>
      <c r="X188" s="51"/>
      <c r="Y188" s="52"/>
      <c r="Z188" s="51"/>
      <c r="AA188" s="51"/>
      <c r="AB188" s="52"/>
      <c r="AC188" s="51"/>
      <c r="AD188" s="52"/>
      <c r="AE188" s="51"/>
      <c r="AF188" s="51"/>
      <c r="AG188" s="52"/>
      <c r="AH188" s="51"/>
      <c r="AI188" s="52"/>
      <c r="AJ188" s="51"/>
      <c r="AK188" s="51"/>
      <c r="AL188" s="51"/>
      <c r="AM188" s="52"/>
      <c r="AN188" s="52"/>
      <c r="AO188" s="53"/>
      <c r="AP188" s="52"/>
      <c r="AQ188" s="52"/>
      <c r="AR188" s="52"/>
      <c r="AS188" s="53"/>
      <c r="AT188" s="52"/>
      <c r="AU188" s="52"/>
      <c r="AV188" s="52"/>
      <c r="AW188" s="53"/>
      <c r="AX188" s="52"/>
      <c r="AY188" s="52"/>
      <c r="AZ188" s="52"/>
      <c r="BA188" s="52"/>
      <c r="BB188" s="54"/>
    </row>
    <row r="189" spans="1:54" ht="18.95" customHeight="1" x14ac:dyDescent="0.15">
      <c r="A189" s="46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1"/>
      <c r="AM189" s="52"/>
      <c r="AN189" s="52"/>
      <c r="AO189" s="53"/>
      <c r="AP189" s="52"/>
      <c r="AQ189" s="52"/>
      <c r="AR189" s="52"/>
      <c r="AS189" s="53"/>
      <c r="AT189" s="52"/>
      <c r="AU189" s="52"/>
      <c r="AV189" s="52"/>
      <c r="AW189" s="53"/>
      <c r="AX189" s="52"/>
      <c r="AY189" s="53"/>
      <c r="AZ189" s="53"/>
      <c r="BA189" s="53"/>
      <c r="BB189" s="54"/>
    </row>
    <row r="190" spans="1:54" ht="18.95" customHeight="1" x14ac:dyDescent="0.15">
      <c r="A190" s="46"/>
      <c r="B190" s="51"/>
      <c r="C190" s="52"/>
      <c r="D190" s="51"/>
      <c r="E190" s="52"/>
      <c r="F190" s="51"/>
      <c r="G190" s="51"/>
      <c r="H190" s="52"/>
      <c r="I190" s="51"/>
      <c r="J190" s="52"/>
      <c r="K190" s="51"/>
      <c r="L190" s="51"/>
      <c r="M190" s="52"/>
      <c r="N190" s="51"/>
      <c r="O190" s="52"/>
      <c r="P190" s="51"/>
      <c r="Q190" s="51"/>
      <c r="R190" s="52"/>
      <c r="S190" s="51"/>
      <c r="T190" s="52"/>
      <c r="U190" s="51"/>
      <c r="V190" s="51"/>
      <c r="W190" s="52"/>
      <c r="X190" s="51"/>
      <c r="Y190" s="52"/>
      <c r="Z190" s="51"/>
      <c r="AA190" s="51"/>
      <c r="AB190" s="52"/>
      <c r="AC190" s="51"/>
      <c r="AD190" s="52"/>
      <c r="AE190" s="51"/>
      <c r="AF190" s="51"/>
      <c r="AG190" s="52"/>
      <c r="AH190" s="51"/>
      <c r="AI190" s="52"/>
      <c r="AJ190" s="51"/>
      <c r="AK190" s="51"/>
      <c r="AL190" s="51"/>
      <c r="AM190" s="52"/>
      <c r="AN190" s="52"/>
      <c r="AO190" s="53"/>
      <c r="AP190" s="52"/>
      <c r="AQ190" s="52"/>
      <c r="AR190" s="52"/>
      <c r="AS190" s="53"/>
      <c r="AT190" s="52"/>
      <c r="AU190" s="52"/>
      <c r="AV190" s="52"/>
      <c r="AW190" s="53"/>
      <c r="AX190" s="52"/>
      <c r="AY190" s="52"/>
      <c r="AZ190" s="52"/>
      <c r="BA190" s="52"/>
      <c r="BB190" s="54"/>
    </row>
    <row r="191" spans="1:54" ht="18.95" customHeight="1" x14ac:dyDescent="0.15">
      <c r="A191" s="46"/>
      <c r="B191" s="51"/>
      <c r="C191" s="52"/>
      <c r="D191" s="51"/>
      <c r="E191" s="52"/>
      <c r="F191" s="51"/>
      <c r="G191" s="51"/>
      <c r="H191" s="52"/>
      <c r="I191" s="51"/>
      <c r="J191" s="52"/>
      <c r="K191" s="51"/>
      <c r="L191" s="51"/>
      <c r="M191" s="52"/>
      <c r="N191" s="51"/>
      <c r="O191" s="52"/>
      <c r="P191" s="51"/>
      <c r="Q191" s="51"/>
      <c r="R191" s="52"/>
      <c r="S191" s="51"/>
      <c r="T191" s="52"/>
      <c r="U191" s="51"/>
      <c r="V191" s="51"/>
      <c r="W191" s="52"/>
      <c r="X191" s="51"/>
      <c r="Y191" s="52"/>
      <c r="Z191" s="51"/>
      <c r="AA191" s="51"/>
      <c r="AB191" s="52"/>
      <c r="AC191" s="51"/>
      <c r="AD191" s="52"/>
      <c r="AE191" s="51"/>
      <c r="AF191" s="51"/>
      <c r="AG191" s="52"/>
      <c r="AH191" s="51"/>
      <c r="AI191" s="52"/>
      <c r="AJ191" s="51"/>
      <c r="AK191" s="51"/>
      <c r="AL191" s="51"/>
      <c r="AM191" s="52"/>
      <c r="AN191" s="52"/>
      <c r="AO191" s="53"/>
      <c r="AP191" s="52"/>
      <c r="AQ191" s="52"/>
      <c r="AR191" s="52"/>
      <c r="AS191" s="53"/>
      <c r="AT191" s="52"/>
      <c r="AU191" s="52"/>
      <c r="AV191" s="52"/>
      <c r="AW191" s="53"/>
      <c r="AX191" s="52"/>
      <c r="AY191" s="52"/>
      <c r="AZ191" s="52"/>
      <c r="BA191" s="52"/>
      <c r="BB191" s="54"/>
    </row>
    <row r="192" spans="1:54" ht="18.95" customHeight="1" x14ac:dyDescent="0.15">
      <c r="A192" s="46"/>
      <c r="B192" s="51"/>
      <c r="C192" s="52"/>
      <c r="D192" s="51"/>
      <c r="E192" s="52"/>
      <c r="F192" s="51"/>
      <c r="G192" s="51"/>
      <c r="H192" s="52"/>
      <c r="I192" s="51"/>
      <c r="J192" s="52"/>
      <c r="K192" s="51"/>
      <c r="L192" s="51"/>
      <c r="M192" s="52"/>
      <c r="N192" s="51"/>
      <c r="O192" s="52"/>
      <c r="P192" s="51"/>
      <c r="Q192" s="51"/>
      <c r="R192" s="52"/>
      <c r="S192" s="51"/>
      <c r="T192" s="52"/>
      <c r="U192" s="51"/>
      <c r="V192" s="51"/>
      <c r="W192" s="52"/>
      <c r="X192" s="51"/>
      <c r="Y192" s="52"/>
      <c r="Z192" s="51"/>
      <c r="AA192" s="51"/>
      <c r="AB192" s="52"/>
      <c r="AC192" s="51"/>
      <c r="AD192" s="52"/>
      <c r="AE192" s="51"/>
      <c r="AF192" s="51"/>
      <c r="AG192" s="52"/>
      <c r="AH192" s="51"/>
      <c r="AI192" s="52"/>
      <c r="AJ192" s="51"/>
      <c r="AK192" s="51"/>
      <c r="AL192" s="51"/>
      <c r="AM192" s="52"/>
      <c r="AN192" s="52"/>
      <c r="AO192" s="53"/>
      <c r="AP192" s="52"/>
      <c r="AQ192" s="52"/>
      <c r="AR192" s="52"/>
      <c r="AS192" s="53"/>
      <c r="AT192" s="52"/>
      <c r="AU192" s="52"/>
      <c r="AV192" s="52"/>
      <c r="AW192" s="53"/>
      <c r="AX192" s="52"/>
      <c r="AY192" s="52"/>
      <c r="AZ192" s="52"/>
      <c r="BA192" s="52"/>
      <c r="BB192" s="54"/>
    </row>
    <row r="193" spans="1:54" x14ac:dyDescent="0.1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</row>
    <row r="194" spans="1:54" x14ac:dyDescent="0.1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</row>
    <row r="195" spans="1:54" x14ac:dyDescent="0.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</row>
    <row r="196" spans="1:54" x14ac:dyDescent="0.1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</row>
    <row r="197" spans="1:54" x14ac:dyDescent="0.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</row>
    <row r="198" spans="1:54" x14ac:dyDescent="0.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</row>
    <row r="199" spans="1:54" x14ac:dyDescent="0.1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</row>
    <row r="200" spans="1:54" x14ac:dyDescent="0.1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X9:AX12"/>
    <mergeCell ref="AY9:AY12"/>
    <mergeCell ref="AZ9:AZ12"/>
    <mergeCell ref="AA13:AE13"/>
    <mergeCell ref="P10:P12"/>
    <mergeCell ref="Q10:Q12"/>
    <mergeCell ref="U10:U12"/>
    <mergeCell ref="V10:V12"/>
    <mergeCell ref="Z10:Z12"/>
    <mergeCell ref="AA10:AA12"/>
    <mergeCell ref="BA13:BA16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AO13:AO16"/>
    <mergeCell ref="AP13:AP16"/>
    <mergeCell ref="BA9:BA12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L14:L16"/>
    <mergeCell ref="P14:P16"/>
    <mergeCell ref="V13:Z13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168"/>
  <sheetViews>
    <sheetView topLeftCell="A2" zoomScale="70" zoomScaleNormal="70" workbookViewId="0">
      <selection activeCell="AB20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164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レディース18歳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73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Aグループ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165</v>
      </c>
      <c r="B3" s="328" t="s">
        <v>166</v>
      </c>
      <c r="C3" s="329"/>
      <c r="D3" s="329"/>
      <c r="E3" s="329"/>
      <c r="F3" s="330"/>
      <c r="G3" s="334" t="s">
        <v>167</v>
      </c>
      <c r="H3" s="329"/>
      <c r="I3" s="329"/>
      <c r="J3" s="329"/>
      <c r="K3" s="330"/>
      <c r="L3" s="334" t="s">
        <v>168</v>
      </c>
      <c r="M3" s="329"/>
      <c r="N3" s="329"/>
      <c r="O3" s="329"/>
      <c r="P3" s="330"/>
      <c r="Q3" s="334" t="s">
        <v>169</v>
      </c>
      <c r="R3" s="329"/>
      <c r="S3" s="329"/>
      <c r="T3" s="329"/>
      <c r="U3" s="330"/>
      <c r="V3" s="334" t="s">
        <v>146</v>
      </c>
      <c r="W3" s="329"/>
      <c r="X3" s="329"/>
      <c r="Y3" s="329"/>
      <c r="Z3" s="330"/>
      <c r="AA3" s="334" t="s">
        <v>170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HYP姫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HYP姫</v>
      </c>
      <c r="AI5" s="308">
        <f>IF(B6&gt;F6,1,0)+IF(G6&gt;K6,1,0)+IF(L6&gt;P6,1,0)+IF(Q6&gt;U6,1,0)+IF(V6&gt;Z6,1,0)+IF(AA6&gt;AE6,1,0)</f>
        <v>0</v>
      </c>
      <c r="AJ5" s="309">
        <f>IF(F6&gt;B6,1,0)+IF(K6&gt;G6,1,0)+IF(P6&gt;L6,1,0)+IF(U6&gt;Q6,1,0)+IF(Z6&gt;V6,1,0)+IF(AE6&gt;AA6,1,0)</f>
        <v>4</v>
      </c>
      <c r="AK5" s="310">
        <f>SUM(AI5/(AI5+AJ5))</f>
        <v>0</v>
      </c>
      <c r="AL5" s="309">
        <f>RANK(AK5,$AK$5:$AK$28,0)</f>
        <v>5</v>
      </c>
      <c r="AM5" s="309">
        <f>SUM(B6+G6+L6+Q6+V6+AA6)</f>
        <v>0</v>
      </c>
      <c r="AN5" s="309">
        <f>SUM(F6+K6+P6+U6+Z6+AE6)</f>
        <v>8</v>
      </c>
      <c r="AO5" s="310">
        <f>SUM(AM5/(AM5+AN5))</f>
        <v>0</v>
      </c>
      <c r="AP5" s="309">
        <f>RANK(AO5,$AO$5:$AO$28,0)</f>
        <v>5</v>
      </c>
      <c r="AQ5" s="309">
        <f>SUM(C6+C7+C8+H6+H7+H8+M6+M7+M8+R6+R7+R8+W6+W7+W8+AB6+AB7+AB8)</f>
        <v>73</v>
      </c>
      <c r="AR5" s="309">
        <f>SUM(E6+E7+E8+J6+J7+J8+O6+O7+O8+T6+T7+T8+Y6+Y7+Y8+AD6+AD7+AD8)</f>
        <v>120</v>
      </c>
      <c r="AS5" s="310">
        <f>SUM(AQ5/(AQ5+AR5))</f>
        <v>0.37823834196891193</v>
      </c>
      <c r="AT5" s="309">
        <f>RANK(AS5,$AS$5:$AS$28,0)</f>
        <v>5</v>
      </c>
      <c r="AU5" s="310">
        <f>RANK(AK5,$AK$5:$AK$28,1)+AO5</f>
        <v>1</v>
      </c>
      <c r="AV5" s="310">
        <f>RANK(AU5,$AU$5:$AU$28,1)+AS5</f>
        <v>1.3782383419689119</v>
      </c>
      <c r="AW5" s="312" t="str">
        <f>$AH$5</f>
        <v>HYP姫</v>
      </c>
      <c r="AX5" s="313">
        <f>RANK(AV5,$AV$5:$AV$28)</f>
        <v>5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0</v>
      </c>
      <c r="H6" s="38">
        <v>12</v>
      </c>
      <c r="I6" s="39" t="s">
        <v>27</v>
      </c>
      <c r="J6" s="38">
        <v>15</v>
      </c>
      <c r="K6" s="286">
        <f>IF(J6&gt;H6,1,0)+IF(J7&gt;H7,1,0)+IF(J8&gt;H8,1,0)</f>
        <v>2</v>
      </c>
      <c r="L6" s="286">
        <f>IF(M6&gt;O6,1,0)+IF(M7&gt;O7,1,0)+IF(M8&gt;O8,1,0)</f>
        <v>0</v>
      </c>
      <c r="M6" s="38">
        <v>10</v>
      </c>
      <c r="N6" s="39" t="s">
        <v>27</v>
      </c>
      <c r="O6" s="38">
        <v>15</v>
      </c>
      <c r="P6" s="286">
        <f>IF(O6&gt;M6,1,0)+IF(O7&gt;M7,1,0)+IF(O8&gt;M8,1,0)</f>
        <v>2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0</v>
      </c>
      <c r="W6" s="38">
        <v>8</v>
      </c>
      <c r="X6" s="39" t="s">
        <v>27</v>
      </c>
      <c r="Y6" s="38">
        <v>15</v>
      </c>
      <c r="Z6" s="286">
        <f>IF(Y6&gt;W6,1,0)+IF(Y7&gt;W7,1,0)+IF(Y8&gt;W8,1,0)</f>
        <v>2</v>
      </c>
      <c r="AA6" s="286">
        <f>IF(AB6&gt;AD6,1,0)+IF(AB7&gt;AD7,1,0)+IF(AB8&gt;AD8,1,0)</f>
        <v>0</v>
      </c>
      <c r="AB6" s="38">
        <v>8</v>
      </c>
      <c r="AC6" s="39" t="s">
        <v>27</v>
      </c>
      <c r="AD6" s="38">
        <v>15</v>
      </c>
      <c r="AE6" s="289">
        <f>IF(AD6&gt;AB6,1,0)+IF(AD7&gt;AB7,1,0)+IF(AD8&gt;AB8,1,0)</f>
        <v>2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7</v>
      </c>
      <c r="I7" s="39" t="s">
        <v>27</v>
      </c>
      <c r="J7" s="38">
        <v>15</v>
      </c>
      <c r="K7" s="287"/>
      <c r="L7" s="287"/>
      <c r="M7" s="38">
        <v>12</v>
      </c>
      <c r="N7" s="39" t="s">
        <v>27</v>
      </c>
      <c r="O7" s="38">
        <v>15</v>
      </c>
      <c r="P7" s="287"/>
      <c r="Q7" s="270"/>
      <c r="R7" s="60"/>
      <c r="S7" s="61" t="s">
        <v>27</v>
      </c>
      <c r="T7" s="60"/>
      <c r="U7" s="270"/>
      <c r="V7" s="287"/>
      <c r="W7" s="38">
        <v>11</v>
      </c>
      <c r="X7" s="39" t="s">
        <v>27</v>
      </c>
      <c r="Y7" s="38">
        <v>15</v>
      </c>
      <c r="Z7" s="287"/>
      <c r="AA7" s="287"/>
      <c r="AB7" s="38">
        <v>5</v>
      </c>
      <c r="AC7" s="39" t="s">
        <v>27</v>
      </c>
      <c r="AD7" s="38">
        <v>15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/>
      <c r="N8" s="39" t="s">
        <v>27</v>
      </c>
      <c r="O8" s="38"/>
      <c r="P8" s="288"/>
      <c r="Q8" s="271"/>
      <c r="R8" s="60"/>
      <c r="S8" s="61" t="s">
        <v>27</v>
      </c>
      <c r="T8" s="60"/>
      <c r="U8" s="271"/>
      <c r="V8" s="288"/>
      <c r="W8" s="38"/>
      <c r="X8" s="39" t="s">
        <v>27</v>
      </c>
      <c r="Y8" s="38"/>
      <c r="Z8" s="288"/>
      <c r="AA8" s="288"/>
      <c r="AB8" s="38"/>
      <c r="AC8" s="39" t="s">
        <v>27</v>
      </c>
      <c r="AD8" s="38"/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リリーズY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リリーズY</v>
      </c>
      <c r="AI9" s="252">
        <f>IF(B10&gt;F10,1,0)+IF(G10&gt;K10,1,0)+IF(L10&gt;P10,1,0)+IF(Q10&gt;U10,1,0)+IF(V10&gt;Z10,1,0)+IF(AA10&gt;AE10,1,0)</f>
        <v>2</v>
      </c>
      <c r="AJ9" s="237">
        <f>IF(F10&gt;B10,1,0)+IF(K10&gt;G10,1,0)+IF(P10&gt;L10,1,0)+IF(U10&gt;Q10,1,0)+IF(Z10&gt;V10,1,0)+IF(AE10&gt;AA10,1,0)</f>
        <v>2</v>
      </c>
      <c r="AK9" s="234">
        <f>SUM(AI9/(AI9+AJ9))</f>
        <v>0.5</v>
      </c>
      <c r="AL9" s="237">
        <f>RANK(AK9,$AK$5:$AK$28,0)</f>
        <v>3</v>
      </c>
      <c r="AM9" s="237">
        <f>SUM(B10+G10+L10+Q10+V10+AA10)</f>
        <v>6</v>
      </c>
      <c r="AN9" s="237">
        <f>SUM(F10+K10+P10+U10+Z10+AE10)</f>
        <v>4</v>
      </c>
      <c r="AO9" s="234">
        <f>SUM(AM9/(AM9+AN9))</f>
        <v>0.6</v>
      </c>
      <c r="AP9" s="237">
        <f>RANK(AO9,$AO$5:$AO$28,0)</f>
        <v>3</v>
      </c>
      <c r="AQ9" s="237">
        <f>SUM(C10+C11+C12+H10+H11+H12+M10+M11+M12+R10+R11+R12+W10+W11+W12+AB10+AB11+AB12)</f>
        <v>135</v>
      </c>
      <c r="AR9" s="237">
        <f>SUM(E10+E11+E12+J10+J11+J12+O10+O11+O12+T10+T11+T12+Y10+Y11+Y12+AD10+AD11+AD12)</f>
        <v>115</v>
      </c>
      <c r="AS9" s="234">
        <f>SUM(AQ9/(AQ9+AR9))</f>
        <v>0.54</v>
      </c>
      <c r="AT9" s="237">
        <f>RANK(AS9,$AS$5:$AS$28,0)</f>
        <v>3</v>
      </c>
      <c r="AU9" s="234">
        <f>RANK(AK9,$AK$5:$AK$28,1)+AO9</f>
        <v>3.6</v>
      </c>
      <c r="AV9" s="234">
        <f>RANK(AU9,$AU$5:$AU$28,1)+AS9</f>
        <v>4.54</v>
      </c>
      <c r="AW9" s="240" t="str">
        <f>$AH$9</f>
        <v>リリーズY</v>
      </c>
      <c r="AX9" s="243">
        <f>RANK(AV9,$AV$5:$AV$28)</f>
        <v>3</v>
      </c>
    </row>
    <row r="10" spans="1:50" ht="21.95" customHeight="1" x14ac:dyDescent="0.15">
      <c r="A10" s="250"/>
      <c r="B10" s="259">
        <f>IF(C10&gt;E10,1,0)+IF(C11&gt;E11,1,0)+IF(C12&gt;E12,1,0)</f>
        <v>2</v>
      </c>
      <c r="C10" s="58">
        <f>J6</f>
        <v>15</v>
      </c>
      <c r="D10" s="59" t="s">
        <v>27</v>
      </c>
      <c r="E10" s="58">
        <f>H6</f>
        <v>12</v>
      </c>
      <c r="F10" s="231">
        <f>IF(E10&gt;C10,1,0)+IF(E11&gt;C11,1,0)+IF(E12&gt;C12,1,0)</f>
        <v>0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2</v>
      </c>
      <c r="R10" s="38">
        <v>15</v>
      </c>
      <c r="S10" s="39" t="s">
        <v>27</v>
      </c>
      <c r="T10" s="38">
        <v>9</v>
      </c>
      <c r="U10" s="286">
        <f>IF(T10&gt;R10,1,0)+IF(T11&gt;R11,1,0)+IF(T12&gt;R12,1,0)</f>
        <v>0</v>
      </c>
      <c r="V10" s="286">
        <f>IF(W10&gt;Y10,1,0)+IF(W11&gt;Y11,1,0)+IF(W12&gt;Y12,1,0)</f>
        <v>1</v>
      </c>
      <c r="W10" s="38">
        <v>15</v>
      </c>
      <c r="X10" s="39" t="s">
        <v>27</v>
      </c>
      <c r="Y10" s="38">
        <v>6</v>
      </c>
      <c r="Z10" s="286">
        <f>IF(Y10&gt;W10,1,0)+IF(Y11&gt;W11,1,0)+IF(Y12&gt;W12,1,0)</f>
        <v>2</v>
      </c>
      <c r="AA10" s="286">
        <f>IF(AB10&gt;AD10,1,0)+IF(AB11&gt;AD11,1,0)+IF(AB12&gt;AD12,1,0)</f>
        <v>1</v>
      </c>
      <c r="AB10" s="38">
        <v>9</v>
      </c>
      <c r="AC10" s="39" t="s">
        <v>27</v>
      </c>
      <c r="AD10" s="38">
        <v>15</v>
      </c>
      <c r="AE10" s="289">
        <f>IF(AD10&gt;AB10,1,0)+IF(AD11&gt;AB11,1,0)+IF(AD12&gt;AB12,1,0)</f>
        <v>2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15</v>
      </c>
      <c r="D11" s="59" t="s">
        <v>27</v>
      </c>
      <c r="E11" s="58">
        <f>H7</f>
        <v>7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15</v>
      </c>
      <c r="S11" s="39" t="s">
        <v>27</v>
      </c>
      <c r="T11" s="38">
        <v>9</v>
      </c>
      <c r="U11" s="287"/>
      <c r="V11" s="287"/>
      <c r="W11" s="38">
        <v>11</v>
      </c>
      <c r="X11" s="39" t="s">
        <v>27</v>
      </c>
      <c r="Y11" s="38">
        <v>15</v>
      </c>
      <c r="Z11" s="287"/>
      <c r="AA11" s="287"/>
      <c r="AB11" s="38">
        <v>15</v>
      </c>
      <c r="AC11" s="39" t="s">
        <v>27</v>
      </c>
      <c r="AD11" s="38">
        <v>12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/>
      <c r="S12" s="39" t="s">
        <v>27</v>
      </c>
      <c r="T12" s="38"/>
      <c r="U12" s="288"/>
      <c r="V12" s="288"/>
      <c r="W12" s="38">
        <v>13</v>
      </c>
      <c r="X12" s="39" t="s">
        <v>27</v>
      </c>
      <c r="Y12" s="38">
        <v>15</v>
      </c>
      <c r="Z12" s="288"/>
      <c r="AA12" s="288"/>
      <c r="AB12" s="38">
        <v>12</v>
      </c>
      <c r="AC12" s="39" t="s">
        <v>27</v>
      </c>
      <c r="AD12" s="38">
        <v>15</v>
      </c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あまぞねす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あまぞねす</v>
      </c>
      <c r="AI13" s="252">
        <f>IF(B14&gt;F14,1,0)+IF(G14&gt;K14,1,0)+IF(L14&gt;P14,1,0)+IF(Q14&gt;U14,1,0)+IF(V14&gt;Z14,1,0)+IF(AA14&gt;AE14,1,0)</f>
        <v>2</v>
      </c>
      <c r="AJ13" s="237">
        <f>IF(F14&gt;B14,1,0)+IF(K14&gt;G14,1,0)+IF(P14&gt;L14,1,0)+IF(U14&gt;Q14,1,0)+IF(Z14&gt;V14,1,0)+IF(AE14&gt;AA14,1,0)</f>
        <v>2</v>
      </c>
      <c r="AK13" s="234">
        <f>SUM(AI13/(AI13+AJ13))</f>
        <v>0.5</v>
      </c>
      <c r="AL13" s="237">
        <f>RANK(AK13,$AK$5:$AK$28,0)</f>
        <v>3</v>
      </c>
      <c r="AM13" s="237">
        <f>SUM(B14+G14+L14+Q14+V14+AA14)</f>
        <v>5</v>
      </c>
      <c r="AN13" s="237">
        <f>SUM(F14+K14+P14+U14+Z14+AE14)</f>
        <v>4</v>
      </c>
      <c r="AO13" s="234">
        <f>SUM(AM13/(AM13+AN13))</f>
        <v>0.55555555555555558</v>
      </c>
      <c r="AP13" s="237">
        <f>RANK(AO13,$AO$5:$AO$28,0)</f>
        <v>4</v>
      </c>
      <c r="AQ13" s="237">
        <f>SUM(C14+C15+C16+H14+H15+H16+M14+M15+M16+R14+R15+R16+W14+W15+W16+AB14+AB15+AB16)</f>
        <v>121</v>
      </c>
      <c r="AR13" s="237">
        <f>SUM(E14+E15+E16+J14+J15+J16+O14+O15+O16+T14+T15+T16+Y14+Y15+Y16+AD14+AD15+AD16)</f>
        <v>113</v>
      </c>
      <c r="AS13" s="234">
        <f>SUM(AQ13/(AQ13+AR13))</f>
        <v>0.51709401709401714</v>
      </c>
      <c r="AT13" s="237">
        <f>RANK(AS13,$AS$5:$AS$28,0)</f>
        <v>4</v>
      </c>
      <c r="AU13" s="234">
        <f>RANK(AK13,$AK$5:$AK$28,1)+AO13</f>
        <v>3.5555555555555554</v>
      </c>
      <c r="AV13" s="234">
        <f>RANK(AU13,$AU$5:$AU$28,1)+AS13</f>
        <v>3.517094017094017</v>
      </c>
      <c r="AW13" s="240" t="str">
        <f>$AH$13</f>
        <v>あまぞねす</v>
      </c>
      <c r="AX13" s="243">
        <f>RANK(AV13,$AV$5:$AV$28)</f>
        <v>4</v>
      </c>
    </row>
    <row r="14" spans="1:50" ht="21.75" customHeight="1" x14ac:dyDescent="0.15">
      <c r="A14" s="250"/>
      <c r="B14" s="259">
        <f>IF(C14&gt;E14,1,0)+IF(C15&gt;E15,1,0)+IF(C16&gt;E16,1,0)</f>
        <v>2</v>
      </c>
      <c r="C14" s="58">
        <f>O6</f>
        <v>15</v>
      </c>
      <c r="D14" s="59" t="s">
        <v>27</v>
      </c>
      <c r="E14" s="58">
        <f>M6</f>
        <v>10</v>
      </c>
      <c r="F14" s="231">
        <f>IF(E14&gt;C14,1,0)+IF(E15&gt;C15,1,0)+IF(E16&gt;C16,1,0)</f>
        <v>0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2</v>
      </c>
      <c r="R14" s="38">
        <v>15</v>
      </c>
      <c r="S14" s="39" t="s">
        <v>27</v>
      </c>
      <c r="T14" s="38">
        <v>8</v>
      </c>
      <c r="U14" s="286">
        <f>IF(T14&gt;R14,1,0)+IF(T15&gt;R15,1,0)+IF(T16&gt;R16,1,0)</f>
        <v>0</v>
      </c>
      <c r="V14" s="286">
        <f>IF(W14&gt;Y14,1,0)+IF(W15&gt;Y15,1,0)+IF(W16&gt;Y16,1,0)</f>
        <v>1</v>
      </c>
      <c r="W14" s="38">
        <v>11</v>
      </c>
      <c r="X14" s="39" t="s">
        <v>27</v>
      </c>
      <c r="Y14" s="38">
        <v>15</v>
      </c>
      <c r="Z14" s="286">
        <f>IF(Y14&gt;W14,1,0)+IF(Y15&gt;W15,1,0)+IF(Y16&gt;W16,1,0)</f>
        <v>2</v>
      </c>
      <c r="AA14" s="286">
        <f>IF(AB14&gt;AD14,1,0)+IF(AB15&gt;AD15,1,0)+IF(AB16&gt;AD16,1,0)</f>
        <v>0</v>
      </c>
      <c r="AB14" s="38">
        <v>9</v>
      </c>
      <c r="AC14" s="39" t="s">
        <v>27</v>
      </c>
      <c r="AD14" s="38">
        <v>15</v>
      </c>
      <c r="AE14" s="289">
        <f>IF(AD14&gt;AB14,1,0)+IF(AD15&gt;AB15,1,0)+IF(AD16&gt;AB16,1,0)</f>
        <v>2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15</v>
      </c>
      <c r="D15" s="59" t="s">
        <v>27</v>
      </c>
      <c r="E15" s="58">
        <f>M7</f>
        <v>12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15</v>
      </c>
      <c r="S15" s="39" t="s">
        <v>27</v>
      </c>
      <c r="T15" s="38">
        <v>7</v>
      </c>
      <c r="U15" s="287"/>
      <c r="V15" s="287"/>
      <c r="W15" s="38">
        <v>17</v>
      </c>
      <c r="X15" s="39" t="s">
        <v>27</v>
      </c>
      <c r="Y15" s="38">
        <v>16</v>
      </c>
      <c r="Z15" s="287"/>
      <c r="AA15" s="287"/>
      <c r="AB15" s="38">
        <v>12</v>
      </c>
      <c r="AC15" s="39" t="s">
        <v>27</v>
      </c>
      <c r="AD15" s="38">
        <v>15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0</v>
      </c>
      <c r="D16" s="59" t="s">
        <v>27</v>
      </c>
      <c r="E16" s="58">
        <f>M8</f>
        <v>0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/>
      <c r="S16" s="39" t="s">
        <v>27</v>
      </c>
      <c r="T16" s="38"/>
      <c r="U16" s="288"/>
      <c r="V16" s="288"/>
      <c r="W16" s="38">
        <v>12</v>
      </c>
      <c r="X16" s="39" t="s">
        <v>27</v>
      </c>
      <c r="Y16" s="38">
        <v>15</v>
      </c>
      <c r="Z16" s="288"/>
      <c r="AA16" s="288"/>
      <c r="AB16" s="38"/>
      <c r="AC16" s="39" t="s">
        <v>27</v>
      </c>
      <c r="AD16" s="38"/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クレッシェンド　
ハニー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クレッシェンド　
ハニー</v>
      </c>
      <c r="AI17" s="252">
        <f>IF(B18&gt;F18,1,0)+IF(G18&gt;K18,1,0)+IF(L18&gt;P18,1,0)+IF(Q18&gt;U18,1,0)+IF(V18&gt;Z18,1,0)+IF(AA18&gt;AE18,1,0)</f>
        <v>0</v>
      </c>
      <c r="AJ17" s="237">
        <f>IF(F18&gt;B18,1,0)+IF(K18&gt;G18,1,0)+IF(P18&gt;L18,1,0)+IF(U18&gt;Q18,1,0)+IF(Z18&gt;V18,1,0)+IF(AE18&gt;AA18,1,0)</f>
        <v>4</v>
      </c>
      <c r="AK17" s="234">
        <f>SUM(AI17/(AI17+AJ17))</f>
        <v>0</v>
      </c>
      <c r="AL17" s="237">
        <f>RANK(AK17,$AK$5:$AK$28,0)</f>
        <v>5</v>
      </c>
      <c r="AM17" s="237">
        <f>SUM(B18+G18+L18+Q18+V18+AA18)</f>
        <v>0</v>
      </c>
      <c r="AN17" s="237">
        <f>SUM(F18+K18+P18+U18+Z18+AE18)</f>
        <v>8</v>
      </c>
      <c r="AO17" s="234">
        <f>SUM(AM17/(AM17+AN17))</f>
        <v>0</v>
      </c>
      <c r="AP17" s="237">
        <f>RANK(AO17,$AO$5:$AO$28,0)</f>
        <v>5</v>
      </c>
      <c r="AQ17" s="237">
        <f>SUM(C18+C19+C20+H18+H19+H20+M18+M19+M20+R18+R19+R20+W18+W19+W20+AB18+AB19+AB20)</f>
        <v>65</v>
      </c>
      <c r="AR17" s="237">
        <f>SUM(E18+E19+E20+J18+J19+J20+O18+O19+O20+T18+T19+T20+Y18+Y19+Y20+AD18+AD19+AD20)</f>
        <v>120</v>
      </c>
      <c r="AS17" s="234">
        <f>SUM(AQ17/(AQ17+AR17))</f>
        <v>0.35135135135135137</v>
      </c>
      <c r="AT17" s="237">
        <f>RANK(AS17,$AS$5:$AS$28,0)</f>
        <v>6</v>
      </c>
      <c r="AU17" s="234">
        <f>RANK(AK17,$AK$5:$AK$28,1)+AO17</f>
        <v>1</v>
      </c>
      <c r="AV17" s="234">
        <f>RANK(AU17,$AU$5:$AU$28,1)+AS17</f>
        <v>1.3513513513513513</v>
      </c>
      <c r="AW17" s="240" t="str">
        <f>$AH$17</f>
        <v>クレッシェンド　
ハニー</v>
      </c>
      <c r="AX17" s="243">
        <f>RANK(AV17,$AV$5:$AV$28)</f>
        <v>6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0</v>
      </c>
      <c r="H18" s="58">
        <f>T10</f>
        <v>9</v>
      </c>
      <c r="I18" s="59" t="s">
        <v>27</v>
      </c>
      <c r="J18" s="58">
        <f>R10</f>
        <v>15</v>
      </c>
      <c r="K18" s="231">
        <f>IF(J18&gt;H18,1,0)+IF(J19&gt;H19,1,0)+IF(J20&gt;H20,1,0)</f>
        <v>2</v>
      </c>
      <c r="L18" s="231">
        <f>IF(M18&gt;O18,1,0)+IF(M19&gt;O19,1,0)+IF(M20&gt;O20,1,0)</f>
        <v>0</v>
      </c>
      <c r="M18" s="58">
        <f>T14</f>
        <v>8</v>
      </c>
      <c r="N18" s="59" t="s">
        <v>27</v>
      </c>
      <c r="O18" s="58">
        <f>R14</f>
        <v>15</v>
      </c>
      <c r="P18" s="231">
        <f>IF(O18&gt;M18,1,0)+IF(O19&gt;M19,1,0)+IF(O20&gt;M20,1,0)</f>
        <v>2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0</v>
      </c>
      <c r="W18" s="38">
        <v>11</v>
      </c>
      <c r="X18" s="39" t="s">
        <v>27</v>
      </c>
      <c r="Y18" s="38">
        <v>15</v>
      </c>
      <c r="Z18" s="286">
        <f>IF(Y18&gt;W18,1,0)+IF(Y19&gt;W19,1,0)+IF(Y20&gt;W20,1,0)</f>
        <v>2</v>
      </c>
      <c r="AA18" s="286">
        <f>IF(AB18&gt;AD18,1,0)+IF(AB19&gt;AD19,1,0)+IF(AB20&gt;AD20,1,0)</f>
        <v>0</v>
      </c>
      <c r="AB18" s="38">
        <v>4</v>
      </c>
      <c r="AC18" s="39" t="s">
        <v>27</v>
      </c>
      <c r="AD18" s="38">
        <v>15</v>
      </c>
      <c r="AE18" s="289">
        <f>IF(AD18&gt;AB18,1,0)+IF(AD19&gt;AB19,1,0)+IF(AD20&gt;AB20,1,0)</f>
        <v>2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9</v>
      </c>
      <c r="I19" s="59" t="s">
        <v>27</v>
      </c>
      <c r="J19" s="58">
        <f>R11</f>
        <v>15</v>
      </c>
      <c r="K19" s="232"/>
      <c r="L19" s="232"/>
      <c r="M19" s="58">
        <f>T15</f>
        <v>7</v>
      </c>
      <c r="N19" s="59" t="s">
        <v>27</v>
      </c>
      <c r="O19" s="58">
        <f>R15</f>
        <v>15</v>
      </c>
      <c r="P19" s="232"/>
      <c r="Q19" s="276"/>
      <c r="R19" s="56"/>
      <c r="S19" s="57" t="s">
        <v>27</v>
      </c>
      <c r="T19" s="56"/>
      <c r="U19" s="276"/>
      <c r="V19" s="287"/>
      <c r="W19" s="38">
        <v>10</v>
      </c>
      <c r="X19" s="39" t="s">
        <v>27</v>
      </c>
      <c r="Y19" s="38">
        <v>15</v>
      </c>
      <c r="Z19" s="287"/>
      <c r="AA19" s="287"/>
      <c r="AB19" s="38">
        <v>7</v>
      </c>
      <c r="AC19" s="39" t="s">
        <v>27</v>
      </c>
      <c r="AD19" s="38">
        <v>15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0</v>
      </c>
      <c r="I20" s="59" t="s">
        <v>29</v>
      </c>
      <c r="J20" s="58">
        <f>R12</f>
        <v>0</v>
      </c>
      <c r="K20" s="294"/>
      <c r="L20" s="294"/>
      <c r="M20" s="58">
        <f>T16</f>
        <v>0</v>
      </c>
      <c r="N20" s="59" t="s">
        <v>29</v>
      </c>
      <c r="O20" s="58">
        <f>R16</f>
        <v>0</v>
      </c>
      <c r="P20" s="294"/>
      <c r="Q20" s="295"/>
      <c r="R20" s="56"/>
      <c r="S20" s="57" t="s">
        <v>28</v>
      </c>
      <c r="T20" s="56"/>
      <c r="U20" s="295"/>
      <c r="V20" s="288"/>
      <c r="W20" s="38"/>
      <c r="X20" s="39" t="s">
        <v>29</v>
      </c>
      <c r="Y20" s="38"/>
      <c r="Z20" s="288"/>
      <c r="AA20" s="288"/>
      <c r="AB20" s="38"/>
      <c r="AC20" s="39" t="s">
        <v>29</v>
      </c>
      <c r="AD20" s="38"/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ミラクルズ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ミラクルズ</v>
      </c>
      <c r="AI21" s="252">
        <f>IF(B22&gt;F22,1,0)+IF(G22&gt;K22,1,0)+IF(L22&gt;P22,1,0)+IF(Q22&gt;U22,1,0)+IF(V22&gt;Z22,1,0)+IF(AA22&gt;AE22,1,0)</f>
        <v>4</v>
      </c>
      <c r="AJ21" s="237">
        <f>IF(F22&gt;B22,1,0)+IF(K22&gt;G22,1,0)+IF(P22&gt;L22,1,0)+IF(U22&gt;Q22,1,0)+IF(Z22&gt;V22,1,0)+IF(AE22&gt;AA22,1,0)</f>
        <v>0</v>
      </c>
      <c r="AK21" s="234">
        <f>SUM(AI21/(AI21+AJ21))</f>
        <v>1</v>
      </c>
      <c r="AL21" s="237">
        <f>RANK(AK21,$AK$5:$AK$28,0)</f>
        <v>1</v>
      </c>
      <c r="AM21" s="237">
        <f>SUM(B22+G22+L22+Q22+V22+AA22)</f>
        <v>8</v>
      </c>
      <c r="AN21" s="237">
        <f>SUM(F22+K22+P22+U22+Z22+AE22)</f>
        <v>2</v>
      </c>
      <c r="AO21" s="234">
        <f>SUM(AM21/(AM21+AN21))</f>
        <v>0.8</v>
      </c>
      <c r="AP21" s="237">
        <f>RANK(AO21,$AO$5:$AO$28,0)</f>
        <v>2</v>
      </c>
      <c r="AQ21" s="237">
        <f>SUM(C22+C23+C24+H22+H23+H24+M22+M23+M24+R22+R23+R24+W22+W23+W24+AB22+AB23+AB24)</f>
        <v>142</v>
      </c>
      <c r="AR21" s="237">
        <f>SUM(E22+E23+E24+J22+J23+J24+O22+O23+O24+T22+T23+T24+Y22+Y23+Y24+AD22+AD23+AD24)</f>
        <v>119</v>
      </c>
      <c r="AS21" s="234">
        <f>SUM(AQ21/(AQ21+AR21))</f>
        <v>0.54406130268199238</v>
      </c>
      <c r="AT21" s="237">
        <f>RANK(AS21,$AS$5:$AS$28,0)</f>
        <v>2</v>
      </c>
      <c r="AU21" s="234">
        <f>RANK(AK21,$AK$5:$AK$28,1)+AO21</f>
        <v>5.8</v>
      </c>
      <c r="AV21" s="234">
        <f>RANK(AU21,$AU$5:$AU$28,1)+AS21</f>
        <v>5.5440613026819925</v>
      </c>
      <c r="AW21" s="240" t="str">
        <f>$AH$21</f>
        <v>ミラクルズ</v>
      </c>
      <c r="AX21" s="243">
        <f>RANK(AV21,$AV$5:$AV$28)</f>
        <v>2</v>
      </c>
    </row>
    <row r="22" spans="1:50" ht="21.95" customHeight="1" x14ac:dyDescent="0.15">
      <c r="A22" s="250"/>
      <c r="B22" s="259">
        <f>IF(C22&gt;E22,1,0)+IF(C23&gt;E23,1,0)+IF(C24&gt;E24,1,0)</f>
        <v>2</v>
      </c>
      <c r="C22" s="58">
        <f>Y6</f>
        <v>15</v>
      </c>
      <c r="D22" s="59" t="s">
        <v>29</v>
      </c>
      <c r="E22" s="58">
        <f>W6</f>
        <v>8</v>
      </c>
      <c r="F22" s="231">
        <f>IF(E22&gt;C22,1,0)+IF(E23&gt;C23,1,0)+IF(E24&gt;C24,1,0)</f>
        <v>0</v>
      </c>
      <c r="G22" s="231">
        <f>IF(H22&gt;J22,1,0)+IF(H23&gt;J23,1,0)+IF(H24&gt;J24,1,0)</f>
        <v>2</v>
      </c>
      <c r="H22" s="58">
        <f>Y10</f>
        <v>6</v>
      </c>
      <c r="I22" s="59" t="s">
        <v>28</v>
      </c>
      <c r="J22" s="58">
        <f>W10</f>
        <v>15</v>
      </c>
      <c r="K22" s="231">
        <f>IF(J22&gt;H22,1,0)+IF(J23&gt;H23,1,0)+IF(J24&gt;H24,1,0)</f>
        <v>1</v>
      </c>
      <c r="L22" s="231">
        <f>IF(M22&gt;O22,1,0)+IF(M23&gt;O23,1,0)+IF(M24&gt;O24,1,0)</f>
        <v>2</v>
      </c>
      <c r="M22" s="58">
        <f>Y14</f>
        <v>15</v>
      </c>
      <c r="N22" s="59" t="s">
        <v>29</v>
      </c>
      <c r="O22" s="58">
        <f>W14</f>
        <v>11</v>
      </c>
      <c r="P22" s="231">
        <f>IF(O22&gt;M22,1,0)+IF(O23&gt;M23,1,0)+IF(O24&gt;M24,1,0)</f>
        <v>1</v>
      </c>
      <c r="Q22" s="231">
        <f>IF(R22&gt;T22,1,0)+IF(R23&gt;T23,1,0)+IF(R24&gt;T24,1,0)</f>
        <v>2</v>
      </c>
      <c r="R22" s="58">
        <f>Y18</f>
        <v>15</v>
      </c>
      <c r="S22" s="59" t="s">
        <v>29</v>
      </c>
      <c r="T22" s="58">
        <f>W18</f>
        <v>11</v>
      </c>
      <c r="U22" s="231">
        <f>IF(T22&gt;R22,1,0)+IF(T23&gt;R23,1,0)+IF(T24&gt;R24,1,0)</f>
        <v>0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15</v>
      </c>
      <c r="D23" s="59" t="s">
        <v>30</v>
      </c>
      <c r="E23" s="58">
        <f>W7</f>
        <v>11</v>
      </c>
      <c r="F23" s="232"/>
      <c r="G23" s="232"/>
      <c r="H23" s="58">
        <f>Y11</f>
        <v>15</v>
      </c>
      <c r="I23" s="59" t="s">
        <v>27</v>
      </c>
      <c r="J23" s="58">
        <f>W11</f>
        <v>11</v>
      </c>
      <c r="K23" s="232"/>
      <c r="L23" s="232"/>
      <c r="M23" s="58">
        <f>Y15</f>
        <v>16</v>
      </c>
      <c r="N23" s="59" t="s">
        <v>27</v>
      </c>
      <c r="O23" s="58">
        <f>W15</f>
        <v>17</v>
      </c>
      <c r="P23" s="232"/>
      <c r="Q23" s="232"/>
      <c r="R23" s="58">
        <f>Y19</f>
        <v>15</v>
      </c>
      <c r="S23" s="59" t="s">
        <v>27</v>
      </c>
      <c r="T23" s="58">
        <f>W19</f>
        <v>10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0</v>
      </c>
      <c r="D24" s="59" t="s">
        <v>27</v>
      </c>
      <c r="E24" s="58">
        <f>W8</f>
        <v>0</v>
      </c>
      <c r="F24" s="294"/>
      <c r="G24" s="294"/>
      <c r="H24" s="58">
        <f>Y12</f>
        <v>15</v>
      </c>
      <c r="I24" s="59" t="s">
        <v>27</v>
      </c>
      <c r="J24" s="58">
        <f>W12</f>
        <v>13</v>
      </c>
      <c r="K24" s="294"/>
      <c r="L24" s="294"/>
      <c r="M24" s="58">
        <f>Y16</f>
        <v>15</v>
      </c>
      <c r="N24" s="59" t="s">
        <v>27</v>
      </c>
      <c r="O24" s="58">
        <f>W16</f>
        <v>12</v>
      </c>
      <c r="P24" s="294"/>
      <c r="Q24" s="294"/>
      <c r="R24" s="58">
        <f>Y20</f>
        <v>0</v>
      </c>
      <c r="S24" s="59" t="s">
        <v>27</v>
      </c>
      <c r="T24" s="58">
        <f>W20</f>
        <v>0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Beau　Mom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Beau　Mom</v>
      </c>
      <c r="AI25" s="252">
        <f>IF(B26&gt;F26,1,0)+IF(G26&gt;K26,1,0)+IF(L26&gt;P26,1,0)+IF(Q26&gt;U26,1,0)+IF(V26&gt;Z26,1,0)+IF(AA26&gt;AE26,1,0)</f>
        <v>4</v>
      </c>
      <c r="AJ25" s="237">
        <f>IF(F26&gt;B26,1,0)+IF(K26&gt;G26,1,0)+IF(P26&gt;L26,1,0)+IF(U26&gt;Q26,1,0)+IF(Z26&gt;V26,1,0)+IF(AE26&gt;AA26,1,0)</f>
        <v>0</v>
      </c>
      <c r="AK25" s="234">
        <f>SUM(AI25/(AI25+AJ25))</f>
        <v>1</v>
      </c>
      <c r="AL25" s="237">
        <f>RANK(AK25,$AK$5:$AK$28,0)</f>
        <v>1</v>
      </c>
      <c r="AM25" s="237">
        <f>SUM(B26+G26+L26+Q26+V26+AA26)</f>
        <v>8</v>
      </c>
      <c r="AN25" s="237">
        <f>SUM(F26+K26+P26+U26+Z26+AE26)</f>
        <v>1</v>
      </c>
      <c r="AO25" s="234">
        <f>SUM(AM25/(AM25+AN25))</f>
        <v>0.88888888888888884</v>
      </c>
      <c r="AP25" s="237">
        <f>RANK(AO25,$AO$5:$AO$28,0)</f>
        <v>1</v>
      </c>
      <c r="AQ25" s="237">
        <f>SUM(C26+C27+C28+H26+H27+H28+M26+M27+M28+R26+R27+R28+W26+W27+W28+AB26+AB27+AB28)</f>
        <v>132</v>
      </c>
      <c r="AR25" s="237">
        <f>SUM(E26+E27+E28+J26+J27+J28+O26+O27+O28+T26+T27+T28+Y26+Y27+Y28+AD26+AD27+AD28)</f>
        <v>81</v>
      </c>
      <c r="AS25" s="234">
        <f>SUM(AQ25/(AQ25+AR25))</f>
        <v>0.61971830985915488</v>
      </c>
      <c r="AT25" s="237">
        <f>RANK(AS25,$AS$5:$AS$28,0)</f>
        <v>1</v>
      </c>
      <c r="AU25" s="234">
        <f>RANK(AK25,$AK$5:$AK$28,1)+AO25</f>
        <v>5.8888888888888893</v>
      </c>
      <c r="AV25" s="234">
        <f>RANK(AU25,$AU$5:$AU$28,1)+AS25</f>
        <v>6.619718309859155</v>
      </c>
      <c r="AW25" s="240" t="str">
        <f>$AH$25</f>
        <v>Beau　Mom</v>
      </c>
      <c r="AX25" s="243">
        <f>RANK(AV25,$AV$5:$AV$28)</f>
        <v>1</v>
      </c>
    </row>
    <row r="26" spans="1:50" ht="21.95" customHeight="1" x14ac:dyDescent="0.15">
      <c r="A26" s="250"/>
      <c r="B26" s="259">
        <f>IF(C26&gt;E26,1,0)+IF(C27&gt;E27,1,0)+IF(C28&gt;E28,1,0)</f>
        <v>2</v>
      </c>
      <c r="C26" s="58">
        <f>AD6</f>
        <v>15</v>
      </c>
      <c r="D26" s="59" t="s">
        <v>27</v>
      </c>
      <c r="E26" s="58">
        <f>AB6</f>
        <v>8</v>
      </c>
      <c r="F26" s="231">
        <f>IF(E26&gt;C26,1,0)+IF(E27&gt;C27,1,0)+IF(E28&gt;C28,1,0)</f>
        <v>0</v>
      </c>
      <c r="G26" s="231">
        <f>IF(H26&gt;J26,1,0)+IF(H27&gt;J27,1,0)+IF(H28&gt;J28,1,0)</f>
        <v>2</v>
      </c>
      <c r="H26" s="58">
        <f>AD10</f>
        <v>15</v>
      </c>
      <c r="I26" s="59" t="s">
        <v>27</v>
      </c>
      <c r="J26" s="58">
        <f>AB10</f>
        <v>9</v>
      </c>
      <c r="K26" s="231">
        <f>IF(J26&gt;H26,1,0)+IF(J27&gt;H27,1,0)+IF(J28&gt;H28,1,0)</f>
        <v>1</v>
      </c>
      <c r="L26" s="231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9</v>
      </c>
      <c r="P26" s="231">
        <f>IF(O26&gt;M26,1,0)+IF(O27&gt;M27,1,0)+IF(O28&gt;M28,1,0)</f>
        <v>0</v>
      </c>
      <c r="Q26" s="231">
        <f>IF(R26&gt;T26,1,0)+IF(R27&gt;T27,1,0)+IF(R28&gt;T28,1,0)</f>
        <v>2</v>
      </c>
      <c r="R26" s="58">
        <f>AD18</f>
        <v>15</v>
      </c>
      <c r="S26" s="59" t="s">
        <v>27</v>
      </c>
      <c r="T26" s="58">
        <f>AB18</f>
        <v>4</v>
      </c>
      <c r="U26" s="231">
        <f>IF(T26&gt;R26,1,0)+IF(T27&gt;R27,1,0)+IF(T28&gt;R28,1,0)</f>
        <v>0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15</v>
      </c>
      <c r="D27" s="59" t="s">
        <v>27</v>
      </c>
      <c r="E27" s="58">
        <f>AB7</f>
        <v>5</v>
      </c>
      <c r="F27" s="232"/>
      <c r="G27" s="232"/>
      <c r="H27" s="58">
        <f>AD11</f>
        <v>12</v>
      </c>
      <c r="I27" s="59" t="s">
        <v>27</v>
      </c>
      <c r="J27" s="58">
        <f>AB11</f>
        <v>15</v>
      </c>
      <c r="K27" s="232"/>
      <c r="L27" s="232"/>
      <c r="M27" s="58">
        <f>AD15</f>
        <v>15</v>
      </c>
      <c r="N27" s="59" t="s">
        <v>27</v>
      </c>
      <c r="O27" s="58">
        <f>AB15</f>
        <v>12</v>
      </c>
      <c r="P27" s="232"/>
      <c r="Q27" s="232"/>
      <c r="R27" s="58">
        <f>AD19</f>
        <v>15</v>
      </c>
      <c r="S27" s="59" t="s">
        <v>27</v>
      </c>
      <c r="T27" s="58">
        <f>AB19</f>
        <v>7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0</v>
      </c>
      <c r="D28" s="63" t="s">
        <v>27</v>
      </c>
      <c r="E28" s="62">
        <f>AB8</f>
        <v>0</v>
      </c>
      <c r="F28" s="233"/>
      <c r="G28" s="233"/>
      <c r="H28" s="62">
        <f>AD12</f>
        <v>15</v>
      </c>
      <c r="I28" s="63" t="s">
        <v>27</v>
      </c>
      <c r="J28" s="62">
        <f>AB12</f>
        <v>12</v>
      </c>
      <c r="K28" s="233"/>
      <c r="L28" s="233"/>
      <c r="M28" s="62">
        <f>AD16</f>
        <v>0</v>
      </c>
      <c r="N28" s="63" t="s">
        <v>27</v>
      </c>
      <c r="O28" s="62">
        <f>AB16</f>
        <v>0</v>
      </c>
      <c r="P28" s="233"/>
      <c r="Q28" s="233"/>
      <c r="R28" s="62">
        <f>AD20</f>
        <v>0</v>
      </c>
      <c r="S28" s="63" t="s">
        <v>27</v>
      </c>
      <c r="T28" s="62">
        <f>AB20</f>
        <v>0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200"/>
  <sheetViews>
    <sheetView zoomScale="65" zoomScaleNormal="65" workbookViewId="0">
      <selection activeCell="AB24" sqref="AB22:AD24"/>
    </sheetView>
  </sheetViews>
  <sheetFormatPr defaultRowHeight="13.5" x14ac:dyDescent="0.15"/>
  <cols>
    <col min="1" max="1" width="15.625" style="32" customWidth="1"/>
    <col min="2" max="37" width="3.625" style="32" customWidth="1"/>
    <col min="38" max="38" width="15.625" style="32" customWidth="1"/>
    <col min="39" max="40" width="5.625" style="32" customWidth="1"/>
    <col min="41" max="42" width="9.625" style="32" customWidth="1"/>
    <col min="43" max="44" width="5.625" style="32" customWidth="1"/>
    <col min="45" max="46" width="9.625" style="32" customWidth="1"/>
    <col min="47" max="48" width="5.625" style="32" customWidth="1"/>
    <col min="49" max="52" width="9.625" style="32" customWidth="1"/>
    <col min="53" max="53" width="15.625" style="32" customWidth="1"/>
    <col min="54" max="54" width="9.625" style="32" customWidth="1"/>
    <col min="55" max="256" width="9" style="32"/>
    <col min="257" max="257" width="15.625" style="32" customWidth="1"/>
    <col min="258" max="293" width="3.625" style="32" customWidth="1"/>
    <col min="294" max="294" width="15.625" style="32" customWidth="1"/>
    <col min="295" max="296" width="5.625" style="32" customWidth="1"/>
    <col min="297" max="298" width="9.625" style="32" customWidth="1"/>
    <col min="299" max="300" width="5.625" style="32" customWidth="1"/>
    <col min="301" max="302" width="9.625" style="32" customWidth="1"/>
    <col min="303" max="304" width="5.625" style="32" customWidth="1"/>
    <col min="305" max="308" width="9.625" style="32" customWidth="1"/>
    <col min="309" max="309" width="15.625" style="32" customWidth="1"/>
    <col min="310" max="310" width="9.625" style="32" customWidth="1"/>
    <col min="311" max="512" width="9" style="32"/>
    <col min="513" max="513" width="15.625" style="32" customWidth="1"/>
    <col min="514" max="549" width="3.625" style="32" customWidth="1"/>
    <col min="550" max="550" width="15.625" style="32" customWidth="1"/>
    <col min="551" max="552" width="5.625" style="32" customWidth="1"/>
    <col min="553" max="554" width="9.625" style="32" customWidth="1"/>
    <col min="555" max="556" width="5.625" style="32" customWidth="1"/>
    <col min="557" max="558" width="9.625" style="32" customWidth="1"/>
    <col min="559" max="560" width="5.625" style="32" customWidth="1"/>
    <col min="561" max="564" width="9.625" style="32" customWidth="1"/>
    <col min="565" max="565" width="15.625" style="32" customWidth="1"/>
    <col min="566" max="566" width="9.625" style="32" customWidth="1"/>
    <col min="567" max="768" width="9" style="32"/>
    <col min="769" max="769" width="15.625" style="32" customWidth="1"/>
    <col min="770" max="805" width="3.625" style="32" customWidth="1"/>
    <col min="806" max="806" width="15.625" style="32" customWidth="1"/>
    <col min="807" max="808" width="5.625" style="32" customWidth="1"/>
    <col min="809" max="810" width="9.625" style="32" customWidth="1"/>
    <col min="811" max="812" width="5.625" style="32" customWidth="1"/>
    <col min="813" max="814" width="9.625" style="32" customWidth="1"/>
    <col min="815" max="816" width="5.625" style="32" customWidth="1"/>
    <col min="817" max="820" width="9.625" style="32" customWidth="1"/>
    <col min="821" max="821" width="15.625" style="32" customWidth="1"/>
    <col min="822" max="822" width="9.625" style="32" customWidth="1"/>
    <col min="823" max="1024" width="9" style="32"/>
    <col min="1025" max="1025" width="15.625" style="32" customWidth="1"/>
    <col min="1026" max="1061" width="3.625" style="32" customWidth="1"/>
    <col min="1062" max="1062" width="15.625" style="32" customWidth="1"/>
    <col min="1063" max="1064" width="5.625" style="32" customWidth="1"/>
    <col min="1065" max="1066" width="9.625" style="32" customWidth="1"/>
    <col min="1067" max="1068" width="5.625" style="32" customWidth="1"/>
    <col min="1069" max="1070" width="9.625" style="32" customWidth="1"/>
    <col min="1071" max="1072" width="5.625" style="32" customWidth="1"/>
    <col min="1073" max="1076" width="9.625" style="32" customWidth="1"/>
    <col min="1077" max="1077" width="15.625" style="32" customWidth="1"/>
    <col min="1078" max="1078" width="9.625" style="32" customWidth="1"/>
    <col min="1079" max="1280" width="9" style="32"/>
    <col min="1281" max="1281" width="15.625" style="32" customWidth="1"/>
    <col min="1282" max="1317" width="3.625" style="32" customWidth="1"/>
    <col min="1318" max="1318" width="15.625" style="32" customWidth="1"/>
    <col min="1319" max="1320" width="5.625" style="32" customWidth="1"/>
    <col min="1321" max="1322" width="9.625" style="32" customWidth="1"/>
    <col min="1323" max="1324" width="5.625" style="32" customWidth="1"/>
    <col min="1325" max="1326" width="9.625" style="32" customWidth="1"/>
    <col min="1327" max="1328" width="5.625" style="32" customWidth="1"/>
    <col min="1329" max="1332" width="9.625" style="32" customWidth="1"/>
    <col min="1333" max="1333" width="15.625" style="32" customWidth="1"/>
    <col min="1334" max="1334" width="9.625" style="32" customWidth="1"/>
    <col min="1335" max="1536" width="9" style="32"/>
    <col min="1537" max="1537" width="15.625" style="32" customWidth="1"/>
    <col min="1538" max="1573" width="3.625" style="32" customWidth="1"/>
    <col min="1574" max="1574" width="15.625" style="32" customWidth="1"/>
    <col min="1575" max="1576" width="5.625" style="32" customWidth="1"/>
    <col min="1577" max="1578" width="9.625" style="32" customWidth="1"/>
    <col min="1579" max="1580" width="5.625" style="32" customWidth="1"/>
    <col min="1581" max="1582" width="9.625" style="32" customWidth="1"/>
    <col min="1583" max="1584" width="5.625" style="32" customWidth="1"/>
    <col min="1585" max="1588" width="9.625" style="32" customWidth="1"/>
    <col min="1589" max="1589" width="15.625" style="32" customWidth="1"/>
    <col min="1590" max="1590" width="9.625" style="32" customWidth="1"/>
    <col min="1591" max="1792" width="9" style="32"/>
    <col min="1793" max="1793" width="15.625" style="32" customWidth="1"/>
    <col min="1794" max="1829" width="3.625" style="32" customWidth="1"/>
    <col min="1830" max="1830" width="15.625" style="32" customWidth="1"/>
    <col min="1831" max="1832" width="5.625" style="32" customWidth="1"/>
    <col min="1833" max="1834" width="9.625" style="32" customWidth="1"/>
    <col min="1835" max="1836" width="5.625" style="32" customWidth="1"/>
    <col min="1837" max="1838" width="9.625" style="32" customWidth="1"/>
    <col min="1839" max="1840" width="5.625" style="32" customWidth="1"/>
    <col min="1841" max="1844" width="9.625" style="32" customWidth="1"/>
    <col min="1845" max="1845" width="15.625" style="32" customWidth="1"/>
    <col min="1846" max="1846" width="9.625" style="32" customWidth="1"/>
    <col min="1847" max="2048" width="9" style="32"/>
    <col min="2049" max="2049" width="15.625" style="32" customWidth="1"/>
    <col min="2050" max="2085" width="3.625" style="32" customWidth="1"/>
    <col min="2086" max="2086" width="15.625" style="32" customWidth="1"/>
    <col min="2087" max="2088" width="5.625" style="32" customWidth="1"/>
    <col min="2089" max="2090" width="9.625" style="32" customWidth="1"/>
    <col min="2091" max="2092" width="5.625" style="32" customWidth="1"/>
    <col min="2093" max="2094" width="9.625" style="32" customWidth="1"/>
    <col min="2095" max="2096" width="5.625" style="32" customWidth="1"/>
    <col min="2097" max="2100" width="9.625" style="32" customWidth="1"/>
    <col min="2101" max="2101" width="15.625" style="32" customWidth="1"/>
    <col min="2102" max="2102" width="9.625" style="32" customWidth="1"/>
    <col min="2103" max="2304" width="9" style="32"/>
    <col min="2305" max="2305" width="15.625" style="32" customWidth="1"/>
    <col min="2306" max="2341" width="3.625" style="32" customWidth="1"/>
    <col min="2342" max="2342" width="15.625" style="32" customWidth="1"/>
    <col min="2343" max="2344" width="5.625" style="32" customWidth="1"/>
    <col min="2345" max="2346" width="9.625" style="32" customWidth="1"/>
    <col min="2347" max="2348" width="5.625" style="32" customWidth="1"/>
    <col min="2349" max="2350" width="9.625" style="32" customWidth="1"/>
    <col min="2351" max="2352" width="5.625" style="32" customWidth="1"/>
    <col min="2353" max="2356" width="9.625" style="32" customWidth="1"/>
    <col min="2357" max="2357" width="15.625" style="32" customWidth="1"/>
    <col min="2358" max="2358" width="9.625" style="32" customWidth="1"/>
    <col min="2359" max="2560" width="9" style="32"/>
    <col min="2561" max="2561" width="15.625" style="32" customWidth="1"/>
    <col min="2562" max="2597" width="3.625" style="32" customWidth="1"/>
    <col min="2598" max="2598" width="15.625" style="32" customWidth="1"/>
    <col min="2599" max="2600" width="5.625" style="32" customWidth="1"/>
    <col min="2601" max="2602" width="9.625" style="32" customWidth="1"/>
    <col min="2603" max="2604" width="5.625" style="32" customWidth="1"/>
    <col min="2605" max="2606" width="9.625" style="32" customWidth="1"/>
    <col min="2607" max="2608" width="5.625" style="32" customWidth="1"/>
    <col min="2609" max="2612" width="9.625" style="32" customWidth="1"/>
    <col min="2613" max="2613" width="15.625" style="32" customWidth="1"/>
    <col min="2614" max="2614" width="9.625" style="32" customWidth="1"/>
    <col min="2615" max="2816" width="9" style="32"/>
    <col min="2817" max="2817" width="15.625" style="32" customWidth="1"/>
    <col min="2818" max="2853" width="3.625" style="32" customWidth="1"/>
    <col min="2854" max="2854" width="15.625" style="32" customWidth="1"/>
    <col min="2855" max="2856" width="5.625" style="32" customWidth="1"/>
    <col min="2857" max="2858" width="9.625" style="32" customWidth="1"/>
    <col min="2859" max="2860" width="5.625" style="32" customWidth="1"/>
    <col min="2861" max="2862" width="9.625" style="32" customWidth="1"/>
    <col min="2863" max="2864" width="5.625" style="32" customWidth="1"/>
    <col min="2865" max="2868" width="9.625" style="32" customWidth="1"/>
    <col min="2869" max="2869" width="15.625" style="32" customWidth="1"/>
    <col min="2870" max="2870" width="9.625" style="32" customWidth="1"/>
    <col min="2871" max="3072" width="9" style="32"/>
    <col min="3073" max="3073" width="15.625" style="32" customWidth="1"/>
    <col min="3074" max="3109" width="3.625" style="32" customWidth="1"/>
    <col min="3110" max="3110" width="15.625" style="32" customWidth="1"/>
    <col min="3111" max="3112" width="5.625" style="32" customWidth="1"/>
    <col min="3113" max="3114" width="9.625" style="32" customWidth="1"/>
    <col min="3115" max="3116" width="5.625" style="32" customWidth="1"/>
    <col min="3117" max="3118" width="9.625" style="32" customWidth="1"/>
    <col min="3119" max="3120" width="5.625" style="32" customWidth="1"/>
    <col min="3121" max="3124" width="9.625" style="32" customWidth="1"/>
    <col min="3125" max="3125" width="15.625" style="32" customWidth="1"/>
    <col min="3126" max="3126" width="9.625" style="32" customWidth="1"/>
    <col min="3127" max="3328" width="9" style="32"/>
    <col min="3329" max="3329" width="15.625" style="32" customWidth="1"/>
    <col min="3330" max="3365" width="3.625" style="32" customWidth="1"/>
    <col min="3366" max="3366" width="15.625" style="32" customWidth="1"/>
    <col min="3367" max="3368" width="5.625" style="32" customWidth="1"/>
    <col min="3369" max="3370" width="9.625" style="32" customWidth="1"/>
    <col min="3371" max="3372" width="5.625" style="32" customWidth="1"/>
    <col min="3373" max="3374" width="9.625" style="32" customWidth="1"/>
    <col min="3375" max="3376" width="5.625" style="32" customWidth="1"/>
    <col min="3377" max="3380" width="9.625" style="32" customWidth="1"/>
    <col min="3381" max="3381" width="15.625" style="32" customWidth="1"/>
    <col min="3382" max="3382" width="9.625" style="32" customWidth="1"/>
    <col min="3383" max="3584" width="9" style="32"/>
    <col min="3585" max="3585" width="15.625" style="32" customWidth="1"/>
    <col min="3586" max="3621" width="3.625" style="32" customWidth="1"/>
    <col min="3622" max="3622" width="15.625" style="32" customWidth="1"/>
    <col min="3623" max="3624" width="5.625" style="32" customWidth="1"/>
    <col min="3625" max="3626" width="9.625" style="32" customWidth="1"/>
    <col min="3627" max="3628" width="5.625" style="32" customWidth="1"/>
    <col min="3629" max="3630" width="9.625" style="32" customWidth="1"/>
    <col min="3631" max="3632" width="5.625" style="32" customWidth="1"/>
    <col min="3633" max="3636" width="9.625" style="32" customWidth="1"/>
    <col min="3637" max="3637" width="15.625" style="32" customWidth="1"/>
    <col min="3638" max="3638" width="9.625" style="32" customWidth="1"/>
    <col min="3639" max="3840" width="9" style="32"/>
    <col min="3841" max="3841" width="15.625" style="32" customWidth="1"/>
    <col min="3842" max="3877" width="3.625" style="32" customWidth="1"/>
    <col min="3878" max="3878" width="15.625" style="32" customWidth="1"/>
    <col min="3879" max="3880" width="5.625" style="32" customWidth="1"/>
    <col min="3881" max="3882" width="9.625" style="32" customWidth="1"/>
    <col min="3883" max="3884" width="5.625" style="32" customWidth="1"/>
    <col min="3885" max="3886" width="9.625" style="32" customWidth="1"/>
    <col min="3887" max="3888" width="5.625" style="32" customWidth="1"/>
    <col min="3889" max="3892" width="9.625" style="32" customWidth="1"/>
    <col min="3893" max="3893" width="15.625" style="32" customWidth="1"/>
    <col min="3894" max="3894" width="9.625" style="32" customWidth="1"/>
    <col min="3895" max="4096" width="9" style="32"/>
    <col min="4097" max="4097" width="15.625" style="32" customWidth="1"/>
    <col min="4098" max="4133" width="3.625" style="32" customWidth="1"/>
    <col min="4134" max="4134" width="15.625" style="32" customWidth="1"/>
    <col min="4135" max="4136" width="5.625" style="32" customWidth="1"/>
    <col min="4137" max="4138" width="9.625" style="32" customWidth="1"/>
    <col min="4139" max="4140" width="5.625" style="32" customWidth="1"/>
    <col min="4141" max="4142" width="9.625" style="32" customWidth="1"/>
    <col min="4143" max="4144" width="5.625" style="32" customWidth="1"/>
    <col min="4145" max="4148" width="9.625" style="32" customWidth="1"/>
    <col min="4149" max="4149" width="15.625" style="32" customWidth="1"/>
    <col min="4150" max="4150" width="9.625" style="32" customWidth="1"/>
    <col min="4151" max="4352" width="9" style="32"/>
    <col min="4353" max="4353" width="15.625" style="32" customWidth="1"/>
    <col min="4354" max="4389" width="3.625" style="32" customWidth="1"/>
    <col min="4390" max="4390" width="15.625" style="32" customWidth="1"/>
    <col min="4391" max="4392" width="5.625" style="32" customWidth="1"/>
    <col min="4393" max="4394" width="9.625" style="32" customWidth="1"/>
    <col min="4395" max="4396" width="5.625" style="32" customWidth="1"/>
    <col min="4397" max="4398" width="9.625" style="32" customWidth="1"/>
    <col min="4399" max="4400" width="5.625" style="32" customWidth="1"/>
    <col min="4401" max="4404" width="9.625" style="32" customWidth="1"/>
    <col min="4405" max="4405" width="15.625" style="32" customWidth="1"/>
    <col min="4406" max="4406" width="9.625" style="32" customWidth="1"/>
    <col min="4407" max="4608" width="9" style="32"/>
    <col min="4609" max="4609" width="15.625" style="32" customWidth="1"/>
    <col min="4610" max="4645" width="3.625" style="32" customWidth="1"/>
    <col min="4646" max="4646" width="15.625" style="32" customWidth="1"/>
    <col min="4647" max="4648" width="5.625" style="32" customWidth="1"/>
    <col min="4649" max="4650" width="9.625" style="32" customWidth="1"/>
    <col min="4651" max="4652" width="5.625" style="32" customWidth="1"/>
    <col min="4653" max="4654" width="9.625" style="32" customWidth="1"/>
    <col min="4655" max="4656" width="5.625" style="32" customWidth="1"/>
    <col min="4657" max="4660" width="9.625" style="32" customWidth="1"/>
    <col min="4661" max="4661" width="15.625" style="32" customWidth="1"/>
    <col min="4662" max="4662" width="9.625" style="32" customWidth="1"/>
    <col min="4663" max="4864" width="9" style="32"/>
    <col min="4865" max="4865" width="15.625" style="32" customWidth="1"/>
    <col min="4866" max="4901" width="3.625" style="32" customWidth="1"/>
    <col min="4902" max="4902" width="15.625" style="32" customWidth="1"/>
    <col min="4903" max="4904" width="5.625" style="32" customWidth="1"/>
    <col min="4905" max="4906" width="9.625" style="32" customWidth="1"/>
    <col min="4907" max="4908" width="5.625" style="32" customWidth="1"/>
    <col min="4909" max="4910" width="9.625" style="32" customWidth="1"/>
    <col min="4911" max="4912" width="5.625" style="32" customWidth="1"/>
    <col min="4913" max="4916" width="9.625" style="32" customWidth="1"/>
    <col min="4917" max="4917" width="15.625" style="32" customWidth="1"/>
    <col min="4918" max="4918" width="9.625" style="32" customWidth="1"/>
    <col min="4919" max="5120" width="9" style="32"/>
    <col min="5121" max="5121" width="15.625" style="32" customWidth="1"/>
    <col min="5122" max="5157" width="3.625" style="32" customWidth="1"/>
    <col min="5158" max="5158" width="15.625" style="32" customWidth="1"/>
    <col min="5159" max="5160" width="5.625" style="32" customWidth="1"/>
    <col min="5161" max="5162" width="9.625" style="32" customWidth="1"/>
    <col min="5163" max="5164" width="5.625" style="32" customWidth="1"/>
    <col min="5165" max="5166" width="9.625" style="32" customWidth="1"/>
    <col min="5167" max="5168" width="5.625" style="32" customWidth="1"/>
    <col min="5169" max="5172" width="9.625" style="32" customWidth="1"/>
    <col min="5173" max="5173" width="15.625" style="32" customWidth="1"/>
    <col min="5174" max="5174" width="9.625" style="32" customWidth="1"/>
    <col min="5175" max="5376" width="9" style="32"/>
    <col min="5377" max="5377" width="15.625" style="32" customWidth="1"/>
    <col min="5378" max="5413" width="3.625" style="32" customWidth="1"/>
    <col min="5414" max="5414" width="15.625" style="32" customWidth="1"/>
    <col min="5415" max="5416" width="5.625" style="32" customWidth="1"/>
    <col min="5417" max="5418" width="9.625" style="32" customWidth="1"/>
    <col min="5419" max="5420" width="5.625" style="32" customWidth="1"/>
    <col min="5421" max="5422" width="9.625" style="32" customWidth="1"/>
    <col min="5423" max="5424" width="5.625" style="32" customWidth="1"/>
    <col min="5425" max="5428" width="9.625" style="32" customWidth="1"/>
    <col min="5429" max="5429" width="15.625" style="32" customWidth="1"/>
    <col min="5430" max="5430" width="9.625" style="32" customWidth="1"/>
    <col min="5431" max="5632" width="9" style="32"/>
    <col min="5633" max="5633" width="15.625" style="32" customWidth="1"/>
    <col min="5634" max="5669" width="3.625" style="32" customWidth="1"/>
    <col min="5670" max="5670" width="15.625" style="32" customWidth="1"/>
    <col min="5671" max="5672" width="5.625" style="32" customWidth="1"/>
    <col min="5673" max="5674" width="9.625" style="32" customWidth="1"/>
    <col min="5675" max="5676" width="5.625" style="32" customWidth="1"/>
    <col min="5677" max="5678" width="9.625" style="32" customWidth="1"/>
    <col min="5679" max="5680" width="5.625" style="32" customWidth="1"/>
    <col min="5681" max="5684" width="9.625" style="32" customWidth="1"/>
    <col min="5685" max="5685" width="15.625" style="32" customWidth="1"/>
    <col min="5686" max="5686" width="9.625" style="32" customWidth="1"/>
    <col min="5687" max="5888" width="9" style="32"/>
    <col min="5889" max="5889" width="15.625" style="32" customWidth="1"/>
    <col min="5890" max="5925" width="3.625" style="32" customWidth="1"/>
    <col min="5926" max="5926" width="15.625" style="32" customWidth="1"/>
    <col min="5927" max="5928" width="5.625" style="32" customWidth="1"/>
    <col min="5929" max="5930" width="9.625" style="32" customWidth="1"/>
    <col min="5931" max="5932" width="5.625" style="32" customWidth="1"/>
    <col min="5933" max="5934" width="9.625" style="32" customWidth="1"/>
    <col min="5935" max="5936" width="5.625" style="32" customWidth="1"/>
    <col min="5937" max="5940" width="9.625" style="32" customWidth="1"/>
    <col min="5941" max="5941" width="15.625" style="32" customWidth="1"/>
    <col min="5942" max="5942" width="9.625" style="32" customWidth="1"/>
    <col min="5943" max="6144" width="9" style="32"/>
    <col min="6145" max="6145" width="15.625" style="32" customWidth="1"/>
    <col min="6146" max="6181" width="3.625" style="32" customWidth="1"/>
    <col min="6182" max="6182" width="15.625" style="32" customWidth="1"/>
    <col min="6183" max="6184" width="5.625" style="32" customWidth="1"/>
    <col min="6185" max="6186" width="9.625" style="32" customWidth="1"/>
    <col min="6187" max="6188" width="5.625" style="32" customWidth="1"/>
    <col min="6189" max="6190" width="9.625" style="32" customWidth="1"/>
    <col min="6191" max="6192" width="5.625" style="32" customWidth="1"/>
    <col min="6193" max="6196" width="9.625" style="32" customWidth="1"/>
    <col min="6197" max="6197" width="15.625" style="32" customWidth="1"/>
    <col min="6198" max="6198" width="9.625" style="32" customWidth="1"/>
    <col min="6199" max="6400" width="9" style="32"/>
    <col min="6401" max="6401" width="15.625" style="32" customWidth="1"/>
    <col min="6402" max="6437" width="3.625" style="32" customWidth="1"/>
    <col min="6438" max="6438" width="15.625" style="32" customWidth="1"/>
    <col min="6439" max="6440" width="5.625" style="32" customWidth="1"/>
    <col min="6441" max="6442" width="9.625" style="32" customWidth="1"/>
    <col min="6443" max="6444" width="5.625" style="32" customWidth="1"/>
    <col min="6445" max="6446" width="9.625" style="32" customWidth="1"/>
    <col min="6447" max="6448" width="5.625" style="32" customWidth="1"/>
    <col min="6449" max="6452" width="9.625" style="32" customWidth="1"/>
    <col min="6453" max="6453" width="15.625" style="32" customWidth="1"/>
    <col min="6454" max="6454" width="9.625" style="32" customWidth="1"/>
    <col min="6455" max="6656" width="9" style="32"/>
    <col min="6657" max="6657" width="15.625" style="32" customWidth="1"/>
    <col min="6658" max="6693" width="3.625" style="32" customWidth="1"/>
    <col min="6694" max="6694" width="15.625" style="32" customWidth="1"/>
    <col min="6695" max="6696" width="5.625" style="32" customWidth="1"/>
    <col min="6697" max="6698" width="9.625" style="32" customWidth="1"/>
    <col min="6699" max="6700" width="5.625" style="32" customWidth="1"/>
    <col min="6701" max="6702" width="9.625" style="32" customWidth="1"/>
    <col min="6703" max="6704" width="5.625" style="32" customWidth="1"/>
    <col min="6705" max="6708" width="9.625" style="32" customWidth="1"/>
    <col min="6709" max="6709" width="15.625" style="32" customWidth="1"/>
    <col min="6710" max="6710" width="9.625" style="32" customWidth="1"/>
    <col min="6711" max="6912" width="9" style="32"/>
    <col min="6913" max="6913" width="15.625" style="32" customWidth="1"/>
    <col min="6914" max="6949" width="3.625" style="32" customWidth="1"/>
    <col min="6950" max="6950" width="15.625" style="32" customWidth="1"/>
    <col min="6951" max="6952" width="5.625" style="32" customWidth="1"/>
    <col min="6953" max="6954" width="9.625" style="32" customWidth="1"/>
    <col min="6955" max="6956" width="5.625" style="32" customWidth="1"/>
    <col min="6957" max="6958" width="9.625" style="32" customWidth="1"/>
    <col min="6959" max="6960" width="5.625" style="32" customWidth="1"/>
    <col min="6961" max="6964" width="9.625" style="32" customWidth="1"/>
    <col min="6965" max="6965" width="15.625" style="32" customWidth="1"/>
    <col min="6966" max="6966" width="9.625" style="32" customWidth="1"/>
    <col min="6967" max="7168" width="9" style="32"/>
    <col min="7169" max="7169" width="15.625" style="32" customWidth="1"/>
    <col min="7170" max="7205" width="3.625" style="32" customWidth="1"/>
    <col min="7206" max="7206" width="15.625" style="32" customWidth="1"/>
    <col min="7207" max="7208" width="5.625" style="32" customWidth="1"/>
    <col min="7209" max="7210" width="9.625" style="32" customWidth="1"/>
    <col min="7211" max="7212" width="5.625" style="32" customWidth="1"/>
    <col min="7213" max="7214" width="9.625" style="32" customWidth="1"/>
    <col min="7215" max="7216" width="5.625" style="32" customWidth="1"/>
    <col min="7217" max="7220" width="9.625" style="32" customWidth="1"/>
    <col min="7221" max="7221" width="15.625" style="32" customWidth="1"/>
    <col min="7222" max="7222" width="9.625" style="32" customWidth="1"/>
    <col min="7223" max="7424" width="9" style="32"/>
    <col min="7425" max="7425" width="15.625" style="32" customWidth="1"/>
    <col min="7426" max="7461" width="3.625" style="32" customWidth="1"/>
    <col min="7462" max="7462" width="15.625" style="32" customWidth="1"/>
    <col min="7463" max="7464" width="5.625" style="32" customWidth="1"/>
    <col min="7465" max="7466" width="9.625" style="32" customWidth="1"/>
    <col min="7467" max="7468" width="5.625" style="32" customWidth="1"/>
    <col min="7469" max="7470" width="9.625" style="32" customWidth="1"/>
    <col min="7471" max="7472" width="5.625" style="32" customWidth="1"/>
    <col min="7473" max="7476" width="9.625" style="32" customWidth="1"/>
    <col min="7477" max="7477" width="15.625" style="32" customWidth="1"/>
    <col min="7478" max="7478" width="9.625" style="32" customWidth="1"/>
    <col min="7479" max="7680" width="9" style="32"/>
    <col min="7681" max="7681" width="15.625" style="32" customWidth="1"/>
    <col min="7682" max="7717" width="3.625" style="32" customWidth="1"/>
    <col min="7718" max="7718" width="15.625" style="32" customWidth="1"/>
    <col min="7719" max="7720" width="5.625" style="32" customWidth="1"/>
    <col min="7721" max="7722" width="9.625" style="32" customWidth="1"/>
    <col min="7723" max="7724" width="5.625" style="32" customWidth="1"/>
    <col min="7725" max="7726" width="9.625" style="32" customWidth="1"/>
    <col min="7727" max="7728" width="5.625" style="32" customWidth="1"/>
    <col min="7729" max="7732" width="9.625" style="32" customWidth="1"/>
    <col min="7733" max="7733" width="15.625" style="32" customWidth="1"/>
    <col min="7734" max="7734" width="9.625" style="32" customWidth="1"/>
    <col min="7735" max="7936" width="9" style="32"/>
    <col min="7937" max="7937" width="15.625" style="32" customWidth="1"/>
    <col min="7938" max="7973" width="3.625" style="32" customWidth="1"/>
    <col min="7974" max="7974" width="15.625" style="32" customWidth="1"/>
    <col min="7975" max="7976" width="5.625" style="32" customWidth="1"/>
    <col min="7977" max="7978" width="9.625" style="32" customWidth="1"/>
    <col min="7979" max="7980" width="5.625" style="32" customWidth="1"/>
    <col min="7981" max="7982" width="9.625" style="32" customWidth="1"/>
    <col min="7983" max="7984" width="5.625" style="32" customWidth="1"/>
    <col min="7985" max="7988" width="9.625" style="32" customWidth="1"/>
    <col min="7989" max="7989" width="15.625" style="32" customWidth="1"/>
    <col min="7990" max="7990" width="9.625" style="32" customWidth="1"/>
    <col min="7991" max="8192" width="9" style="32"/>
    <col min="8193" max="8193" width="15.625" style="32" customWidth="1"/>
    <col min="8194" max="8229" width="3.625" style="32" customWidth="1"/>
    <col min="8230" max="8230" width="15.625" style="32" customWidth="1"/>
    <col min="8231" max="8232" width="5.625" style="32" customWidth="1"/>
    <col min="8233" max="8234" width="9.625" style="32" customWidth="1"/>
    <col min="8235" max="8236" width="5.625" style="32" customWidth="1"/>
    <col min="8237" max="8238" width="9.625" style="32" customWidth="1"/>
    <col min="8239" max="8240" width="5.625" style="32" customWidth="1"/>
    <col min="8241" max="8244" width="9.625" style="32" customWidth="1"/>
    <col min="8245" max="8245" width="15.625" style="32" customWidth="1"/>
    <col min="8246" max="8246" width="9.625" style="32" customWidth="1"/>
    <col min="8247" max="8448" width="9" style="32"/>
    <col min="8449" max="8449" width="15.625" style="32" customWidth="1"/>
    <col min="8450" max="8485" width="3.625" style="32" customWidth="1"/>
    <col min="8486" max="8486" width="15.625" style="32" customWidth="1"/>
    <col min="8487" max="8488" width="5.625" style="32" customWidth="1"/>
    <col min="8489" max="8490" width="9.625" style="32" customWidth="1"/>
    <col min="8491" max="8492" width="5.625" style="32" customWidth="1"/>
    <col min="8493" max="8494" width="9.625" style="32" customWidth="1"/>
    <col min="8495" max="8496" width="5.625" style="32" customWidth="1"/>
    <col min="8497" max="8500" width="9.625" style="32" customWidth="1"/>
    <col min="8501" max="8501" width="15.625" style="32" customWidth="1"/>
    <col min="8502" max="8502" width="9.625" style="32" customWidth="1"/>
    <col min="8503" max="8704" width="9" style="32"/>
    <col min="8705" max="8705" width="15.625" style="32" customWidth="1"/>
    <col min="8706" max="8741" width="3.625" style="32" customWidth="1"/>
    <col min="8742" max="8742" width="15.625" style="32" customWidth="1"/>
    <col min="8743" max="8744" width="5.625" style="32" customWidth="1"/>
    <col min="8745" max="8746" width="9.625" style="32" customWidth="1"/>
    <col min="8747" max="8748" width="5.625" style="32" customWidth="1"/>
    <col min="8749" max="8750" width="9.625" style="32" customWidth="1"/>
    <col min="8751" max="8752" width="5.625" style="32" customWidth="1"/>
    <col min="8753" max="8756" width="9.625" style="32" customWidth="1"/>
    <col min="8757" max="8757" width="15.625" style="32" customWidth="1"/>
    <col min="8758" max="8758" width="9.625" style="32" customWidth="1"/>
    <col min="8759" max="8960" width="9" style="32"/>
    <col min="8961" max="8961" width="15.625" style="32" customWidth="1"/>
    <col min="8962" max="8997" width="3.625" style="32" customWidth="1"/>
    <col min="8998" max="8998" width="15.625" style="32" customWidth="1"/>
    <col min="8999" max="9000" width="5.625" style="32" customWidth="1"/>
    <col min="9001" max="9002" width="9.625" style="32" customWidth="1"/>
    <col min="9003" max="9004" width="5.625" style="32" customWidth="1"/>
    <col min="9005" max="9006" width="9.625" style="32" customWidth="1"/>
    <col min="9007" max="9008" width="5.625" style="32" customWidth="1"/>
    <col min="9009" max="9012" width="9.625" style="32" customWidth="1"/>
    <col min="9013" max="9013" width="15.625" style="32" customWidth="1"/>
    <col min="9014" max="9014" width="9.625" style="32" customWidth="1"/>
    <col min="9015" max="9216" width="9" style="32"/>
    <col min="9217" max="9217" width="15.625" style="32" customWidth="1"/>
    <col min="9218" max="9253" width="3.625" style="32" customWidth="1"/>
    <col min="9254" max="9254" width="15.625" style="32" customWidth="1"/>
    <col min="9255" max="9256" width="5.625" style="32" customWidth="1"/>
    <col min="9257" max="9258" width="9.625" style="32" customWidth="1"/>
    <col min="9259" max="9260" width="5.625" style="32" customWidth="1"/>
    <col min="9261" max="9262" width="9.625" style="32" customWidth="1"/>
    <col min="9263" max="9264" width="5.625" style="32" customWidth="1"/>
    <col min="9265" max="9268" width="9.625" style="32" customWidth="1"/>
    <col min="9269" max="9269" width="15.625" style="32" customWidth="1"/>
    <col min="9270" max="9270" width="9.625" style="32" customWidth="1"/>
    <col min="9271" max="9472" width="9" style="32"/>
    <col min="9473" max="9473" width="15.625" style="32" customWidth="1"/>
    <col min="9474" max="9509" width="3.625" style="32" customWidth="1"/>
    <col min="9510" max="9510" width="15.625" style="32" customWidth="1"/>
    <col min="9511" max="9512" width="5.625" style="32" customWidth="1"/>
    <col min="9513" max="9514" width="9.625" style="32" customWidth="1"/>
    <col min="9515" max="9516" width="5.625" style="32" customWidth="1"/>
    <col min="9517" max="9518" width="9.625" style="32" customWidth="1"/>
    <col min="9519" max="9520" width="5.625" style="32" customWidth="1"/>
    <col min="9521" max="9524" width="9.625" style="32" customWidth="1"/>
    <col min="9525" max="9525" width="15.625" style="32" customWidth="1"/>
    <col min="9526" max="9526" width="9.625" style="32" customWidth="1"/>
    <col min="9527" max="9728" width="9" style="32"/>
    <col min="9729" max="9729" width="15.625" style="32" customWidth="1"/>
    <col min="9730" max="9765" width="3.625" style="32" customWidth="1"/>
    <col min="9766" max="9766" width="15.625" style="32" customWidth="1"/>
    <col min="9767" max="9768" width="5.625" style="32" customWidth="1"/>
    <col min="9769" max="9770" width="9.625" style="32" customWidth="1"/>
    <col min="9771" max="9772" width="5.625" style="32" customWidth="1"/>
    <col min="9773" max="9774" width="9.625" style="32" customWidth="1"/>
    <col min="9775" max="9776" width="5.625" style="32" customWidth="1"/>
    <col min="9777" max="9780" width="9.625" style="32" customWidth="1"/>
    <col min="9781" max="9781" width="15.625" style="32" customWidth="1"/>
    <col min="9782" max="9782" width="9.625" style="32" customWidth="1"/>
    <col min="9783" max="9984" width="9" style="32"/>
    <col min="9985" max="9985" width="15.625" style="32" customWidth="1"/>
    <col min="9986" max="10021" width="3.625" style="32" customWidth="1"/>
    <col min="10022" max="10022" width="15.625" style="32" customWidth="1"/>
    <col min="10023" max="10024" width="5.625" style="32" customWidth="1"/>
    <col min="10025" max="10026" width="9.625" style="32" customWidth="1"/>
    <col min="10027" max="10028" width="5.625" style="32" customWidth="1"/>
    <col min="10029" max="10030" width="9.625" style="32" customWidth="1"/>
    <col min="10031" max="10032" width="5.625" style="32" customWidth="1"/>
    <col min="10033" max="10036" width="9.625" style="32" customWidth="1"/>
    <col min="10037" max="10037" width="15.625" style="32" customWidth="1"/>
    <col min="10038" max="10038" width="9.625" style="32" customWidth="1"/>
    <col min="10039" max="10240" width="9" style="32"/>
    <col min="10241" max="10241" width="15.625" style="32" customWidth="1"/>
    <col min="10242" max="10277" width="3.625" style="32" customWidth="1"/>
    <col min="10278" max="10278" width="15.625" style="32" customWidth="1"/>
    <col min="10279" max="10280" width="5.625" style="32" customWidth="1"/>
    <col min="10281" max="10282" width="9.625" style="32" customWidth="1"/>
    <col min="10283" max="10284" width="5.625" style="32" customWidth="1"/>
    <col min="10285" max="10286" width="9.625" style="32" customWidth="1"/>
    <col min="10287" max="10288" width="5.625" style="32" customWidth="1"/>
    <col min="10289" max="10292" width="9.625" style="32" customWidth="1"/>
    <col min="10293" max="10293" width="15.625" style="32" customWidth="1"/>
    <col min="10294" max="10294" width="9.625" style="32" customWidth="1"/>
    <col min="10295" max="10496" width="9" style="32"/>
    <col min="10497" max="10497" width="15.625" style="32" customWidth="1"/>
    <col min="10498" max="10533" width="3.625" style="32" customWidth="1"/>
    <col min="10534" max="10534" width="15.625" style="32" customWidth="1"/>
    <col min="10535" max="10536" width="5.625" style="32" customWidth="1"/>
    <col min="10537" max="10538" width="9.625" style="32" customWidth="1"/>
    <col min="10539" max="10540" width="5.625" style="32" customWidth="1"/>
    <col min="10541" max="10542" width="9.625" style="32" customWidth="1"/>
    <col min="10543" max="10544" width="5.625" style="32" customWidth="1"/>
    <col min="10545" max="10548" width="9.625" style="32" customWidth="1"/>
    <col min="10549" max="10549" width="15.625" style="32" customWidth="1"/>
    <col min="10550" max="10550" width="9.625" style="32" customWidth="1"/>
    <col min="10551" max="10752" width="9" style="32"/>
    <col min="10753" max="10753" width="15.625" style="32" customWidth="1"/>
    <col min="10754" max="10789" width="3.625" style="32" customWidth="1"/>
    <col min="10790" max="10790" width="15.625" style="32" customWidth="1"/>
    <col min="10791" max="10792" width="5.625" style="32" customWidth="1"/>
    <col min="10793" max="10794" width="9.625" style="32" customWidth="1"/>
    <col min="10795" max="10796" width="5.625" style="32" customWidth="1"/>
    <col min="10797" max="10798" width="9.625" style="32" customWidth="1"/>
    <col min="10799" max="10800" width="5.625" style="32" customWidth="1"/>
    <col min="10801" max="10804" width="9.625" style="32" customWidth="1"/>
    <col min="10805" max="10805" width="15.625" style="32" customWidth="1"/>
    <col min="10806" max="10806" width="9.625" style="32" customWidth="1"/>
    <col min="10807" max="11008" width="9" style="32"/>
    <col min="11009" max="11009" width="15.625" style="32" customWidth="1"/>
    <col min="11010" max="11045" width="3.625" style="32" customWidth="1"/>
    <col min="11046" max="11046" width="15.625" style="32" customWidth="1"/>
    <col min="11047" max="11048" width="5.625" style="32" customWidth="1"/>
    <col min="11049" max="11050" width="9.625" style="32" customWidth="1"/>
    <col min="11051" max="11052" width="5.625" style="32" customWidth="1"/>
    <col min="11053" max="11054" width="9.625" style="32" customWidth="1"/>
    <col min="11055" max="11056" width="5.625" style="32" customWidth="1"/>
    <col min="11057" max="11060" width="9.625" style="32" customWidth="1"/>
    <col min="11061" max="11061" width="15.625" style="32" customWidth="1"/>
    <col min="11062" max="11062" width="9.625" style="32" customWidth="1"/>
    <col min="11063" max="11264" width="9" style="32"/>
    <col min="11265" max="11265" width="15.625" style="32" customWidth="1"/>
    <col min="11266" max="11301" width="3.625" style="32" customWidth="1"/>
    <col min="11302" max="11302" width="15.625" style="32" customWidth="1"/>
    <col min="11303" max="11304" width="5.625" style="32" customWidth="1"/>
    <col min="11305" max="11306" width="9.625" style="32" customWidth="1"/>
    <col min="11307" max="11308" width="5.625" style="32" customWidth="1"/>
    <col min="11309" max="11310" width="9.625" style="32" customWidth="1"/>
    <col min="11311" max="11312" width="5.625" style="32" customWidth="1"/>
    <col min="11313" max="11316" width="9.625" style="32" customWidth="1"/>
    <col min="11317" max="11317" width="15.625" style="32" customWidth="1"/>
    <col min="11318" max="11318" width="9.625" style="32" customWidth="1"/>
    <col min="11319" max="11520" width="9" style="32"/>
    <col min="11521" max="11521" width="15.625" style="32" customWidth="1"/>
    <col min="11522" max="11557" width="3.625" style="32" customWidth="1"/>
    <col min="11558" max="11558" width="15.625" style="32" customWidth="1"/>
    <col min="11559" max="11560" width="5.625" style="32" customWidth="1"/>
    <col min="11561" max="11562" width="9.625" style="32" customWidth="1"/>
    <col min="11563" max="11564" width="5.625" style="32" customWidth="1"/>
    <col min="11565" max="11566" width="9.625" style="32" customWidth="1"/>
    <col min="11567" max="11568" width="5.625" style="32" customWidth="1"/>
    <col min="11569" max="11572" width="9.625" style="32" customWidth="1"/>
    <col min="11573" max="11573" width="15.625" style="32" customWidth="1"/>
    <col min="11574" max="11574" width="9.625" style="32" customWidth="1"/>
    <col min="11575" max="11776" width="9" style="32"/>
    <col min="11777" max="11777" width="15.625" style="32" customWidth="1"/>
    <col min="11778" max="11813" width="3.625" style="32" customWidth="1"/>
    <col min="11814" max="11814" width="15.625" style="32" customWidth="1"/>
    <col min="11815" max="11816" width="5.625" style="32" customWidth="1"/>
    <col min="11817" max="11818" width="9.625" style="32" customWidth="1"/>
    <col min="11819" max="11820" width="5.625" style="32" customWidth="1"/>
    <col min="11821" max="11822" width="9.625" style="32" customWidth="1"/>
    <col min="11823" max="11824" width="5.625" style="32" customWidth="1"/>
    <col min="11825" max="11828" width="9.625" style="32" customWidth="1"/>
    <col min="11829" max="11829" width="15.625" style="32" customWidth="1"/>
    <col min="11830" max="11830" width="9.625" style="32" customWidth="1"/>
    <col min="11831" max="12032" width="9" style="32"/>
    <col min="12033" max="12033" width="15.625" style="32" customWidth="1"/>
    <col min="12034" max="12069" width="3.625" style="32" customWidth="1"/>
    <col min="12070" max="12070" width="15.625" style="32" customWidth="1"/>
    <col min="12071" max="12072" width="5.625" style="32" customWidth="1"/>
    <col min="12073" max="12074" width="9.625" style="32" customWidth="1"/>
    <col min="12075" max="12076" width="5.625" style="32" customWidth="1"/>
    <col min="12077" max="12078" width="9.625" style="32" customWidth="1"/>
    <col min="12079" max="12080" width="5.625" style="32" customWidth="1"/>
    <col min="12081" max="12084" width="9.625" style="32" customWidth="1"/>
    <col min="12085" max="12085" width="15.625" style="32" customWidth="1"/>
    <col min="12086" max="12086" width="9.625" style="32" customWidth="1"/>
    <col min="12087" max="12288" width="9" style="32"/>
    <col min="12289" max="12289" width="15.625" style="32" customWidth="1"/>
    <col min="12290" max="12325" width="3.625" style="32" customWidth="1"/>
    <col min="12326" max="12326" width="15.625" style="32" customWidth="1"/>
    <col min="12327" max="12328" width="5.625" style="32" customWidth="1"/>
    <col min="12329" max="12330" width="9.625" style="32" customWidth="1"/>
    <col min="12331" max="12332" width="5.625" style="32" customWidth="1"/>
    <col min="12333" max="12334" width="9.625" style="32" customWidth="1"/>
    <col min="12335" max="12336" width="5.625" style="32" customWidth="1"/>
    <col min="12337" max="12340" width="9.625" style="32" customWidth="1"/>
    <col min="12341" max="12341" width="15.625" style="32" customWidth="1"/>
    <col min="12342" max="12342" width="9.625" style="32" customWidth="1"/>
    <col min="12343" max="12544" width="9" style="32"/>
    <col min="12545" max="12545" width="15.625" style="32" customWidth="1"/>
    <col min="12546" max="12581" width="3.625" style="32" customWidth="1"/>
    <col min="12582" max="12582" width="15.625" style="32" customWidth="1"/>
    <col min="12583" max="12584" width="5.625" style="32" customWidth="1"/>
    <col min="12585" max="12586" width="9.625" style="32" customWidth="1"/>
    <col min="12587" max="12588" width="5.625" style="32" customWidth="1"/>
    <col min="12589" max="12590" width="9.625" style="32" customWidth="1"/>
    <col min="12591" max="12592" width="5.625" style="32" customWidth="1"/>
    <col min="12593" max="12596" width="9.625" style="32" customWidth="1"/>
    <col min="12597" max="12597" width="15.625" style="32" customWidth="1"/>
    <col min="12598" max="12598" width="9.625" style="32" customWidth="1"/>
    <col min="12599" max="12800" width="9" style="32"/>
    <col min="12801" max="12801" width="15.625" style="32" customWidth="1"/>
    <col min="12802" max="12837" width="3.625" style="32" customWidth="1"/>
    <col min="12838" max="12838" width="15.625" style="32" customWidth="1"/>
    <col min="12839" max="12840" width="5.625" style="32" customWidth="1"/>
    <col min="12841" max="12842" width="9.625" style="32" customWidth="1"/>
    <col min="12843" max="12844" width="5.625" style="32" customWidth="1"/>
    <col min="12845" max="12846" width="9.625" style="32" customWidth="1"/>
    <col min="12847" max="12848" width="5.625" style="32" customWidth="1"/>
    <col min="12849" max="12852" width="9.625" style="32" customWidth="1"/>
    <col min="12853" max="12853" width="15.625" style="32" customWidth="1"/>
    <col min="12854" max="12854" width="9.625" style="32" customWidth="1"/>
    <col min="12855" max="13056" width="9" style="32"/>
    <col min="13057" max="13057" width="15.625" style="32" customWidth="1"/>
    <col min="13058" max="13093" width="3.625" style="32" customWidth="1"/>
    <col min="13094" max="13094" width="15.625" style="32" customWidth="1"/>
    <col min="13095" max="13096" width="5.625" style="32" customWidth="1"/>
    <col min="13097" max="13098" width="9.625" style="32" customWidth="1"/>
    <col min="13099" max="13100" width="5.625" style="32" customWidth="1"/>
    <col min="13101" max="13102" width="9.625" style="32" customWidth="1"/>
    <col min="13103" max="13104" width="5.625" style="32" customWidth="1"/>
    <col min="13105" max="13108" width="9.625" style="32" customWidth="1"/>
    <col min="13109" max="13109" width="15.625" style="32" customWidth="1"/>
    <col min="13110" max="13110" width="9.625" style="32" customWidth="1"/>
    <col min="13111" max="13312" width="9" style="32"/>
    <col min="13313" max="13313" width="15.625" style="32" customWidth="1"/>
    <col min="13314" max="13349" width="3.625" style="32" customWidth="1"/>
    <col min="13350" max="13350" width="15.625" style="32" customWidth="1"/>
    <col min="13351" max="13352" width="5.625" style="32" customWidth="1"/>
    <col min="13353" max="13354" width="9.625" style="32" customWidth="1"/>
    <col min="13355" max="13356" width="5.625" style="32" customWidth="1"/>
    <col min="13357" max="13358" width="9.625" style="32" customWidth="1"/>
    <col min="13359" max="13360" width="5.625" style="32" customWidth="1"/>
    <col min="13361" max="13364" width="9.625" style="32" customWidth="1"/>
    <col min="13365" max="13365" width="15.625" style="32" customWidth="1"/>
    <col min="13366" max="13366" width="9.625" style="32" customWidth="1"/>
    <col min="13367" max="13568" width="9" style="32"/>
    <col min="13569" max="13569" width="15.625" style="32" customWidth="1"/>
    <col min="13570" max="13605" width="3.625" style="32" customWidth="1"/>
    <col min="13606" max="13606" width="15.625" style="32" customWidth="1"/>
    <col min="13607" max="13608" width="5.625" style="32" customWidth="1"/>
    <col min="13609" max="13610" width="9.625" style="32" customWidth="1"/>
    <col min="13611" max="13612" width="5.625" style="32" customWidth="1"/>
    <col min="13613" max="13614" width="9.625" style="32" customWidth="1"/>
    <col min="13615" max="13616" width="5.625" style="32" customWidth="1"/>
    <col min="13617" max="13620" width="9.625" style="32" customWidth="1"/>
    <col min="13621" max="13621" width="15.625" style="32" customWidth="1"/>
    <col min="13622" max="13622" width="9.625" style="32" customWidth="1"/>
    <col min="13623" max="13824" width="9" style="32"/>
    <col min="13825" max="13825" width="15.625" style="32" customWidth="1"/>
    <col min="13826" max="13861" width="3.625" style="32" customWidth="1"/>
    <col min="13862" max="13862" width="15.625" style="32" customWidth="1"/>
    <col min="13863" max="13864" width="5.625" style="32" customWidth="1"/>
    <col min="13865" max="13866" width="9.625" style="32" customWidth="1"/>
    <col min="13867" max="13868" width="5.625" style="32" customWidth="1"/>
    <col min="13869" max="13870" width="9.625" style="32" customWidth="1"/>
    <col min="13871" max="13872" width="5.625" style="32" customWidth="1"/>
    <col min="13873" max="13876" width="9.625" style="32" customWidth="1"/>
    <col min="13877" max="13877" width="15.625" style="32" customWidth="1"/>
    <col min="13878" max="13878" width="9.625" style="32" customWidth="1"/>
    <col min="13879" max="14080" width="9" style="32"/>
    <col min="14081" max="14081" width="15.625" style="32" customWidth="1"/>
    <col min="14082" max="14117" width="3.625" style="32" customWidth="1"/>
    <col min="14118" max="14118" width="15.625" style="32" customWidth="1"/>
    <col min="14119" max="14120" width="5.625" style="32" customWidth="1"/>
    <col min="14121" max="14122" width="9.625" style="32" customWidth="1"/>
    <col min="14123" max="14124" width="5.625" style="32" customWidth="1"/>
    <col min="14125" max="14126" width="9.625" style="32" customWidth="1"/>
    <col min="14127" max="14128" width="5.625" style="32" customWidth="1"/>
    <col min="14129" max="14132" width="9.625" style="32" customWidth="1"/>
    <col min="14133" max="14133" width="15.625" style="32" customWidth="1"/>
    <col min="14134" max="14134" width="9.625" style="32" customWidth="1"/>
    <col min="14135" max="14336" width="9" style="32"/>
    <col min="14337" max="14337" width="15.625" style="32" customWidth="1"/>
    <col min="14338" max="14373" width="3.625" style="32" customWidth="1"/>
    <col min="14374" max="14374" width="15.625" style="32" customWidth="1"/>
    <col min="14375" max="14376" width="5.625" style="32" customWidth="1"/>
    <col min="14377" max="14378" width="9.625" style="32" customWidth="1"/>
    <col min="14379" max="14380" width="5.625" style="32" customWidth="1"/>
    <col min="14381" max="14382" width="9.625" style="32" customWidth="1"/>
    <col min="14383" max="14384" width="5.625" style="32" customWidth="1"/>
    <col min="14385" max="14388" width="9.625" style="32" customWidth="1"/>
    <col min="14389" max="14389" width="15.625" style="32" customWidth="1"/>
    <col min="14390" max="14390" width="9.625" style="32" customWidth="1"/>
    <col min="14391" max="14592" width="9" style="32"/>
    <col min="14593" max="14593" width="15.625" style="32" customWidth="1"/>
    <col min="14594" max="14629" width="3.625" style="32" customWidth="1"/>
    <col min="14630" max="14630" width="15.625" style="32" customWidth="1"/>
    <col min="14631" max="14632" width="5.625" style="32" customWidth="1"/>
    <col min="14633" max="14634" width="9.625" style="32" customWidth="1"/>
    <col min="14635" max="14636" width="5.625" style="32" customWidth="1"/>
    <col min="14637" max="14638" width="9.625" style="32" customWidth="1"/>
    <col min="14639" max="14640" width="5.625" style="32" customWidth="1"/>
    <col min="14641" max="14644" width="9.625" style="32" customWidth="1"/>
    <col min="14645" max="14645" width="15.625" style="32" customWidth="1"/>
    <col min="14646" max="14646" width="9.625" style="32" customWidth="1"/>
    <col min="14647" max="14848" width="9" style="32"/>
    <col min="14849" max="14849" width="15.625" style="32" customWidth="1"/>
    <col min="14850" max="14885" width="3.625" style="32" customWidth="1"/>
    <col min="14886" max="14886" width="15.625" style="32" customWidth="1"/>
    <col min="14887" max="14888" width="5.625" style="32" customWidth="1"/>
    <col min="14889" max="14890" width="9.625" style="32" customWidth="1"/>
    <col min="14891" max="14892" width="5.625" style="32" customWidth="1"/>
    <col min="14893" max="14894" width="9.625" style="32" customWidth="1"/>
    <col min="14895" max="14896" width="5.625" style="32" customWidth="1"/>
    <col min="14897" max="14900" width="9.625" style="32" customWidth="1"/>
    <col min="14901" max="14901" width="15.625" style="32" customWidth="1"/>
    <col min="14902" max="14902" width="9.625" style="32" customWidth="1"/>
    <col min="14903" max="15104" width="9" style="32"/>
    <col min="15105" max="15105" width="15.625" style="32" customWidth="1"/>
    <col min="15106" max="15141" width="3.625" style="32" customWidth="1"/>
    <col min="15142" max="15142" width="15.625" style="32" customWidth="1"/>
    <col min="15143" max="15144" width="5.625" style="32" customWidth="1"/>
    <col min="15145" max="15146" width="9.625" style="32" customWidth="1"/>
    <col min="15147" max="15148" width="5.625" style="32" customWidth="1"/>
    <col min="15149" max="15150" width="9.625" style="32" customWidth="1"/>
    <col min="15151" max="15152" width="5.625" style="32" customWidth="1"/>
    <col min="15153" max="15156" width="9.625" style="32" customWidth="1"/>
    <col min="15157" max="15157" width="15.625" style="32" customWidth="1"/>
    <col min="15158" max="15158" width="9.625" style="32" customWidth="1"/>
    <col min="15159" max="15360" width="9" style="32"/>
    <col min="15361" max="15361" width="15.625" style="32" customWidth="1"/>
    <col min="15362" max="15397" width="3.625" style="32" customWidth="1"/>
    <col min="15398" max="15398" width="15.625" style="32" customWidth="1"/>
    <col min="15399" max="15400" width="5.625" style="32" customWidth="1"/>
    <col min="15401" max="15402" width="9.625" style="32" customWidth="1"/>
    <col min="15403" max="15404" width="5.625" style="32" customWidth="1"/>
    <col min="15405" max="15406" width="9.625" style="32" customWidth="1"/>
    <col min="15407" max="15408" width="5.625" style="32" customWidth="1"/>
    <col min="15409" max="15412" width="9.625" style="32" customWidth="1"/>
    <col min="15413" max="15413" width="15.625" style="32" customWidth="1"/>
    <col min="15414" max="15414" width="9.625" style="32" customWidth="1"/>
    <col min="15415" max="15616" width="9" style="32"/>
    <col min="15617" max="15617" width="15.625" style="32" customWidth="1"/>
    <col min="15618" max="15653" width="3.625" style="32" customWidth="1"/>
    <col min="15654" max="15654" width="15.625" style="32" customWidth="1"/>
    <col min="15655" max="15656" width="5.625" style="32" customWidth="1"/>
    <col min="15657" max="15658" width="9.625" style="32" customWidth="1"/>
    <col min="15659" max="15660" width="5.625" style="32" customWidth="1"/>
    <col min="15661" max="15662" width="9.625" style="32" customWidth="1"/>
    <col min="15663" max="15664" width="5.625" style="32" customWidth="1"/>
    <col min="15665" max="15668" width="9.625" style="32" customWidth="1"/>
    <col min="15669" max="15669" width="15.625" style="32" customWidth="1"/>
    <col min="15670" max="15670" width="9.625" style="32" customWidth="1"/>
    <col min="15671" max="15872" width="9" style="32"/>
    <col min="15873" max="15873" width="15.625" style="32" customWidth="1"/>
    <col min="15874" max="15909" width="3.625" style="32" customWidth="1"/>
    <col min="15910" max="15910" width="15.625" style="32" customWidth="1"/>
    <col min="15911" max="15912" width="5.625" style="32" customWidth="1"/>
    <col min="15913" max="15914" width="9.625" style="32" customWidth="1"/>
    <col min="15915" max="15916" width="5.625" style="32" customWidth="1"/>
    <col min="15917" max="15918" width="9.625" style="32" customWidth="1"/>
    <col min="15919" max="15920" width="5.625" style="32" customWidth="1"/>
    <col min="15921" max="15924" width="9.625" style="32" customWidth="1"/>
    <col min="15925" max="15925" width="15.625" style="32" customWidth="1"/>
    <col min="15926" max="15926" width="9.625" style="32" customWidth="1"/>
    <col min="15927" max="16128" width="9" style="32"/>
    <col min="16129" max="16129" width="15.625" style="32" customWidth="1"/>
    <col min="16130" max="16165" width="3.625" style="32" customWidth="1"/>
    <col min="16166" max="16166" width="15.625" style="32" customWidth="1"/>
    <col min="16167" max="16168" width="5.625" style="32" customWidth="1"/>
    <col min="16169" max="16170" width="9.625" style="32" customWidth="1"/>
    <col min="16171" max="16172" width="5.625" style="32" customWidth="1"/>
    <col min="16173" max="16174" width="9.625" style="32" customWidth="1"/>
    <col min="16175" max="16176" width="5.625" style="32" customWidth="1"/>
    <col min="16177" max="16180" width="9.625" style="32" customWidth="1"/>
    <col min="16181" max="16181" width="15.625" style="32" customWidth="1"/>
    <col min="16182" max="16182" width="9.625" style="32" customWidth="1"/>
    <col min="16183" max="16384" width="9" style="32"/>
  </cols>
  <sheetData>
    <row r="1" spans="1:54" ht="24.95" customHeight="1" x14ac:dyDescent="0.2">
      <c r="A1" s="324" t="s">
        <v>164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3"/>
      <c r="AL1" s="352" t="str">
        <f>A1</f>
        <v>レディース18歳</v>
      </c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</row>
    <row r="2" spans="1:54" ht="24.95" customHeight="1" thickBot="1" x14ac:dyDescent="0.25">
      <c r="A2" s="325" t="s">
        <v>200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3"/>
      <c r="AL2" s="325" t="str">
        <f>A2</f>
        <v>　Bグループ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</row>
    <row r="3" spans="1:54" ht="24.95" customHeight="1" x14ac:dyDescent="0.15">
      <c r="A3" s="326" t="s">
        <v>201</v>
      </c>
      <c r="B3" s="392" t="s">
        <v>193</v>
      </c>
      <c r="C3" s="393"/>
      <c r="D3" s="393"/>
      <c r="E3" s="393"/>
      <c r="F3" s="393"/>
      <c r="G3" s="393" t="s">
        <v>194</v>
      </c>
      <c r="H3" s="393"/>
      <c r="I3" s="393"/>
      <c r="J3" s="393"/>
      <c r="K3" s="393"/>
      <c r="L3" s="393" t="s">
        <v>195</v>
      </c>
      <c r="M3" s="393"/>
      <c r="N3" s="393"/>
      <c r="O3" s="393"/>
      <c r="P3" s="393"/>
      <c r="Q3" s="393" t="s">
        <v>196</v>
      </c>
      <c r="R3" s="393"/>
      <c r="S3" s="393"/>
      <c r="T3" s="393"/>
      <c r="U3" s="393"/>
      <c r="V3" s="393" t="s">
        <v>197</v>
      </c>
      <c r="W3" s="393"/>
      <c r="X3" s="393"/>
      <c r="Y3" s="393"/>
      <c r="Z3" s="393"/>
      <c r="AA3" s="393" t="s">
        <v>198</v>
      </c>
      <c r="AB3" s="393"/>
      <c r="AC3" s="393"/>
      <c r="AD3" s="393"/>
      <c r="AE3" s="393"/>
      <c r="AF3" s="393" t="s">
        <v>199</v>
      </c>
      <c r="AG3" s="393"/>
      <c r="AH3" s="393"/>
      <c r="AI3" s="393"/>
      <c r="AJ3" s="400"/>
      <c r="AK3" s="66"/>
      <c r="AL3" s="402"/>
      <c r="AM3" s="338" t="s">
        <v>15</v>
      </c>
      <c r="AN3" s="396"/>
      <c r="AO3" s="396"/>
      <c r="AP3" s="339" t="s">
        <v>16</v>
      </c>
      <c r="AQ3" s="338" t="s">
        <v>32</v>
      </c>
      <c r="AR3" s="396"/>
      <c r="AS3" s="396"/>
      <c r="AT3" s="339" t="s">
        <v>16</v>
      </c>
      <c r="AU3" s="338" t="s">
        <v>18</v>
      </c>
      <c r="AV3" s="396"/>
      <c r="AW3" s="396"/>
      <c r="AX3" s="339" t="s">
        <v>19</v>
      </c>
      <c r="AY3" s="396" t="s">
        <v>33</v>
      </c>
      <c r="AZ3" s="396" t="s">
        <v>34</v>
      </c>
      <c r="BA3" s="398" t="s">
        <v>22</v>
      </c>
      <c r="BB3" s="345" t="s">
        <v>16</v>
      </c>
    </row>
    <row r="4" spans="1:54" ht="24.95" customHeight="1" thickBot="1" x14ac:dyDescent="0.2">
      <c r="A4" s="327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401"/>
      <c r="AK4" s="66"/>
      <c r="AL4" s="403"/>
      <c r="AM4" s="35" t="s">
        <v>24</v>
      </c>
      <c r="AN4" s="67" t="s">
        <v>25</v>
      </c>
      <c r="AO4" s="67" t="s">
        <v>26</v>
      </c>
      <c r="AP4" s="340"/>
      <c r="AQ4" s="35" t="s">
        <v>24</v>
      </c>
      <c r="AR4" s="67" t="s">
        <v>25</v>
      </c>
      <c r="AS4" s="67" t="s">
        <v>26</v>
      </c>
      <c r="AT4" s="340"/>
      <c r="AU4" s="35" t="s">
        <v>24</v>
      </c>
      <c r="AV4" s="67" t="s">
        <v>25</v>
      </c>
      <c r="AW4" s="67" t="s">
        <v>26</v>
      </c>
      <c r="AX4" s="340"/>
      <c r="AY4" s="397"/>
      <c r="AZ4" s="397"/>
      <c r="BA4" s="399"/>
      <c r="BB4" s="346"/>
    </row>
    <row r="5" spans="1:54" ht="18.95" customHeight="1" x14ac:dyDescent="0.15">
      <c r="A5" s="265" t="str">
        <f>B3</f>
        <v>葵クラブ</v>
      </c>
      <c r="B5" s="386"/>
      <c r="C5" s="387"/>
      <c r="D5" s="387"/>
      <c r="E5" s="387"/>
      <c r="F5" s="387"/>
      <c r="G5" s="388">
        <v>8</v>
      </c>
      <c r="H5" s="388"/>
      <c r="I5" s="388"/>
      <c r="J5" s="388"/>
      <c r="K5" s="388"/>
      <c r="L5" s="389">
        <v>0</v>
      </c>
      <c r="M5" s="389"/>
      <c r="N5" s="389"/>
      <c r="O5" s="389"/>
      <c r="P5" s="389"/>
      <c r="Q5" s="388">
        <v>4</v>
      </c>
      <c r="R5" s="388"/>
      <c r="S5" s="388"/>
      <c r="T5" s="388"/>
      <c r="U5" s="388"/>
      <c r="V5" s="388">
        <v>11</v>
      </c>
      <c r="W5" s="388"/>
      <c r="X5" s="388"/>
      <c r="Y5" s="388"/>
      <c r="Z5" s="388"/>
      <c r="AA5" s="389">
        <v>0</v>
      </c>
      <c r="AB5" s="389"/>
      <c r="AC5" s="389"/>
      <c r="AD5" s="389"/>
      <c r="AE5" s="389"/>
      <c r="AF5" s="388">
        <v>1</v>
      </c>
      <c r="AG5" s="388"/>
      <c r="AH5" s="388"/>
      <c r="AI5" s="388"/>
      <c r="AJ5" s="390"/>
      <c r="AK5" s="68"/>
      <c r="AL5" s="265" t="str">
        <f>A5</f>
        <v>葵クラブ</v>
      </c>
      <c r="AM5" s="380">
        <f>IF(B6&gt;F6,1,0)+IF(G6&gt;K6,1,0)+IF(L6&gt;P6,1,0)+IF(Q6&gt;U6,1,0)+IF(V6&gt;Z6,1,0)+IF(AA6&gt;AE6,1,0)+IF(AF6&gt;AJ6,1,0)</f>
        <v>2</v>
      </c>
      <c r="AN5" s="267">
        <f>IF(F6&gt;B6,1,0)+IF(K6&gt;G6,1,0)+IF(P6&gt;L6,1,0)+IF(U6&gt;Q6,1,0)+IF(Z6&gt;V6,1,0)+IF(AE6&gt;AA6,1,0)+IF(AJ6&gt;AF6,1,0)</f>
        <v>2</v>
      </c>
      <c r="AO5" s="268">
        <f>SUM(AM5/(AM5+AN5))</f>
        <v>0.5</v>
      </c>
      <c r="AP5" s="267">
        <f>RANK(AO5,$AO$5:$AO$32,0)</f>
        <v>3</v>
      </c>
      <c r="AQ5" s="267">
        <f>SUM(B6+G6+L6+Q6+V6+AA6+AF6)</f>
        <v>5</v>
      </c>
      <c r="AR5" s="267">
        <f>SUM(F6+K6+P6+U6+Z6+AE6+AJ6)</f>
        <v>6</v>
      </c>
      <c r="AS5" s="268">
        <f>SUM(AQ5/(AQ5+AR5))</f>
        <v>0.45454545454545453</v>
      </c>
      <c r="AT5" s="267">
        <f>RANK(AS5,$AS$5:$AS$32,0)</f>
        <v>5</v>
      </c>
      <c r="AU5" s="267">
        <f>SUM(C6+C7+C8+H6+H7+H8+M6+M7+M8+R6+R7+R8+W6+W7+W8+AB6+AB7+AB8+AG6+AG7+AG8)</f>
        <v>149</v>
      </c>
      <c r="AV5" s="267">
        <f>SUM(E6+E7+E8+J6+J7+J8+O6+O7+O8+T6+T7+T8+Y6+Y7+Y8+AD6+AD7+AD8+AI6+AI7+AI8)</f>
        <v>139</v>
      </c>
      <c r="AW5" s="268">
        <f>SUM(AU5/(AU5+AV5))</f>
        <v>0.51736111111111116</v>
      </c>
      <c r="AX5" s="267">
        <f>RANK(AW5,$AW$5:$AW$32,0)</f>
        <v>2</v>
      </c>
      <c r="AY5" s="268">
        <f>RANK(AO5,$AO$5:$AO$32,1)+AS5</f>
        <v>3.4545454545454546</v>
      </c>
      <c r="AZ5" s="268">
        <f>RANK(AY5,$AY$5:$AY$32,1)+AW5</f>
        <v>3.5173611111111112</v>
      </c>
      <c r="BA5" s="312" t="str">
        <f>AL5</f>
        <v>葵クラブ</v>
      </c>
      <c r="BB5" s="282">
        <f>RANK(AZ5,$AZ$5:$AZ$32)</f>
        <v>5</v>
      </c>
    </row>
    <row r="6" spans="1:54" ht="18.95" customHeight="1" x14ac:dyDescent="0.15">
      <c r="A6" s="368"/>
      <c r="B6" s="391">
        <f>IF(C6&gt;E6,1,0)+IF(C7&gt;E7,1,0)+IF(C8&gt;E8,1,0)</f>
        <v>0</v>
      </c>
      <c r="C6" s="56"/>
      <c r="D6" s="71" t="s">
        <v>29</v>
      </c>
      <c r="E6" s="56"/>
      <c r="F6" s="372">
        <f>IF(E6&gt;C6,1,0)+IF(E7&gt;C7,1,0)+IF(E8&gt;C8,1,0)</f>
        <v>0</v>
      </c>
      <c r="G6" s="383">
        <f>IF(H6&gt;J6,1,0)+IF(H7&gt;J7,1,0)+IF(H8&gt;J8,1,0)</f>
        <v>2</v>
      </c>
      <c r="H6" s="70">
        <v>13</v>
      </c>
      <c r="I6" s="69" t="s">
        <v>29</v>
      </c>
      <c r="J6" s="70">
        <v>15</v>
      </c>
      <c r="K6" s="383">
        <f>IF(J6&gt;H6,1,0)+IF(J7&gt;H7,1,0)+IF(J8&gt;H8,1,0)</f>
        <v>1</v>
      </c>
      <c r="L6" s="359">
        <f>IF(M6&gt;O6,1,0)+IF(M7&gt;O7,1,0)+IF(M8&gt;O8,1,0)</f>
        <v>0</v>
      </c>
      <c r="M6" s="60"/>
      <c r="N6" s="73" t="s">
        <v>29</v>
      </c>
      <c r="O6" s="60"/>
      <c r="P6" s="359">
        <f>IF(O6&gt;M6,1,0)+IF(O7&gt;M7,1,0)+IF(O8&gt;M8,1,0)</f>
        <v>0</v>
      </c>
      <c r="Q6" s="383">
        <f>IF(R6&gt;T6,1,0)+IF(R7&gt;T7,1,0)+IF(R8&gt;T8,1,0)</f>
        <v>0</v>
      </c>
      <c r="R6" s="70">
        <v>16</v>
      </c>
      <c r="S6" s="69" t="s">
        <v>29</v>
      </c>
      <c r="T6" s="70">
        <v>17</v>
      </c>
      <c r="U6" s="383">
        <f>IF(T6&gt;R6,1,0)+IF(T7&gt;R7,1,0)+IF(T8&gt;R8,1,0)</f>
        <v>2</v>
      </c>
      <c r="V6" s="383">
        <f>IF(W6&gt;Y6,1,0)+IF(W7&gt;Y7,1,0)+IF(W8&gt;Y8,1,0)</f>
        <v>1</v>
      </c>
      <c r="W6" s="70">
        <v>15</v>
      </c>
      <c r="X6" s="69" t="s">
        <v>29</v>
      </c>
      <c r="Y6" s="70">
        <v>10</v>
      </c>
      <c r="Z6" s="383">
        <f>IF(Y6&gt;W6,1,0)+IF(Y7&gt;W7,1,0)+IF(Y8&gt;W8,1,0)</f>
        <v>2</v>
      </c>
      <c r="AA6" s="359">
        <f>IF(AB6&gt;AD6,1,0)+IF(AB7&gt;AD7,1,0)+IF(AB8&gt;AD8,1,0)</f>
        <v>0</v>
      </c>
      <c r="AB6" s="60"/>
      <c r="AC6" s="73" t="s">
        <v>29</v>
      </c>
      <c r="AD6" s="60"/>
      <c r="AE6" s="359">
        <f>IF(AD6&gt;AB6,1,0)+IF(AD7&gt;AB7,1,0)+IF(AD8&gt;AB8,1,0)</f>
        <v>0</v>
      </c>
      <c r="AF6" s="383">
        <f>IF(AG6&gt;AI6,1,0)+IF(AG7&gt;AI7,1,0)+IF(AG8&gt;AI8,1,0)</f>
        <v>2</v>
      </c>
      <c r="AG6" s="70">
        <v>15</v>
      </c>
      <c r="AH6" s="69" t="s">
        <v>29</v>
      </c>
      <c r="AI6" s="70">
        <v>17</v>
      </c>
      <c r="AJ6" s="385">
        <f>IF(AI6&gt;AG6,1,0)+IF(AI7&gt;AG7,1,0)+IF(AI8&gt;AG8,1,0)</f>
        <v>1</v>
      </c>
      <c r="AK6" s="41"/>
      <c r="AL6" s="368"/>
      <c r="AM6" s="370"/>
      <c r="AN6" s="361"/>
      <c r="AO6" s="363"/>
      <c r="AP6" s="361"/>
      <c r="AQ6" s="361"/>
      <c r="AR6" s="361"/>
      <c r="AS6" s="363"/>
      <c r="AT6" s="361"/>
      <c r="AU6" s="361"/>
      <c r="AV6" s="361"/>
      <c r="AW6" s="363"/>
      <c r="AX6" s="361"/>
      <c r="AY6" s="361"/>
      <c r="AZ6" s="361"/>
      <c r="BA6" s="241"/>
      <c r="BB6" s="353"/>
    </row>
    <row r="7" spans="1:54" ht="18.95" customHeight="1" x14ac:dyDescent="0.15">
      <c r="A7" s="368"/>
      <c r="B7" s="391"/>
      <c r="C7" s="56"/>
      <c r="D7" s="71" t="s">
        <v>35</v>
      </c>
      <c r="E7" s="56"/>
      <c r="F7" s="372"/>
      <c r="G7" s="383"/>
      <c r="H7" s="70">
        <v>15</v>
      </c>
      <c r="I7" s="69" t="s">
        <v>35</v>
      </c>
      <c r="J7" s="70">
        <v>10</v>
      </c>
      <c r="K7" s="383"/>
      <c r="L7" s="359"/>
      <c r="M7" s="60"/>
      <c r="N7" s="73" t="s">
        <v>35</v>
      </c>
      <c r="O7" s="60"/>
      <c r="P7" s="359"/>
      <c r="Q7" s="383"/>
      <c r="R7" s="70">
        <v>11</v>
      </c>
      <c r="S7" s="69" t="s">
        <v>35</v>
      </c>
      <c r="T7" s="70">
        <v>15</v>
      </c>
      <c r="U7" s="383"/>
      <c r="V7" s="383"/>
      <c r="W7" s="70">
        <v>9</v>
      </c>
      <c r="X7" s="69" t="s">
        <v>35</v>
      </c>
      <c r="Y7" s="70">
        <v>15</v>
      </c>
      <c r="Z7" s="383"/>
      <c r="AA7" s="359"/>
      <c r="AB7" s="60"/>
      <c r="AC7" s="73" t="s">
        <v>35</v>
      </c>
      <c r="AD7" s="60"/>
      <c r="AE7" s="359"/>
      <c r="AF7" s="383"/>
      <c r="AG7" s="70">
        <v>15</v>
      </c>
      <c r="AH7" s="69" t="s">
        <v>35</v>
      </c>
      <c r="AI7" s="70">
        <v>8</v>
      </c>
      <c r="AJ7" s="385"/>
      <c r="AK7" s="41"/>
      <c r="AL7" s="368"/>
      <c r="AM7" s="370"/>
      <c r="AN7" s="361"/>
      <c r="AO7" s="363"/>
      <c r="AP7" s="361"/>
      <c r="AQ7" s="361"/>
      <c r="AR7" s="361"/>
      <c r="AS7" s="363"/>
      <c r="AT7" s="361"/>
      <c r="AU7" s="361"/>
      <c r="AV7" s="361"/>
      <c r="AW7" s="363"/>
      <c r="AX7" s="361"/>
      <c r="AY7" s="361"/>
      <c r="AZ7" s="361"/>
      <c r="BA7" s="241"/>
      <c r="BB7" s="353"/>
    </row>
    <row r="8" spans="1:54" ht="18.95" customHeight="1" x14ac:dyDescent="0.15">
      <c r="A8" s="368"/>
      <c r="B8" s="391"/>
      <c r="C8" s="56"/>
      <c r="D8" s="71" t="s">
        <v>35</v>
      </c>
      <c r="E8" s="56"/>
      <c r="F8" s="372"/>
      <c r="G8" s="383"/>
      <c r="H8" s="70">
        <v>15</v>
      </c>
      <c r="I8" s="69" t="s">
        <v>35</v>
      </c>
      <c r="J8" s="70">
        <v>5</v>
      </c>
      <c r="K8" s="383"/>
      <c r="L8" s="359"/>
      <c r="M8" s="60"/>
      <c r="N8" s="73" t="s">
        <v>35</v>
      </c>
      <c r="O8" s="60"/>
      <c r="P8" s="359"/>
      <c r="Q8" s="383"/>
      <c r="R8" s="70"/>
      <c r="S8" s="69" t="s">
        <v>35</v>
      </c>
      <c r="T8" s="70"/>
      <c r="U8" s="383"/>
      <c r="V8" s="383"/>
      <c r="W8" s="70">
        <v>10</v>
      </c>
      <c r="X8" s="69" t="s">
        <v>35</v>
      </c>
      <c r="Y8" s="70">
        <v>15</v>
      </c>
      <c r="Z8" s="383"/>
      <c r="AA8" s="359"/>
      <c r="AB8" s="60"/>
      <c r="AC8" s="73" t="s">
        <v>35</v>
      </c>
      <c r="AD8" s="60"/>
      <c r="AE8" s="359"/>
      <c r="AF8" s="383"/>
      <c r="AG8" s="70">
        <v>15</v>
      </c>
      <c r="AH8" s="69" t="s">
        <v>35</v>
      </c>
      <c r="AI8" s="70">
        <v>12</v>
      </c>
      <c r="AJ8" s="385"/>
      <c r="AK8" s="41"/>
      <c r="AL8" s="368"/>
      <c r="AM8" s="370"/>
      <c r="AN8" s="361"/>
      <c r="AO8" s="363"/>
      <c r="AP8" s="361"/>
      <c r="AQ8" s="361"/>
      <c r="AR8" s="361"/>
      <c r="AS8" s="363"/>
      <c r="AT8" s="361"/>
      <c r="AU8" s="361"/>
      <c r="AV8" s="361"/>
      <c r="AW8" s="363"/>
      <c r="AX8" s="361"/>
      <c r="AY8" s="361"/>
      <c r="AZ8" s="361"/>
      <c r="BA8" s="281"/>
      <c r="BB8" s="353"/>
    </row>
    <row r="9" spans="1:54" ht="18.95" customHeight="1" x14ac:dyDescent="0.15">
      <c r="A9" s="368" t="str">
        <f>G3</f>
        <v>クレッシェンド　シナモン</v>
      </c>
      <c r="B9" s="257">
        <f>G5</f>
        <v>8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12</v>
      </c>
      <c r="M9" s="382"/>
      <c r="N9" s="382"/>
      <c r="O9" s="382"/>
      <c r="P9" s="382"/>
      <c r="Q9" s="378">
        <v>0</v>
      </c>
      <c r="R9" s="378"/>
      <c r="S9" s="378"/>
      <c r="T9" s="378"/>
      <c r="U9" s="378"/>
      <c r="V9" s="378">
        <v>0</v>
      </c>
      <c r="W9" s="378"/>
      <c r="X9" s="378"/>
      <c r="Y9" s="378"/>
      <c r="Z9" s="378"/>
      <c r="AA9" s="382">
        <v>2</v>
      </c>
      <c r="AB9" s="382"/>
      <c r="AC9" s="382"/>
      <c r="AD9" s="382"/>
      <c r="AE9" s="382"/>
      <c r="AF9" s="382">
        <v>5</v>
      </c>
      <c r="AG9" s="382"/>
      <c r="AH9" s="382"/>
      <c r="AI9" s="382"/>
      <c r="AJ9" s="384"/>
      <c r="AK9" s="68"/>
      <c r="AL9" s="368" t="str">
        <f>A9</f>
        <v>クレッシェンド　シナモン</v>
      </c>
      <c r="AM9" s="380">
        <f>IF(B10&gt;F10,1,0)+IF(G10&gt;K10,1,0)+IF(L10&gt;P10,1,0)+IF(Q10&gt;U10,1,0)+IF(V10&gt;Z10,1,0)+IF(AA10&gt;AE10,1,0)+IF(AF10&gt;AJ10,1,0)</f>
        <v>0</v>
      </c>
      <c r="AN9" s="267">
        <f>IF(F10&gt;B10,1,0)+IF(K10&gt;G10,1,0)+IF(P10&gt;L10,1,0)+IF(U10&gt;Q10,1,0)+IF(Z10&gt;V10,1,0)+IF(AE10&gt;AA10,1,0)+IF(AJ10&gt;AF10,1,0)</f>
        <v>4</v>
      </c>
      <c r="AO9" s="268">
        <f>SUM(AM9/(AM9+AN9))</f>
        <v>0</v>
      </c>
      <c r="AP9" s="267">
        <f>RANK(AO9,$AO$5:$AO$32,0)</f>
        <v>7</v>
      </c>
      <c r="AQ9" s="361">
        <f>SUM(B10+G10+L10+Q10+V10+AA10+AF10)</f>
        <v>3</v>
      </c>
      <c r="AR9" s="361">
        <f>SUM(F10+K10+P10+U10+Z10+AE10+AJ10)</f>
        <v>8</v>
      </c>
      <c r="AS9" s="363">
        <f>SUM(AQ9/(AQ9+AR9))</f>
        <v>0.27272727272727271</v>
      </c>
      <c r="AT9" s="361">
        <f>RANK(AS9,$AS$5:$AS$32,0)</f>
        <v>6</v>
      </c>
      <c r="AU9" s="361">
        <f>SUM(C10+C11+C12+H10+H11+H12+M10+M11+M12+R10+R11+R12+W10+W11+W12+AB10+AB11+AB12+AG10+AG11+AG12)</f>
        <v>111</v>
      </c>
      <c r="AV9" s="361">
        <f>SUM(E10+E11+E12+J10+J11+J12+O10+O11+O12+T10+T11+T12+Y10+Y11+Y12+AD10+AD11+AD12+AI10+AI11+AI12)</f>
        <v>151</v>
      </c>
      <c r="AW9" s="363">
        <f>SUM(AU9/(AU9+AV9))</f>
        <v>0.42366412213740456</v>
      </c>
      <c r="AX9" s="267">
        <f>RANK(AW9,$AW$5:$AW$32,0)</f>
        <v>6</v>
      </c>
      <c r="AY9" s="363">
        <f>RANK(AO9,$AO$5:$AO$32,1)+AS9</f>
        <v>1.2727272727272727</v>
      </c>
      <c r="AZ9" s="363">
        <f>RANK(AY9,$AY$5:$AY$32,1)+AW9</f>
        <v>1.4236641221374047</v>
      </c>
      <c r="BA9" s="240" t="str">
        <f>AL9</f>
        <v>クレッシェンド　シナモン</v>
      </c>
      <c r="BB9" s="353">
        <f>RANK(AZ9,$AZ$5:$AZ$32)</f>
        <v>7</v>
      </c>
    </row>
    <row r="10" spans="1:54" ht="18.95" customHeight="1" x14ac:dyDescent="0.15">
      <c r="A10" s="368"/>
      <c r="B10" s="355">
        <f>IF(C10&gt;E10,1,0)+IF(C11&gt;E11,1,0)+IF(C12&gt;E12,1,0)</f>
        <v>1</v>
      </c>
      <c r="C10" s="58">
        <f>J6</f>
        <v>15</v>
      </c>
      <c r="D10" s="72" t="s">
        <v>35</v>
      </c>
      <c r="E10" s="58">
        <f>H6</f>
        <v>13</v>
      </c>
      <c r="F10" s="357">
        <f>IF(E10&gt;C10,1,0)+IF(E11&gt;C11,1,0)+IF(E12&gt;C12,1,0)</f>
        <v>2</v>
      </c>
      <c r="G10" s="372">
        <f>IF(H10&gt;J10,1,0)+IF(H11&gt;J11,1,0)+IF(H12&gt;J12,1,0)</f>
        <v>0</v>
      </c>
      <c r="H10" s="56"/>
      <c r="I10" s="71" t="s">
        <v>35</v>
      </c>
      <c r="J10" s="56"/>
      <c r="K10" s="372">
        <f>IF(J10&gt;H10,1,0)+IF(J11&gt;H11,1,0)+IF(J12&gt;H12,1,0)</f>
        <v>0</v>
      </c>
      <c r="L10" s="383">
        <f>IF(M10&gt;O10,1,0)+IF(M11&gt;O11,1,0)+IF(M12&gt;O12,1,0)</f>
        <v>1</v>
      </c>
      <c r="M10" s="70">
        <v>15</v>
      </c>
      <c r="N10" s="69" t="s">
        <v>35</v>
      </c>
      <c r="O10" s="70">
        <v>5</v>
      </c>
      <c r="P10" s="383">
        <f>IF(O10&gt;M10,1,0)+IF(O11&gt;M11,1,0)+IF(O12&gt;M12,1,0)</f>
        <v>2</v>
      </c>
      <c r="Q10" s="359">
        <f>IF(R10&gt;T10,1,0)+IF(R11&gt;T11,1,0)+IF(R12&gt;T12,1,0)</f>
        <v>0</v>
      </c>
      <c r="R10" s="60"/>
      <c r="S10" s="73" t="s">
        <v>35</v>
      </c>
      <c r="T10" s="60"/>
      <c r="U10" s="359">
        <f>IF(T10&gt;R10,1,0)+IF(T11&gt;R11,1,0)+IF(T12&gt;R12,1,0)</f>
        <v>0</v>
      </c>
      <c r="V10" s="359">
        <f>IF(W10&gt;Y10,1,0)+IF(W11&gt;Y11,1,0)+IF(W12&gt;Y12,1,0)</f>
        <v>0</v>
      </c>
      <c r="W10" s="60"/>
      <c r="X10" s="73" t="s">
        <v>35</v>
      </c>
      <c r="Y10" s="60"/>
      <c r="Z10" s="359">
        <f>IF(Y10&gt;W10,1,0)+IF(Y11&gt;W11,1,0)+IF(Y12&gt;W12,1,0)</f>
        <v>0</v>
      </c>
      <c r="AA10" s="383">
        <f>IF(AB10&gt;AD10,1,0)+IF(AB11&gt;AD11,1,0)+IF(AB12&gt;AD12,1,0)</f>
        <v>0</v>
      </c>
      <c r="AB10" s="70">
        <v>4</v>
      </c>
      <c r="AC10" s="69" t="s">
        <v>35</v>
      </c>
      <c r="AD10" s="70">
        <v>15</v>
      </c>
      <c r="AE10" s="383">
        <f>IF(AD10&gt;AB10,1,0)+IF(AD11&gt;AB11,1,0)+IF(AD12&gt;AB12,1,0)</f>
        <v>2</v>
      </c>
      <c r="AF10" s="383">
        <f>IF(AG10&gt;AI10,1,0)+IF(AG11&gt;AI11,1,0)+IF(AG12&gt;AI12,1,0)</f>
        <v>1</v>
      </c>
      <c r="AG10" s="70">
        <v>8</v>
      </c>
      <c r="AH10" s="69" t="s">
        <v>35</v>
      </c>
      <c r="AI10" s="70">
        <v>15</v>
      </c>
      <c r="AJ10" s="385">
        <f>IF(AI10&gt;AG10,1,0)+IF(AI11&gt;AG11,1,0)+IF(AI12&gt;AG12,1,0)</f>
        <v>2</v>
      </c>
      <c r="AK10" s="41"/>
      <c r="AL10" s="368"/>
      <c r="AM10" s="370"/>
      <c r="AN10" s="361"/>
      <c r="AO10" s="363"/>
      <c r="AP10" s="361"/>
      <c r="AQ10" s="361"/>
      <c r="AR10" s="361"/>
      <c r="AS10" s="363"/>
      <c r="AT10" s="361"/>
      <c r="AU10" s="361"/>
      <c r="AV10" s="361"/>
      <c r="AW10" s="363"/>
      <c r="AX10" s="361"/>
      <c r="AY10" s="361"/>
      <c r="AZ10" s="361"/>
      <c r="BA10" s="241"/>
      <c r="BB10" s="353"/>
    </row>
    <row r="11" spans="1:54" ht="18.95" customHeight="1" x14ac:dyDescent="0.15">
      <c r="A11" s="368"/>
      <c r="B11" s="355"/>
      <c r="C11" s="58">
        <f>J7</f>
        <v>10</v>
      </c>
      <c r="D11" s="72" t="s">
        <v>29</v>
      </c>
      <c r="E11" s="58">
        <f>H7</f>
        <v>15</v>
      </c>
      <c r="F11" s="357"/>
      <c r="G11" s="372"/>
      <c r="H11" s="56"/>
      <c r="I11" s="71" t="s">
        <v>35</v>
      </c>
      <c r="J11" s="56"/>
      <c r="K11" s="372"/>
      <c r="L11" s="383"/>
      <c r="M11" s="70">
        <v>12</v>
      </c>
      <c r="N11" s="69" t="s">
        <v>35</v>
      </c>
      <c r="O11" s="70">
        <v>15</v>
      </c>
      <c r="P11" s="383"/>
      <c r="Q11" s="359"/>
      <c r="R11" s="60"/>
      <c r="S11" s="73" t="s">
        <v>35</v>
      </c>
      <c r="T11" s="60"/>
      <c r="U11" s="359"/>
      <c r="V11" s="359"/>
      <c r="W11" s="60"/>
      <c r="X11" s="73" t="s">
        <v>35</v>
      </c>
      <c r="Y11" s="60"/>
      <c r="Z11" s="359"/>
      <c r="AA11" s="383"/>
      <c r="AB11" s="70">
        <v>2</v>
      </c>
      <c r="AC11" s="69" t="s">
        <v>35</v>
      </c>
      <c r="AD11" s="70">
        <v>15</v>
      </c>
      <c r="AE11" s="383"/>
      <c r="AF11" s="383"/>
      <c r="AG11" s="70">
        <v>15</v>
      </c>
      <c r="AH11" s="69" t="s">
        <v>35</v>
      </c>
      <c r="AI11" s="70">
        <v>13</v>
      </c>
      <c r="AJ11" s="385"/>
      <c r="AK11" s="41"/>
      <c r="AL11" s="368"/>
      <c r="AM11" s="370"/>
      <c r="AN11" s="361"/>
      <c r="AO11" s="363"/>
      <c r="AP11" s="361"/>
      <c r="AQ11" s="361"/>
      <c r="AR11" s="361"/>
      <c r="AS11" s="363"/>
      <c r="AT11" s="361"/>
      <c r="AU11" s="361"/>
      <c r="AV11" s="361"/>
      <c r="AW11" s="363"/>
      <c r="AX11" s="361"/>
      <c r="AY11" s="361"/>
      <c r="AZ11" s="361"/>
      <c r="BA11" s="241"/>
      <c r="BB11" s="353"/>
    </row>
    <row r="12" spans="1:54" ht="18.95" customHeight="1" x14ac:dyDescent="0.15">
      <c r="A12" s="368"/>
      <c r="B12" s="355"/>
      <c r="C12" s="58">
        <f>J8</f>
        <v>5</v>
      </c>
      <c r="D12" s="72" t="s">
        <v>35</v>
      </c>
      <c r="E12" s="58">
        <f>H8</f>
        <v>15</v>
      </c>
      <c r="F12" s="357"/>
      <c r="G12" s="372"/>
      <c r="H12" s="56"/>
      <c r="I12" s="71" t="s">
        <v>35</v>
      </c>
      <c r="J12" s="56"/>
      <c r="K12" s="372"/>
      <c r="L12" s="383"/>
      <c r="M12" s="70">
        <v>13</v>
      </c>
      <c r="N12" s="69" t="s">
        <v>35</v>
      </c>
      <c r="O12" s="70">
        <v>15</v>
      </c>
      <c r="P12" s="383"/>
      <c r="Q12" s="359"/>
      <c r="R12" s="60"/>
      <c r="S12" s="73" t="s">
        <v>35</v>
      </c>
      <c r="T12" s="60"/>
      <c r="U12" s="359"/>
      <c r="V12" s="359"/>
      <c r="W12" s="60"/>
      <c r="X12" s="73" t="s">
        <v>35</v>
      </c>
      <c r="Y12" s="60"/>
      <c r="Z12" s="359"/>
      <c r="AA12" s="383"/>
      <c r="AB12" s="70"/>
      <c r="AC12" s="69" t="s">
        <v>35</v>
      </c>
      <c r="AD12" s="70"/>
      <c r="AE12" s="383"/>
      <c r="AF12" s="383"/>
      <c r="AG12" s="70">
        <v>12</v>
      </c>
      <c r="AH12" s="69" t="s">
        <v>35</v>
      </c>
      <c r="AI12" s="70">
        <v>15</v>
      </c>
      <c r="AJ12" s="385"/>
      <c r="AK12" s="41"/>
      <c r="AL12" s="368"/>
      <c r="AM12" s="370"/>
      <c r="AN12" s="361"/>
      <c r="AO12" s="363"/>
      <c r="AP12" s="361"/>
      <c r="AQ12" s="361"/>
      <c r="AR12" s="361"/>
      <c r="AS12" s="363"/>
      <c r="AT12" s="361"/>
      <c r="AU12" s="361"/>
      <c r="AV12" s="361"/>
      <c r="AW12" s="363"/>
      <c r="AX12" s="361"/>
      <c r="AY12" s="361"/>
      <c r="AZ12" s="361"/>
      <c r="BA12" s="281"/>
      <c r="BB12" s="353"/>
    </row>
    <row r="13" spans="1:54" ht="18.95" customHeight="1" x14ac:dyDescent="0.15">
      <c r="A13" s="368" t="str">
        <f>L3</f>
        <v>刈南SC</v>
      </c>
      <c r="B13" s="257">
        <f>L5</f>
        <v>0</v>
      </c>
      <c r="C13" s="376"/>
      <c r="D13" s="376"/>
      <c r="E13" s="376"/>
      <c r="F13" s="376"/>
      <c r="G13" s="376">
        <f>L9</f>
        <v>12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78">
        <v>0</v>
      </c>
      <c r="R13" s="378"/>
      <c r="S13" s="378"/>
      <c r="T13" s="378"/>
      <c r="U13" s="378"/>
      <c r="V13" s="382">
        <v>3</v>
      </c>
      <c r="W13" s="382"/>
      <c r="X13" s="382"/>
      <c r="Y13" s="382"/>
      <c r="Z13" s="382"/>
      <c r="AA13" s="382">
        <v>6</v>
      </c>
      <c r="AB13" s="382"/>
      <c r="AC13" s="382"/>
      <c r="AD13" s="382"/>
      <c r="AE13" s="382"/>
      <c r="AF13" s="382">
        <v>9</v>
      </c>
      <c r="AG13" s="382"/>
      <c r="AH13" s="382"/>
      <c r="AI13" s="382"/>
      <c r="AJ13" s="384"/>
      <c r="AK13" s="68"/>
      <c r="AL13" s="368" t="str">
        <f>A13</f>
        <v>刈南SC</v>
      </c>
      <c r="AM13" s="380">
        <f>IF(B14&gt;F14,1,0)+IF(G14&gt;K14,1,0)+IF(L14&gt;P14,1,0)+IF(Q14&gt;U14,1,0)+IF(V14&gt;Z14,1,0)+IF(AA14&gt;AE14,1,0)+IF(AF14&gt;AJ14,1,0)</f>
        <v>1</v>
      </c>
      <c r="AN13" s="267">
        <f>IF(F14&gt;B14,1,0)+IF(K14&gt;G14,1,0)+IF(P14&gt;L14,1,0)+IF(U14&gt;Q14,1,0)+IF(Z14&gt;V14,1,0)+IF(AE14&gt;AA14,1,0)+IF(AJ14&gt;AF14,1,0)</f>
        <v>3</v>
      </c>
      <c r="AO13" s="268">
        <f>SUM(AM13/(AM13+AN13))</f>
        <v>0.25</v>
      </c>
      <c r="AP13" s="267">
        <f>RANK(AO13,$AO$5:$AO$32,0)</f>
        <v>6</v>
      </c>
      <c r="AQ13" s="361">
        <f>SUM(B14+G14+L14+Q14+V14+AA14+AF14)</f>
        <v>2</v>
      </c>
      <c r="AR13" s="361">
        <f>SUM(F14+K14+P14+U14+Z14+AE14+AJ14)</f>
        <v>7</v>
      </c>
      <c r="AS13" s="363">
        <f>SUM(AQ13/(AQ13+AR13))</f>
        <v>0.22222222222222221</v>
      </c>
      <c r="AT13" s="361">
        <f>RANK(AS13,$AS$5:$AS$32,0)</f>
        <v>7</v>
      </c>
      <c r="AU13" s="361">
        <f>SUM(C14+C15+C16+H14+H15+H16+M14+M15+M16+R14+R15+R16+W14+W15+W16+AB14+AB15+AB16+AG14+AG15+AG16)</f>
        <v>80</v>
      </c>
      <c r="AV13" s="361">
        <f>SUM(E14+E15+E16+J14+J15+J16+O14+O15+O16+T14+T15+T16+Y14+Y15+Y16+AD14+AD15+AD16+AI14+AI15+AI16)</f>
        <v>130</v>
      </c>
      <c r="AW13" s="363">
        <f>SUM(AU13/(AU13+AV13))</f>
        <v>0.38095238095238093</v>
      </c>
      <c r="AX13" s="267">
        <f>RANK(AW13,$AW$5:$AW$32,0)</f>
        <v>7</v>
      </c>
      <c r="AY13" s="363">
        <f>RANK(AO13,$AO$5:$AO$32,1)+AS13</f>
        <v>2.2222222222222223</v>
      </c>
      <c r="AZ13" s="363">
        <f>RANK(AY13,$AY$5:$AY$32,1)+AW13</f>
        <v>2.3809523809523809</v>
      </c>
      <c r="BA13" s="240" t="str">
        <f>AL13</f>
        <v>刈南SC</v>
      </c>
      <c r="BB13" s="353">
        <f>RANK(AZ13,$AZ$5:$AZ$32)</f>
        <v>6</v>
      </c>
    </row>
    <row r="14" spans="1:54" ht="18.95" customHeight="1" x14ac:dyDescent="0.15">
      <c r="A14" s="368"/>
      <c r="B14" s="355">
        <f>IF(C14&gt;E14,1,0)+IF(C15&gt;E15,1,0)+IF(C16&gt;E16,1,0)</f>
        <v>0</v>
      </c>
      <c r="C14" s="58">
        <f>O6</f>
        <v>0</v>
      </c>
      <c r="D14" s="72" t="s">
        <v>29</v>
      </c>
      <c r="E14" s="58">
        <f>M6</f>
        <v>0</v>
      </c>
      <c r="F14" s="357">
        <f>IF(E14&gt;C14,1,0)+IF(E15&gt;C15,1,0)+IF(E16&gt;C16,1,0)</f>
        <v>0</v>
      </c>
      <c r="G14" s="357">
        <f>IF(H14&gt;J14,1,0)+IF(H15&gt;J15,1,0)+IF(H16&gt;J16,1,0)</f>
        <v>2</v>
      </c>
      <c r="H14" s="58">
        <f>O10</f>
        <v>5</v>
      </c>
      <c r="I14" s="72" t="s">
        <v>35</v>
      </c>
      <c r="J14" s="58">
        <f>M10</f>
        <v>15</v>
      </c>
      <c r="K14" s="357">
        <f>IF(J14&gt;H14,1,0)+IF(J15&gt;H15,1,0)+IF(J16&gt;H16,1,0)</f>
        <v>1</v>
      </c>
      <c r="L14" s="372">
        <f>IF(M14&gt;O14,1,0)+IF(M15&gt;O15,1,0)+IF(M16&gt;O16,1,0)</f>
        <v>0</v>
      </c>
      <c r="M14" s="56"/>
      <c r="N14" s="71" t="s">
        <v>35</v>
      </c>
      <c r="O14" s="56"/>
      <c r="P14" s="372">
        <f>IF(O14&gt;M14,1,0)+IF(O15&gt;M15,1,0)+IF(O16&gt;M16,1,0)</f>
        <v>0</v>
      </c>
      <c r="Q14" s="359">
        <f>IF(R14&gt;T14,1,0)+IF(R15&gt;T15,1,0)+IF(R16&gt;T16,1,0)</f>
        <v>0</v>
      </c>
      <c r="R14" s="60"/>
      <c r="S14" s="73" t="s">
        <v>35</v>
      </c>
      <c r="T14" s="60"/>
      <c r="U14" s="359">
        <f>IF(T14&gt;R14,1,0)+IF(T15&gt;R15,1,0)+IF(T16&gt;R16,1,0)</f>
        <v>0</v>
      </c>
      <c r="V14" s="383">
        <f>IF(W14&gt;Y14,1,0)+IF(W15&gt;Y15,1,0)+IF(W16&gt;Y16,1,0)</f>
        <v>0</v>
      </c>
      <c r="W14" s="70">
        <v>10</v>
      </c>
      <c r="X14" s="69" t="s">
        <v>35</v>
      </c>
      <c r="Y14" s="70">
        <v>15</v>
      </c>
      <c r="Z14" s="383">
        <f>IF(Y14&gt;W14,1,0)+IF(Y15&gt;W15,1,0)+IF(Y16&gt;W16,1,0)</f>
        <v>2</v>
      </c>
      <c r="AA14" s="383">
        <f>IF(AB14&gt;AD14,1,0)+IF(AB15&gt;AD15,1,0)+IF(AB16&gt;AD16,1,0)</f>
        <v>0</v>
      </c>
      <c r="AB14" s="70">
        <v>3</v>
      </c>
      <c r="AC14" s="69" t="s">
        <v>35</v>
      </c>
      <c r="AD14" s="70">
        <v>15</v>
      </c>
      <c r="AE14" s="383">
        <f>IF(AD14&gt;AB14,1,0)+IF(AD15&gt;AB15,1,0)+IF(AD16&gt;AB16,1,0)</f>
        <v>2</v>
      </c>
      <c r="AF14" s="383">
        <f>IF(AG14&gt;AI14,1,0)+IF(AG15&gt;AI15,1,0)+IF(AG16&gt;AI16,1,0)</f>
        <v>0</v>
      </c>
      <c r="AG14" s="70">
        <v>11</v>
      </c>
      <c r="AH14" s="69" t="s">
        <v>35</v>
      </c>
      <c r="AI14" s="70">
        <v>15</v>
      </c>
      <c r="AJ14" s="385">
        <f>IF(AI14&gt;AG14,1,0)+IF(AI15&gt;AG15,1,0)+IF(AI16&gt;AG16,1,0)</f>
        <v>2</v>
      </c>
      <c r="AK14" s="41"/>
      <c r="AL14" s="368"/>
      <c r="AM14" s="370"/>
      <c r="AN14" s="361"/>
      <c r="AO14" s="363"/>
      <c r="AP14" s="361"/>
      <c r="AQ14" s="361"/>
      <c r="AR14" s="361"/>
      <c r="AS14" s="363"/>
      <c r="AT14" s="361"/>
      <c r="AU14" s="361"/>
      <c r="AV14" s="361"/>
      <c r="AW14" s="363"/>
      <c r="AX14" s="361"/>
      <c r="AY14" s="361"/>
      <c r="AZ14" s="361"/>
      <c r="BA14" s="241"/>
      <c r="BB14" s="353"/>
    </row>
    <row r="15" spans="1:54" ht="18.95" customHeight="1" x14ac:dyDescent="0.15">
      <c r="A15" s="368"/>
      <c r="B15" s="355"/>
      <c r="C15" s="58">
        <f>O7</f>
        <v>0</v>
      </c>
      <c r="D15" s="72" t="s">
        <v>29</v>
      </c>
      <c r="E15" s="58">
        <f>M7</f>
        <v>0</v>
      </c>
      <c r="F15" s="357"/>
      <c r="G15" s="357"/>
      <c r="H15" s="58">
        <f>O11</f>
        <v>15</v>
      </c>
      <c r="I15" s="72" t="s">
        <v>35</v>
      </c>
      <c r="J15" s="58">
        <f>M11</f>
        <v>12</v>
      </c>
      <c r="K15" s="357"/>
      <c r="L15" s="372"/>
      <c r="M15" s="56"/>
      <c r="N15" s="71" t="s">
        <v>35</v>
      </c>
      <c r="O15" s="56"/>
      <c r="P15" s="372"/>
      <c r="Q15" s="359"/>
      <c r="R15" s="60"/>
      <c r="S15" s="73" t="s">
        <v>35</v>
      </c>
      <c r="T15" s="60"/>
      <c r="U15" s="359"/>
      <c r="V15" s="383"/>
      <c r="W15" s="70">
        <v>5</v>
      </c>
      <c r="X15" s="69" t="s">
        <v>35</v>
      </c>
      <c r="Y15" s="70">
        <v>15</v>
      </c>
      <c r="Z15" s="383"/>
      <c r="AA15" s="383"/>
      <c r="AB15" s="70">
        <v>4</v>
      </c>
      <c r="AC15" s="69" t="s">
        <v>35</v>
      </c>
      <c r="AD15" s="70">
        <v>15</v>
      </c>
      <c r="AE15" s="383"/>
      <c r="AF15" s="383"/>
      <c r="AG15" s="70">
        <v>12</v>
      </c>
      <c r="AH15" s="69" t="s">
        <v>35</v>
      </c>
      <c r="AI15" s="70">
        <v>15</v>
      </c>
      <c r="AJ15" s="385"/>
      <c r="AK15" s="41"/>
      <c r="AL15" s="368"/>
      <c r="AM15" s="370"/>
      <c r="AN15" s="361"/>
      <c r="AO15" s="363"/>
      <c r="AP15" s="361"/>
      <c r="AQ15" s="361"/>
      <c r="AR15" s="361"/>
      <c r="AS15" s="363"/>
      <c r="AT15" s="361"/>
      <c r="AU15" s="361"/>
      <c r="AV15" s="361"/>
      <c r="AW15" s="363"/>
      <c r="AX15" s="361"/>
      <c r="AY15" s="361"/>
      <c r="AZ15" s="361"/>
      <c r="BA15" s="241"/>
      <c r="BB15" s="353"/>
    </row>
    <row r="16" spans="1:54" ht="18.95" customHeight="1" x14ac:dyDescent="0.15">
      <c r="A16" s="368"/>
      <c r="B16" s="355"/>
      <c r="C16" s="58">
        <f>O8</f>
        <v>0</v>
      </c>
      <c r="D16" s="72" t="s">
        <v>29</v>
      </c>
      <c r="E16" s="58">
        <f>M8</f>
        <v>0</v>
      </c>
      <c r="F16" s="357"/>
      <c r="G16" s="357"/>
      <c r="H16" s="58">
        <f>O12</f>
        <v>15</v>
      </c>
      <c r="I16" s="72" t="s">
        <v>35</v>
      </c>
      <c r="J16" s="58">
        <f>M12</f>
        <v>13</v>
      </c>
      <c r="K16" s="357"/>
      <c r="L16" s="372"/>
      <c r="M16" s="56"/>
      <c r="N16" s="71" t="s">
        <v>35</v>
      </c>
      <c r="O16" s="56"/>
      <c r="P16" s="372"/>
      <c r="Q16" s="359"/>
      <c r="R16" s="60"/>
      <c r="S16" s="73" t="s">
        <v>35</v>
      </c>
      <c r="T16" s="60"/>
      <c r="U16" s="359"/>
      <c r="V16" s="383"/>
      <c r="W16" s="70"/>
      <c r="X16" s="69" t="s">
        <v>35</v>
      </c>
      <c r="Y16" s="70"/>
      <c r="Z16" s="383"/>
      <c r="AA16" s="383"/>
      <c r="AB16" s="70"/>
      <c r="AC16" s="69" t="s">
        <v>35</v>
      </c>
      <c r="AD16" s="70"/>
      <c r="AE16" s="383"/>
      <c r="AF16" s="383"/>
      <c r="AG16" s="70"/>
      <c r="AH16" s="69" t="s">
        <v>35</v>
      </c>
      <c r="AI16" s="70"/>
      <c r="AJ16" s="385"/>
      <c r="AK16" s="41"/>
      <c r="AL16" s="368"/>
      <c r="AM16" s="370"/>
      <c r="AN16" s="361"/>
      <c r="AO16" s="363"/>
      <c r="AP16" s="361"/>
      <c r="AQ16" s="361"/>
      <c r="AR16" s="361"/>
      <c r="AS16" s="363"/>
      <c r="AT16" s="361"/>
      <c r="AU16" s="361"/>
      <c r="AV16" s="361"/>
      <c r="AW16" s="363"/>
      <c r="AX16" s="361"/>
      <c r="AY16" s="361"/>
      <c r="AZ16" s="361"/>
      <c r="BA16" s="281"/>
      <c r="BB16" s="353"/>
    </row>
    <row r="17" spans="1:54" ht="18.95" customHeight="1" x14ac:dyDescent="0.15">
      <c r="A17" s="368" t="str">
        <f>Q3</f>
        <v>トリッキィ～？</v>
      </c>
      <c r="B17" s="257">
        <f>Q5</f>
        <v>4</v>
      </c>
      <c r="C17" s="376"/>
      <c r="D17" s="376"/>
      <c r="E17" s="376"/>
      <c r="F17" s="376"/>
      <c r="G17" s="365">
        <f>Q9</f>
        <v>0</v>
      </c>
      <c r="H17" s="365"/>
      <c r="I17" s="365"/>
      <c r="J17" s="365"/>
      <c r="K17" s="365"/>
      <c r="L17" s="365">
        <f>Q13</f>
        <v>0</v>
      </c>
      <c r="M17" s="365"/>
      <c r="N17" s="365"/>
      <c r="O17" s="365"/>
      <c r="P17" s="365"/>
      <c r="Q17" s="366"/>
      <c r="R17" s="366"/>
      <c r="S17" s="366"/>
      <c r="T17" s="366"/>
      <c r="U17" s="366"/>
      <c r="V17" s="382">
        <v>7</v>
      </c>
      <c r="W17" s="382"/>
      <c r="X17" s="382"/>
      <c r="Y17" s="382"/>
      <c r="Z17" s="382"/>
      <c r="AA17" s="382">
        <v>10</v>
      </c>
      <c r="AB17" s="382"/>
      <c r="AC17" s="382"/>
      <c r="AD17" s="382"/>
      <c r="AE17" s="382"/>
      <c r="AF17" s="382">
        <v>13</v>
      </c>
      <c r="AG17" s="382"/>
      <c r="AH17" s="382"/>
      <c r="AI17" s="382"/>
      <c r="AJ17" s="384"/>
      <c r="AK17" s="68"/>
      <c r="AL17" s="368" t="str">
        <f>A17</f>
        <v>トリッキィ～？</v>
      </c>
      <c r="AM17" s="380">
        <f>IF(B18&gt;F18,1,0)+IF(G18&gt;K18,1,0)+IF(L18&gt;P18,1,0)+IF(Q18&gt;U18,1,0)+IF(V18&gt;Z18,1,0)+IF(AA18&gt;AE18,1,0)+IF(AF18&gt;AJ18,1,0)</f>
        <v>3</v>
      </c>
      <c r="AN17" s="267">
        <f>IF(F18&gt;B18,1,0)+IF(K18&gt;G18,1,0)+IF(P18&gt;L18,1,0)+IF(U18&gt;Q18,1,0)+IF(Z18&gt;V18,1,0)+IF(AE18&gt;AA18,1,0)+IF(AJ18&gt;AF18,1,0)</f>
        <v>1</v>
      </c>
      <c r="AO17" s="268">
        <f>SUM(AM17/(AM17+AN17))</f>
        <v>0.75</v>
      </c>
      <c r="AP17" s="267">
        <f>RANK(AO17,$AO$5:$AO$32,0)</f>
        <v>2</v>
      </c>
      <c r="AQ17" s="361">
        <f>SUM(B18+G18+L18+Q18+V18+AA18+AF18)</f>
        <v>6</v>
      </c>
      <c r="AR17" s="361">
        <f>SUM(F18+K18+P18+U18+Z18+AE18+AJ18)</f>
        <v>3</v>
      </c>
      <c r="AS17" s="363">
        <f>SUM(AQ17/(AQ17+AR17))</f>
        <v>0.66666666666666663</v>
      </c>
      <c r="AT17" s="361">
        <f>RANK(AS17,$AS$5:$AS$32,0)</f>
        <v>2</v>
      </c>
      <c r="AU17" s="361">
        <f>SUM(C18+C19+C20+H18+H19+H20+M18+M19+M20+R18+R19+R20+W18+W19+W20+AB18+AB19+AB20+AG18+AG19+AG20)</f>
        <v>115</v>
      </c>
      <c r="AV17" s="361">
        <f>SUM(E18+E19+E20+J18+J19+J20+O18+O19+O20+T18+T19+T20+Y18+Y19+Y20+AD18+AD19+AD20+AI18+AI19+AI20)</f>
        <v>115</v>
      </c>
      <c r="AW17" s="363">
        <f>SUM(AU17/(AU17+AV17))</f>
        <v>0.5</v>
      </c>
      <c r="AX17" s="267">
        <f>RANK(AW17,$AW$5:$AW$32,0)</f>
        <v>4</v>
      </c>
      <c r="AY17" s="363">
        <f>RANK(AO17,$AO$5:$AO$32,1)+AS17</f>
        <v>6.666666666666667</v>
      </c>
      <c r="AZ17" s="363">
        <f>RANK(AY17,$AY$5:$AY$32,1)+AW17</f>
        <v>6.5</v>
      </c>
      <c r="BA17" s="240" t="str">
        <f>AL17</f>
        <v>トリッキィ～？</v>
      </c>
      <c r="BB17" s="353">
        <f>RANK(AZ17,$AZ$5:$AZ$32)</f>
        <v>2</v>
      </c>
    </row>
    <row r="18" spans="1:54" ht="18.95" customHeight="1" x14ac:dyDescent="0.15">
      <c r="A18" s="368"/>
      <c r="B18" s="355">
        <f>IF(C18&gt;E18,1,0)+IF(C19&gt;E19,1,0)+IF(C20&gt;E20,1,0)</f>
        <v>2</v>
      </c>
      <c r="C18" s="58">
        <f>T6</f>
        <v>17</v>
      </c>
      <c r="D18" s="72" t="s">
        <v>35</v>
      </c>
      <c r="E18" s="58">
        <f>R6</f>
        <v>16</v>
      </c>
      <c r="F18" s="357">
        <f>IF(E18&gt;C18,1,0)+IF(E19&gt;C19,1,0)+IF(E20&gt;C20,1,0)</f>
        <v>0</v>
      </c>
      <c r="G18" s="359">
        <f>IF(H18&gt;J18,1,0)+IF(H19&gt;J19,1,0)+IF(H20&gt;J20,1,0)</f>
        <v>0</v>
      </c>
      <c r="H18" s="60">
        <f>T10</f>
        <v>0</v>
      </c>
      <c r="I18" s="73" t="s">
        <v>35</v>
      </c>
      <c r="J18" s="60">
        <f>R10</f>
        <v>0</v>
      </c>
      <c r="K18" s="359">
        <f>IF(J18&gt;H18,1,0)+IF(J19&gt;H19,1,0)+IF(J20&gt;H20,1,0)</f>
        <v>0</v>
      </c>
      <c r="L18" s="359">
        <f>IF(M18&gt;O18,1,0)+IF(M19&gt;O19,1,0)+IF(M20&gt;O20,1,0)</f>
        <v>0</v>
      </c>
      <c r="M18" s="60">
        <f>T14</f>
        <v>0</v>
      </c>
      <c r="N18" s="73" t="s">
        <v>35</v>
      </c>
      <c r="O18" s="60">
        <f>R14</f>
        <v>0</v>
      </c>
      <c r="P18" s="359">
        <f>IF(O18&gt;M18,1,0)+IF(O19&gt;M19,1,0)+IF(O20&gt;M20,1,0)</f>
        <v>0</v>
      </c>
      <c r="Q18" s="372">
        <f>IF(R18&gt;T18,1,0)+IF(R19&gt;T19,1,0)+IF(R20&gt;T20,1,0)</f>
        <v>0</v>
      </c>
      <c r="R18" s="56"/>
      <c r="S18" s="71" t="s">
        <v>35</v>
      </c>
      <c r="T18" s="56"/>
      <c r="U18" s="372">
        <f>IF(T18&gt;R18,1,0)+IF(T19&gt;R19,1,0)+IF(T20&gt;R20,1,0)</f>
        <v>0</v>
      </c>
      <c r="V18" s="383">
        <f>IF(W18&gt;Y18,1,0)+IF(W19&gt;Y19,1,0)+IF(W20&gt;Y20,1,0)</f>
        <v>2</v>
      </c>
      <c r="W18" s="70">
        <v>6</v>
      </c>
      <c r="X18" s="69" t="s">
        <v>35</v>
      </c>
      <c r="Y18" s="70">
        <v>15</v>
      </c>
      <c r="Z18" s="383">
        <f>IF(Y18&gt;W18,1,0)+IF(Y19&gt;W19,1,0)+IF(Y20&gt;W20,1,0)</f>
        <v>1</v>
      </c>
      <c r="AA18" s="383">
        <f>IF(AB18&gt;AD18,1,0)+IF(AB19&gt;AD19,1,0)+IF(AB20&gt;AD20,1,0)</f>
        <v>0</v>
      </c>
      <c r="AB18" s="70">
        <v>9</v>
      </c>
      <c r="AC18" s="69" t="s">
        <v>35</v>
      </c>
      <c r="AD18" s="70">
        <v>15</v>
      </c>
      <c r="AE18" s="383">
        <f>IF(AD18&gt;AB18,1,0)+IF(AD19&gt;AB19,1,0)+IF(AD20&gt;AB20,1,0)</f>
        <v>2</v>
      </c>
      <c r="AF18" s="383">
        <f>IF(AG18&gt;AI18,1,0)+IF(AG19&gt;AI19,1,0)+IF(AG20&gt;AI20,1,0)</f>
        <v>2</v>
      </c>
      <c r="AG18" s="70">
        <v>15</v>
      </c>
      <c r="AH18" s="69" t="s">
        <v>35</v>
      </c>
      <c r="AI18" s="70">
        <v>7</v>
      </c>
      <c r="AJ18" s="385">
        <f>IF(AI18&gt;AG18,1,0)+IF(AI19&gt;AG19,1,0)+IF(AI20&gt;AG20,1,0)</f>
        <v>0</v>
      </c>
      <c r="AK18" s="41"/>
      <c r="AL18" s="368"/>
      <c r="AM18" s="370"/>
      <c r="AN18" s="361"/>
      <c r="AO18" s="363"/>
      <c r="AP18" s="361"/>
      <c r="AQ18" s="361"/>
      <c r="AR18" s="361"/>
      <c r="AS18" s="363"/>
      <c r="AT18" s="361"/>
      <c r="AU18" s="361"/>
      <c r="AV18" s="361"/>
      <c r="AW18" s="363"/>
      <c r="AX18" s="361"/>
      <c r="AY18" s="361"/>
      <c r="AZ18" s="361"/>
      <c r="BA18" s="241"/>
      <c r="BB18" s="353"/>
    </row>
    <row r="19" spans="1:54" ht="18.95" customHeight="1" x14ac:dyDescent="0.15">
      <c r="A19" s="368"/>
      <c r="B19" s="355"/>
      <c r="C19" s="58">
        <f>T7</f>
        <v>15</v>
      </c>
      <c r="D19" s="72" t="s">
        <v>35</v>
      </c>
      <c r="E19" s="58">
        <f>R7</f>
        <v>11</v>
      </c>
      <c r="F19" s="357"/>
      <c r="G19" s="359"/>
      <c r="H19" s="60">
        <f>T11</f>
        <v>0</v>
      </c>
      <c r="I19" s="73" t="s">
        <v>35</v>
      </c>
      <c r="J19" s="60">
        <f>R11</f>
        <v>0</v>
      </c>
      <c r="K19" s="359"/>
      <c r="L19" s="359"/>
      <c r="M19" s="60">
        <f>T15</f>
        <v>0</v>
      </c>
      <c r="N19" s="73" t="s">
        <v>35</v>
      </c>
      <c r="O19" s="60">
        <f>R15</f>
        <v>0</v>
      </c>
      <c r="P19" s="359"/>
      <c r="Q19" s="372"/>
      <c r="R19" s="56"/>
      <c r="S19" s="71" t="s">
        <v>29</v>
      </c>
      <c r="T19" s="56"/>
      <c r="U19" s="372"/>
      <c r="V19" s="383"/>
      <c r="W19" s="70">
        <v>15</v>
      </c>
      <c r="X19" s="69" t="s">
        <v>29</v>
      </c>
      <c r="Y19" s="70">
        <v>11</v>
      </c>
      <c r="Z19" s="383"/>
      <c r="AA19" s="383"/>
      <c r="AB19" s="70">
        <v>8</v>
      </c>
      <c r="AC19" s="69" t="s">
        <v>29</v>
      </c>
      <c r="AD19" s="70">
        <v>15</v>
      </c>
      <c r="AE19" s="383"/>
      <c r="AF19" s="383"/>
      <c r="AG19" s="70">
        <v>15</v>
      </c>
      <c r="AH19" s="69" t="s">
        <v>29</v>
      </c>
      <c r="AI19" s="70">
        <v>13</v>
      </c>
      <c r="AJ19" s="385"/>
      <c r="AK19" s="41"/>
      <c r="AL19" s="368"/>
      <c r="AM19" s="370"/>
      <c r="AN19" s="361"/>
      <c r="AO19" s="363"/>
      <c r="AP19" s="361"/>
      <c r="AQ19" s="361"/>
      <c r="AR19" s="361"/>
      <c r="AS19" s="363"/>
      <c r="AT19" s="361"/>
      <c r="AU19" s="361"/>
      <c r="AV19" s="361"/>
      <c r="AW19" s="363"/>
      <c r="AX19" s="361"/>
      <c r="AY19" s="361"/>
      <c r="AZ19" s="361"/>
      <c r="BA19" s="241"/>
      <c r="BB19" s="353"/>
    </row>
    <row r="20" spans="1:54" ht="18.95" customHeight="1" x14ac:dyDescent="0.15">
      <c r="A20" s="368"/>
      <c r="B20" s="355"/>
      <c r="C20" s="58">
        <f>T8</f>
        <v>0</v>
      </c>
      <c r="D20" s="72" t="s">
        <v>35</v>
      </c>
      <c r="E20" s="58">
        <f>R8</f>
        <v>0</v>
      </c>
      <c r="F20" s="357"/>
      <c r="G20" s="359"/>
      <c r="H20" s="60">
        <f>T12</f>
        <v>0</v>
      </c>
      <c r="I20" s="73" t="s">
        <v>35</v>
      </c>
      <c r="J20" s="60">
        <f>R12</f>
        <v>0</v>
      </c>
      <c r="K20" s="359"/>
      <c r="L20" s="359"/>
      <c r="M20" s="60">
        <f>T16</f>
        <v>0</v>
      </c>
      <c r="N20" s="73" t="s">
        <v>35</v>
      </c>
      <c r="O20" s="60">
        <f>R16</f>
        <v>0</v>
      </c>
      <c r="P20" s="359"/>
      <c r="Q20" s="372"/>
      <c r="R20" s="56"/>
      <c r="S20" s="71" t="s">
        <v>35</v>
      </c>
      <c r="T20" s="56"/>
      <c r="U20" s="372"/>
      <c r="V20" s="383"/>
      <c r="W20" s="70">
        <v>15</v>
      </c>
      <c r="X20" s="69" t="s">
        <v>35</v>
      </c>
      <c r="Y20" s="70">
        <v>12</v>
      </c>
      <c r="Z20" s="383"/>
      <c r="AA20" s="383"/>
      <c r="AB20" s="70"/>
      <c r="AC20" s="69" t="s">
        <v>35</v>
      </c>
      <c r="AD20" s="70"/>
      <c r="AE20" s="383"/>
      <c r="AF20" s="383"/>
      <c r="AG20" s="70"/>
      <c r="AH20" s="69" t="s">
        <v>35</v>
      </c>
      <c r="AI20" s="70"/>
      <c r="AJ20" s="385"/>
      <c r="AK20" s="41"/>
      <c r="AL20" s="368"/>
      <c r="AM20" s="370"/>
      <c r="AN20" s="361"/>
      <c r="AO20" s="363"/>
      <c r="AP20" s="361"/>
      <c r="AQ20" s="361"/>
      <c r="AR20" s="361"/>
      <c r="AS20" s="363"/>
      <c r="AT20" s="361"/>
      <c r="AU20" s="361"/>
      <c r="AV20" s="361"/>
      <c r="AW20" s="363"/>
      <c r="AX20" s="361"/>
      <c r="AY20" s="361"/>
      <c r="AZ20" s="361"/>
      <c r="BA20" s="281"/>
      <c r="BB20" s="353"/>
    </row>
    <row r="21" spans="1:54" ht="18.95" customHeight="1" x14ac:dyDescent="0.15">
      <c r="A21" s="368" t="str">
        <f>V3</f>
        <v>D-FIVE</v>
      </c>
      <c r="B21" s="257">
        <f>V5</f>
        <v>11</v>
      </c>
      <c r="C21" s="376"/>
      <c r="D21" s="376"/>
      <c r="E21" s="376"/>
      <c r="F21" s="376"/>
      <c r="G21" s="365">
        <f>V9</f>
        <v>0</v>
      </c>
      <c r="H21" s="365"/>
      <c r="I21" s="365"/>
      <c r="J21" s="365"/>
      <c r="K21" s="365"/>
      <c r="L21" s="376">
        <f>V13</f>
        <v>3</v>
      </c>
      <c r="M21" s="376"/>
      <c r="N21" s="376"/>
      <c r="O21" s="376"/>
      <c r="P21" s="376"/>
      <c r="Q21" s="376">
        <f>V17</f>
        <v>7</v>
      </c>
      <c r="R21" s="376"/>
      <c r="S21" s="376"/>
      <c r="T21" s="376"/>
      <c r="U21" s="376"/>
      <c r="V21" s="366"/>
      <c r="W21" s="366"/>
      <c r="X21" s="366"/>
      <c r="Y21" s="366"/>
      <c r="Z21" s="366"/>
      <c r="AA21" s="382">
        <v>14</v>
      </c>
      <c r="AB21" s="382"/>
      <c r="AC21" s="382"/>
      <c r="AD21" s="382"/>
      <c r="AE21" s="382"/>
      <c r="AF21" s="378">
        <v>0</v>
      </c>
      <c r="AG21" s="378"/>
      <c r="AH21" s="378"/>
      <c r="AI21" s="378"/>
      <c r="AJ21" s="379"/>
      <c r="AK21" s="68"/>
      <c r="AL21" s="368" t="str">
        <f>A21</f>
        <v>D-FIVE</v>
      </c>
      <c r="AM21" s="380">
        <f>IF(B22&gt;F22,1,0)+IF(G22&gt;K22,1,0)+IF(L22&gt;P22,1,0)+IF(Q22&gt;U22,1,0)+IF(V22&gt;Z22,1,0)+IF(AA22&gt;AE22,1,0)+IF(AF22&gt;AJ22,1,0)</f>
        <v>2</v>
      </c>
      <c r="AN21" s="267">
        <f>IF(F22&gt;B22,1,0)+IF(K22&gt;G22,1,0)+IF(P22&gt;L22,1,0)+IF(U22&gt;Q22,1,0)+IF(Z22&gt;V22,1,0)+IF(AE22&gt;AA22,1,0)+IF(AJ22&gt;AF22,1,0)</f>
        <v>2</v>
      </c>
      <c r="AO21" s="268">
        <f>SUM(AM21/(AM21+AN21))</f>
        <v>0.5</v>
      </c>
      <c r="AP21" s="267">
        <f>RANK(AO21,$AO$5:$AO$32,0)</f>
        <v>3</v>
      </c>
      <c r="AQ21" s="361">
        <f>SUM(B22+G22+L22+Q22+V22+AA22+AF22)</f>
        <v>5</v>
      </c>
      <c r="AR21" s="361">
        <f>SUM(F22+K22+P22+U22+Z22+AE22+AJ22)</f>
        <v>5</v>
      </c>
      <c r="AS21" s="363">
        <f>SUM(AQ21/(AQ21+AR21))</f>
        <v>0.5</v>
      </c>
      <c r="AT21" s="361">
        <f>RANK(AS21,$AS$5:$AS$32,0)</f>
        <v>3</v>
      </c>
      <c r="AU21" s="361">
        <f>SUM(C22+C23+C24+H22+H23+H24+M22+M23+M24+R22+R23+R24+W22+W23+W24+AB22+AB23+AB24+AG22+AG23+AG24)</f>
        <v>121</v>
      </c>
      <c r="AV21" s="361">
        <f>SUM(E22+E23+E24+J22+J23+J24+O22+O23+O24+T22+T23+T24+Y22+Y23+Y24+AD22+AD23+AD24+AI22+AI23+AI24)</f>
        <v>115</v>
      </c>
      <c r="AW21" s="363">
        <f>SUM(AU21/(AU21+AV21))</f>
        <v>0.51271186440677963</v>
      </c>
      <c r="AX21" s="267">
        <f>RANK(AW21,$AW$5:$AW$32,0)</f>
        <v>3</v>
      </c>
      <c r="AY21" s="363">
        <f>RANK(AO21,$AO$5:$AO$32,1)+AS21</f>
        <v>3.5</v>
      </c>
      <c r="AZ21" s="363">
        <f>RANK(AY21,$AY$5:$AY$32,1)+AW21</f>
        <v>4.5127118644067794</v>
      </c>
      <c r="BA21" s="240" t="str">
        <f>AL21</f>
        <v>D-FIVE</v>
      </c>
      <c r="BB21" s="353">
        <f>RANK(AZ21,$AZ$5:$AZ$32)</f>
        <v>3</v>
      </c>
    </row>
    <row r="22" spans="1:54" ht="18.95" customHeight="1" x14ac:dyDescent="0.15">
      <c r="A22" s="368"/>
      <c r="B22" s="355">
        <f>IF(C22&gt;E22,1,0)+IF(C23&gt;E23,1,0)+IF(C24&gt;E24,1,0)</f>
        <v>2</v>
      </c>
      <c r="C22" s="58">
        <f>Y6</f>
        <v>10</v>
      </c>
      <c r="D22" s="72" t="s">
        <v>35</v>
      </c>
      <c r="E22" s="58">
        <f>W6</f>
        <v>15</v>
      </c>
      <c r="F22" s="357">
        <f>IF(E22&gt;C22,1,0)+IF(E23&gt;C23,1,0)+IF(E24&gt;C24,1,0)</f>
        <v>1</v>
      </c>
      <c r="G22" s="359">
        <f>IF(H22&gt;J22,1,0)+IF(H23&gt;J23,1,0)+IF(H24&gt;J24,1,0)</f>
        <v>0</v>
      </c>
      <c r="H22" s="60">
        <f>Y10</f>
        <v>0</v>
      </c>
      <c r="I22" s="73" t="s">
        <v>35</v>
      </c>
      <c r="J22" s="60">
        <f>W10</f>
        <v>0</v>
      </c>
      <c r="K22" s="359">
        <f>IF(J22&gt;H22,1,0)+IF(J23&gt;H23,1,0)+IF(J24&gt;H24,1,0)</f>
        <v>0</v>
      </c>
      <c r="L22" s="357">
        <f>IF(M22&gt;O22,1,0)+IF(M23&gt;O23,1,0)+IF(M24&gt;O24,1,0)</f>
        <v>2</v>
      </c>
      <c r="M22" s="58">
        <f>Y14</f>
        <v>15</v>
      </c>
      <c r="N22" s="72" t="s">
        <v>35</v>
      </c>
      <c r="O22" s="58">
        <f>W14</f>
        <v>10</v>
      </c>
      <c r="P22" s="357">
        <f>IF(O22&gt;M22,1,0)+IF(O23&gt;M23,1,0)+IF(O24&gt;M24,1,0)</f>
        <v>0</v>
      </c>
      <c r="Q22" s="357">
        <f>IF(R22&gt;T22,1,0)+IF(R23&gt;T23,1,0)+IF(R24&gt;T24,1,0)</f>
        <v>1</v>
      </c>
      <c r="R22" s="58">
        <f>Y18</f>
        <v>15</v>
      </c>
      <c r="S22" s="72" t="s">
        <v>35</v>
      </c>
      <c r="T22" s="58">
        <f>W18</f>
        <v>6</v>
      </c>
      <c r="U22" s="357">
        <f>IF(T22&gt;R22,1,0)+IF(T23&gt;R23,1,0)+IF(T24&gt;R24,1,0)</f>
        <v>2</v>
      </c>
      <c r="V22" s="372">
        <f>IF(W22&gt;Y22,1,0)+IF(W23&gt;Y23,1,0)+IF(W24&gt;Y24,1,0)</f>
        <v>0</v>
      </c>
      <c r="W22" s="56"/>
      <c r="X22" s="71" t="s">
        <v>29</v>
      </c>
      <c r="Y22" s="56"/>
      <c r="Z22" s="372">
        <f>IF(Y22&gt;W22,1,0)+IF(Y23&gt;W23,1,0)+IF(Y24&gt;W24,1,0)</f>
        <v>0</v>
      </c>
      <c r="AA22" s="383">
        <f>IF(AB22&gt;AD22,1,0)+IF(AB23&gt;AD23,1,0)+IF(AB24&gt;AD24,1,0)</f>
        <v>0</v>
      </c>
      <c r="AB22" s="70">
        <v>5</v>
      </c>
      <c r="AC22" s="69" t="s">
        <v>29</v>
      </c>
      <c r="AD22" s="70">
        <v>15</v>
      </c>
      <c r="AE22" s="383">
        <f>IF(AD22&gt;AB22,1,0)+IF(AD23&gt;AB23,1,0)+IF(AD24&gt;AB24,1,0)</f>
        <v>2</v>
      </c>
      <c r="AF22" s="359">
        <f>IF(AG22&gt;AI22,1,0)+IF(AG23&gt;AI23,1,0)+IF(AG24&gt;AI24,1,0)</f>
        <v>0</v>
      </c>
      <c r="AG22" s="60"/>
      <c r="AH22" s="73" t="s">
        <v>29</v>
      </c>
      <c r="AI22" s="60"/>
      <c r="AJ22" s="381">
        <f>IF(AI22&gt;AG22,1,0)+IF(AI23&gt;AG23,1,0)+IF(AI24&gt;AG24,1,0)</f>
        <v>0</v>
      </c>
      <c r="AK22" s="41"/>
      <c r="AL22" s="368"/>
      <c r="AM22" s="370"/>
      <c r="AN22" s="361"/>
      <c r="AO22" s="363"/>
      <c r="AP22" s="361"/>
      <c r="AQ22" s="361"/>
      <c r="AR22" s="361"/>
      <c r="AS22" s="363"/>
      <c r="AT22" s="361"/>
      <c r="AU22" s="361"/>
      <c r="AV22" s="361"/>
      <c r="AW22" s="363"/>
      <c r="AX22" s="361"/>
      <c r="AY22" s="361"/>
      <c r="AZ22" s="361"/>
      <c r="BA22" s="241"/>
      <c r="BB22" s="353"/>
    </row>
    <row r="23" spans="1:54" ht="18.95" customHeight="1" x14ac:dyDescent="0.15">
      <c r="A23" s="368"/>
      <c r="B23" s="355"/>
      <c r="C23" s="58">
        <f>Y7</f>
        <v>15</v>
      </c>
      <c r="D23" s="72" t="s">
        <v>35</v>
      </c>
      <c r="E23" s="58">
        <f>W7</f>
        <v>9</v>
      </c>
      <c r="F23" s="357"/>
      <c r="G23" s="359"/>
      <c r="H23" s="60">
        <f>Y11</f>
        <v>0</v>
      </c>
      <c r="I23" s="73" t="s">
        <v>35</v>
      </c>
      <c r="J23" s="60">
        <f>W11</f>
        <v>0</v>
      </c>
      <c r="K23" s="359"/>
      <c r="L23" s="357"/>
      <c r="M23" s="58">
        <f>Y15</f>
        <v>15</v>
      </c>
      <c r="N23" s="72" t="s">
        <v>35</v>
      </c>
      <c r="O23" s="58">
        <f>W15</f>
        <v>5</v>
      </c>
      <c r="P23" s="357"/>
      <c r="Q23" s="357"/>
      <c r="R23" s="58">
        <f>Y19</f>
        <v>11</v>
      </c>
      <c r="S23" s="72" t="s">
        <v>27</v>
      </c>
      <c r="T23" s="58">
        <f>W19</f>
        <v>15</v>
      </c>
      <c r="U23" s="357"/>
      <c r="V23" s="372"/>
      <c r="W23" s="56"/>
      <c r="X23" s="71" t="s">
        <v>27</v>
      </c>
      <c r="Y23" s="56"/>
      <c r="Z23" s="372"/>
      <c r="AA23" s="383"/>
      <c r="AB23" s="70">
        <v>8</v>
      </c>
      <c r="AC23" s="69" t="s">
        <v>27</v>
      </c>
      <c r="AD23" s="70">
        <v>15</v>
      </c>
      <c r="AE23" s="383"/>
      <c r="AF23" s="359"/>
      <c r="AG23" s="60"/>
      <c r="AH23" s="73" t="s">
        <v>27</v>
      </c>
      <c r="AI23" s="60"/>
      <c r="AJ23" s="381"/>
      <c r="AK23" s="41"/>
      <c r="AL23" s="368"/>
      <c r="AM23" s="370"/>
      <c r="AN23" s="361"/>
      <c r="AO23" s="363"/>
      <c r="AP23" s="361"/>
      <c r="AQ23" s="361"/>
      <c r="AR23" s="361"/>
      <c r="AS23" s="363"/>
      <c r="AT23" s="361"/>
      <c r="AU23" s="361"/>
      <c r="AV23" s="361"/>
      <c r="AW23" s="363"/>
      <c r="AX23" s="361"/>
      <c r="AY23" s="361"/>
      <c r="AZ23" s="361"/>
      <c r="BA23" s="241"/>
      <c r="BB23" s="353"/>
    </row>
    <row r="24" spans="1:54" ht="18.95" customHeight="1" x14ac:dyDescent="0.15">
      <c r="A24" s="368"/>
      <c r="B24" s="355"/>
      <c r="C24" s="58">
        <f>Y8</f>
        <v>15</v>
      </c>
      <c r="D24" s="72" t="s">
        <v>27</v>
      </c>
      <c r="E24" s="58">
        <f>W8</f>
        <v>10</v>
      </c>
      <c r="F24" s="357"/>
      <c r="G24" s="359"/>
      <c r="H24" s="60">
        <f>Y12</f>
        <v>0</v>
      </c>
      <c r="I24" s="73" t="s">
        <v>27</v>
      </c>
      <c r="J24" s="60">
        <f>W12</f>
        <v>0</v>
      </c>
      <c r="K24" s="359"/>
      <c r="L24" s="357"/>
      <c r="M24" s="58">
        <f>Y16</f>
        <v>0</v>
      </c>
      <c r="N24" s="72" t="s">
        <v>27</v>
      </c>
      <c r="O24" s="58">
        <f>W16</f>
        <v>0</v>
      </c>
      <c r="P24" s="357"/>
      <c r="Q24" s="357"/>
      <c r="R24" s="58">
        <f>Y20</f>
        <v>12</v>
      </c>
      <c r="S24" s="72" t="s">
        <v>27</v>
      </c>
      <c r="T24" s="58">
        <f>W20</f>
        <v>15</v>
      </c>
      <c r="U24" s="357"/>
      <c r="V24" s="372"/>
      <c r="W24" s="56"/>
      <c r="X24" s="71" t="s">
        <v>27</v>
      </c>
      <c r="Y24" s="56"/>
      <c r="Z24" s="372"/>
      <c r="AA24" s="383"/>
      <c r="AB24" s="70"/>
      <c r="AC24" s="69" t="s">
        <v>27</v>
      </c>
      <c r="AD24" s="70"/>
      <c r="AE24" s="383"/>
      <c r="AF24" s="359"/>
      <c r="AG24" s="60"/>
      <c r="AH24" s="73" t="s">
        <v>27</v>
      </c>
      <c r="AI24" s="60"/>
      <c r="AJ24" s="381"/>
      <c r="AK24" s="41"/>
      <c r="AL24" s="368"/>
      <c r="AM24" s="370"/>
      <c r="AN24" s="361"/>
      <c r="AO24" s="363"/>
      <c r="AP24" s="361"/>
      <c r="AQ24" s="361"/>
      <c r="AR24" s="361"/>
      <c r="AS24" s="363"/>
      <c r="AT24" s="361"/>
      <c r="AU24" s="361"/>
      <c r="AV24" s="361"/>
      <c r="AW24" s="363"/>
      <c r="AX24" s="361"/>
      <c r="AY24" s="361"/>
      <c r="AZ24" s="361"/>
      <c r="BA24" s="281"/>
      <c r="BB24" s="353"/>
    </row>
    <row r="25" spans="1:54" ht="18.95" customHeight="1" x14ac:dyDescent="0.15">
      <c r="A25" s="368" t="str">
        <f>AA3</f>
        <v>スプラッシュ</v>
      </c>
      <c r="B25" s="298">
        <f>AA5</f>
        <v>0</v>
      </c>
      <c r="C25" s="365"/>
      <c r="D25" s="365"/>
      <c r="E25" s="365"/>
      <c r="F25" s="365"/>
      <c r="G25" s="376">
        <f>AA9</f>
        <v>2</v>
      </c>
      <c r="H25" s="376"/>
      <c r="I25" s="376"/>
      <c r="J25" s="376"/>
      <c r="K25" s="376"/>
      <c r="L25" s="376">
        <f>AA13</f>
        <v>6</v>
      </c>
      <c r="M25" s="376"/>
      <c r="N25" s="376"/>
      <c r="O25" s="376"/>
      <c r="P25" s="376"/>
      <c r="Q25" s="376">
        <f>AA17</f>
        <v>10</v>
      </c>
      <c r="R25" s="376"/>
      <c r="S25" s="376"/>
      <c r="T25" s="376"/>
      <c r="U25" s="376"/>
      <c r="V25" s="376">
        <f>AA21</f>
        <v>14</v>
      </c>
      <c r="W25" s="376"/>
      <c r="X25" s="376"/>
      <c r="Y25" s="376"/>
      <c r="Z25" s="376"/>
      <c r="AA25" s="366"/>
      <c r="AB25" s="366"/>
      <c r="AC25" s="366"/>
      <c r="AD25" s="366"/>
      <c r="AE25" s="366"/>
      <c r="AF25" s="378">
        <v>0</v>
      </c>
      <c r="AG25" s="378"/>
      <c r="AH25" s="378"/>
      <c r="AI25" s="378"/>
      <c r="AJ25" s="379"/>
      <c r="AK25" s="68"/>
      <c r="AL25" s="368" t="str">
        <f>A25</f>
        <v>スプラッシュ</v>
      </c>
      <c r="AM25" s="380">
        <f>IF(B26&gt;F26,1,0)+IF(G26&gt;K26,1,0)+IF(L26&gt;P26,1,0)+IF(Q26&gt;U26,1,0)+IF(V26&gt;Z26,1,0)+IF(AA26&gt;AE26,1,0)+IF(AF26&gt;AJ26,1,0)</f>
        <v>4</v>
      </c>
      <c r="AN25" s="267">
        <f>IF(F26&gt;B26,1,0)+IF(K26&gt;G26,1,0)+IF(P26&gt;L26,1,0)+IF(U26&gt;Q26,1,0)+IF(Z26&gt;V26,1,0)+IF(AE26&gt;AA26,1,0)+IF(AJ26&gt;AF26,1,0)</f>
        <v>0</v>
      </c>
      <c r="AO25" s="268">
        <f>SUM(AM25/(AM25+AN25))</f>
        <v>1</v>
      </c>
      <c r="AP25" s="267">
        <f>RANK(AO25,$AO$5:$AO$32,0)</f>
        <v>1</v>
      </c>
      <c r="AQ25" s="361">
        <f>SUM(B26+G26+L26+Q26+V26+AA26+AF26)</f>
        <v>8</v>
      </c>
      <c r="AR25" s="361">
        <f>SUM(F26+K26+P26+U26+Z26+AE26+AJ26)</f>
        <v>0</v>
      </c>
      <c r="AS25" s="363">
        <f>SUM(AQ25/(AQ25+AR25))</f>
        <v>1</v>
      </c>
      <c r="AT25" s="361">
        <f>RANK(AS25,$AS$5:$AS$32,0)</f>
        <v>1</v>
      </c>
      <c r="AU25" s="361">
        <f>SUM(C26+C27+C28+H26+H27+H28+M26+M27+M28+R26+R27+R28+W26+W27+W28+AB26+AB27+AB28+AG26+AG27+AG28)</f>
        <v>120</v>
      </c>
      <c r="AV25" s="361">
        <f>SUM(E26+E27+E28+J26+J27+J28+O26+O27+O28+T26+T27+T28+Y26+Y27+Y28+AD26+AD27+AD28+AI26+AI27+AI28)</f>
        <v>43</v>
      </c>
      <c r="AW25" s="363">
        <f>SUM(AU25/(AU25+AV25))</f>
        <v>0.73619631901840488</v>
      </c>
      <c r="AX25" s="267">
        <f>RANK(AW25,$AW$5:$AW$32,0)</f>
        <v>1</v>
      </c>
      <c r="AY25" s="363">
        <f>RANK(AO25,$AO$5:$AO$32,1)+AS25</f>
        <v>8</v>
      </c>
      <c r="AZ25" s="363">
        <f>RANK(AY25,$AY$5:$AY$32,1)+AW25</f>
        <v>7.7361963190184051</v>
      </c>
      <c r="BA25" s="240" t="str">
        <f>AL25</f>
        <v>スプラッシュ</v>
      </c>
      <c r="BB25" s="353">
        <f>RANK(AZ25,$AZ$5:$AZ$32)</f>
        <v>1</v>
      </c>
    </row>
    <row r="26" spans="1:54" ht="18.95" customHeight="1" x14ac:dyDescent="0.15">
      <c r="A26" s="368"/>
      <c r="B26" s="377">
        <f>IF(C26&gt;E26,1,0)+IF(C27&gt;E27,1,0)+IF(C28&gt;E28,1,0)</f>
        <v>0</v>
      </c>
      <c r="C26" s="60">
        <f>AD6</f>
        <v>0</v>
      </c>
      <c r="D26" s="73" t="s">
        <v>27</v>
      </c>
      <c r="E26" s="60">
        <f>AB6</f>
        <v>0</v>
      </c>
      <c r="F26" s="359">
        <f>IF(E26&gt;C26,1,0)+IF(E27&gt;C27,1,0)+IF(E28&gt;C28,1,0)</f>
        <v>0</v>
      </c>
      <c r="G26" s="357">
        <f>IF(H26&gt;J26,1,0)+IF(H27&gt;J27,1,0)+IF(H28&gt;J28,1,0)</f>
        <v>2</v>
      </c>
      <c r="H26" s="58">
        <f>AD10</f>
        <v>15</v>
      </c>
      <c r="I26" s="72" t="s">
        <v>27</v>
      </c>
      <c r="J26" s="58">
        <f>AB10</f>
        <v>4</v>
      </c>
      <c r="K26" s="357">
        <f>IF(J26&gt;H26,1,0)+IF(J27&gt;H27,1,0)+IF(J28&gt;H28,1,0)</f>
        <v>0</v>
      </c>
      <c r="L26" s="357">
        <f>IF(M26&gt;O26,1,0)+IF(M27&gt;O27,1,0)+IF(M28&gt;O28,1,0)</f>
        <v>2</v>
      </c>
      <c r="M26" s="58">
        <f>AD14</f>
        <v>15</v>
      </c>
      <c r="N26" s="72" t="s">
        <v>27</v>
      </c>
      <c r="O26" s="58">
        <f>AB14</f>
        <v>3</v>
      </c>
      <c r="P26" s="357">
        <f>IF(O26&gt;M26,1,0)+IF(O27&gt;M27,1,0)+IF(O28&gt;M28,1,0)</f>
        <v>0</v>
      </c>
      <c r="Q26" s="357">
        <f>IF(R26&gt;T26,1,0)+IF(R27&gt;T27,1,0)+IF(R28&gt;T28,1,0)</f>
        <v>2</v>
      </c>
      <c r="R26" s="58">
        <f>AD18</f>
        <v>15</v>
      </c>
      <c r="S26" s="72" t="s">
        <v>27</v>
      </c>
      <c r="T26" s="58">
        <f>AB18</f>
        <v>9</v>
      </c>
      <c r="U26" s="357">
        <f>IF(T26&gt;R26,1,0)+IF(T27&gt;R27,1,0)+IF(T28&gt;R28,1,0)</f>
        <v>0</v>
      </c>
      <c r="V26" s="357">
        <f>IF(W26&gt;Y26,1,0)+IF(W27&gt;Y27,1,0)+IF(W28&gt;Y28,1,0)</f>
        <v>2</v>
      </c>
      <c r="W26" s="58">
        <f>AD22</f>
        <v>15</v>
      </c>
      <c r="X26" s="72" t="s">
        <v>27</v>
      </c>
      <c r="Y26" s="58">
        <f>AB22</f>
        <v>5</v>
      </c>
      <c r="Z26" s="357">
        <f>IF(Y26&gt;W26,1,0)+IF(Y27&gt;W27,1,0)+IF(Y28&gt;W28,1,0)</f>
        <v>0</v>
      </c>
      <c r="AA26" s="372">
        <f>IF(AB26&gt;AD26,1,0)+IF(AB27&gt;AD27,1,0)+IF(AB28&gt;AD28,1,0)</f>
        <v>0</v>
      </c>
      <c r="AB26" s="56"/>
      <c r="AC26" s="71" t="s">
        <v>27</v>
      </c>
      <c r="AD26" s="56"/>
      <c r="AE26" s="372">
        <f>IF(AD26&gt;AB26,1,0)+IF(AD27&gt;AB27,1,0)+IF(AD28&gt;AB28,1,0)</f>
        <v>0</v>
      </c>
      <c r="AF26" s="359">
        <f>IF(AG26&gt;AI26,1,0)+IF(AG27&gt;AI27,1,0)+IF(AG28&gt;AI28,1,0)</f>
        <v>0</v>
      </c>
      <c r="AG26" s="60"/>
      <c r="AH26" s="73" t="s">
        <v>27</v>
      </c>
      <c r="AI26" s="60"/>
      <c r="AJ26" s="381">
        <f>IF(AI26&gt;AG26,1,0)+IF(AI27&gt;AG27,1,0)+IF(AI28&gt;AG28,1,0)</f>
        <v>0</v>
      </c>
      <c r="AK26" s="41"/>
      <c r="AL26" s="368"/>
      <c r="AM26" s="370"/>
      <c r="AN26" s="361"/>
      <c r="AO26" s="363"/>
      <c r="AP26" s="361"/>
      <c r="AQ26" s="361"/>
      <c r="AR26" s="361"/>
      <c r="AS26" s="363"/>
      <c r="AT26" s="361"/>
      <c r="AU26" s="361"/>
      <c r="AV26" s="361"/>
      <c r="AW26" s="363"/>
      <c r="AX26" s="361"/>
      <c r="AY26" s="361"/>
      <c r="AZ26" s="361"/>
      <c r="BA26" s="241"/>
      <c r="BB26" s="353"/>
    </row>
    <row r="27" spans="1:54" ht="18.95" customHeight="1" x14ac:dyDescent="0.15">
      <c r="A27" s="368"/>
      <c r="B27" s="377"/>
      <c r="C27" s="60">
        <f>AD7</f>
        <v>0</v>
      </c>
      <c r="D27" s="73" t="s">
        <v>27</v>
      </c>
      <c r="E27" s="60">
        <f>AB7</f>
        <v>0</v>
      </c>
      <c r="F27" s="359"/>
      <c r="G27" s="357"/>
      <c r="H27" s="58">
        <f>AD11</f>
        <v>15</v>
      </c>
      <c r="I27" s="72" t="s">
        <v>27</v>
      </c>
      <c r="J27" s="58">
        <f>AB11</f>
        <v>2</v>
      </c>
      <c r="K27" s="357"/>
      <c r="L27" s="357"/>
      <c r="M27" s="58">
        <f>AD15</f>
        <v>15</v>
      </c>
      <c r="N27" s="72" t="s">
        <v>27</v>
      </c>
      <c r="O27" s="58">
        <f>AB15</f>
        <v>4</v>
      </c>
      <c r="P27" s="357"/>
      <c r="Q27" s="357"/>
      <c r="R27" s="58">
        <f>AD19</f>
        <v>15</v>
      </c>
      <c r="S27" s="72" t="s">
        <v>27</v>
      </c>
      <c r="T27" s="58">
        <f>AB19</f>
        <v>8</v>
      </c>
      <c r="U27" s="357"/>
      <c r="V27" s="357"/>
      <c r="W27" s="58">
        <f>AD23</f>
        <v>15</v>
      </c>
      <c r="X27" s="72" t="s">
        <v>27</v>
      </c>
      <c r="Y27" s="58">
        <f>AB23</f>
        <v>8</v>
      </c>
      <c r="Z27" s="357"/>
      <c r="AA27" s="372"/>
      <c r="AB27" s="56"/>
      <c r="AC27" s="71" t="s">
        <v>27</v>
      </c>
      <c r="AD27" s="56"/>
      <c r="AE27" s="372"/>
      <c r="AF27" s="359"/>
      <c r="AG27" s="60"/>
      <c r="AH27" s="73" t="s">
        <v>27</v>
      </c>
      <c r="AI27" s="60"/>
      <c r="AJ27" s="381"/>
      <c r="AK27" s="41"/>
      <c r="AL27" s="368"/>
      <c r="AM27" s="370"/>
      <c r="AN27" s="361"/>
      <c r="AO27" s="363"/>
      <c r="AP27" s="361"/>
      <c r="AQ27" s="361"/>
      <c r="AR27" s="361"/>
      <c r="AS27" s="363"/>
      <c r="AT27" s="361"/>
      <c r="AU27" s="361"/>
      <c r="AV27" s="361"/>
      <c r="AW27" s="363"/>
      <c r="AX27" s="361"/>
      <c r="AY27" s="361"/>
      <c r="AZ27" s="361"/>
      <c r="BA27" s="241"/>
      <c r="BB27" s="353"/>
    </row>
    <row r="28" spans="1:54" ht="18.95" customHeight="1" x14ac:dyDescent="0.15">
      <c r="A28" s="368"/>
      <c r="B28" s="377"/>
      <c r="C28" s="60">
        <f>AD8</f>
        <v>0</v>
      </c>
      <c r="D28" s="73" t="s">
        <v>27</v>
      </c>
      <c r="E28" s="60">
        <f>AB8</f>
        <v>0</v>
      </c>
      <c r="F28" s="359"/>
      <c r="G28" s="357"/>
      <c r="H28" s="58">
        <f>AD12</f>
        <v>0</v>
      </c>
      <c r="I28" s="72" t="s">
        <v>27</v>
      </c>
      <c r="J28" s="58">
        <f>AB12</f>
        <v>0</v>
      </c>
      <c r="K28" s="357"/>
      <c r="L28" s="357"/>
      <c r="M28" s="58">
        <f>AD16</f>
        <v>0</v>
      </c>
      <c r="N28" s="72" t="s">
        <v>27</v>
      </c>
      <c r="O28" s="58">
        <f>AB16</f>
        <v>0</v>
      </c>
      <c r="P28" s="357"/>
      <c r="Q28" s="357"/>
      <c r="R28" s="58">
        <f>AD20</f>
        <v>0</v>
      </c>
      <c r="S28" s="72" t="s">
        <v>27</v>
      </c>
      <c r="T28" s="58">
        <f>AB20</f>
        <v>0</v>
      </c>
      <c r="U28" s="357"/>
      <c r="V28" s="357"/>
      <c r="W28" s="58">
        <f>AD24</f>
        <v>0</v>
      </c>
      <c r="X28" s="72" t="s">
        <v>27</v>
      </c>
      <c r="Y28" s="58">
        <f>AB24</f>
        <v>0</v>
      </c>
      <c r="Z28" s="357"/>
      <c r="AA28" s="372"/>
      <c r="AB28" s="56"/>
      <c r="AC28" s="71" t="s">
        <v>27</v>
      </c>
      <c r="AD28" s="56"/>
      <c r="AE28" s="372"/>
      <c r="AF28" s="359"/>
      <c r="AG28" s="60"/>
      <c r="AH28" s="73" t="s">
        <v>27</v>
      </c>
      <c r="AI28" s="60"/>
      <c r="AJ28" s="381"/>
      <c r="AK28" s="41"/>
      <c r="AL28" s="368"/>
      <c r="AM28" s="370"/>
      <c r="AN28" s="361"/>
      <c r="AO28" s="363"/>
      <c r="AP28" s="361"/>
      <c r="AQ28" s="361"/>
      <c r="AR28" s="361"/>
      <c r="AS28" s="363"/>
      <c r="AT28" s="361"/>
      <c r="AU28" s="361"/>
      <c r="AV28" s="361"/>
      <c r="AW28" s="363"/>
      <c r="AX28" s="361"/>
      <c r="AY28" s="361"/>
      <c r="AZ28" s="361"/>
      <c r="BA28" s="281"/>
      <c r="BB28" s="353"/>
    </row>
    <row r="29" spans="1:54" ht="18.95" customHeight="1" x14ac:dyDescent="0.15">
      <c r="A29" s="368" t="str">
        <f>AF3</f>
        <v>排球倶楽部　凛</v>
      </c>
      <c r="B29" s="257">
        <f>AF5</f>
        <v>1</v>
      </c>
      <c r="C29" s="376"/>
      <c r="D29" s="376"/>
      <c r="E29" s="376"/>
      <c r="F29" s="376"/>
      <c r="G29" s="376">
        <f>AF9</f>
        <v>5</v>
      </c>
      <c r="H29" s="376"/>
      <c r="I29" s="376"/>
      <c r="J29" s="376"/>
      <c r="K29" s="376"/>
      <c r="L29" s="376">
        <f>AF13</f>
        <v>9</v>
      </c>
      <c r="M29" s="376"/>
      <c r="N29" s="376"/>
      <c r="O29" s="376"/>
      <c r="P29" s="376"/>
      <c r="Q29" s="376">
        <f>AF17</f>
        <v>13</v>
      </c>
      <c r="R29" s="376"/>
      <c r="S29" s="376"/>
      <c r="T29" s="376"/>
      <c r="U29" s="376"/>
      <c r="V29" s="365">
        <f>AF21</f>
        <v>0</v>
      </c>
      <c r="W29" s="365"/>
      <c r="X29" s="365"/>
      <c r="Y29" s="365"/>
      <c r="Z29" s="365"/>
      <c r="AA29" s="365">
        <f>AF25</f>
        <v>0</v>
      </c>
      <c r="AB29" s="365"/>
      <c r="AC29" s="365"/>
      <c r="AD29" s="365"/>
      <c r="AE29" s="365"/>
      <c r="AF29" s="366"/>
      <c r="AG29" s="366"/>
      <c r="AH29" s="366"/>
      <c r="AI29" s="366"/>
      <c r="AJ29" s="367"/>
      <c r="AK29" s="68"/>
      <c r="AL29" s="368" t="str">
        <f>A29</f>
        <v>排球倶楽部　凛</v>
      </c>
      <c r="AM29" s="370">
        <f>IF(B30&gt;F30,1,0)+IF(G30&gt;K30,1,0)+IF(L30&gt;P30,1,0)+IF(Q30&gt;U30,1,0)+IF(V30&gt;Z30,1,0)+IF(AA30&gt;AE30,1,0)+IF(AF30&gt;AJ30,1,0)</f>
        <v>2</v>
      </c>
      <c r="AN29" s="361">
        <f>IF(F30&gt;B30,1,0)+IF(K30&gt;G30,1,0)+IF(P30&gt;L30,1,0)+IF(U30&gt;Q30,1,0)+IF(Z30&gt;V30,1,0)+IF(AE30&gt;AA30,1,0)+IF(AJ30&gt;AF30,1,0)</f>
        <v>2</v>
      </c>
      <c r="AO29" s="363">
        <f>SUM(AM29/(AM29+AN29))</f>
        <v>0.5</v>
      </c>
      <c r="AP29" s="361">
        <f>RANK(AO29,$AO$5:$AO$32,0)</f>
        <v>3</v>
      </c>
      <c r="AQ29" s="361">
        <f>SUM(B30+G30+L30+Q30+V30+AA30+AF30)</f>
        <v>5</v>
      </c>
      <c r="AR29" s="361">
        <f>SUM(F30+K30+P30+U30+Z30+AE30+AJ30)</f>
        <v>5</v>
      </c>
      <c r="AS29" s="363">
        <f>SUM(AQ29/(AQ29+AR29))</f>
        <v>0.5</v>
      </c>
      <c r="AT29" s="361">
        <f>RANK(AS29,$AS$5:$AS$32,0)</f>
        <v>3</v>
      </c>
      <c r="AU29" s="361">
        <f>SUM(C30+C31+C32+H30+H31+H32+M30+M31+M32+R30+R31+R32+W30+W31+W32+AB30+AB31+AB32+AG30+AG31+AG32)</f>
        <v>130</v>
      </c>
      <c r="AV29" s="361">
        <f>SUM(E30+E31+E32+J30+J31+J32+O30+O31+O32+T30+T31+T32+Y30+Y31+Y32+AD30+AD31+AD32+AI30+AI31+AI32)</f>
        <v>133</v>
      </c>
      <c r="AW29" s="363">
        <f>SUM(AU29/(AU29+AV29))</f>
        <v>0.49429657794676807</v>
      </c>
      <c r="AX29" s="361">
        <f>RANK(AW29,$AW$5:$AW$32,0)</f>
        <v>5</v>
      </c>
      <c r="AY29" s="363">
        <f>RANK(AO29,$AO$5:$AO$32,1)+AS29</f>
        <v>3.5</v>
      </c>
      <c r="AZ29" s="363">
        <f>RANK(AY29,$AY$5:$AY$32,1)+AW29</f>
        <v>4.4942965779467681</v>
      </c>
      <c r="BA29" s="240" t="str">
        <f>AL29</f>
        <v>排球倶楽部　凛</v>
      </c>
      <c r="BB29" s="353">
        <f>RANK(AZ29,$AZ$5:$AZ$32)</f>
        <v>4</v>
      </c>
    </row>
    <row r="30" spans="1:54" ht="18.95" customHeight="1" x14ac:dyDescent="0.15">
      <c r="A30" s="368"/>
      <c r="B30" s="355">
        <f>IF(C30&gt;E30,1,0)+IF(C31&gt;E31,1,0)+IF(C32&gt;E32,1,0)</f>
        <v>1</v>
      </c>
      <c r="C30" s="58">
        <f>AI6</f>
        <v>17</v>
      </c>
      <c r="D30" s="72" t="s">
        <v>27</v>
      </c>
      <c r="E30" s="58">
        <f>AG6</f>
        <v>15</v>
      </c>
      <c r="F30" s="357">
        <f>IF(E30&gt;C30,1,0)+IF(E31&gt;C31,1,0)+IF(E32&gt;C32,1,0)</f>
        <v>2</v>
      </c>
      <c r="G30" s="357">
        <f>IF(H30&gt;J30,1,0)+IF(H31&gt;J31,1,0)+IF(H32&gt;J32,1,0)</f>
        <v>2</v>
      </c>
      <c r="H30" s="58">
        <f>AI10</f>
        <v>15</v>
      </c>
      <c r="I30" s="72" t="s">
        <v>27</v>
      </c>
      <c r="J30" s="58">
        <f>AG10</f>
        <v>8</v>
      </c>
      <c r="K30" s="357">
        <f>IF(J30&gt;H30,1,0)+IF(J31&gt;H31,1,0)+IF(J32&gt;H32,1,0)</f>
        <v>1</v>
      </c>
      <c r="L30" s="357">
        <f>IF(M30&gt;O30,1,0)+IF(M31&gt;O31,1,0)+IF(M32&gt;O32,1,0)</f>
        <v>2</v>
      </c>
      <c r="M30" s="58">
        <f>AI14</f>
        <v>15</v>
      </c>
      <c r="N30" s="72" t="s">
        <v>27</v>
      </c>
      <c r="O30" s="58">
        <f>AG14</f>
        <v>11</v>
      </c>
      <c r="P30" s="357">
        <f>IF(O30&gt;M30,1,0)+IF(O31&gt;M31,1,0)+IF(O32&gt;M32,1,0)</f>
        <v>0</v>
      </c>
      <c r="Q30" s="357">
        <f>IF(R30&gt;T30,1,0)+IF(R31&gt;T31,1,0)+IF(R32&gt;T32,1,0)</f>
        <v>0</v>
      </c>
      <c r="R30" s="58">
        <f>AI18</f>
        <v>7</v>
      </c>
      <c r="S30" s="72" t="s">
        <v>27</v>
      </c>
      <c r="T30" s="58">
        <f>AG18</f>
        <v>15</v>
      </c>
      <c r="U30" s="357">
        <f>IF(T30&gt;R30,1,0)+IF(T31&gt;R31,1,0)+IF(T32&gt;R32,1,0)</f>
        <v>2</v>
      </c>
      <c r="V30" s="359">
        <f>IF(W30&gt;Y30,1,0)+IF(W31&gt;Y31,1,0)+IF(W32&gt;Y32,1,0)</f>
        <v>0</v>
      </c>
      <c r="W30" s="60">
        <f>AI22</f>
        <v>0</v>
      </c>
      <c r="X30" s="73" t="s">
        <v>27</v>
      </c>
      <c r="Y30" s="60">
        <f>AG22</f>
        <v>0</v>
      </c>
      <c r="Z30" s="359">
        <f>IF(Y30&gt;W30,1,0)+IF(Y31&gt;W31,1,0)+IF(Y32&gt;W32,1,0)</f>
        <v>0</v>
      </c>
      <c r="AA30" s="359">
        <f>IF(AB30&gt;AD30,1,0)+IF(AB31&gt;AD31,1,0)+IF(AB32&gt;AD32,1,0)</f>
        <v>0</v>
      </c>
      <c r="AB30" s="60">
        <f>AI26</f>
        <v>0</v>
      </c>
      <c r="AC30" s="73" t="s">
        <v>27</v>
      </c>
      <c r="AD30" s="60">
        <f>AG26</f>
        <v>0</v>
      </c>
      <c r="AE30" s="359">
        <f>IF(AD30&gt;AB30,1,0)+IF(AD31&gt;AB31,1,0)+IF(AD32&gt;AB32,1,0)</f>
        <v>0</v>
      </c>
      <c r="AF30" s="372">
        <f>IF(AG30&gt;AI30,1,0)+IF(AG31&gt;AI31,1,0)+IF(AG32&gt;AI32,1,0)</f>
        <v>0</v>
      </c>
      <c r="AG30" s="56"/>
      <c r="AH30" s="71" t="s">
        <v>27</v>
      </c>
      <c r="AI30" s="56"/>
      <c r="AJ30" s="374">
        <f>IF(AI30&gt;AG30,1,0)+IF(AI31&gt;AG31,1,0)+IF(AI32&gt;AG32,1,0)</f>
        <v>0</v>
      </c>
      <c r="AK30" s="41"/>
      <c r="AL30" s="368"/>
      <c r="AM30" s="370"/>
      <c r="AN30" s="361"/>
      <c r="AO30" s="363"/>
      <c r="AP30" s="361"/>
      <c r="AQ30" s="361"/>
      <c r="AR30" s="361"/>
      <c r="AS30" s="363"/>
      <c r="AT30" s="361"/>
      <c r="AU30" s="361"/>
      <c r="AV30" s="361"/>
      <c r="AW30" s="363"/>
      <c r="AX30" s="361"/>
      <c r="AY30" s="361"/>
      <c r="AZ30" s="361"/>
      <c r="BA30" s="241"/>
      <c r="BB30" s="353"/>
    </row>
    <row r="31" spans="1:54" ht="18.95" customHeight="1" x14ac:dyDescent="0.15">
      <c r="A31" s="368"/>
      <c r="B31" s="355"/>
      <c r="C31" s="58">
        <f>AI7</f>
        <v>8</v>
      </c>
      <c r="D31" s="72" t="s">
        <v>27</v>
      </c>
      <c r="E31" s="58">
        <f>AG7</f>
        <v>15</v>
      </c>
      <c r="F31" s="357"/>
      <c r="G31" s="357"/>
      <c r="H31" s="58">
        <f>AI11</f>
        <v>13</v>
      </c>
      <c r="I31" s="72" t="s">
        <v>27</v>
      </c>
      <c r="J31" s="58">
        <f>AG11</f>
        <v>15</v>
      </c>
      <c r="K31" s="357"/>
      <c r="L31" s="357"/>
      <c r="M31" s="58">
        <f>AI15</f>
        <v>15</v>
      </c>
      <c r="N31" s="72" t="s">
        <v>27</v>
      </c>
      <c r="O31" s="58">
        <f>AG15</f>
        <v>12</v>
      </c>
      <c r="P31" s="357"/>
      <c r="Q31" s="357"/>
      <c r="R31" s="58">
        <f>AI19</f>
        <v>13</v>
      </c>
      <c r="S31" s="72" t="s">
        <v>27</v>
      </c>
      <c r="T31" s="58">
        <f>AG19</f>
        <v>15</v>
      </c>
      <c r="U31" s="357"/>
      <c r="V31" s="359"/>
      <c r="W31" s="60">
        <f>AI23</f>
        <v>0</v>
      </c>
      <c r="X31" s="73" t="s">
        <v>27</v>
      </c>
      <c r="Y31" s="60">
        <f>AG23</f>
        <v>0</v>
      </c>
      <c r="Z31" s="359"/>
      <c r="AA31" s="359"/>
      <c r="AB31" s="60">
        <f>AI27</f>
        <v>0</v>
      </c>
      <c r="AC31" s="73" t="s">
        <v>27</v>
      </c>
      <c r="AD31" s="60">
        <f>AG27</f>
        <v>0</v>
      </c>
      <c r="AE31" s="359"/>
      <c r="AF31" s="372"/>
      <c r="AG31" s="56"/>
      <c r="AH31" s="71" t="s">
        <v>27</v>
      </c>
      <c r="AI31" s="56"/>
      <c r="AJ31" s="374"/>
      <c r="AK31" s="41"/>
      <c r="AL31" s="368"/>
      <c r="AM31" s="370"/>
      <c r="AN31" s="361"/>
      <c r="AO31" s="363"/>
      <c r="AP31" s="361"/>
      <c r="AQ31" s="361"/>
      <c r="AR31" s="361"/>
      <c r="AS31" s="363"/>
      <c r="AT31" s="361"/>
      <c r="AU31" s="361"/>
      <c r="AV31" s="361"/>
      <c r="AW31" s="363"/>
      <c r="AX31" s="361"/>
      <c r="AY31" s="361"/>
      <c r="AZ31" s="361"/>
      <c r="BA31" s="241"/>
      <c r="BB31" s="353"/>
    </row>
    <row r="32" spans="1:54" ht="18.95" customHeight="1" thickBot="1" x14ac:dyDescent="0.2">
      <c r="A32" s="369"/>
      <c r="B32" s="356"/>
      <c r="C32" s="62">
        <f>AI8</f>
        <v>12</v>
      </c>
      <c r="D32" s="74" t="s">
        <v>27</v>
      </c>
      <c r="E32" s="62">
        <f>AG8</f>
        <v>15</v>
      </c>
      <c r="F32" s="358"/>
      <c r="G32" s="358"/>
      <c r="H32" s="62">
        <f>AI12</f>
        <v>15</v>
      </c>
      <c r="I32" s="74" t="s">
        <v>27</v>
      </c>
      <c r="J32" s="62">
        <f>AG12</f>
        <v>12</v>
      </c>
      <c r="K32" s="358"/>
      <c r="L32" s="358"/>
      <c r="M32" s="62">
        <f>AI16</f>
        <v>0</v>
      </c>
      <c r="N32" s="74" t="s">
        <v>27</v>
      </c>
      <c r="O32" s="62">
        <f>AG16</f>
        <v>0</v>
      </c>
      <c r="P32" s="358"/>
      <c r="Q32" s="358"/>
      <c r="R32" s="62">
        <f>AI20</f>
        <v>0</v>
      </c>
      <c r="S32" s="74" t="s">
        <v>27</v>
      </c>
      <c r="T32" s="62">
        <f>AG20</f>
        <v>0</v>
      </c>
      <c r="U32" s="358"/>
      <c r="V32" s="360"/>
      <c r="W32" s="75">
        <f>AI24</f>
        <v>0</v>
      </c>
      <c r="X32" s="76" t="s">
        <v>27</v>
      </c>
      <c r="Y32" s="75">
        <f>AG24</f>
        <v>0</v>
      </c>
      <c r="Z32" s="360"/>
      <c r="AA32" s="360"/>
      <c r="AB32" s="75">
        <f>AI28</f>
        <v>0</v>
      </c>
      <c r="AC32" s="76" t="s">
        <v>27</v>
      </c>
      <c r="AD32" s="75">
        <f>AG28</f>
        <v>0</v>
      </c>
      <c r="AE32" s="360"/>
      <c r="AF32" s="373"/>
      <c r="AG32" s="64"/>
      <c r="AH32" s="77" t="s">
        <v>27</v>
      </c>
      <c r="AI32" s="64"/>
      <c r="AJ32" s="375"/>
      <c r="AK32" s="41"/>
      <c r="AL32" s="369"/>
      <c r="AM32" s="371"/>
      <c r="AN32" s="362"/>
      <c r="AO32" s="364"/>
      <c r="AP32" s="362"/>
      <c r="AQ32" s="362"/>
      <c r="AR32" s="362"/>
      <c r="AS32" s="364"/>
      <c r="AT32" s="362"/>
      <c r="AU32" s="362"/>
      <c r="AV32" s="362"/>
      <c r="AW32" s="364"/>
      <c r="AX32" s="362"/>
      <c r="AY32" s="362"/>
      <c r="AZ32" s="362"/>
      <c r="BA32" s="242"/>
      <c r="BB32" s="354"/>
    </row>
    <row r="33" spans="1:54" ht="24.95" customHeight="1" x14ac:dyDescent="0.2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3"/>
      <c r="AL33" s="352">
        <f>A33</f>
        <v>0</v>
      </c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</row>
    <row r="99" spans="1:54" ht="24.95" customHeight="1" x14ac:dyDescent="0.1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5"/>
      <c r="AM99" s="47"/>
      <c r="AN99" s="47"/>
      <c r="AO99" s="47"/>
      <c r="AP99" s="48"/>
      <c r="AQ99" s="47"/>
      <c r="AR99" s="47"/>
      <c r="AS99" s="47"/>
      <c r="AT99" s="48"/>
      <c r="AU99" s="47"/>
      <c r="AV99" s="47"/>
      <c r="AW99" s="47"/>
      <c r="AX99" s="48"/>
      <c r="AY99" s="47"/>
      <c r="AZ99" s="47"/>
      <c r="BA99" s="47"/>
      <c r="BB99" s="49"/>
    </row>
    <row r="100" spans="1:54" ht="24.95" customHeight="1" x14ac:dyDescent="0.15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5"/>
      <c r="AM100" s="47"/>
      <c r="AN100" s="47"/>
      <c r="AO100" s="47"/>
      <c r="AP100" s="48"/>
      <c r="AQ100" s="47"/>
      <c r="AR100" s="47"/>
      <c r="AS100" s="47"/>
      <c r="AT100" s="48"/>
      <c r="AU100" s="47"/>
      <c r="AV100" s="47"/>
      <c r="AW100" s="47"/>
      <c r="AX100" s="48"/>
      <c r="AY100" s="47"/>
      <c r="AZ100" s="47"/>
      <c r="BA100" s="47"/>
      <c r="BB100" s="49"/>
    </row>
    <row r="101" spans="1:54" ht="18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1"/>
      <c r="AM101" s="52"/>
      <c r="AN101" s="52"/>
      <c r="AO101" s="53"/>
      <c r="AP101" s="52"/>
      <c r="AQ101" s="52"/>
      <c r="AR101" s="52"/>
      <c r="AS101" s="53"/>
      <c r="AT101" s="52"/>
      <c r="AU101" s="52"/>
      <c r="AV101" s="52"/>
      <c r="AW101" s="53"/>
      <c r="AX101" s="52"/>
      <c r="AY101" s="53"/>
      <c r="AZ101" s="53"/>
      <c r="BA101" s="53"/>
      <c r="BB101" s="54"/>
    </row>
    <row r="102" spans="1:54" ht="18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2"/>
      <c r="AH102" s="51"/>
      <c r="AI102" s="52"/>
      <c r="AJ102" s="51"/>
      <c r="AK102" s="51"/>
      <c r="AL102" s="51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3"/>
      <c r="AX102" s="52"/>
      <c r="AY102" s="52"/>
      <c r="AZ102" s="52"/>
      <c r="BA102" s="52"/>
      <c r="BB102" s="54"/>
    </row>
    <row r="103" spans="1:54" ht="18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2"/>
      <c r="AH103" s="51"/>
      <c r="AI103" s="52"/>
      <c r="AJ103" s="51"/>
      <c r="AK103" s="51"/>
      <c r="AL103" s="51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3"/>
      <c r="AX103" s="52"/>
      <c r="AY103" s="52"/>
      <c r="AZ103" s="52"/>
      <c r="BA103" s="52"/>
      <c r="BB103" s="54"/>
    </row>
    <row r="104" spans="1:54" ht="18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2"/>
      <c r="AH104" s="51"/>
      <c r="AI104" s="52"/>
      <c r="AJ104" s="51"/>
      <c r="AK104" s="51"/>
      <c r="AL104" s="51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3"/>
      <c r="AX104" s="52"/>
      <c r="AY104" s="52"/>
      <c r="AZ104" s="52"/>
      <c r="BA104" s="52"/>
      <c r="BB104" s="54"/>
    </row>
    <row r="105" spans="1:54" ht="18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1"/>
      <c r="AM105" s="52"/>
      <c r="AN105" s="52"/>
      <c r="AO105" s="53"/>
      <c r="AP105" s="52"/>
      <c r="AQ105" s="52"/>
      <c r="AR105" s="52"/>
      <c r="AS105" s="53"/>
      <c r="AT105" s="52"/>
      <c r="AU105" s="52"/>
      <c r="AV105" s="52"/>
      <c r="AW105" s="53"/>
      <c r="AX105" s="52"/>
      <c r="AY105" s="53"/>
      <c r="AZ105" s="53"/>
      <c r="BA105" s="53"/>
      <c r="BB105" s="54"/>
    </row>
    <row r="106" spans="1:54" ht="18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2"/>
      <c r="AH106" s="51"/>
      <c r="AI106" s="52"/>
      <c r="AJ106" s="51"/>
      <c r="AK106" s="51"/>
      <c r="AL106" s="51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3"/>
      <c r="AX106" s="52"/>
      <c r="AY106" s="52"/>
      <c r="AZ106" s="52"/>
      <c r="BA106" s="52"/>
      <c r="BB106" s="54"/>
    </row>
    <row r="107" spans="1:54" ht="18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2"/>
      <c r="AH107" s="51"/>
      <c r="AI107" s="52"/>
      <c r="AJ107" s="51"/>
      <c r="AK107" s="51"/>
      <c r="AL107" s="51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3"/>
      <c r="AX107" s="52"/>
      <c r="AY107" s="52"/>
      <c r="AZ107" s="52"/>
      <c r="BA107" s="52"/>
      <c r="BB107" s="54"/>
    </row>
    <row r="108" spans="1:54" ht="18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2"/>
      <c r="AH108" s="51"/>
      <c r="AI108" s="52"/>
      <c r="AJ108" s="51"/>
      <c r="AK108" s="51"/>
      <c r="AL108" s="51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3"/>
      <c r="AX108" s="52"/>
      <c r="AY108" s="52"/>
      <c r="AZ108" s="52"/>
      <c r="BA108" s="52"/>
      <c r="BB108" s="54"/>
    </row>
    <row r="109" spans="1:54" ht="18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1"/>
      <c r="AM109" s="52"/>
      <c r="AN109" s="52"/>
      <c r="AO109" s="53"/>
      <c r="AP109" s="52"/>
      <c r="AQ109" s="52"/>
      <c r="AR109" s="52"/>
      <c r="AS109" s="53"/>
      <c r="AT109" s="52"/>
      <c r="AU109" s="52"/>
      <c r="AV109" s="52"/>
      <c r="AW109" s="53"/>
      <c r="AX109" s="52"/>
      <c r="AY109" s="53"/>
      <c r="AZ109" s="53"/>
      <c r="BA109" s="53"/>
      <c r="BB109" s="54"/>
    </row>
    <row r="110" spans="1:54" ht="18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2"/>
      <c r="AH110" s="51"/>
      <c r="AI110" s="52"/>
      <c r="AJ110" s="51"/>
      <c r="AK110" s="51"/>
      <c r="AL110" s="51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3"/>
      <c r="AX110" s="52"/>
      <c r="AY110" s="52"/>
      <c r="AZ110" s="52"/>
      <c r="BA110" s="52"/>
      <c r="BB110" s="54"/>
    </row>
    <row r="111" spans="1:54" ht="18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2"/>
      <c r="AH111" s="51"/>
      <c r="AI111" s="52"/>
      <c r="AJ111" s="51"/>
      <c r="AK111" s="51"/>
      <c r="AL111" s="51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3"/>
      <c r="AX111" s="52"/>
      <c r="AY111" s="52"/>
      <c r="AZ111" s="52"/>
      <c r="BA111" s="52"/>
      <c r="BB111" s="54"/>
    </row>
    <row r="112" spans="1:54" ht="18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2"/>
      <c r="AH112" s="51"/>
      <c r="AI112" s="52"/>
      <c r="AJ112" s="51"/>
      <c r="AK112" s="51"/>
      <c r="AL112" s="51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3"/>
      <c r="AX112" s="52"/>
      <c r="AY112" s="52"/>
      <c r="AZ112" s="52"/>
      <c r="BA112" s="52"/>
      <c r="BB112" s="54"/>
    </row>
    <row r="113" spans="1:54" ht="18.95" customHeight="1" x14ac:dyDescent="0.15">
      <c r="A113" s="4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1"/>
      <c r="AM113" s="52"/>
      <c r="AN113" s="52"/>
      <c r="AO113" s="53"/>
      <c r="AP113" s="52"/>
      <c r="AQ113" s="52"/>
      <c r="AR113" s="52"/>
      <c r="AS113" s="53"/>
      <c r="AT113" s="52"/>
      <c r="AU113" s="52"/>
      <c r="AV113" s="52"/>
      <c r="AW113" s="53"/>
      <c r="AX113" s="52"/>
      <c r="AY113" s="53"/>
      <c r="AZ113" s="53"/>
      <c r="BA113" s="53"/>
      <c r="BB113" s="54"/>
    </row>
    <row r="114" spans="1:54" ht="18.95" customHeight="1" x14ac:dyDescent="0.15">
      <c r="A114" s="46"/>
      <c r="B114" s="51"/>
      <c r="C114" s="52"/>
      <c r="D114" s="51"/>
      <c r="E114" s="52"/>
      <c r="F114" s="51"/>
      <c r="G114" s="51"/>
      <c r="H114" s="52"/>
      <c r="I114" s="51"/>
      <c r="J114" s="52"/>
      <c r="K114" s="51"/>
      <c r="L114" s="51"/>
      <c r="M114" s="52"/>
      <c r="N114" s="51"/>
      <c r="O114" s="52"/>
      <c r="P114" s="51"/>
      <c r="Q114" s="51"/>
      <c r="R114" s="52"/>
      <c r="S114" s="51"/>
      <c r="T114" s="52"/>
      <c r="U114" s="51"/>
      <c r="V114" s="51"/>
      <c r="W114" s="52"/>
      <c r="X114" s="51"/>
      <c r="Y114" s="52"/>
      <c r="Z114" s="51"/>
      <c r="AA114" s="51"/>
      <c r="AB114" s="52"/>
      <c r="AC114" s="51"/>
      <c r="AD114" s="52"/>
      <c r="AE114" s="51"/>
      <c r="AF114" s="51"/>
      <c r="AG114" s="52"/>
      <c r="AH114" s="51"/>
      <c r="AI114" s="52"/>
      <c r="AJ114" s="51"/>
      <c r="AK114" s="51"/>
      <c r="AL114" s="51"/>
      <c r="AM114" s="52"/>
      <c r="AN114" s="52"/>
      <c r="AO114" s="53"/>
      <c r="AP114" s="52"/>
      <c r="AQ114" s="52"/>
      <c r="AR114" s="52"/>
      <c r="AS114" s="53"/>
      <c r="AT114" s="52"/>
      <c r="AU114" s="52"/>
      <c r="AV114" s="52"/>
      <c r="AW114" s="53"/>
      <c r="AX114" s="52"/>
      <c r="AY114" s="52"/>
      <c r="AZ114" s="52"/>
      <c r="BA114" s="52"/>
      <c r="BB114" s="54"/>
    </row>
    <row r="115" spans="1:54" ht="18.95" customHeight="1" x14ac:dyDescent="0.15">
      <c r="A115" s="46"/>
      <c r="B115" s="51"/>
      <c r="C115" s="52"/>
      <c r="D115" s="51"/>
      <c r="E115" s="52"/>
      <c r="F115" s="51"/>
      <c r="G115" s="51"/>
      <c r="H115" s="52"/>
      <c r="I115" s="51"/>
      <c r="J115" s="52"/>
      <c r="K115" s="51"/>
      <c r="L115" s="51"/>
      <c r="M115" s="52"/>
      <c r="N115" s="51"/>
      <c r="O115" s="52"/>
      <c r="P115" s="51"/>
      <c r="Q115" s="51"/>
      <c r="R115" s="52"/>
      <c r="S115" s="51"/>
      <c r="T115" s="52"/>
      <c r="U115" s="51"/>
      <c r="V115" s="51"/>
      <c r="W115" s="52"/>
      <c r="X115" s="51"/>
      <c r="Y115" s="52"/>
      <c r="Z115" s="51"/>
      <c r="AA115" s="51"/>
      <c r="AB115" s="52"/>
      <c r="AC115" s="51"/>
      <c r="AD115" s="52"/>
      <c r="AE115" s="51"/>
      <c r="AF115" s="51"/>
      <c r="AG115" s="52"/>
      <c r="AH115" s="51"/>
      <c r="AI115" s="52"/>
      <c r="AJ115" s="51"/>
      <c r="AK115" s="51"/>
      <c r="AL115" s="51"/>
      <c r="AM115" s="52"/>
      <c r="AN115" s="52"/>
      <c r="AO115" s="53"/>
      <c r="AP115" s="52"/>
      <c r="AQ115" s="52"/>
      <c r="AR115" s="52"/>
      <c r="AS115" s="53"/>
      <c r="AT115" s="52"/>
      <c r="AU115" s="52"/>
      <c r="AV115" s="52"/>
      <c r="AW115" s="53"/>
      <c r="AX115" s="52"/>
      <c r="AY115" s="52"/>
      <c r="AZ115" s="52"/>
      <c r="BA115" s="52"/>
      <c r="BB115" s="54"/>
    </row>
    <row r="116" spans="1:54" ht="18.95" customHeight="1" x14ac:dyDescent="0.15">
      <c r="A116" s="46"/>
      <c r="B116" s="51"/>
      <c r="C116" s="52"/>
      <c r="D116" s="51"/>
      <c r="E116" s="52"/>
      <c r="F116" s="51"/>
      <c r="G116" s="51"/>
      <c r="H116" s="52"/>
      <c r="I116" s="51"/>
      <c r="J116" s="52"/>
      <c r="K116" s="51"/>
      <c r="L116" s="51"/>
      <c r="M116" s="52"/>
      <c r="N116" s="51"/>
      <c r="O116" s="52"/>
      <c r="P116" s="51"/>
      <c r="Q116" s="51"/>
      <c r="R116" s="52"/>
      <c r="S116" s="51"/>
      <c r="T116" s="52"/>
      <c r="U116" s="51"/>
      <c r="V116" s="51"/>
      <c r="W116" s="52"/>
      <c r="X116" s="51"/>
      <c r="Y116" s="52"/>
      <c r="Z116" s="51"/>
      <c r="AA116" s="51"/>
      <c r="AB116" s="52"/>
      <c r="AC116" s="51"/>
      <c r="AD116" s="52"/>
      <c r="AE116" s="51"/>
      <c r="AF116" s="51"/>
      <c r="AG116" s="52"/>
      <c r="AH116" s="51"/>
      <c r="AI116" s="52"/>
      <c r="AJ116" s="51"/>
      <c r="AK116" s="51"/>
      <c r="AL116" s="51"/>
      <c r="AM116" s="52"/>
      <c r="AN116" s="52"/>
      <c r="AO116" s="53"/>
      <c r="AP116" s="52"/>
      <c r="AQ116" s="52"/>
      <c r="AR116" s="52"/>
      <c r="AS116" s="53"/>
      <c r="AT116" s="52"/>
      <c r="AU116" s="52"/>
      <c r="AV116" s="52"/>
      <c r="AW116" s="53"/>
      <c r="AX116" s="52"/>
      <c r="AY116" s="52"/>
      <c r="AZ116" s="52"/>
      <c r="BA116" s="52"/>
      <c r="BB116" s="54"/>
    </row>
    <row r="117" spans="1:54" ht="18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1"/>
      <c r="AM117" s="52"/>
      <c r="AN117" s="52"/>
      <c r="AO117" s="53"/>
      <c r="AP117" s="52"/>
      <c r="AQ117" s="52"/>
      <c r="AR117" s="52"/>
      <c r="AS117" s="53"/>
      <c r="AT117" s="52"/>
      <c r="AU117" s="52"/>
      <c r="AV117" s="52"/>
      <c r="AW117" s="53"/>
      <c r="AX117" s="52"/>
      <c r="AY117" s="53"/>
      <c r="AZ117" s="53"/>
      <c r="BA117" s="53"/>
      <c r="BB117" s="54"/>
    </row>
    <row r="118" spans="1:54" ht="18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2"/>
      <c r="AH118" s="51"/>
      <c r="AI118" s="52"/>
      <c r="AJ118" s="51"/>
      <c r="AK118" s="51"/>
      <c r="AL118" s="51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3"/>
      <c r="AX118" s="52"/>
      <c r="AY118" s="52"/>
      <c r="AZ118" s="52"/>
      <c r="BA118" s="52"/>
      <c r="BB118" s="54"/>
    </row>
    <row r="119" spans="1:54" ht="18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2"/>
      <c r="AH119" s="51"/>
      <c r="AI119" s="52"/>
      <c r="AJ119" s="51"/>
      <c r="AK119" s="51"/>
      <c r="AL119" s="51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3"/>
      <c r="AX119" s="52"/>
      <c r="AY119" s="52"/>
      <c r="AZ119" s="52"/>
      <c r="BA119" s="52"/>
      <c r="BB119" s="54"/>
    </row>
    <row r="120" spans="1:54" ht="18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2"/>
      <c r="AH120" s="51"/>
      <c r="AI120" s="52"/>
      <c r="AJ120" s="51"/>
      <c r="AK120" s="51"/>
      <c r="AL120" s="51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3"/>
      <c r="AX120" s="52"/>
      <c r="AY120" s="52"/>
      <c r="AZ120" s="52"/>
      <c r="BA120" s="52"/>
      <c r="BB120" s="54"/>
    </row>
    <row r="121" spans="1:54" ht="18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1"/>
      <c r="AM121" s="52"/>
      <c r="AN121" s="52"/>
      <c r="AO121" s="53"/>
      <c r="AP121" s="52"/>
      <c r="AQ121" s="52"/>
      <c r="AR121" s="52"/>
      <c r="AS121" s="53"/>
      <c r="AT121" s="52"/>
      <c r="AU121" s="52"/>
      <c r="AV121" s="52"/>
      <c r="AW121" s="53"/>
      <c r="AX121" s="52"/>
      <c r="AY121" s="53"/>
      <c r="AZ121" s="53"/>
      <c r="BA121" s="53"/>
      <c r="BB121" s="54"/>
    </row>
    <row r="122" spans="1:54" ht="18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2"/>
      <c r="AH122" s="51"/>
      <c r="AI122" s="52"/>
      <c r="AJ122" s="51"/>
      <c r="AK122" s="51"/>
      <c r="AL122" s="51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3"/>
      <c r="AX122" s="52"/>
      <c r="AY122" s="52"/>
      <c r="AZ122" s="52"/>
      <c r="BA122" s="52"/>
      <c r="BB122" s="54"/>
    </row>
    <row r="123" spans="1:54" ht="18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2"/>
      <c r="AH123" s="51"/>
      <c r="AI123" s="52"/>
      <c r="AJ123" s="51"/>
      <c r="AK123" s="51"/>
      <c r="AL123" s="51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3"/>
      <c r="AX123" s="52"/>
      <c r="AY123" s="52"/>
      <c r="AZ123" s="52"/>
      <c r="BA123" s="52"/>
      <c r="BB123" s="54"/>
    </row>
    <row r="124" spans="1:54" ht="18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2"/>
      <c r="AH124" s="51"/>
      <c r="AI124" s="52"/>
      <c r="AJ124" s="51"/>
      <c r="AK124" s="51"/>
      <c r="AL124" s="51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3"/>
      <c r="AX124" s="52"/>
      <c r="AY124" s="52"/>
      <c r="AZ124" s="52"/>
      <c r="BA124" s="52"/>
      <c r="BB124" s="54"/>
    </row>
    <row r="125" spans="1:54" ht="18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1"/>
      <c r="AM125" s="52"/>
      <c r="AN125" s="52"/>
      <c r="AO125" s="53"/>
      <c r="AP125" s="52"/>
      <c r="AQ125" s="52"/>
      <c r="AR125" s="52"/>
      <c r="AS125" s="53"/>
      <c r="AT125" s="52"/>
      <c r="AU125" s="52"/>
      <c r="AV125" s="52"/>
      <c r="AW125" s="53"/>
      <c r="AX125" s="52"/>
      <c r="AY125" s="53"/>
      <c r="AZ125" s="53"/>
      <c r="BA125" s="53"/>
      <c r="BB125" s="54"/>
    </row>
    <row r="126" spans="1:54" ht="18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2"/>
      <c r="AH126" s="51"/>
      <c r="AI126" s="52"/>
      <c r="AJ126" s="51"/>
      <c r="AK126" s="51"/>
      <c r="AL126" s="51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3"/>
      <c r="AX126" s="52"/>
      <c r="AY126" s="52"/>
      <c r="AZ126" s="52"/>
      <c r="BA126" s="52"/>
      <c r="BB126" s="54"/>
    </row>
    <row r="127" spans="1:54" ht="18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2"/>
      <c r="AH127" s="51"/>
      <c r="AI127" s="52"/>
      <c r="AJ127" s="51"/>
      <c r="AK127" s="51"/>
      <c r="AL127" s="51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3"/>
      <c r="AX127" s="52"/>
      <c r="AY127" s="52"/>
      <c r="AZ127" s="52"/>
      <c r="BA127" s="52"/>
      <c r="BB127" s="54"/>
    </row>
    <row r="128" spans="1:54" ht="18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2"/>
      <c r="AH128" s="51"/>
      <c r="AI128" s="52"/>
      <c r="AJ128" s="51"/>
      <c r="AK128" s="51"/>
      <c r="AL128" s="51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3"/>
      <c r="AX128" s="52"/>
      <c r="AY128" s="52"/>
      <c r="AZ128" s="52"/>
      <c r="BA128" s="52"/>
      <c r="BB128" s="54"/>
    </row>
    <row r="129" spans="1:54" ht="24.9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</row>
    <row r="130" spans="1:54" ht="24.9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</row>
    <row r="131" spans="1:54" ht="24.95" customHeight="1" x14ac:dyDescent="0.1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5"/>
      <c r="AM131" s="47"/>
      <c r="AN131" s="47"/>
      <c r="AO131" s="47"/>
      <c r="AP131" s="48"/>
      <c r="AQ131" s="47"/>
      <c r="AR131" s="47"/>
      <c r="AS131" s="47"/>
      <c r="AT131" s="48"/>
      <c r="AU131" s="47"/>
      <c r="AV131" s="47"/>
      <c r="AW131" s="47"/>
      <c r="AX131" s="48"/>
      <c r="AY131" s="47"/>
      <c r="AZ131" s="47"/>
      <c r="BA131" s="47"/>
      <c r="BB131" s="49"/>
    </row>
    <row r="132" spans="1:54" ht="24.95" customHeight="1" x14ac:dyDescent="0.1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5"/>
      <c r="AM132" s="47"/>
      <c r="AN132" s="47"/>
      <c r="AO132" s="47"/>
      <c r="AP132" s="48"/>
      <c r="AQ132" s="47"/>
      <c r="AR132" s="47"/>
      <c r="AS132" s="47"/>
      <c r="AT132" s="48"/>
      <c r="AU132" s="47"/>
      <c r="AV132" s="47"/>
      <c r="AW132" s="47"/>
      <c r="AX132" s="48"/>
      <c r="AY132" s="47"/>
      <c r="AZ132" s="47"/>
      <c r="BA132" s="47"/>
      <c r="BB132" s="49"/>
    </row>
    <row r="133" spans="1:54" ht="18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1"/>
      <c r="AM133" s="52"/>
      <c r="AN133" s="52"/>
      <c r="AO133" s="53"/>
      <c r="AP133" s="52"/>
      <c r="AQ133" s="52"/>
      <c r="AR133" s="52"/>
      <c r="AS133" s="53"/>
      <c r="AT133" s="52"/>
      <c r="AU133" s="52"/>
      <c r="AV133" s="52"/>
      <c r="AW133" s="53"/>
      <c r="AX133" s="52"/>
      <c r="AY133" s="53"/>
      <c r="AZ133" s="53"/>
      <c r="BA133" s="53"/>
      <c r="BB133" s="54"/>
    </row>
    <row r="134" spans="1:54" ht="18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2"/>
      <c r="AH134" s="51"/>
      <c r="AI134" s="52"/>
      <c r="AJ134" s="51"/>
      <c r="AK134" s="51"/>
      <c r="AL134" s="51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3"/>
      <c r="AX134" s="52"/>
      <c r="AY134" s="52"/>
      <c r="AZ134" s="52"/>
      <c r="BA134" s="52"/>
      <c r="BB134" s="54"/>
    </row>
    <row r="135" spans="1:54" ht="18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2"/>
      <c r="AH135" s="51"/>
      <c r="AI135" s="52"/>
      <c r="AJ135" s="51"/>
      <c r="AK135" s="51"/>
      <c r="AL135" s="51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3"/>
      <c r="AX135" s="52"/>
      <c r="AY135" s="52"/>
      <c r="AZ135" s="52"/>
      <c r="BA135" s="52"/>
      <c r="BB135" s="54"/>
    </row>
    <row r="136" spans="1:54" ht="18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2"/>
      <c r="AH136" s="51"/>
      <c r="AI136" s="52"/>
      <c r="AJ136" s="51"/>
      <c r="AK136" s="51"/>
      <c r="AL136" s="51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3"/>
      <c r="AX136" s="52"/>
      <c r="AY136" s="52"/>
      <c r="AZ136" s="52"/>
      <c r="BA136" s="52"/>
      <c r="BB136" s="54"/>
    </row>
    <row r="137" spans="1:54" ht="18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1"/>
      <c r="AM137" s="52"/>
      <c r="AN137" s="52"/>
      <c r="AO137" s="53"/>
      <c r="AP137" s="52"/>
      <c r="AQ137" s="52"/>
      <c r="AR137" s="52"/>
      <c r="AS137" s="53"/>
      <c r="AT137" s="52"/>
      <c r="AU137" s="52"/>
      <c r="AV137" s="52"/>
      <c r="AW137" s="53"/>
      <c r="AX137" s="52"/>
      <c r="AY137" s="53"/>
      <c r="AZ137" s="53"/>
      <c r="BA137" s="53"/>
      <c r="BB137" s="54"/>
    </row>
    <row r="138" spans="1:54" ht="18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2"/>
      <c r="AH138" s="51"/>
      <c r="AI138" s="52"/>
      <c r="AJ138" s="51"/>
      <c r="AK138" s="51"/>
      <c r="AL138" s="51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3"/>
      <c r="AX138" s="52"/>
      <c r="AY138" s="52"/>
      <c r="AZ138" s="52"/>
      <c r="BA138" s="52"/>
      <c r="BB138" s="54"/>
    </row>
    <row r="139" spans="1:54" ht="18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2"/>
      <c r="AH139" s="51"/>
      <c r="AI139" s="52"/>
      <c r="AJ139" s="51"/>
      <c r="AK139" s="51"/>
      <c r="AL139" s="51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3"/>
      <c r="AX139" s="52"/>
      <c r="AY139" s="52"/>
      <c r="AZ139" s="52"/>
      <c r="BA139" s="52"/>
      <c r="BB139" s="54"/>
    </row>
    <row r="140" spans="1:54" ht="18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2"/>
      <c r="AH140" s="51"/>
      <c r="AI140" s="52"/>
      <c r="AJ140" s="51"/>
      <c r="AK140" s="51"/>
      <c r="AL140" s="51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3"/>
      <c r="AX140" s="52"/>
      <c r="AY140" s="52"/>
      <c r="AZ140" s="52"/>
      <c r="BA140" s="52"/>
      <c r="BB140" s="54"/>
    </row>
    <row r="141" spans="1:54" ht="18.95" customHeight="1" x14ac:dyDescent="0.15">
      <c r="A141" s="4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1"/>
      <c r="AM141" s="52"/>
      <c r="AN141" s="52"/>
      <c r="AO141" s="53"/>
      <c r="AP141" s="52"/>
      <c r="AQ141" s="52"/>
      <c r="AR141" s="52"/>
      <c r="AS141" s="53"/>
      <c r="AT141" s="52"/>
      <c r="AU141" s="52"/>
      <c r="AV141" s="52"/>
      <c r="AW141" s="53"/>
      <c r="AX141" s="52"/>
      <c r="AY141" s="53"/>
      <c r="AZ141" s="53"/>
      <c r="BA141" s="53"/>
      <c r="BB141" s="54"/>
    </row>
    <row r="142" spans="1:54" ht="18.95" customHeight="1" x14ac:dyDescent="0.15">
      <c r="A142" s="46"/>
      <c r="B142" s="51"/>
      <c r="C142" s="52"/>
      <c r="D142" s="51"/>
      <c r="E142" s="52"/>
      <c r="F142" s="51"/>
      <c r="G142" s="51"/>
      <c r="H142" s="52"/>
      <c r="I142" s="51"/>
      <c r="J142" s="52"/>
      <c r="K142" s="51"/>
      <c r="L142" s="51"/>
      <c r="M142" s="52"/>
      <c r="N142" s="51"/>
      <c r="O142" s="52"/>
      <c r="P142" s="51"/>
      <c r="Q142" s="51"/>
      <c r="R142" s="52"/>
      <c r="S142" s="51"/>
      <c r="T142" s="52"/>
      <c r="U142" s="51"/>
      <c r="V142" s="51"/>
      <c r="W142" s="52"/>
      <c r="X142" s="51"/>
      <c r="Y142" s="52"/>
      <c r="Z142" s="51"/>
      <c r="AA142" s="51"/>
      <c r="AB142" s="52"/>
      <c r="AC142" s="51"/>
      <c r="AD142" s="52"/>
      <c r="AE142" s="51"/>
      <c r="AF142" s="51"/>
      <c r="AG142" s="52"/>
      <c r="AH142" s="51"/>
      <c r="AI142" s="52"/>
      <c r="AJ142" s="51"/>
      <c r="AK142" s="51"/>
      <c r="AL142" s="51"/>
      <c r="AM142" s="52"/>
      <c r="AN142" s="52"/>
      <c r="AO142" s="53"/>
      <c r="AP142" s="52"/>
      <c r="AQ142" s="52"/>
      <c r="AR142" s="52"/>
      <c r="AS142" s="53"/>
      <c r="AT142" s="52"/>
      <c r="AU142" s="52"/>
      <c r="AV142" s="52"/>
      <c r="AW142" s="53"/>
      <c r="AX142" s="52"/>
      <c r="AY142" s="52"/>
      <c r="AZ142" s="52"/>
      <c r="BA142" s="52"/>
      <c r="BB142" s="54"/>
    </row>
    <row r="143" spans="1:54" ht="18.95" customHeight="1" x14ac:dyDescent="0.15">
      <c r="A143" s="46"/>
      <c r="B143" s="51"/>
      <c r="C143" s="52"/>
      <c r="D143" s="51"/>
      <c r="E143" s="52"/>
      <c r="F143" s="51"/>
      <c r="G143" s="51"/>
      <c r="H143" s="52"/>
      <c r="I143" s="51"/>
      <c r="J143" s="52"/>
      <c r="K143" s="51"/>
      <c r="L143" s="51"/>
      <c r="M143" s="52"/>
      <c r="N143" s="51"/>
      <c r="O143" s="52"/>
      <c r="P143" s="51"/>
      <c r="Q143" s="51"/>
      <c r="R143" s="52"/>
      <c r="S143" s="51"/>
      <c r="T143" s="52"/>
      <c r="U143" s="51"/>
      <c r="V143" s="51"/>
      <c r="W143" s="52"/>
      <c r="X143" s="51"/>
      <c r="Y143" s="52"/>
      <c r="Z143" s="51"/>
      <c r="AA143" s="51"/>
      <c r="AB143" s="52"/>
      <c r="AC143" s="51"/>
      <c r="AD143" s="52"/>
      <c r="AE143" s="51"/>
      <c r="AF143" s="51"/>
      <c r="AG143" s="52"/>
      <c r="AH143" s="51"/>
      <c r="AI143" s="52"/>
      <c r="AJ143" s="51"/>
      <c r="AK143" s="51"/>
      <c r="AL143" s="51"/>
      <c r="AM143" s="52"/>
      <c r="AN143" s="52"/>
      <c r="AO143" s="53"/>
      <c r="AP143" s="52"/>
      <c r="AQ143" s="52"/>
      <c r="AR143" s="52"/>
      <c r="AS143" s="53"/>
      <c r="AT143" s="52"/>
      <c r="AU143" s="52"/>
      <c r="AV143" s="52"/>
      <c r="AW143" s="53"/>
      <c r="AX143" s="52"/>
      <c r="AY143" s="52"/>
      <c r="AZ143" s="52"/>
      <c r="BA143" s="52"/>
      <c r="BB143" s="54"/>
    </row>
    <row r="144" spans="1:54" ht="18.95" customHeight="1" x14ac:dyDescent="0.15">
      <c r="A144" s="46"/>
      <c r="B144" s="51"/>
      <c r="C144" s="52"/>
      <c r="D144" s="51"/>
      <c r="E144" s="52"/>
      <c r="F144" s="51"/>
      <c r="G144" s="51"/>
      <c r="H144" s="52"/>
      <c r="I144" s="51"/>
      <c r="J144" s="52"/>
      <c r="K144" s="51"/>
      <c r="L144" s="51"/>
      <c r="M144" s="52"/>
      <c r="N144" s="51"/>
      <c r="O144" s="52"/>
      <c r="P144" s="51"/>
      <c r="Q144" s="51"/>
      <c r="R144" s="52"/>
      <c r="S144" s="51"/>
      <c r="T144" s="52"/>
      <c r="U144" s="51"/>
      <c r="V144" s="51"/>
      <c r="W144" s="52"/>
      <c r="X144" s="51"/>
      <c r="Y144" s="52"/>
      <c r="Z144" s="51"/>
      <c r="AA144" s="51"/>
      <c r="AB144" s="52"/>
      <c r="AC144" s="51"/>
      <c r="AD144" s="52"/>
      <c r="AE144" s="51"/>
      <c r="AF144" s="51"/>
      <c r="AG144" s="52"/>
      <c r="AH144" s="51"/>
      <c r="AI144" s="52"/>
      <c r="AJ144" s="51"/>
      <c r="AK144" s="51"/>
      <c r="AL144" s="51"/>
      <c r="AM144" s="52"/>
      <c r="AN144" s="52"/>
      <c r="AO144" s="53"/>
      <c r="AP144" s="52"/>
      <c r="AQ144" s="52"/>
      <c r="AR144" s="52"/>
      <c r="AS144" s="53"/>
      <c r="AT144" s="52"/>
      <c r="AU144" s="52"/>
      <c r="AV144" s="52"/>
      <c r="AW144" s="53"/>
      <c r="AX144" s="52"/>
      <c r="AY144" s="52"/>
      <c r="AZ144" s="52"/>
      <c r="BA144" s="52"/>
      <c r="BB144" s="54"/>
    </row>
    <row r="145" spans="1:54" ht="18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1"/>
      <c r="AM145" s="52"/>
      <c r="AN145" s="52"/>
      <c r="AO145" s="53"/>
      <c r="AP145" s="52"/>
      <c r="AQ145" s="52"/>
      <c r="AR145" s="52"/>
      <c r="AS145" s="53"/>
      <c r="AT145" s="52"/>
      <c r="AU145" s="52"/>
      <c r="AV145" s="52"/>
      <c r="AW145" s="53"/>
      <c r="AX145" s="52"/>
      <c r="AY145" s="53"/>
      <c r="AZ145" s="53"/>
      <c r="BA145" s="53"/>
      <c r="BB145" s="54"/>
    </row>
    <row r="146" spans="1:54" ht="18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2"/>
      <c r="AH146" s="51"/>
      <c r="AI146" s="52"/>
      <c r="AJ146" s="51"/>
      <c r="AK146" s="51"/>
      <c r="AL146" s="51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3"/>
      <c r="AX146" s="52"/>
      <c r="AY146" s="52"/>
      <c r="AZ146" s="52"/>
      <c r="BA146" s="52"/>
      <c r="BB146" s="54"/>
    </row>
    <row r="147" spans="1:54" ht="18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2"/>
      <c r="AH147" s="51"/>
      <c r="AI147" s="52"/>
      <c r="AJ147" s="51"/>
      <c r="AK147" s="51"/>
      <c r="AL147" s="51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3"/>
      <c r="AX147" s="52"/>
      <c r="AY147" s="52"/>
      <c r="AZ147" s="52"/>
      <c r="BA147" s="52"/>
      <c r="BB147" s="54"/>
    </row>
    <row r="148" spans="1:54" ht="18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2"/>
      <c r="AH148" s="51"/>
      <c r="AI148" s="52"/>
      <c r="AJ148" s="51"/>
      <c r="AK148" s="51"/>
      <c r="AL148" s="51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3"/>
      <c r="AX148" s="52"/>
      <c r="AY148" s="52"/>
      <c r="AZ148" s="52"/>
      <c r="BA148" s="52"/>
      <c r="BB148" s="54"/>
    </row>
    <row r="149" spans="1:54" ht="18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1"/>
      <c r="AM149" s="52"/>
      <c r="AN149" s="52"/>
      <c r="AO149" s="53"/>
      <c r="AP149" s="52"/>
      <c r="AQ149" s="52"/>
      <c r="AR149" s="52"/>
      <c r="AS149" s="53"/>
      <c r="AT149" s="52"/>
      <c r="AU149" s="52"/>
      <c r="AV149" s="52"/>
      <c r="AW149" s="53"/>
      <c r="AX149" s="52"/>
      <c r="AY149" s="53"/>
      <c r="AZ149" s="53"/>
      <c r="BA149" s="53"/>
      <c r="BB149" s="54"/>
    </row>
    <row r="150" spans="1:54" ht="18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2"/>
      <c r="AH150" s="51"/>
      <c r="AI150" s="52"/>
      <c r="AJ150" s="51"/>
      <c r="AK150" s="51"/>
      <c r="AL150" s="51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3"/>
      <c r="AX150" s="52"/>
      <c r="AY150" s="52"/>
      <c r="AZ150" s="52"/>
      <c r="BA150" s="52"/>
      <c r="BB150" s="54"/>
    </row>
    <row r="151" spans="1:54" ht="18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2"/>
      <c r="AH151" s="51"/>
      <c r="AI151" s="52"/>
      <c r="AJ151" s="51"/>
      <c r="AK151" s="51"/>
      <c r="AL151" s="51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3"/>
      <c r="AX151" s="52"/>
      <c r="AY151" s="52"/>
      <c r="AZ151" s="52"/>
      <c r="BA151" s="52"/>
      <c r="BB151" s="54"/>
    </row>
    <row r="152" spans="1:54" ht="18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2"/>
      <c r="AH152" s="51"/>
      <c r="AI152" s="52"/>
      <c r="AJ152" s="51"/>
      <c r="AK152" s="51"/>
      <c r="AL152" s="51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3"/>
      <c r="AX152" s="52"/>
      <c r="AY152" s="52"/>
      <c r="AZ152" s="52"/>
      <c r="BA152" s="52"/>
      <c r="BB152" s="54"/>
    </row>
    <row r="153" spans="1:54" ht="18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1"/>
      <c r="AM153" s="52"/>
      <c r="AN153" s="52"/>
      <c r="AO153" s="53"/>
      <c r="AP153" s="52"/>
      <c r="AQ153" s="52"/>
      <c r="AR153" s="52"/>
      <c r="AS153" s="53"/>
      <c r="AT153" s="52"/>
      <c r="AU153" s="52"/>
      <c r="AV153" s="52"/>
      <c r="AW153" s="53"/>
      <c r="AX153" s="52"/>
      <c r="AY153" s="53"/>
      <c r="AZ153" s="53"/>
      <c r="BA153" s="53"/>
      <c r="BB153" s="54"/>
    </row>
    <row r="154" spans="1:54" ht="18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2"/>
      <c r="AH154" s="51"/>
      <c r="AI154" s="52"/>
      <c r="AJ154" s="51"/>
      <c r="AK154" s="51"/>
      <c r="AL154" s="51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3"/>
      <c r="AX154" s="52"/>
      <c r="AY154" s="52"/>
      <c r="AZ154" s="52"/>
      <c r="BA154" s="52"/>
      <c r="BB154" s="54"/>
    </row>
    <row r="155" spans="1:54" ht="18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2"/>
      <c r="AH155" s="51"/>
      <c r="AI155" s="52"/>
      <c r="AJ155" s="51"/>
      <c r="AK155" s="51"/>
      <c r="AL155" s="51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3"/>
      <c r="AX155" s="52"/>
      <c r="AY155" s="52"/>
      <c r="AZ155" s="52"/>
      <c r="BA155" s="52"/>
      <c r="BB155" s="54"/>
    </row>
    <row r="156" spans="1:54" ht="18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2"/>
      <c r="AH156" s="51"/>
      <c r="AI156" s="52"/>
      <c r="AJ156" s="51"/>
      <c r="AK156" s="51"/>
      <c r="AL156" s="51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3"/>
      <c r="AX156" s="52"/>
      <c r="AY156" s="52"/>
      <c r="AZ156" s="52"/>
      <c r="BA156" s="52"/>
      <c r="BB156" s="54"/>
    </row>
    <row r="157" spans="1:54" ht="18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1"/>
      <c r="AM157" s="52"/>
      <c r="AN157" s="52"/>
      <c r="AO157" s="53"/>
      <c r="AP157" s="52"/>
      <c r="AQ157" s="52"/>
      <c r="AR157" s="52"/>
      <c r="AS157" s="53"/>
      <c r="AT157" s="52"/>
      <c r="AU157" s="52"/>
      <c r="AV157" s="52"/>
      <c r="AW157" s="53"/>
      <c r="AX157" s="52"/>
      <c r="AY157" s="53"/>
      <c r="AZ157" s="53"/>
      <c r="BA157" s="53"/>
      <c r="BB157" s="54"/>
    </row>
    <row r="158" spans="1:54" ht="18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2"/>
      <c r="AH158" s="51"/>
      <c r="AI158" s="52"/>
      <c r="AJ158" s="51"/>
      <c r="AK158" s="51"/>
      <c r="AL158" s="51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3"/>
      <c r="AX158" s="52"/>
      <c r="AY158" s="52"/>
      <c r="AZ158" s="52"/>
      <c r="BA158" s="52"/>
      <c r="BB158" s="54"/>
    </row>
    <row r="159" spans="1:54" ht="18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2"/>
      <c r="AH159" s="51"/>
      <c r="AI159" s="52"/>
      <c r="AJ159" s="51"/>
      <c r="AK159" s="51"/>
      <c r="AL159" s="51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3"/>
      <c r="AX159" s="52"/>
      <c r="AY159" s="52"/>
      <c r="AZ159" s="52"/>
      <c r="BA159" s="52"/>
      <c r="BB159" s="54"/>
    </row>
    <row r="160" spans="1:54" ht="18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2"/>
      <c r="AH160" s="51"/>
      <c r="AI160" s="52"/>
      <c r="AJ160" s="51"/>
      <c r="AK160" s="51"/>
      <c r="AL160" s="51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3"/>
      <c r="AX160" s="52"/>
      <c r="AY160" s="52"/>
      <c r="AZ160" s="52"/>
      <c r="BA160" s="52"/>
      <c r="BB160" s="54"/>
    </row>
    <row r="161" spans="1:54" ht="24.9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</row>
    <row r="162" spans="1:54" ht="24.9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</row>
    <row r="163" spans="1:54" ht="24.95" customHeight="1" x14ac:dyDescent="0.15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5"/>
      <c r="AM163" s="47"/>
      <c r="AN163" s="47"/>
      <c r="AO163" s="47"/>
      <c r="AP163" s="48"/>
      <c r="AQ163" s="47"/>
      <c r="AR163" s="47"/>
      <c r="AS163" s="47"/>
      <c r="AT163" s="48"/>
      <c r="AU163" s="47"/>
      <c r="AV163" s="47"/>
      <c r="AW163" s="47"/>
      <c r="AX163" s="48"/>
      <c r="AY163" s="47"/>
      <c r="AZ163" s="47"/>
      <c r="BA163" s="47"/>
      <c r="BB163" s="49"/>
    </row>
    <row r="164" spans="1:54" ht="24.95" customHeight="1" x14ac:dyDescent="0.15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5"/>
      <c r="AM164" s="47"/>
      <c r="AN164" s="47"/>
      <c r="AO164" s="47"/>
      <c r="AP164" s="48"/>
      <c r="AQ164" s="47"/>
      <c r="AR164" s="47"/>
      <c r="AS164" s="47"/>
      <c r="AT164" s="48"/>
      <c r="AU164" s="47"/>
      <c r="AV164" s="47"/>
      <c r="AW164" s="47"/>
      <c r="AX164" s="48"/>
      <c r="AY164" s="47"/>
      <c r="AZ164" s="47"/>
      <c r="BA164" s="47"/>
      <c r="BB164" s="49"/>
    </row>
    <row r="165" spans="1:54" ht="18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1"/>
      <c r="AM165" s="52"/>
      <c r="AN165" s="52"/>
      <c r="AO165" s="53"/>
      <c r="AP165" s="52"/>
      <c r="AQ165" s="52"/>
      <c r="AR165" s="52"/>
      <c r="AS165" s="53"/>
      <c r="AT165" s="52"/>
      <c r="AU165" s="52"/>
      <c r="AV165" s="52"/>
      <c r="AW165" s="53"/>
      <c r="AX165" s="52"/>
      <c r="AY165" s="53"/>
      <c r="AZ165" s="53"/>
      <c r="BA165" s="53"/>
      <c r="BB165" s="54"/>
    </row>
    <row r="166" spans="1:54" ht="18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2"/>
      <c r="AH166" s="51"/>
      <c r="AI166" s="52"/>
      <c r="AJ166" s="51"/>
      <c r="AK166" s="51"/>
      <c r="AL166" s="51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3"/>
      <c r="AX166" s="52"/>
      <c r="AY166" s="52"/>
      <c r="AZ166" s="52"/>
      <c r="BA166" s="52"/>
      <c r="BB166" s="54"/>
    </row>
    <row r="167" spans="1:54" ht="18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2"/>
      <c r="AH167" s="51"/>
      <c r="AI167" s="52"/>
      <c r="AJ167" s="51"/>
      <c r="AK167" s="51"/>
      <c r="AL167" s="51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3"/>
      <c r="AX167" s="52"/>
      <c r="AY167" s="52"/>
      <c r="AZ167" s="52"/>
      <c r="BA167" s="52"/>
      <c r="BB167" s="54"/>
    </row>
    <row r="168" spans="1:54" ht="18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2"/>
      <c r="AH168" s="51"/>
      <c r="AI168" s="52"/>
      <c r="AJ168" s="51"/>
      <c r="AK168" s="51"/>
      <c r="AL168" s="51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3"/>
      <c r="AX168" s="52"/>
      <c r="AY168" s="52"/>
      <c r="AZ168" s="52"/>
      <c r="BA168" s="52"/>
      <c r="BB168" s="54"/>
    </row>
    <row r="169" spans="1:54" ht="18.95" customHeight="1" x14ac:dyDescent="0.15">
      <c r="A169" s="4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1"/>
      <c r="AM169" s="52"/>
      <c r="AN169" s="52"/>
      <c r="AO169" s="53"/>
      <c r="AP169" s="52"/>
      <c r="AQ169" s="52"/>
      <c r="AR169" s="52"/>
      <c r="AS169" s="53"/>
      <c r="AT169" s="52"/>
      <c r="AU169" s="52"/>
      <c r="AV169" s="52"/>
      <c r="AW169" s="53"/>
      <c r="AX169" s="52"/>
      <c r="AY169" s="53"/>
      <c r="AZ169" s="53"/>
      <c r="BA169" s="53"/>
      <c r="BB169" s="54"/>
    </row>
    <row r="170" spans="1:54" ht="18.95" customHeight="1" x14ac:dyDescent="0.15">
      <c r="A170" s="46"/>
      <c r="B170" s="51"/>
      <c r="C170" s="52"/>
      <c r="D170" s="51"/>
      <c r="E170" s="52"/>
      <c r="F170" s="51"/>
      <c r="G170" s="51"/>
      <c r="H170" s="52"/>
      <c r="I170" s="51"/>
      <c r="J170" s="52"/>
      <c r="K170" s="51"/>
      <c r="L170" s="51"/>
      <c r="M170" s="52"/>
      <c r="N170" s="51"/>
      <c r="O170" s="52"/>
      <c r="P170" s="51"/>
      <c r="Q170" s="51"/>
      <c r="R170" s="52"/>
      <c r="S170" s="51"/>
      <c r="T170" s="52"/>
      <c r="U170" s="51"/>
      <c r="V170" s="51"/>
      <c r="W170" s="52"/>
      <c r="X170" s="51"/>
      <c r="Y170" s="52"/>
      <c r="Z170" s="51"/>
      <c r="AA170" s="51"/>
      <c r="AB170" s="52"/>
      <c r="AC170" s="51"/>
      <c r="AD170" s="52"/>
      <c r="AE170" s="51"/>
      <c r="AF170" s="51"/>
      <c r="AG170" s="52"/>
      <c r="AH170" s="51"/>
      <c r="AI170" s="52"/>
      <c r="AJ170" s="51"/>
      <c r="AK170" s="51"/>
      <c r="AL170" s="51"/>
      <c r="AM170" s="52"/>
      <c r="AN170" s="52"/>
      <c r="AO170" s="53"/>
      <c r="AP170" s="52"/>
      <c r="AQ170" s="52"/>
      <c r="AR170" s="52"/>
      <c r="AS170" s="53"/>
      <c r="AT170" s="52"/>
      <c r="AU170" s="52"/>
      <c r="AV170" s="52"/>
      <c r="AW170" s="53"/>
      <c r="AX170" s="52"/>
      <c r="AY170" s="52"/>
      <c r="AZ170" s="52"/>
      <c r="BA170" s="52"/>
      <c r="BB170" s="54"/>
    </row>
    <row r="171" spans="1:54" ht="18.95" customHeight="1" x14ac:dyDescent="0.15">
      <c r="A171" s="46"/>
      <c r="B171" s="51"/>
      <c r="C171" s="52"/>
      <c r="D171" s="51"/>
      <c r="E171" s="52"/>
      <c r="F171" s="51"/>
      <c r="G171" s="51"/>
      <c r="H171" s="52"/>
      <c r="I171" s="51"/>
      <c r="J171" s="52"/>
      <c r="K171" s="51"/>
      <c r="L171" s="51"/>
      <c r="M171" s="52"/>
      <c r="N171" s="51"/>
      <c r="O171" s="52"/>
      <c r="P171" s="51"/>
      <c r="Q171" s="51"/>
      <c r="R171" s="52"/>
      <c r="S171" s="51"/>
      <c r="T171" s="52"/>
      <c r="U171" s="51"/>
      <c r="V171" s="51"/>
      <c r="W171" s="52"/>
      <c r="X171" s="51"/>
      <c r="Y171" s="52"/>
      <c r="Z171" s="51"/>
      <c r="AA171" s="51"/>
      <c r="AB171" s="52"/>
      <c r="AC171" s="51"/>
      <c r="AD171" s="52"/>
      <c r="AE171" s="51"/>
      <c r="AF171" s="51"/>
      <c r="AG171" s="52"/>
      <c r="AH171" s="51"/>
      <c r="AI171" s="52"/>
      <c r="AJ171" s="51"/>
      <c r="AK171" s="51"/>
      <c r="AL171" s="51"/>
      <c r="AM171" s="52"/>
      <c r="AN171" s="52"/>
      <c r="AO171" s="53"/>
      <c r="AP171" s="52"/>
      <c r="AQ171" s="52"/>
      <c r="AR171" s="52"/>
      <c r="AS171" s="53"/>
      <c r="AT171" s="52"/>
      <c r="AU171" s="52"/>
      <c r="AV171" s="52"/>
      <c r="AW171" s="53"/>
      <c r="AX171" s="52"/>
      <c r="AY171" s="52"/>
      <c r="AZ171" s="52"/>
      <c r="BA171" s="52"/>
      <c r="BB171" s="54"/>
    </row>
    <row r="172" spans="1:54" ht="18.95" customHeight="1" x14ac:dyDescent="0.15">
      <c r="A172" s="46"/>
      <c r="B172" s="51"/>
      <c r="C172" s="52"/>
      <c r="D172" s="51"/>
      <c r="E172" s="52"/>
      <c r="F172" s="51"/>
      <c r="G172" s="51"/>
      <c r="H172" s="52"/>
      <c r="I172" s="51"/>
      <c r="J172" s="52"/>
      <c r="K172" s="51"/>
      <c r="L172" s="51"/>
      <c r="M172" s="52"/>
      <c r="N172" s="51"/>
      <c r="O172" s="52"/>
      <c r="P172" s="51"/>
      <c r="Q172" s="51"/>
      <c r="R172" s="52"/>
      <c r="S172" s="51"/>
      <c r="T172" s="52"/>
      <c r="U172" s="51"/>
      <c r="V172" s="51"/>
      <c r="W172" s="52"/>
      <c r="X172" s="51"/>
      <c r="Y172" s="52"/>
      <c r="Z172" s="51"/>
      <c r="AA172" s="51"/>
      <c r="AB172" s="52"/>
      <c r="AC172" s="51"/>
      <c r="AD172" s="52"/>
      <c r="AE172" s="51"/>
      <c r="AF172" s="51"/>
      <c r="AG172" s="52"/>
      <c r="AH172" s="51"/>
      <c r="AI172" s="52"/>
      <c r="AJ172" s="51"/>
      <c r="AK172" s="51"/>
      <c r="AL172" s="51"/>
      <c r="AM172" s="52"/>
      <c r="AN172" s="52"/>
      <c r="AO172" s="53"/>
      <c r="AP172" s="52"/>
      <c r="AQ172" s="52"/>
      <c r="AR172" s="52"/>
      <c r="AS172" s="53"/>
      <c r="AT172" s="52"/>
      <c r="AU172" s="52"/>
      <c r="AV172" s="52"/>
      <c r="AW172" s="53"/>
      <c r="AX172" s="52"/>
      <c r="AY172" s="52"/>
      <c r="AZ172" s="52"/>
      <c r="BA172" s="52"/>
      <c r="BB172" s="54"/>
    </row>
    <row r="173" spans="1:54" ht="18.95" customHeight="1" x14ac:dyDescent="0.15">
      <c r="A173" s="4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1"/>
      <c r="AM173" s="52"/>
      <c r="AN173" s="52"/>
      <c r="AO173" s="53"/>
      <c r="AP173" s="52"/>
      <c r="AQ173" s="52"/>
      <c r="AR173" s="52"/>
      <c r="AS173" s="53"/>
      <c r="AT173" s="52"/>
      <c r="AU173" s="52"/>
      <c r="AV173" s="52"/>
      <c r="AW173" s="53"/>
      <c r="AX173" s="52"/>
      <c r="AY173" s="53"/>
      <c r="AZ173" s="53"/>
      <c r="BA173" s="53"/>
      <c r="BB173" s="54"/>
    </row>
    <row r="174" spans="1:54" ht="18.95" customHeight="1" x14ac:dyDescent="0.15">
      <c r="A174" s="46"/>
      <c r="B174" s="51"/>
      <c r="C174" s="52"/>
      <c r="D174" s="51"/>
      <c r="E174" s="52"/>
      <c r="F174" s="51"/>
      <c r="G174" s="51"/>
      <c r="H174" s="52"/>
      <c r="I174" s="51"/>
      <c r="J174" s="52"/>
      <c r="K174" s="51"/>
      <c r="L174" s="51"/>
      <c r="M174" s="52"/>
      <c r="N174" s="51"/>
      <c r="O174" s="52"/>
      <c r="P174" s="51"/>
      <c r="Q174" s="51"/>
      <c r="R174" s="52"/>
      <c r="S174" s="51"/>
      <c r="T174" s="52"/>
      <c r="U174" s="51"/>
      <c r="V174" s="51"/>
      <c r="W174" s="52"/>
      <c r="X174" s="51"/>
      <c r="Y174" s="52"/>
      <c r="Z174" s="51"/>
      <c r="AA174" s="51"/>
      <c r="AB174" s="52"/>
      <c r="AC174" s="51"/>
      <c r="AD174" s="52"/>
      <c r="AE174" s="51"/>
      <c r="AF174" s="51"/>
      <c r="AG174" s="52"/>
      <c r="AH174" s="51"/>
      <c r="AI174" s="52"/>
      <c r="AJ174" s="51"/>
      <c r="AK174" s="51"/>
      <c r="AL174" s="51"/>
      <c r="AM174" s="52"/>
      <c r="AN174" s="52"/>
      <c r="AO174" s="53"/>
      <c r="AP174" s="52"/>
      <c r="AQ174" s="52"/>
      <c r="AR174" s="52"/>
      <c r="AS174" s="53"/>
      <c r="AT174" s="52"/>
      <c r="AU174" s="52"/>
      <c r="AV174" s="52"/>
      <c r="AW174" s="53"/>
      <c r="AX174" s="52"/>
      <c r="AY174" s="52"/>
      <c r="AZ174" s="52"/>
      <c r="BA174" s="52"/>
      <c r="BB174" s="54"/>
    </row>
    <row r="175" spans="1:54" ht="18.95" customHeight="1" x14ac:dyDescent="0.15">
      <c r="A175" s="46"/>
      <c r="B175" s="51"/>
      <c r="C175" s="52"/>
      <c r="D175" s="51"/>
      <c r="E175" s="52"/>
      <c r="F175" s="51"/>
      <c r="G175" s="51"/>
      <c r="H175" s="52"/>
      <c r="I175" s="51"/>
      <c r="J175" s="52"/>
      <c r="K175" s="51"/>
      <c r="L175" s="51"/>
      <c r="M175" s="52"/>
      <c r="N175" s="51"/>
      <c r="O175" s="52"/>
      <c r="P175" s="51"/>
      <c r="Q175" s="51"/>
      <c r="R175" s="52"/>
      <c r="S175" s="51"/>
      <c r="T175" s="52"/>
      <c r="U175" s="51"/>
      <c r="V175" s="51"/>
      <c r="W175" s="52"/>
      <c r="X175" s="51"/>
      <c r="Y175" s="52"/>
      <c r="Z175" s="51"/>
      <c r="AA175" s="51"/>
      <c r="AB175" s="52"/>
      <c r="AC175" s="51"/>
      <c r="AD175" s="52"/>
      <c r="AE175" s="51"/>
      <c r="AF175" s="51"/>
      <c r="AG175" s="52"/>
      <c r="AH175" s="51"/>
      <c r="AI175" s="52"/>
      <c r="AJ175" s="51"/>
      <c r="AK175" s="51"/>
      <c r="AL175" s="51"/>
      <c r="AM175" s="52"/>
      <c r="AN175" s="52"/>
      <c r="AO175" s="53"/>
      <c r="AP175" s="52"/>
      <c r="AQ175" s="52"/>
      <c r="AR175" s="52"/>
      <c r="AS175" s="53"/>
      <c r="AT175" s="52"/>
      <c r="AU175" s="52"/>
      <c r="AV175" s="52"/>
      <c r="AW175" s="53"/>
      <c r="AX175" s="52"/>
      <c r="AY175" s="52"/>
      <c r="AZ175" s="52"/>
      <c r="BA175" s="52"/>
      <c r="BB175" s="54"/>
    </row>
    <row r="176" spans="1:54" ht="18.95" customHeight="1" x14ac:dyDescent="0.15">
      <c r="A176" s="46"/>
      <c r="B176" s="51"/>
      <c r="C176" s="52"/>
      <c r="D176" s="51"/>
      <c r="E176" s="52"/>
      <c r="F176" s="51"/>
      <c r="G176" s="51"/>
      <c r="H176" s="52"/>
      <c r="I176" s="51"/>
      <c r="J176" s="52"/>
      <c r="K176" s="51"/>
      <c r="L176" s="51"/>
      <c r="M176" s="52"/>
      <c r="N176" s="51"/>
      <c r="O176" s="52"/>
      <c r="P176" s="51"/>
      <c r="Q176" s="51"/>
      <c r="R176" s="52"/>
      <c r="S176" s="51"/>
      <c r="T176" s="52"/>
      <c r="U176" s="51"/>
      <c r="V176" s="51"/>
      <c r="W176" s="52"/>
      <c r="X176" s="51"/>
      <c r="Y176" s="52"/>
      <c r="Z176" s="51"/>
      <c r="AA176" s="51"/>
      <c r="AB176" s="52"/>
      <c r="AC176" s="51"/>
      <c r="AD176" s="52"/>
      <c r="AE176" s="51"/>
      <c r="AF176" s="51"/>
      <c r="AG176" s="52"/>
      <c r="AH176" s="51"/>
      <c r="AI176" s="52"/>
      <c r="AJ176" s="51"/>
      <c r="AK176" s="51"/>
      <c r="AL176" s="51"/>
      <c r="AM176" s="52"/>
      <c r="AN176" s="52"/>
      <c r="AO176" s="53"/>
      <c r="AP176" s="52"/>
      <c r="AQ176" s="52"/>
      <c r="AR176" s="52"/>
      <c r="AS176" s="53"/>
      <c r="AT176" s="52"/>
      <c r="AU176" s="52"/>
      <c r="AV176" s="52"/>
      <c r="AW176" s="53"/>
      <c r="AX176" s="52"/>
      <c r="AY176" s="52"/>
      <c r="AZ176" s="52"/>
      <c r="BA176" s="52"/>
      <c r="BB176" s="54"/>
    </row>
    <row r="177" spans="1:54" ht="18.95" customHeight="1" x14ac:dyDescent="0.15">
      <c r="A177" s="46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1"/>
      <c r="AM177" s="52"/>
      <c r="AN177" s="52"/>
      <c r="AO177" s="53"/>
      <c r="AP177" s="52"/>
      <c r="AQ177" s="52"/>
      <c r="AR177" s="52"/>
      <c r="AS177" s="53"/>
      <c r="AT177" s="52"/>
      <c r="AU177" s="52"/>
      <c r="AV177" s="52"/>
      <c r="AW177" s="53"/>
      <c r="AX177" s="52"/>
      <c r="AY177" s="53"/>
      <c r="AZ177" s="53"/>
      <c r="BA177" s="53"/>
      <c r="BB177" s="54"/>
    </row>
    <row r="178" spans="1:54" ht="18.95" customHeight="1" x14ac:dyDescent="0.15">
      <c r="A178" s="46"/>
      <c r="B178" s="51"/>
      <c r="C178" s="52"/>
      <c r="D178" s="51"/>
      <c r="E178" s="52"/>
      <c r="F178" s="51"/>
      <c r="G178" s="51"/>
      <c r="H178" s="52"/>
      <c r="I178" s="51"/>
      <c r="J178" s="52"/>
      <c r="K178" s="51"/>
      <c r="L178" s="51"/>
      <c r="M178" s="52"/>
      <c r="N178" s="51"/>
      <c r="O178" s="52"/>
      <c r="P178" s="51"/>
      <c r="Q178" s="51"/>
      <c r="R178" s="52"/>
      <c r="S178" s="51"/>
      <c r="T178" s="52"/>
      <c r="U178" s="51"/>
      <c r="V178" s="51"/>
      <c r="W178" s="52"/>
      <c r="X178" s="51"/>
      <c r="Y178" s="52"/>
      <c r="Z178" s="51"/>
      <c r="AA178" s="51"/>
      <c r="AB178" s="52"/>
      <c r="AC178" s="51"/>
      <c r="AD178" s="52"/>
      <c r="AE178" s="51"/>
      <c r="AF178" s="51"/>
      <c r="AG178" s="52"/>
      <c r="AH178" s="51"/>
      <c r="AI178" s="52"/>
      <c r="AJ178" s="51"/>
      <c r="AK178" s="51"/>
      <c r="AL178" s="51"/>
      <c r="AM178" s="52"/>
      <c r="AN178" s="52"/>
      <c r="AO178" s="53"/>
      <c r="AP178" s="52"/>
      <c r="AQ178" s="52"/>
      <c r="AR178" s="52"/>
      <c r="AS178" s="53"/>
      <c r="AT178" s="52"/>
      <c r="AU178" s="52"/>
      <c r="AV178" s="52"/>
      <c r="AW178" s="53"/>
      <c r="AX178" s="52"/>
      <c r="AY178" s="52"/>
      <c r="AZ178" s="52"/>
      <c r="BA178" s="52"/>
      <c r="BB178" s="54"/>
    </row>
    <row r="179" spans="1:54" ht="18.95" customHeight="1" x14ac:dyDescent="0.15">
      <c r="A179" s="46"/>
      <c r="B179" s="51"/>
      <c r="C179" s="52"/>
      <c r="D179" s="51"/>
      <c r="E179" s="52"/>
      <c r="F179" s="51"/>
      <c r="G179" s="51"/>
      <c r="H179" s="52"/>
      <c r="I179" s="51"/>
      <c r="J179" s="52"/>
      <c r="K179" s="51"/>
      <c r="L179" s="51"/>
      <c r="M179" s="52"/>
      <c r="N179" s="51"/>
      <c r="O179" s="52"/>
      <c r="P179" s="51"/>
      <c r="Q179" s="51"/>
      <c r="R179" s="52"/>
      <c r="S179" s="51"/>
      <c r="T179" s="52"/>
      <c r="U179" s="51"/>
      <c r="V179" s="51"/>
      <c r="W179" s="52"/>
      <c r="X179" s="51"/>
      <c r="Y179" s="52"/>
      <c r="Z179" s="51"/>
      <c r="AA179" s="51"/>
      <c r="AB179" s="52"/>
      <c r="AC179" s="51"/>
      <c r="AD179" s="52"/>
      <c r="AE179" s="51"/>
      <c r="AF179" s="51"/>
      <c r="AG179" s="52"/>
      <c r="AH179" s="51"/>
      <c r="AI179" s="52"/>
      <c r="AJ179" s="51"/>
      <c r="AK179" s="51"/>
      <c r="AL179" s="51"/>
      <c r="AM179" s="52"/>
      <c r="AN179" s="52"/>
      <c r="AO179" s="53"/>
      <c r="AP179" s="52"/>
      <c r="AQ179" s="52"/>
      <c r="AR179" s="52"/>
      <c r="AS179" s="53"/>
      <c r="AT179" s="52"/>
      <c r="AU179" s="52"/>
      <c r="AV179" s="52"/>
      <c r="AW179" s="53"/>
      <c r="AX179" s="52"/>
      <c r="AY179" s="52"/>
      <c r="AZ179" s="52"/>
      <c r="BA179" s="52"/>
      <c r="BB179" s="54"/>
    </row>
    <row r="180" spans="1:54" ht="18.95" customHeight="1" x14ac:dyDescent="0.15">
      <c r="A180" s="46"/>
      <c r="B180" s="51"/>
      <c r="C180" s="52"/>
      <c r="D180" s="51"/>
      <c r="E180" s="52"/>
      <c r="F180" s="51"/>
      <c r="G180" s="51"/>
      <c r="H180" s="52"/>
      <c r="I180" s="51"/>
      <c r="J180" s="52"/>
      <c r="K180" s="51"/>
      <c r="L180" s="51"/>
      <c r="M180" s="52"/>
      <c r="N180" s="51"/>
      <c r="O180" s="52"/>
      <c r="P180" s="51"/>
      <c r="Q180" s="51"/>
      <c r="R180" s="52"/>
      <c r="S180" s="51"/>
      <c r="T180" s="52"/>
      <c r="U180" s="51"/>
      <c r="V180" s="51"/>
      <c r="W180" s="52"/>
      <c r="X180" s="51"/>
      <c r="Y180" s="52"/>
      <c r="Z180" s="51"/>
      <c r="AA180" s="51"/>
      <c r="AB180" s="52"/>
      <c r="AC180" s="51"/>
      <c r="AD180" s="52"/>
      <c r="AE180" s="51"/>
      <c r="AF180" s="51"/>
      <c r="AG180" s="52"/>
      <c r="AH180" s="51"/>
      <c r="AI180" s="52"/>
      <c r="AJ180" s="51"/>
      <c r="AK180" s="51"/>
      <c r="AL180" s="51"/>
      <c r="AM180" s="52"/>
      <c r="AN180" s="52"/>
      <c r="AO180" s="53"/>
      <c r="AP180" s="52"/>
      <c r="AQ180" s="52"/>
      <c r="AR180" s="52"/>
      <c r="AS180" s="53"/>
      <c r="AT180" s="52"/>
      <c r="AU180" s="52"/>
      <c r="AV180" s="52"/>
      <c r="AW180" s="53"/>
      <c r="AX180" s="52"/>
      <c r="AY180" s="52"/>
      <c r="AZ180" s="52"/>
      <c r="BA180" s="52"/>
      <c r="BB180" s="54"/>
    </row>
    <row r="181" spans="1:54" ht="18.95" customHeight="1" x14ac:dyDescent="0.15">
      <c r="A181" s="46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1"/>
      <c r="AM181" s="52"/>
      <c r="AN181" s="52"/>
      <c r="AO181" s="53"/>
      <c r="AP181" s="52"/>
      <c r="AQ181" s="52"/>
      <c r="AR181" s="52"/>
      <c r="AS181" s="53"/>
      <c r="AT181" s="52"/>
      <c r="AU181" s="52"/>
      <c r="AV181" s="52"/>
      <c r="AW181" s="53"/>
      <c r="AX181" s="52"/>
      <c r="AY181" s="53"/>
      <c r="AZ181" s="53"/>
      <c r="BA181" s="53"/>
      <c r="BB181" s="54"/>
    </row>
    <row r="182" spans="1:54" ht="18.95" customHeight="1" x14ac:dyDescent="0.15">
      <c r="A182" s="46"/>
      <c r="B182" s="51"/>
      <c r="C182" s="52"/>
      <c r="D182" s="51"/>
      <c r="E182" s="52"/>
      <c r="F182" s="51"/>
      <c r="G182" s="51"/>
      <c r="H182" s="52"/>
      <c r="I182" s="51"/>
      <c r="J182" s="52"/>
      <c r="K182" s="51"/>
      <c r="L182" s="51"/>
      <c r="M182" s="52"/>
      <c r="N182" s="51"/>
      <c r="O182" s="52"/>
      <c r="P182" s="51"/>
      <c r="Q182" s="51"/>
      <c r="R182" s="52"/>
      <c r="S182" s="51"/>
      <c r="T182" s="52"/>
      <c r="U182" s="51"/>
      <c r="V182" s="51"/>
      <c r="W182" s="52"/>
      <c r="X182" s="51"/>
      <c r="Y182" s="52"/>
      <c r="Z182" s="51"/>
      <c r="AA182" s="51"/>
      <c r="AB182" s="52"/>
      <c r="AC182" s="51"/>
      <c r="AD182" s="52"/>
      <c r="AE182" s="51"/>
      <c r="AF182" s="51"/>
      <c r="AG182" s="52"/>
      <c r="AH182" s="51"/>
      <c r="AI182" s="52"/>
      <c r="AJ182" s="51"/>
      <c r="AK182" s="51"/>
      <c r="AL182" s="51"/>
      <c r="AM182" s="52"/>
      <c r="AN182" s="52"/>
      <c r="AO182" s="53"/>
      <c r="AP182" s="52"/>
      <c r="AQ182" s="52"/>
      <c r="AR182" s="52"/>
      <c r="AS182" s="53"/>
      <c r="AT182" s="52"/>
      <c r="AU182" s="52"/>
      <c r="AV182" s="52"/>
      <c r="AW182" s="53"/>
      <c r="AX182" s="52"/>
      <c r="AY182" s="52"/>
      <c r="AZ182" s="52"/>
      <c r="BA182" s="52"/>
      <c r="BB182" s="54"/>
    </row>
    <row r="183" spans="1:54" ht="18.95" customHeight="1" x14ac:dyDescent="0.15">
      <c r="A183" s="46"/>
      <c r="B183" s="51"/>
      <c r="C183" s="52"/>
      <c r="D183" s="51"/>
      <c r="E183" s="52"/>
      <c r="F183" s="51"/>
      <c r="G183" s="51"/>
      <c r="H183" s="52"/>
      <c r="I183" s="51"/>
      <c r="J183" s="52"/>
      <c r="K183" s="51"/>
      <c r="L183" s="51"/>
      <c r="M183" s="52"/>
      <c r="N183" s="51"/>
      <c r="O183" s="52"/>
      <c r="P183" s="51"/>
      <c r="Q183" s="51"/>
      <c r="R183" s="52"/>
      <c r="S183" s="51"/>
      <c r="T183" s="52"/>
      <c r="U183" s="51"/>
      <c r="V183" s="51"/>
      <c r="W183" s="52"/>
      <c r="X183" s="51"/>
      <c r="Y183" s="52"/>
      <c r="Z183" s="51"/>
      <c r="AA183" s="51"/>
      <c r="AB183" s="52"/>
      <c r="AC183" s="51"/>
      <c r="AD183" s="52"/>
      <c r="AE183" s="51"/>
      <c r="AF183" s="51"/>
      <c r="AG183" s="52"/>
      <c r="AH183" s="51"/>
      <c r="AI183" s="52"/>
      <c r="AJ183" s="51"/>
      <c r="AK183" s="51"/>
      <c r="AL183" s="51"/>
      <c r="AM183" s="52"/>
      <c r="AN183" s="52"/>
      <c r="AO183" s="53"/>
      <c r="AP183" s="52"/>
      <c r="AQ183" s="52"/>
      <c r="AR183" s="52"/>
      <c r="AS183" s="53"/>
      <c r="AT183" s="52"/>
      <c r="AU183" s="52"/>
      <c r="AV183" s="52"/>
      <c r="AW183" s="53"/>
      <c r="AX183" s="52"/>
      <c r="AY183" s="52"/>
      <c r="AZ183" s="52"/>
      <c r="BA183" s="52"/>
      <c r="BB183" s="54"/>
    </row>
    <row r="184" spans="1:54" ht="18.95" customHeight="1" x14ac:dyDescent="0.15">
      <c r="A184" s="46"/>
      <c r="B184" s="51"/>
      <c r="C184" s="52"/>
      <c r="D184" s="51"/>
      <c r="E184" s="52"/>
      <c r="F184" s="51"/>
      <c r="G184" s="51"/>
      <c r="H184" s="52"/>
      <c r="I184" s="51"/>
      <c r="J184" s="52"/>
      <c r="K184" s="51"/>
      <c r="L184" s="51"/>
      <c r="M184" s="52"/>
      <c r="N184" s="51"/>
      <c r="O184" s="52"/>
      <c r="P184" s="51"/>
      <c r="Q184" s="51"/>
      <c r="R184" s="52"/>
      <c r="S184" s="51"/>
      <c r="T184" s="52"/>
      <c r="U184" s="51"/>
      <c r="V184" s="51"/>
      <c r="W184" s="52"/>
      <c r="X184" s="51"/>
      <c r="Y184" s="52"/>
      <c r="Z184" s="51"/>
      <c r="AA184" s="51"/>
      <c r="AB184" s="52"/>
      <c r="AC184" s="51"/>
      <c r="AD184" s="52"/>
      <c r="AE184" s="51"/>
      <c r="AF184" s="51"/>
      <c r="AG184" s="52"/>
      <c r="AH184" s="51"/>
      <c r="AI184" s="52"/>
      <c r="AJ184" s="51"/>
      <c r="AK184" s="51"/>
      <c r="AL184" s="51"/>
      <c r="AM184" s="52"/>
      <c r="AN184" s="52"/>
      <c r="AO184" s="53"/>
      <c r="AP184" s="52"/>
      <c r="AQ184" s="52"/>
      <c r="AR184" s="52"/>
      <c r="AS184" s="53"/>
      <c r="AT184" s="52"/>
      <c r="AU184" s="52"/>
      <c r="AV184" s="52"/>
      <c r="AW184" s="53"/>
      <c r="AX184" s="52"/>
      <c r="AY184" s="52"/>
      <c r="AZ184" s="52"/>
      <c r="BA184" s="52"/>
      <c r="BB184" s="54"/>
    </row>
    <row r="185" spans="1:54" ht="18.95" customHeight="1" x14ac:dyDescent="0.15">
      <c r="A185" s="46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1"/>
      <c r="AM185" s="52"/>
      <c r="AN185" s="52"/>
      <c r="AO185" s="53"/>
      <c r="AP185" s="52"/>
      <c r="AQ185" s="52"/>
      <c r="AR185" s="52"/>
      <c r="AS185" s="53"/>
      <c r="AT185" s="52"/>
      <c r="AU185" s="52"/>
      <c r="AV185" s="52"/>
      <c r="AW185" s="53"/>
      <c r="AX185" s="52"/>
      <c r="AY185" s="53"/>
      <c r="AZ185" s="53"/>
      <c r="BA185" s="53"/>
      <c r="BB185" s="54"/>
    </row>
    <row r="186" spans="1:54" ht="18.95" customHeight="1" x14ac:dyDescent="0.15">
      <c r="A186" s="46"/>
      <c r="B186" s="51"/>
      <c r="C186" s="52"/>
      <c r="D186" s="51"/>
      <c r="E186" s="52"/>
      <c r="F186" s="51"/>
      <c r="G186" s="51"/>
      <c r="H186" s="52"/>
      <c r="I186" s="51"/>
      <c r="J186" s="52"/>
      <c r="K186" s="51"/>
      <c r="L186" s="51"/>
      <c r="M186" s="52"/>
      <c r="N186" s="51"/>
      <c r="O186" s="52"/>
      <c r="P186" s="51"/>
      <c r="Q186" s="51"/>
      <c r="R186" s="52"/>
      <c r="S186" s="51"/>
      <c r="T186" s="52"/>
      <c r="U186" s="51"/>
      <c r="V186" s="51"/>
      <c r="W186" s="52"/>
      <c r="X186" s="51"/>
      <c r="Y186" s="52"/>
      <c r="Z186" s="51"/>
      <c r="AA186" s="51"/>
      <c r="AB186" s="52"/>
      <c r="AC186" s="51"/>
      <c r="AD186" s="52"/>
      <c r="AE186" s="51"/>
      <c r="AF186" s="51"/>
      <c r="AG186" s="52"/>
      <c r="AH186" s="51"/>
      <c r="AI186" s="52"/>
      <c r="AJ186" s="51"/>
      <c r="AK186" s="51"/>
      <c r="AL186" s="51"/>
      <c r="AM186" s="52"/>
      <c r="AN186" s="52"/>
      <c r="AO186" s="53"/>
      <c r="AP186" s="52"/>
      <c r="AQ186" s="52"/>
      <c r="AR186" s="52"/>
      <c r="AS186" s="53"/>
      <c r="AT186" s="52"/>
      <c r="AU186" s="52"/>
      <c r="AV186" s="52"/>
      <c r="AW186" s="53"/>
      <c r="AX186" s="52"/>
      <c r="AY186" s="52"/>
      <c r="AZ186" s="52"/>
      <c r="BA186" s="52"/>
      <c r="BB186" s="54"/>
    </row>
    <row r="187" spans="1:54" ht="18.95" customHeight="1" x14ac:dyDescent="0.15">
      <c r="A187" s="46"/>
      <c r="B187" s="51"/>
      <c r="C187" s="52"/>
      <c r="D187" s="51"/>
      <c r="E187" s="52"/>
      <c r="F187" s="51"/>
      <c r="G187" s="51"/>
      <c r="H187" s="52"/>
      <c r="I187" s="51"/>
      <c r="J187" s="52"/>
      <c r="K187" s="51"/>
      <c r="L187" s="51"/>
      <c r="M187" s="52"/>
      <c r="N187" s="51"/>
      <c r="O187" s="52"/>
      <c r="P187" s="51"/>
      <c r="Q187" s="51"/>
      <c r="R187" s="52"/>
      <c r="S187" s="51"/>
      <c r="T187" s="52"/>
      <c r="U187" s="51"/>
      <c r="V187" s="51"/>
      <c r="W187" s="52"/>
      <c r="X187" s="51"/>
      <c r="Y187" s="52"/>
      <c r="Z187" s="51"/>
      <c r="AA187" s="51"/>
      <c r="AB187" s="52"/>
      <c r="AC187" s="51"/>
      <c r="AD187" s="52"/>
      <c r="AE187" s="51"/>
      <c r="AF187" s="51"/>
      <c r="AG187" s="52"/>
      <c r="AH187" s="51"/>
      <c r="AI187" s="52"/>
      <c r="AJ187" s="51"/>
      <c r="AK187" s="51"/>
      <c r="AL187" s="51"/>
      <c r="AM187" s="52"/>
      <c r="AN187" s="52"/>
      <c r="AO187" s="53"/>
      <c r="AP187" s="52"/>
      <c r="AQ187" s="52"/>
      <c r="AR187" s="52"/>
      <c r="AS187" s="53"/>
      <c r="AT187" s="52"/>
      <c r="AU187" s="52"/>
      <c r="AV187" s="52"/>
      <c r="AW187" s="53"/>
      <c r="AX187" s="52"/>
      <c r="AY187" s="52"/>
      <c r="AZ187" s="52"/>
      <c r="BA187" s="52"/>
      <c r="BB187" s="54"/>
    </row>
    <row r="188" spans="1:54" ht="18.95" customHeight="1" x14ac:dyDescent="0.15">
      <c r="A188" s="46"/>
      <c r="B188" s="51"/>
      <c r="C188" s="52"/>
      <c r="D188" s="51"/>
      <c r="E188" s="52"/>
      <c r="F188" s="51"/>
      <c r="G188" s="51"/>
      <c r="H188" s="52"/>
      <c r="I188" s="51"/>
      <c r="J188" s="52"/>
      <c r="K188" s="51"/>
      <c r="L188" s="51"/>
      <c r="M188" s="52"/>
      <c r="N188" s="51"/>
      <c r="O188" s="52"/>
      <c r="P188" s="51"/>
      <c r="Q188" s="51"/>
      <c r="R188" s="52"/>
      <c r="S188" s="51"/>
      <c r="T188" s="52"/>
      <c r="U188" s="51"/>
      <c r="V188" s="51"/>
      <c r="W188" s="52"/>
      <c r="X188" s="51"/>
      <c r="Y188" s="52"/>
      <c r="Z188" s="51"/>
      <c r="AA188" s="51"/>
      <c r="AB188" s="52"/>
      <c r="AC188" s="51"/>
      <c r="AD188" s="52"/>
      <c r="AE188" s="51"/>
      <c r="AF188" s="51"/>
      <c r="AG188" s="52"/>
      <c r="AH188" s="51"/>
      <c r="AI188" s="52"/>
      <c r="AJ188" s="51"/>
      <c r="AK188" s="51"/>
      <c r="AL188" s="51"/>
      <c r="AM188" s="52"/>
      <c r="AN188" s="52"/>
      <c r="AO188" s="53"/>
      <c r="AP188" s="52"/>
      <c r="AQ188" s="52"/>
      <c r="AR188" s="52"/>
      <c r="AS188" s="53"/>
      <c r="AT188" s="52"/>
      <c r="AU188" s="52"/>
      <c r="AV188" s="52"/>
      <c r="AW188" s="53"/>
      <c r="AX188" s="52"/>
      <c r="AY188" s="52"/>
      <c r="AZ188" s="52"/>
      <c r="BA188" s="52"/>
      <c r="BB188" s="54"/>
    </row>
    <row r="189" spans="1:54" ht="18.95" customHeight="1" x14ac:dyDescent="0.15">
      <c r="A189" s="46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1"/>
      <c r="AM189" s="52"/>
      <c r="AN189" s="52"/>
      <c r="AO189" s="53"/>
      <c r="AP189" s="52"/>
      <c r="AQ189" s="52"/>
      <c r="AR189" s="52"/>
      <c r="AS189" s="53"/>
      <c r="AT189" s="52"/>
      <c r="AU189" s="52"/>
      <c r="AV189" s="52"/>
      <c r="AW189" s="53"/>
      <c r="AX189" s="52"/>
      <c r="AY189" s="53"/>
      <c r="AZ189" s="53"/>
      <c r="BA189" s="53"/>
      <c r="BB189" s="54"/>
    </row>
    <row r="190" spans="1:54" ht="18.95" customHeight="1" x14ac:dyDescent="0.15">
      <c r="A190" s="46"/>
      <c r="B190" s="51"/>
      <c r="C190" s="52"/>
      <c r="D190" s="51"/>
      <c r="E190" s="52"/>
      <c r="F190" s="51"/>
      <c r="G190" s="51"/>
      <c r="H190" s="52"/>
      <c r="I190" s="51"/>
      <c r="J190" s="52"/>
      <c r="K190" s="51"/>
      <c r="L190" s="51"/>
      <c r="M190" s="52"/>
      <c r="N190" s="51"/>
      <c r="O190" s="52"/>
      <c r="P190" s="51"/>
      <c r="Q190" s="51"/>
      <c r="R190" s="52"/>
      <c r="S190" s="51"/>
      <c r="T190" s="52"/>
      <c r="U190" s="51"/>
      <c r="V190" s="51"/>
      <c r="W190" s="52"/>
      <c r="X190" s="51"/>
      <c r="Y190" s="52"/>
      <c r="Z190" s="51"/>
      <c r="AA190" s="51"/>
      <c r="AB190" s="52"/>
      <c r="AC190" s="51"/>
      <c r="AD190" s="52"/>
      <c r="AE190" s="51"/>
      <c r="AF190" s="51"/>
      <c r="AG190" s="52"/>
      <c r="AH190" s="51"/>
      <c r="AI190" s="52"/>
      <c r="AJ190" s="51"/>
      <c r="AK190" s="51"/>
      <c r="AL190" s="51"/>
      <c r="AM190" s="52"/>
      <c r="AN190" s="52"/>
      <c r="AO190" s="53"/>
      <c r="AP190" s="52"/>
      <c r="AQ190" s="52"/>
      <c r="AR190" s="52"/>
      <c r="AS190" s="53"/>
      <c r="AT190" s="52"/>
      <c r="AU190" s="52"/>
      <c r="AV190" s="52"/>
      <c r="AW190" s="53"/>
      <c r="AX190" s="52"/>
      <c r="AY190" s="52"/>
      <c r="AZ190" s="52"/>
      <c r="BA190" s="52"/>
      <c r="BB190" s="54"/>
    </row>
    <row r="191" spans="1:54" ht="18.95" customHeight="1" x14ac:dyDescent="0.15">
      <c r="A191" s="46"/>
      <c r="B191" s="51"/>
      <c r="C191" s="52"/>
      <c r="D191" s="51"/>
      <c r="E191" s="52"/>
      <c r="F191" s="51"/>
      <c r="G191" s="51"/>
      <c r="H191" s="52"/>
      <c r="I191" s="51"/>
      <c r="J191" s="52"/>
      <c r="K191" s="51"/>
      <c r="L191" s="51"/>
      <c r="M191" s="52"/>
      <c r="N191" s="51"/>
      <c r="O191" s="52"/>
      <c r="P191" s="51"/>
      <c r="Q191" s="51"/>
      <c r="R191" s="52"/>
      <c r="S191" s="51"/>
      <c r="T191" s="52"/>
      <c r="U191" s="51"/>
      <c r="V191" s="51"/>
      <c r="W191" s="52"/>
      <c r="X191" s="51"/>
      <c r="Y191" s="52"/>
      <c r="Z191" s="51"/>
      <c r="AA191" s="51"/>
      <c r="AB191" s="52"/>
      <c r="AC191" s="51"/>
      <c r="AD191" s="52"/>
      <c r="AE191" s="51"/>
      <c r="AF191" s="51"/>
      <c r="AG191" s="52"/>
      <c r="AH191" s="51"/>
      <c r="AI191" s="52"/>
      <c r="AJ191" s="51"/>
      <c r="AK191" s="51"/>
      <c r="AL191" s="51"/>
      <c r="AM191" s="52"/>
      <c r="AN191" s="52"/>
      <c r="AO191" s="53"/>
      <c r="AP191" s="52"/>
      <c r="AQ191" s="52"/>
      <c r="AR191" s="52"/>
      <c r="AS191" s="53"/>
      <c r="AT191" s="52"/>
      <c r="AU191" s="52"/>
      <c r="AV191" s="52"/>
      <c r="AW191" s="53"/>
      <c r="AX191" s="52"/>
      <c r="AY191" s="52"/>
      <c r="AZ191" s="52"/>
      <c r="BA191" s="52"/>
      <c r="BB191" s="54"/>
    </row>
    <row r="192" spans="1:54" ht="18.95" customHeight="1" x14ac:dyDescent="0.15">
      <c r="A192" s="46"/>
      <c r="B192" s="51"/>
      <c r="C192" s="52"/>
      <c r="D192" s="51"/>
      <c r="E192" s="52"/>
      <c r="F192" s="51"/>
      <c r="G192" s="51"/>
      <c r="H192" s="52"/>
      <c r="I192" s="51"/>
      <c r="J192" s="52"/>
      <c r="K192" s="51"/>
      <c r="L192" s="51"/>
      <c r="M192" s="52"/>
      <c r="N192" s="51"/>
      <c r="O192" s="52"/>
      <c r="P192" s="51"/>
      <c r="Q192" s="51"/>
      <c r="R192" s="52"/>
      <c r="S192" s="51"/>
      <c r="T192" s="52"/>
      <c r="U192" s="51"/>
      <c r="V192" s="51"/>
      <c r="W192" s="52"/>
      <c r="X192" s="51"/>
      <c r="Y192" s="52"/>
      <c r="Z192" s="51"/>
      <c r="AA192" s="51"/>
      <c r="AB192" s="52"/>
      <c r="AC192" s="51"/>
      <c r="AD192" s="52"/>
      <c r="AE192" s="51"/>
      <c r="AF192" s="51"/>
      <c r="AG192" s="52"/>
      <c r="AH192" s="51"/>
      <c r="AI192" s="52"/>
      <c r="AJ192" s="51"/>
      <c r="AK192" s="51"/>
      <c r="AL192" s="51"/>
      <c r="AM192" s="52"/>
      <c r="AN192" s="52"/>
      <c r="AO192" s="53"/>
      <c r="AP192" s="52"/>
      <c r="AQ192" s="52"/>
      <c r="AR192" s="52"/>
      <c r="AS192" s="53"/>
      <c r="AT192" s="52"/>
      <c r="AU192" s="52"/>
      <c r="AV192" s="52"/>
      <c r="AW192" s="53"/>
      <c r="AX192" s="52"/>
      <c r="AY192" s="52"/>
      <c r="AZ192" s="52"/>
      <c r="BA192" s="52"/>
      <c r="BB192" s="54"/>
    </row>
    <row r="193" spans="1:54" x14ac:dyDescent="0.1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</row>
    <row r="194" spans="1:54" x14ac:dyDescent="0.1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</row>
    <row r="195" spans="1:54" x14ac:dyDescent="0.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</row>
    <row r="196" spans="1:54" x14ac:dyDescent="0.1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</row>
    <row r="197" spans="1:54" x14ac:dyDescent="0.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</row>
    <row r="198" spans="1:54" x14ac:dyDescent="0.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</row>
    <row r="199" spans="1:54" x14ac:dyDescent="0.1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</row>
    <row r="200" spans="1:54" x14ac:dyDescent="0.1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</row>
  </sheetData>
  <mergeCells count="298">
    <mergeCell ref="A1:AJ1"/>
    <mergeCell ref="AL1:BB1"/>
    <mergeCell ref="A3:A4"/>
    <mergeCell ref="B3:F4"/>
    <mergeCell ref="G3:K4"/>
    <mergeCell ref="L3:P4"/>
    <mergeCell ref="Q3:U4"/>
    <mergeCell ref="V3:Z4"/>
    <mergeCell ref="AQ3:AS3"/>
    <mergeCell ref="AT3:AT4"/>
    <mergeCell ref="AX3:AX4"/>
    <mergeCell ref="AA3:AE4"/>
    <mergeCell ref="AL3:AL4"/>
    <mergeCell ref="AM3:AO3"/>
    <mergeCell ref="AP3:AP4"/>
    <mergeCell ref="A2:AJ2"/>
    <mergeCell ref="AL2:BB2"/>
    <mergeCell ref="AF3:AJ4"/>
    <mergeCell ref="AU3:AW3"/>
    <mergeCell ref="AY3:AY4"/>
    <mergeCell ref="AZ3:AZ4"/>
    <mergeCell ref="BA3:BA4"/>
    <mergeCell ref="BB3:BB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T13:AT16"/>
    <mergeCell ref="AU13:AU16"/>
    <mergeCell ref="AA9:AE9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9:A12"/>
    <mergeCell ref="B9:F9"/>
    <mergeCell ref="AR17:AR20"/>
    <mergeCell ref="AS17:AS20"/>
    <mergeCell ref="AT17:AT20"/>
    <mergeCell ref="AU17:AU20"/>
    <mergeCell ref="AA13:AE13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A17:AE17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A21:AE21"/>
    <mergeCell ref="AL21:AL24"/>
    <mergeCell ref="AA22:AA24"/>
    <mergeCell ref="AE22:AE24"/>
    <mergeCell ref="AV21:AV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A25:AE25"/>
    <mergeCell ref="AL25:AL28"/>
    <mergeCell ref="AA26:AA28"/>
    <mergeCell ref="AE26:AE28"/>
    <mergeCell ref="AF25:AJ25"/>
    <mergeCell ref="AV25:AV28"/>
    <mergeCell ref="AY5:AY8"/>
    <mergeCell ref="AZ5:AZ8"/>
    <mergeCell ref="BA5:BA8"/>
    <mergeCell ref="BB5:BB8"/>
    <mergeCell ref="AF6:AF8"/>
    <mergeCell ref="AJ6:AJ8"/>
    <mergeCell ref="AA5:AE5"/>
    <mergeCell ref="AL5:AL8"/>
    <mergeCell ref="AA6:AA8"/>
    <mergeCell ref="AE6:AE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F5:AJ5"/>
    <mergeCell ref="AF9:AJ9"/>
    <mergeCell ref="AY9:AY12"/>
    <mergeCell ref="AZ9:AZ12"/>
    <mergeCell ref="BA9:BA12"/>
    <mergeCell ref="BB9:BB12"/>
    <mergeCell ref="AF10:AF12"/>
    <mergeCell ref="AJ10:AJ12"/>
    <mergeCell ref="AF13:AJ13"/>
    <mergeCell ref="AY13:AY16"/>
    <mergeCell ref="AZ13:AZ16"/>
    <mergeCell ref="BA13:BA16"/>
    <mergeCell ref="BB13:BB16"/>
    <mergeCell ref="AF14:AF16"/>
    <mergeCell ref="AJ14:AJ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F17:AJ17"/>
    <mergeCell ref="AY17:AY20"/>
    <mergeCell ref="AZ17:AZ20"/>
    <mergeCell ref="BA17:BA20"/>
    <mergeCell ref="BB17:BB20"/>
    <mergeCell ref="AF18:AF20"/>
    <mergeCell ref="AJ18:AJ20"/>
    <mergeCell ref="AF21:AJ21"/>
    <mergeCell ref="AY21:AY24"/>
    <mergeCell ref="AZ21:AZ24"/>
    <mergeCell ref="BA21:BA24"/>
    <mergeCell ref="BB21:BB24"/>
    <mergeCell ref="AF22:AF24"/>
    <mergeCell ref="AJ22:AJ24"/>
    <mergeCell ref="AW21:AW24"/>
    <mergeCell ref="AX21:AX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Y25:AY28"/>
    <mergeCell ref="AZ25:AZ28"/>
    <mergeCell ref="BA25:BA28"/>
    <mergeCell ref="BB25:BB28"/>
    <mergeCell ref="AF26:AF28"/>
    <mergeCell ref="AJ26:AJ28"/>
    <mergeCell ref="A29:A32"/>
    <mergeCell ref="B29:F29"/>
    <mergeCell ref="G29:K29"/>
    <mergeCell ref="L29:P29"/>
    <mergeCell ref="Q29:U29"/>
    <mergeCell ref="V29:Z29"/>
    <mergeCell ref="AA29:AE29"/>
    <mergeCell ref="AF29:AJ29"/>
    <mergeCell ref="AL29:AL32"/>
    <mergeCell ref="AM29:AM32"/>
    <mergeCell ref="AN29:AN32"/>
    <mergeCell ref="AO29:AO32"/>
    <mergeCell ref="AP29:AP32"/>
    <mergeCell ref="AQ29:AQ32"/>
    <mergeCell ref="AR29:AR32"/>
    <mergeCell ref="AS29:AS32"/>
    <mergeCell ref="AT29:AT32"/>
    <mergeCell ref="AU29:AU32"/>
    <mergeCell ref="A33:AJ33"/>
    <mergeCell ref="AL33:BB33"/>
    <mergeCell ref="AV29:AV32"/>
    <mergeCell ref="AW29:AW32"/>
    <mergeCell ref="AX29:AX32"/>
    <mergeCell ref="AY29:AY32"/>
    <mergeCell ref="AZ29:AZ32"/>
    <mergeCell ref="BA29:BA32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Z30:Z32"/>
    <mergeCell ref="AA30:AA32"/>
    <mergeCell ref="AE30:AE32"/>
    <mergeCell ref="AF30:AF32"/>
    <mergeCell ref="AJ30:AJ3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F264"/>
  <sheetViews>
    <sheetView topLeftCell="Q1" zoomScale="70" zoomScaleNormal="70" workbookViewId="0">
      <selection activeCell="BQ55" sqref="BQ55"/>
    </sheetView>
  </sheetViews>
  <sheetFormatPr defaultRowHeight="13.5" x14ac:dyDescent="0.15"/>
  <cols>
    <col min="1" max="1" width="15.625" style="32" customWidth="1"/>
    <col min="2" max="56" width="2.875" style="32" customWidth="1"/>
    <col min="57" max="57" width="3.75" style="32" customWidth="1"/>
    <col min="58" max="58" width="15.875" style="32" customWidth="1"/>
    <col min="59" max="59" width="5.625" style="32" customWidth="1"/>
    <col min="60" max="61" width="5.75" style="32" customWidth="1"/>
    <col min="62" max="63" width="8.625" style="32" customWidth="1"/>
    <col min="64" max="65" width="5.625" style="32" customWidth="1"/>
    <col min="66" max="67" width="9.625" style="32" customWidth="1"/>
    <col min="68" max="69" width="10.625" style="32" customWidth="1"/>
    <col min="70" max="259" width="9" style="32"/>
    <col min="260" max="260" width="15.625" style="32" customWidth="1"/>
    <col min="261" max="305" width="2.875" style="32" customWidth="1"/>
    <col min="306" max="306" width="3.75" style="32" customWidth="1"/>
    <col min="307" max="307" width="15.875" style="32" customWidth="1"/>
    <col min="308" max="308" width="5.625" style="32" customWidth="1"/>
    <col min="309" max="310" width="5.75" style="32" customWidth="1"/>
    <col min="311" max="312" width="8.625" style="32" customWidth="1"/>
    <col min="313" max="313" width="6.25" style="32" customWidth="1"/>
    <col min="314" max="314" width="5.625" style="32" customWidth="1"/>
    <col min="315" max="316" width="8.625" style="32" customWidth="1"/>
    <col min="317" max="318" width="5.625" style="32" customWidth="1"/>
    <col min="319" max="320" width="9.625" style="32" customWidth="1"/>
    <col min="321" max="324" width="10.625" style="32" customWidth="1"/>
    <col min="325" max="325" width="9.625" style="32" customWidth="1"/>
    <col min="326" max="515" width="9" style="32"/>
    <col min="516" max="516" width="15.625" style="32" customWidth="1"/>
    <col min="517" max="561" width="2.875" style="32" customWidth="1"/>
    <col min="562" max="562" width="3.75" style="32" customWidth="1"/>
    <col min="563" max="563" width="15.875" style="32" customWidth="1"/>
    <col min="564" max="564" width="5.625" style="32" customWidth="1"/>
    <col min="565" max="566" width="5.75" style="32" customWidth="1"/>
    <col min="567" max="568" width="8.625" style="32" customWidth="1"/>
    <col min="569" max="569" width="6.25" style="32" customWidth="1"/>
    <col min="570" max="570" width="5.625" style="32" customWidth="1"/>
    <col min="571" max="572" width="8.625" style="32" customWidth="1"/>
    <col min="573" max="574" width="5.625" style="32" customWidth="1"/>
    <col min="575" max="576" width="9.625" style="32" customWidth="1"/>
    <col min="577" max="580" width="10.625" style="32" customWidth="1"/>
    <col min="581" max="581" width="9.625" style="32" customWidth="1"/>
    <col min="582" max="771" width="9" style="32"/>
    <col min="772" max="772" width="15.625" style="32" customWidth="1"/>
    <col min="773" max="817" width="2.875" style="32" customWidth="1"/>
    <col min="818" max="818" width="3.75" style="32" customWidth="1"/>
    <col min="819" max="819" width="15.875" style="32" customWidth="1"/>
    <col min="820" max="820" width="5.625" style="32" customWidth="1"/>
    <col min="821" max="822" width="5.75" style="32" customWidth="1"/>
    <col min="823" max="824" width="8.625" style="32" customWidth="1"/>
    <col min="825" max="825" width="6.25" style="32" customWidth="1"/>
    <col min="826" max="826" width="5.625" style="32" customWidth="1"/>
    <col min="827" max="828" width="8.625" style="32" customWidth="1"/>
    <col min="829" max="830" width="5.625" style="32" customWidth="1"/>
    <col min="831" max="832" width="9.625" style="32" customWidth="1"/>
    <col min="833" max="836" width="10.625" style="32" customWidth="1"/>
    <col min="837" max="837" width="9.625" style="32" customWidth="1"/>
    <col min="838" max="1027" width="9" style="32"/>
    <col min="1028" max="1028" width="15.625" style="32" customWidth="1"/>
    <col min="1029" max="1073" width="2.875" style="32" customWidth="1"/>
    <col min="1074" max="1074" width="3.75" style="32" customWidth="1"/>
    <col min="1075" max="1075" width="15.875" style="32" customWidth="1"/>
    <col min="1076" max="1076" width="5.625" style="32" customWidth="1"/>
    <col min="1077" max="1078" width="5.75" style="32" customWidth="1"/>
    <col min="1079" max="1080" width="8.625" style="32" customWidth="1"/>
    <col min="1081" max="1081" width="6.25" style="32" customWidth="1"/>
    <col min="1082" max="1082" width="5.625" style="32" customWidth="1"/>
    <col min="1083" max="1084" width="8.625" style="32" customWidth="1"/>
    <col min="1085" max="1086" width="5.625" style="32" customWidth="1"/>
    <col min="1087" max="1088" width="9.625" style="32" customWidth="1"/>
    <col min="1089" max="1092" width="10.625" style="32" customWidth="1"/>
    <col min="1093" max="1093" width="9.625" style="32" customWidth="1"/>
    <col min="1094" max="1283" width="9" style="32"/>
    <col min="1284" max="1284" width="15.625" style="32" customWidth="1"/>
    <col min="1285" max="1329" width="2.875" style="32" customWidth="1"/>
    <col min="1330" max="1330" width="3.75" style="32" customWidth="1"/>
    <col min="1331" max="1331" width="15.875" style="32" customWidth="1"/>
    <col min="1332" max="1332" width="5.625" style="32" customWidth="1"/>
    <col min="1333" max="1334" width="5.75" style="32" customWidth="1"/>
    <col min="1335" max="1336" width="8.625" style="32" customWidth="1"/>
    <col min="1337" max="1337" width="6.25" style="32" customWidth="1"/>
    <col min="1338" max="1338" width="5.625" style="32" customWidth="1"/>
    <col min="1339" max="1340" width="8.625" style="32" customWidth="1"/>
    <col min="1341" max="1342" width="5.625" style="32" customWidth="1"/>
    <col min="1343" max="1344" width="9.625" style="32" customWidth="1"/>
    <col min="1345" max="1348" width="10.625" style="32" customWidth="1"/>
    <col min="1349" max="1349" width="9.625" style="32" customWidth="1"/>
    <col min="1350" max="1539" width="9" style="32"/>
    <col min="1540" max="1540" width="15.625" style="32" customWidth="1"/>
    <col min="1541" max="1585" width="2.875" style="32" customWidth="1"/>
    <col min="1586" max="1586" width="3.75" style="32" customWidth="1"/>
    <col min="1587" max="1587" width="15.875" style="32" customWidth="1"/>
    <col min="1588" max="1588" width="5.625" style="32" customWidth="1"/>
    <col min="1589" max="1590" width="5.75" style="32" customWidth="1"/>
    <col min="1591" max="1592" width="8.625" style="32" customWidth="1"/>
    <col min="1593" max="1593" width="6.25" style="32" customWidth="1"/>
    <col min="1594" max="1594" width="5.625" style="32" customWidth="1"/>
    <col min="1595" max="1596" width="8.625" style="32" customWidth="1"/>
    <col min="1597" max="1598" width="5.625" style="32" customWidth="1"/>
    <col min="1599" max="1600" width="9.625" style="32" customWidth="1"/>
    <col min="1601" max="1604" width="10.625" style="32" customWidth="1"/>
    <col min="1605" max="1605" width="9.625" style="32" customWidth="1"/>
    <col min="1606" max="1795" width="9" style="32"/>
    <col min="1796" max="1796" width="15.625" style="32" customWidth="1"/>
    <col min="1797" max="1841" width="2.875" style="32" customWidth="1"/>
    <col min="1842" max="1842" width="3.75" style="32" customWidth="1"/>
    <col min="1843" max="1843" width="15.875" style="32" customWidth="1"/>
    <col min="1844" max="1844" width="5.625" style="32" customWidth="1"/>
    <col min="1845" max="1846" width="5.75" style="32" customWidth="1"/>
    <col min="1847" max="1848" width="8.625" style="32" customWidth="1"/>
    <col min="1849" max="1849" width="6.25" style="32" customWidth="1"/>
    <col min="1850" max="1850" width="5.625" style="32" customWidth="1"/>
    <col min="1851" max="1852" width="8.625" style="32" customWidth="1"/>
    <col min="1853" max="1854" width="5.625" style="32" customWidth="1"/>
    <col min="1855" max="1856" width="9.625" style="32" customWidth="1"/>
    <col min="1857" max="1860" width="10.625" style="32" customWidth="1"/>
    <col min="1861" max="1861" width="9.625" style="32" customWidth="1"/>
    <col min="1862" max="2051" width="9" style="32"/>
    <col min="2052" max="2052" width="15.625" style="32" customWidth="1"/>
    <col min="2053" max="2097" width="2.875" style="32" customWidth="1"/>
    <col min="2098" max="2098" width="3.75" style="32" customWidth="1"/>
    <col min="2099" max="2099" width="15.875" style="32" customWidth="1"/>
    <col min="2100" max="2100" width="5.625" style="32" customWidth="1"/>
    <col min="2101" max="2102" width="5.75" style="32" customWidth="1"/>
    <col min="2103" max="2104" width="8.625" style="32" customWidth="1"/>
    <col min="2105" max="2105" width="6.25" style="32" customWidth="1"/>
    <col min="2106" max="2106" width="5.625" style="32" customWidth="1"/>
    <col min="2107" max="2108" width="8.625" style="32" customWidth="1"/>
    <col min="2109" max="2110" width="5.625" style="32" customWidth="1"/>
    <col min="2111" max="2112" width="9.625" style="32" customWidth="1"/>
    <col min="2113" max="2116" width="10.625" style="32" customWidth="1"/>
    <col min="2117" max="2117" width="9.625" style="32" customWidth="1"/>
    <col min="2118" max="2307" width="9" style="32"/>
    <col min="2308" max="2308" width="15.625" style="32" customWidth="1"/>
    <col min="2309" max="2353" width="2.875" style="32" customWidth="1"/>
    <col min="2354" max="2354" width="3.75" style="32" customWidth="1"/>
    <col min="2355" max="2355" width="15.875" style="32" customWidth="1"/>
    <col min="2356" max="2356" width="5.625" style="32" customWidth="1"/>
    <col min="2357" max="2358" width="5.75" style="32" customWidth="1"/>
    <col min="2359" max="2360" width="8.625" style="32" customWidth="1"/>
    <col min="2361" max="2361" width="6.25" style="32" customWidth="1"/>
    <col min="2362" max="2362" width="5.625" style="32" customWidth="1"/>
    <col min="2363" max="2364" width="8.625" style="32" customWidth="1"/>
    <col min="2365" max="2366" width="5.625" style="32" customWidth="1"/>
    <col min="2367" max="2368" width="9.625" style="32" customWidth="1"/>
    <col min="2369" max="2372" width="10.625" style="32" customWidth="1"/>
    <col min="2373" max="2373" width="9.625" style="32" customWidth="1"/>
    <col min="2374" max="2563" width="9" style="32"/>
    <col min="2564" max="2564" width="15.625" style="32" customWidth="1"/>
    <col min="2565" max="2609" width="2.875" style="32" customWidth="1"/>
    <col min="2610" max="2610" width="3.75" style="32" customWidth="1"/>
    <col min="2611" max="2611" width="15.875" style="32" customWidth="1"/>
    <col min="2612" max="2612" width="5.625" style="32" customWidth="1"/>
    <col min="2613" max="2614" width="5.75" style="32" customWidth="1"/>
    <col min="2615" max="2616" width="8.625" style="32" customWidth="1"/>
    <col min="2617" max="2617" width="6.25" style="32" customWidth="1"/>
    <col min="2618" max="2618" width="5.625" style="32" customWidth="1"/>
    <col min="2619" max="2620" width="8.625" style="32" customWidth="1"/>
    <col min="2621" max="2622" width="5.625" style="32" customWidth="1"/>
    <col min="2623" max="2624" width="9.625" style="32" customWidth="1"/>
    <col min="2625" max="2628" width="10.625" style="32" customWidth="1"/>
    <col min="2629" max="2629" width="9.625" style="32" customWidth="1"/>
    <col min="2630" max="2819" width="9" style="32"/>
    <col min="2820" max="2820" width="15.625" style="32" customWidth="1"/>
    <col min="2821" max="2865" width="2.875" style="32" customWidth="1"/>
    <col min="2866" max="2866" width="3.75" style="32" customWidth="1"/>
    <col min="2867" max="2867" width="15.875" style="32" customWidth="1"/>
    <col min="2868" max="2868" width="5.625" style="32" customWidth="1"/>
    <col min="2869" max="2870" width="5.75" style="32" customWidth="1"/>
    <col min="2871" max="2872" width="8.625" style="32" customWidth="1"/>
    <col min="2873" max="2873" width="6.25" style="32" customWidth="1"/>
    <col min="2874" max="2874" width="5.625" style="32" customWidth="1"/>
    <col min="2875" max="2876" width="8.625" style="32" customWidth="1"/>
    <col min="2877" max="2878" width="5.625" style="32" customWidth="1"/>
    <col min="2879" max="2880" width="9.625" style="32" customWidth="1"/>
    <col min="2881" max="2884" width="10.625" style="32" customWidth="1"/>
    <col min="2885" max="2885" width="9.625" style="32" customWidth="1"/>
    <col min="2886" max="3075" width="9" style="32"/>
    <col min="3076" max="3076" width="15.625" style="32" customWidth="1"/>
    <col min="3077" max="3121" width="2.875" style="32" customWidth="1"/>
    <col min="3122" max="3122" width="3.75" style="32" customWidth="1"/>
    <col min="3123" max="3123" width="15.875" style="32" customWidth="1"/>
    <col min="3124" max="3124" width="5.625" style="32" customWidth="1"/>
    <col min="3125" max="3126" width="5.75" style="32" customWidth="1"/>
    <col min="3127" max="3128" width="8.625" style="32" customWidth="1"/>
    <col min="3129" max="3129" width="6.25" style="32" customWidth="1"/>
    <col min="3130" max="3130" width="5.625" style="32" customWidth="1"/>
    <col min="3131" max="3132" width="8.625" style="32" customWidth="1"/>
    <col min="3133" max="3134" width="5.625" style="32" customWidth="1"/>
    <col min="3135" max="3136" width="9.625" style="32" customWidth="1"/>
    <col min="3137" max="3140" width="10.625" style="32" customWidth="1"/>
    <col min="3141" max="3141" width="9.625" style="32" customWidth="1"/>
    <col min="3142" max="3331" width="9" style="32"/>
    <col min="3332" max="3332" width="15.625" style="32" customWidth="1"/>
    <col min="3333" max="3377" width="2.875" style="32" customWidth="1"/>
    <col min="3378" max="3378" width="3.75" style="32" customWidth="1"/>
    <col min="3379" max="3379" width="15.875" style="32" customWidth="1"/>
    <col min="3380" max="3380" width="5.625" style="32" customWidth="1"/>
    <col min="3381" max="3382" width="5.75" style="32" customWidth="1"/>
    <col min="3383" max="3384" width="8.625" style="32" customWidth="1"/>
    <col min="3385" max="3385" width="6.25" style="32" customWidth="1"/>
    <col min="3386" max="3386" width="5.625" style="32" customWidth="1"/>
    <col min="3387" max="3388" width="8.625" style="32" customWidth="1"/>
    <col min="3389" max="3390" width="5.625" style="32" customWidth="1"/>
    <col min="3391" max="3392" width="9.625" style="32" customWidth="1"/>
    <col min="3393" max="3396" width="10.625" style="32" customWidth="1"/>
    <col min="3397" max="3397" width="9.625" style="32" customWidth="1"/>
    <col min="3398" max="3587" width="9" style="32"/>
    <col min="3588" max="3588" width="15.625" style="32" customWidth="1"/>
    <col min="3589" max="3633" width="2.875" style="32" customWidth="1"/>
    <col min="3634" max="3634" width="3.75" style="32" customWidth="1"/>
    <col min="3635" max="3635" width="15.875" style="32" customWidth="1"/>
    <col min="3636" max="3636" width="5.625" style="32" customWidth="1"/>
    <col min="3637" max="3638" width="5.75" style="32" customWidth="1"/>
    <col min="3639" max="3640" width="8.625" style="32" customWidth="1"/>
    <col min="3641" max="3641" width="6.25" style="32" customWidth="1"/>
    <col min="3642" max="3642" width="5.625" style="32" customWidth="1"/>
    <col min="3643" max="3644" width="8.625" style="32" customWidth="1"/>
    <col min="3645" max="3646" width="5.625" style="32" customWidth="1"/>
    <col min="3647" max="3648" width="9.625" style="32" customWidth="1"/>
    <col min="3649" max="3652" width="10.625" style="32" customWidth="1"/>
    <col min="3653" max="3653" width="9.625" style="32" customWidth="1"/>
    <col min="3654" max="3843" width="9" style="32"/>
    <col min="3844" max="3844" width="15.625" style="32" customWidth="1"/>
    <col min="3845" max="3889" width="2.875" style="32" customWidth="1"/>
    <col min="3890" max="3890" width="3.75" style="32" customWidth="1"/>
    <col min="3891" max="3891" width="15.875" style="32" customWidth="1"/>
    <col min="3892" max="3892" width="5.625" style="32" customWidth="1"/>
    <col min="3893" max="3894" width="5.75" style="32" customWidth="1"/>
    <col min="3895" max="3896" width="8.625" style="32" customWidth="1"/>
    <col min="3897" max="3897" width="6.25" style="32" customWidth="1"/>
    <col min="3898" max="3898" width="5.625" style="32" customWidth="1"/>
    <col min="3899" max="3900" width="8.625" style="32" customWidth="1"/>
    <col min="3901" max="3902" width="5.625" style="32" customWidth="1"/>
    <col min="3903" max="3904" width="9.625" style="32" customWidth="1"/>
    <col min="3905" max="3908" width="10.625" style="32" customWidth="1"/>
    <col min="3909" max="3909" width="9.625" style="32" customWidth="1"/>
    <col min="3910" max="4099" width="9" style="32"/>
    <col min="4100" max="4100" width="15.625" style="32" customWidth="1"/>
    <col min="4101" max="4145" width="2.875" style="32" customWidth="1"/>
    <col min="4146" max="4146" width="3.75" style="32" customWidth="1"/>
    <col min="4147" max="4147" width="15.875" style="32" customWidth="1"/>
    <col min="4148" max="4148" width="5.625" style="32" customWidth="1"/>
    <col min="4149" max="4150" width="5.75" style="32" customWidth="1"/>
    <col min="4151" max="4152" width="8.625" style="32" customWidth="1"/>
    <col min="4153" max="4153" width="6.25" style="32" customWidth="1"/>
    <col min="4154" max="4154" width="5.625" style="32" customWidth="1"/>
    <col min="4155" max="4156" width="8.625" style="32" customWidth="1"/>
    <col min="4157" max="4158" width="5.625" style="32" customWidth="1"/>
    <col min="4159" max="4160" width="9.625" style="32" customWidth="1"/>
    <col min="4161" max="4164" width="10.625" style="32" customWidth="1"/>
    <col min="4165" max="4165" width="9.625" style="32" customWidth="1"/>
    <col min="4166" max="4355" width="9" style="32"/>
    <col min="4356" max="4356" width="15.625" style="32" customWidth="1"/>
    <col min="4357" max="4401" width="2.875" style="32" customWidth="1"/>
    <col min="4402" max="4402" width="3.75" style="32" customWidth="1"/>
    <col min="4403" max="4403" width="15.875" style="32" customWidth="1"/>
    <col min="4404" max="4404" width="5.625" style="32" customWidth="1"/>
    <col min="4405" max="4406" width="5.75" style="32" customWidth="1"/>
    <col min="4407" max="4408" width="8.625" style="32" customWidth="1"/>
    <col min="4409" max="4409" width="6.25" style="32" customWidth="1"/>
    <col min="4410" max="4410" width="5.625" style="32" customWidth="1"/>
    <col min="4411" max="4412" width="8.625" style="32" customWidth="1"/>
    <col min="4413" max="4414" width="5.625" style="32" customWidth="1"/>
    <col min="4415" max="4416" width="9.625" style="32" customWidth="1"/>
    <col min="4417" max="4420" width="10.625" style="32" customWidth="1"/>
    <col min="4421" max="4421" width="9.625" style="32" customWidth="1"/>
    <col min="4422" max="4611" width="9" style="32"/>
    <col min="4612" max="4612" width="15.625" style="32" customWidth="1"/>
    <col min="4613" max="4657" width="2.875" style="32" customWidth="1"/>
    <col min="4658" max="4658" width="3.75" style="32" customWidth="1"/>
    <col min="4659" max="4659" width="15.875" style="32" customWidth="1"/>
    <col min="4660" max="4660" width="5.625" style="32" customWidth="1"/>
    <col min="4661" max="4662" width="5.75" style="32" customWidth="1"/>
    <col min="4663" max="4664" width="8.625" style="32" customWidth="1"/>
    <col min="4665" max="4665" width="6.25" style="32" customWidth="1"/>
    <col min="4666" max="4666" width="5.625" style="32" customWidth="1"/>
    <col min="4667" max="4668" width="8.625" style="32" customWidth="1"/>
    <col min="4669" max="4670" width="5.625" style="32" customWidth="1"/>
    <col min="4671" max="4672" width="9.625" style="32" customWidth="1"/>
    <col min="4673" max="4676" width="10.625" style="32" customWidth="1"/>
    <col min="4677" max="4677" width="9.625" style="32" customWidth="1"/>
    <col min="4678" max="4867" width="9" style="32"/>
    <col min="4868" max="4868" width="15.625" style="32" customWidth="1"/>
    <col min="4869" max="4913" width="2.875" style="32" customWidth="1"/>
    <col min="4914" max="4914" width="3.75" style="32" customWidth="1"/>
    <col min="4915" max="4915" width="15.875" style="32" customWidth="1"/>
    <col min="4916" max="4916" width="5.625" style="32" customWidth="1"/>
    <col min="4917" max="4918" width="5.75" style="32" customWidth="1"/>
    <col min="4919" max="4920" width="8.625" style="32" customWidth="1"/>
    <col min="4921" max="4921" width="6.25" style="32" customWidth="1"/>
    <col min="4922" max="4922" width="5.625" style="32" customWidth="1"/>
    <col min="4923" max="4924" width="8.625" style="32" customWidth="1"/>
    <col min="4925" max="4926" width="5.625" style="32" customWidth="1"/>
    <col min="4927" max="4928" width="9.625" style="32" customWidth="1"/>
    <col min="4929" max="4932" width="10.625" style="32" customWidth="1"/>
    <col min="4933" max="4933" width="9.625" style="32" customWidth="1"/>
    <col min="4934" max="5123" width="9" style="32"/>
    <col min="5124" max="5124" width="15.625" style="32" customWidth="1"/>
    <col min="5125" max="5169" width="2.875" style="32" customWidth="1"/>
    <col min="5170" max="5170" width="3.75" style="32" customWidth="1"/>
    <col min="5171" max="5171" width="15.875" style="32" customWidth="1"/>
    <col min="5172" max="5172" width="5.625" style="32" customWidth="1"/>
    <col min="5173" max="5174" width="5.75" style="32" customWidth="1"/>
    <col min="5175" max="5176" width="8.625" style="32" customWidth="1"/>
    <col min="5177" max="5177" width="6.25" style="32" customWidth="1"/>
    <col min="5178" max="5178" width="5.625" style="32" customWidth="1"/>
    <col min="5179" max="5180" width="8.625" style="32" customWidth="1"/>
    <col min="5181" max="5182" width="5.625" style="32" customWidth="1"/>
    <col min="5183" max="5184" width="9.625" style="32" customWidth="1"/>
    <col min="5185" max="5188" width="10.625" style="32" customWidth="1"/>
    <col min="5189" max="5189" width="9.625" style="32" customWidth="1"/>
    <col min="5190" max="5379" width="9" style="32"/>
    <col min="5380" max="5380" width="15.625" style="32" customWidth="1"/>
    <col min="5381" max="5425" width="2.875" style="32" customWidth="1"/>
    <col min="5426" max="5426" width="3.75" style="32" customWidth="1"/>
    <col min="5427" max="5427" width="15.875" style="32" customWidth="1"/>
    <col min="5428" max="5428" width="5.625" style="32" customWidth="1"/>
    <col min="5429" max="5430" width="5.75" style="32" customWidth="1"/>
    <col min="5431" max="5432" width="8.625" style="32" customWidth="1"/>
    <col min="5433" max="5433" width="6.25" style="32" customWidth="1"/>
    <col min="5434" max="5434" width="5.625" style="32" customWidth="1"/>
    <col min="5435" max="5436" width="8.625" style="32" customWidth="1"/>
    <col min="5437" max="5438" width="5.625" style="32" customWidth="1"/>
    <col min="5439" max="5440" width="9.625" style="32" customWidth="1"/>
    <col min="5441" max="5444" width="10.625" style="32" customWidth="1"/>
    <col min="5445" max="5445" width="9.625" style="32" customWidth="1"/>
    <col min="5446" max="5635" width="9" style="32"/>
    <col min="5636" max="5636" width="15.625" style="32" customWidth="1"/>
    <col min="5637" max="5681" width="2.875" style="32" customWidth="1"/>
    <col min="5682" max="5682" width="3.75" style="32" customWidth="1"/>
    <col min="5683" max="5683" width="15.875" style="32" customWidth="1"/>
    <col min="5684" max="5684" width="5.625" style="32" customWidth="1"/>
    <col min="5685" max="5686" width="5.75" style="32" customWidth="1"/>
    <col min="5687" max="5688" width="8.625" style="32" customWidth="1"/>
    <col min="5689" max="5689" width="6.25" style="32" customWidth="1"/>
    <col min="5690" max="5690" width="5.625" style="32" customWidth="1"/>
    <col min="5691" max="5692" width="8.625" style="32" customWidth="1"/>
    <col min="5693" max="5694" width="5.625" style="32" customWidth="1"/>
    <col min="5695" max="5696" width="9.625" style="32" customWidth="1"/>
    <col min="5697" max="5700" width="10.625" style="32" customWidth="1"/>
    <col min="5701" max="5701" width="9.625" style="32" customWidth="1"/>
    <col min="5702" max="5891" width="9" style="32"/>
    <col min="5892" max="5892" width="15.625" style="32" customWidth="1"/>
    <col min="5893" max="5937" width="2.875" style="32" customWidth="1"/>
    <col min="5938" max="5938" width="3.75" style="32" customWidth="1"/>
    <col min="5939" max="5939" width="15.875" style="32" customWidth="1"/>
    <col min="5940" max="5940" width="5.625" style="32" customWidth="1"/>
    <col min="5941" max="5942" width="5.75" style="32" customWidth="1"/>
    <col min="5943" max="5944" width="8.625" style="32" customWidth="1"/>
    <col min="5945" max="5945" width="6.25" style="32" customWidth="1"/>
    <col min="5946" max="5946" width="5.625" style="32" customWidth="1"/>
    <col min="5947" max="5948" width="8.625" style="32" customWidth="1"/>
    <col min="5949" max="5950" width="5.625" style="32" customWidth="1"/>
    <col min="5951" max="5952" width="9.625" style="32" customWidth="1"/>
    <col min="5953" max="5956" width="10.625" style="32" customWidth="1"/>
    <col min="5957" max="5957" width="9.625" style="32" customWidth="1"/>
    <col min="5958" max="6147" width="9" style="32"/>
    <col min="6148" max="6148" width="15.625" style="32" customWidth="1"/>
    <col min="6149" max="6193" width="2.875" style="32" customWidth="1"/>
    <col min="6194" max="6194" width="3.75" style="32" customWidth="1"/>
    <col min="6195" max="6195" width="15.875" style="32" customWidth="1"/>
    <col min="6196" max="6196" width="5.625" style="32" customWidth="1"/>
    <col min="6197" max="6198" width="5.75" style="32" customWidth="1"/>
    <col min="6199" max="6200" width="8.625" style="32" customWidth="1"/>
    <col min="6201" max="6201" width="6.25" style="32" customWidth="1"/>
    <col min="6202" max="6202" width="5.625" style="32" customWidth="1"/>
    <col min="6203" max="6204" width="8.625" style="32" customWidth="1"/>
    <col min="6205" max="6206" width="5.625" style="32" customWidth="1"/>
    <col min="6207" max="6208" width="9.625" style="32" customWidth="1"/>
    <col min="6209" max="6212" width="10.625" style="32" customWidth="1"/>
    <col min="6213" max="6213" width="9.625" style="32" customWidth="1"/>
    <col min="6214" max="6403" width="9" style="32"/>
    <col min="6404" max="6404" width="15.625" style="32" customWidth="1"/>
    <col min="6405" max="6449" width="2.875" style="32" customWidth="1"/>
    <col min="6450" max="6450" width="3.75" style="32" customWidth="1"/>
    <col min="6451" max="6451" width="15.875" style="32" customWidth="1"/>
    <col min="6452" max="6452" width="5.625" style="32" customWidth="1"/>
    <col min="6453" max="6454" width="5.75" style="32" customWidth="1"/>
    <col min="6455" max="6456" width="8.625" style="32" customWidth="1"/>
    <col min="6457" max="6457" width="6.25" style="32" customWidth="1"/>
    <col min="6458" max="6458" width="5.625" style="32" customWidth="1"/>
    <col min="6459" max="6460" width="8.625" style="32" customWidth="1"/>
    <col min="6461" max="6462" width="5.625" style="32" customWidth="1"/>
    <col min="6463" max="6464" width="9.625" style="32" customWidth="1"/>
    <col min="6465" max="6468" width="10.625" style="32" customWidth="1"/>
    <col min="6469" max="6469" width="9.625" style="32" customWidth="1"/>
    <col min="6470" max="6659" width="9" style="32"/>
    <col min="6660" max="6660" width="15.625" style="32" customWidth="1"/>
    <col min="6661" max="6705" width="2.875" style="32" customWidth="1"/>
    <col min="6706" max="6706" width="3.75" style="32" customWidth="1"/>
    <col min="6707" max="6707" width="15.875" style="32" customWidth="1"/>
    <col min="6708" max="6708" width="5.625" style="32" customWidth="1"/>
    <col min="6709" max="6710" width="5.75" style="32" customWidth="1"/>
    <col min="6711" max="6712" width="8.625" style="32" customWidth="1"/>
    <col min="6713" max="6713" width="6.25" style="32" customWidth="1"/>
    <col min="6714" max="6714" width="5.625" style="32" customWidth="1"/>
    <col min="6715" max="6716" width="8.625" style="32" customWidth="1"/>
    <col min="6717" max="6718" width="5.625" style="32" customWidth="1"/>
    <col min="6719" max="6720" width="9.625" style="32" customWidth="1"/>
    <col min="6721" max="6724" width="10.625" style="32" customWidth="1"/>
    <col min="6725" max="6725" width="9.625" style="32" customWidth="1"/>
    <col min="6726" max="6915" width="9" style="32"/>
    <col min="6916" max="6916" width="15.625" style="32" customWidth="1"/>
    <col min="6917" max="6961" width="2.875" style="32" customWidth="1"/>
    <col min="6962" max="6962" width="3.75" style="32" customWidth="1"/>
    <col min="6963" max="6963" width="15.875" style="32" customWidth="1"/>
    <col min="6964" max="6964" width="5.625" style="32" customWidth="1"/>
    <col min="6965" max="6966" width="5.75" style="32" customWidth="1"/>
    <col min="6967" max="6968" width="8.625" style="32" customWidth="1"/>
    <col min="6969" max="6969" width="6.25" style="32" customWidth="1"/>
    <col min="6970" max="6970" width="5.625" style="32" customWidth="1"/>
    <col min="6971" max="6972" width="8.625" style="32" customWidth="1"/>
    <col min="6973" max="6974" width="5.625" style="32" customWidth="1"/>
    <col min="6975" max="6976" width="9.625" style="32" customWidth="1"/>
    <col min="6977" max="6980" width="10.625" style="32" customWidth="1"/>
    <col min="6981" max="6981" width="9.625" style="32" customWidth="1"/>
    <col min="6982" max="7171" width="9" style="32"/>
    <col min="7172" max="7172" width="15.625" style="32" customWidth="1"/>
    <col min="7173" max="7217" width="2.875" style="32" customWidth="1"/>
    <col min="7218" max="7218" width="3.75" style="32" customWidth="1"/>
    <col min="7219" max="7219" width="15.875" style="32" customWidth="1"/>
    <col min="7220" max="7220" width="5.625" style="32" customWidth="1"/>
    <col min="7221" max="7222" width="5.75" style="32" customWidth="1"/>
    <col min="7223" max="7224" width="8.625" style="32" customWidth="1"/>
    <col min="7225" max="7225" width="6.25" style="32" customWidth="1"/>
    <col min="7226" max="7226" width="5.625" style="32" customWidth="1"/>
    <col min="7227" max="7228" width="8.625" style="32" customWidth="1"/>
    <col min="7229" max="7230" width="5.625" style="32" customWidth="1"/>
    <col min="7231" max="7232" width="9.625" style="32" customWidth="1"/>
    <col min="7233" max="7236" width="10.625" style="32" customWidth="1"/>
    <col min="7237" max="7237" width="9.625" style="32" customWidth="1"/>
    <col min="7238" max="7427" width="9" style="32"/>
    <col min="7428" max="7428" width="15.625" style="32" customWidth="1"/>
    <col min="7429" max="7473" width="2.875" style="32" customWidth="1"/>
    <col min="7474" max="7474" width="3.75" style="32" customWidth="1"/>
    <col min="7475" max="7475" width="15.875" style="32" customWidth="1"/>
    <col min="7476" max="7476" width="5.625" style="32" customWidth="1"/>
    <col min="7477" max="7478" width="5.75" style="32" customWidth="1"/>
    <col min="7479" max="7480" width="8.625" style="32" customWidth="1"/>
    <col min="7481" max="7481" width="6.25" style="32" customWidth="1"/>
    <col min="7482" max="7482" width="5.625" style="32" customWidth="1"/>
    <col min="7483" max="7484" width="8.625" style="32" customWidth="1"/>
    <col min="7485" max="7486" width="5.625" style="32" customWidth="1"/>
    <col min="7487" max="7488" width="9.625" style="32" customWidth="1"/>
    <col min="7489" max="7492" width="10.625" style="32" customWidth="1"/>
    <col min="7493" max="7493" width="9.625" style="32" customWidth="1"/>
    <col min="7494" max="7683" width="9" style="32"/>
    <col min="7684" max="7684" width="15.625" style="32" customWidth="1"/>
    <col min="7685" max="7729" width="2.875" style="32" customWidth="1"/>
    <col min="7730" max="7730" width="3.75" style="32" customWidth="1"/>
    <col min="7731" max="7731" width="15.875" style="32" customWidth="1"/>
    <col min="7732" max="7732" width="5.625" style="32" customWidth="1"/>
    <col min="7733" max="7734" width="5.75" style="32" customWidth="1"/>
    <col min="7735" max="7736" width="8.625" style="32" customWidth="1"/>
    <col min="7737" max="7737" width="6.25" style="32" customWidth="1"/>
    <col min="7738" max="7738" width="5.625" style="32" customWidth="1"/>
    <col min="7739" max="7740" width="8.625" style="32" customWidth="1"/>
    <col min="7741" max="7742" width="5.625" style="32" customWidth="1"/>
    <col min="7743" max="7744" width="9.625" style="32" customWidth="1"/>
    <col min="7745" max="7748" width="10.625" style="32" customWidth="1"/>
    <col min="7749" max="7749" width="9.625" style="32" customWidth="1"/>
    <col min="7750" max="7939" width="9" style="32"/>
    <col min="7940" max="7940" width="15.625" style="32" customWidth="1"/>
    <col min="7941" max="7985" width="2.875" style="32" customWidth="1"/>
    <col min="7986" max="7986" width="3.75" style="32" customWidth="1"/>
    <col min="7987" max="7987" width="15.875" style="32" customWidth="1"/>
    <col min="7988" max="7988" width="5.625" style="32" customWidth="1"/>
    <col min="7989" max="7990" width="5.75" style="32" customWidth="1"/>
    <col min="7991" max="7992" width="8.625" style="32" customWidth="1"/>
    <col min="7993" max="7993" width="6.25" style="32" customWidth="1"/>
    <col min="7994" max="7994" width="5.625" style="32" customWidth="1"/>
    <col min="7995" max="7996" width="8.625" style="32" customWidth="1"/>
    <col min="7997" max="7998" width="5.625" style="32" customWidth="1"/>
    <col min="7999" max="8000" width="9.625" style="32" customWidth="1"/>
    <col min="8001" max="8004" width="10.625" style="32" customWidth="1"/>
    <col min="8005" max="8005" width="9.625" style="32" customWidth="1"/>
    <col min="8006" max="8195" width="9" style="32"/>
    <col min="8196" max="8196" width="15.625" style="32" customWidth="1"/>
    <col min="8197" max="8241" width="2.875" style="32" customWidth="1"/>
    <col min="8242" max="8242" width="3.75" style="32" customWidth="1"/>
    <col min="8243" max="8243" width="15.875" style="32" customWidth="1"/>
    <col min="8244" max="8244" width="5.625" style="32" customWidth="1"/>
    <col min="8245" max="8246" width="5.75" style="32" customWidth="1"/>
    <col min="8247" max="8248" width="8.625" style="32" customWidth="1"/>
    <col min="8249" max="8249" width="6.25" style="32" customWidth="1"/>
    <col min="8250" max="8250" width="5.625" style="32" customWidth="1"/>
    <col min="8251" max="8252" width="8.625" style="32" customWidth="1"/>
    <col min="8253" max="8254" width="5.625" style="32" customWidth="1"/>
    <col min="8255" max="8256" width="9.625" style="32" customWidth="1"/>
    <col min="8257" max="8260" width="10.625" style="32" customWidth="1"/>
    <col min="8261" max="8261" width="9.625" style="32" customWidth="1"/>
    <col min="8262" max="8451" width="9" style="32"/>
    <col min="8452" max="8452" width="15.625" style="32" customWidth="1"/>
    <col min="8453" max="8497" width="2.875" style="32" customWidth="1"/>
    <col min="8498" max="8498" width="3.75" style="32" customWidth="1"/>
    <col min="8499" max="8499" width="15.875" style="32" customWidth="1"/>
    <col min="8500" max="8500" width="5.625" style="32" customWidth="1"/>
    <col min="8501" max="8502" width="5.75" style="32" customWidth="1"/>
    <col min="8503" max="8504" width="8.625" style="32" customWidth="1"/>
    <col min="8505" max="8505" width="6.25" style="32" customWidth="1"/>
    <col min="8506" max="8506" width="5.625" style="32" customWidth="1"/>
    <col min="8507" max="8508" width="8.625" style="32" customWidth="1"/>
    <col min="8509" max="8510" width="5.625" style="32" customWidth="1"/>
    <col min="8511" max="8512" width="9.625" style="32" customWidth="1"/>
    <col min="8513" max="8516" width="10.625" style="32" customWidth="1"/>
    <col min="8517" max="8517" width="9.625" style="32" customWidth="1"/>
    <col min="8518" max="8707" width="9" style="32"/>
    <col min="8708" max="8708" width="15.625" style="32" customWidth="1"/>
    <col min="8709" max="8753" width="2.875" style="32" customWidth="1"/>
    <col min="8754" max="8754" width="3.75" style="32" customWidth="1"/>
    <col min="8755" max="8755" width="15.875" style="32" customWidth="1"/>
    <col min="8756" max="8756" width="5.625" style="32" customWidth="1"/>
    <col min="8757" max="8758" width="5.75" style="32" customWidth="1"/>
    <col min="8759" max="8760" width="8.625" style="32" customWidth="1"/>
    <col min="8761" max="8761" width="6.25" style="32" customWidth="1"/>
    <col min="8762" max="8762" width="5.625" style="32" customWidth="1"/>
    <col min="8763" max="8764" width="8.625" style="32" customWidth="1"/>
    <col min="8765" max="8766" width="5.625" style="32" customWidth="1"/>
    <col min="8767" max="8768" width="9.625" style="32" customWidth="1"/>
    <col min="8769" max="8772" width="10.625" style="32" customWidth="1"/>
    <col min="8773" max="8773" width="9.625" style="32" customWidth="1"/>
    <col min="8774" max="8963" width="9" style="32"/>
    <col min="8964" max="8964" width="15.625" style="32" customWidth="1"/>
    <col min="8965" max="9009" width="2.875" style="32" customWidth="1"/>
    <col min="9010" max="9010" width="3.75" style="32" customWidth="1"/>
    <col min="9011" max="9011" width="15.875" style="32" customWidth="1"/>
    <col min="9012" max="9012" width="5.625" style="32" customWidth="1"/>
    <col min="9013" max="9014" width="5.75" style="32" customWidth="1"/>
    <col min="9015" max="9016" width="8.625" style="32" customWidth="1"/>
    <col min="9017" max="9017" width="6.25" style="32" customWidth="1"/>
    <col min="9018" max="9018" width="5.625" style="32" customWidth="1"/>
    <col min="9019" max="9020" width="8.625" style="32" customWidth="1"/>
    <col min="9021" max="9022" width="5.625" style="32" customWidth="1"/>
    <col min="9023" max="9024" width="9.625" style="32" customWidth="1"/>
    <col min="9025" max="9028" width="10.625" style="32" customWidth="1"/>
    <col min="9029" max="9029" width="9.625" style="32" customWidth="1"/>
    <col min="9030" max="9219" width="9" style="32"/>
    <col min="9220" max="9220" width="15.625" style="32" customWidth="1"/>
    <col min="9221" max="9265" width="2.875" style="32" customWidth="1"/>
    <col min="9266" max="9266" width="3.75" style="32" customWidth="1"/>
    <col min="9267" max="9267" width="15.875" style="32" customWidth="1"/>
    <col min="9268" max="9268" width="5.625" style="32" customWidth="1"/>
    <col min="9269" max="9270" width="5.75" style="32" customWidth="1"/>
    <col min="9271" max="9272" width="8.625" style="32" customWidth="1"/>
    <col min="9273" max="9273" width="6.25" style="32" customWidth="1"/>
    <col min="9274" max="9274" width="5.625" style="32" customWidth="1"/>
    <col min="9275" max="9276" width="8.625" style="32" customWidth="1"/>
    <col min="9277" max="9278" width="5.625" style="32" customWidth="1"/>
    <col min="9279" max="9280" width="9.625" style="32" customWidth="1"/>
    <col min="9281" max="9284" width="10.625" style="32" customWidth="1"/>
    <col min="9285" max="9285" width="9.625" style="32" customWidth="1"/>
    <col min="9286" max="9475" width="9" style="32"/>
    <col min="9476" max="9476" width="15.625" style="32" customWidth="1"/>
    <col min="9477" max="9521" width="2.875" style="32" customWidth="1"/>
    <col min="9522" max="9522" width="3.75" style="32" customWidth="1"/>
    <col min="9523" max="9523" width="15.875" style="32" customWidth="1"/>
    <col min="9524" max="9524" width="5.625" style="32" customWidth="1"/>
    <col min="9525" max="9526" width="5.75" style="32" customWidth="1"/>
    <col min="9527" max="9528" width="8.625" style="32" customWidth="1"/>
    <col min="9529" max="9529" width="6.25" style="32" customWidth="1"/>
    <col min="9530" max="9530" width="5.625" style="32" customWidth="1"/>
    <col min="9531" max="9532" width="8.625" style="32" customWidth="1"/>
    <col min="9533" max="9534" width="5.625" style="32" customWidth="1"/>
    <col min="9535" max="9536" width="9.625" style="32" customWidth="1"/>
    <col min="9537" max="9540" width="10.625" style="32" customWidth="1"/>
    <col min="9541" max="9541" width="9.625" style="32" customWidth="1"/>
    <col min="9542" max="9731" width="9" style="32"/>
    <col min="9732" max="9732" width="15.625" style="32" customWidth="1"/>
    <col min="9733" max="9777" width="2.875" style="32" customWidth="1"/>
    <col min="9778" max="9778" width="3.75" style="32" customWidth="1"/>
    <col min="9779" max="9779" width="15.875" style="32" customWidth="1"/>
    <col min="9780" max="9780" width="5.625" style="32" customWidth="1"/>
    <col min="9781" max="9782" width="5.75" style="32" customWidth="1"/>
    <col min="9783" max="9784" width="8.625" style="32" customWidth="1"/>
    <col min="9785" max="9785" width="6.25" style="32" customWidth="1"/>
    <col min="9786" max="9786" width="5.625" style="32" customWidth="1"/>
    <col min="9787" max="9788" width="8.625" style="32" customWidth="1"/>
    <col min="9789" max="9790" width="5.625" style="32" customWidth="1"/>
    <col min="9791" max="9792" width="9.625" style="32" customWidth="1"/>
    <col min="9793" max="9796" width="10.625" style="32" customWidth="1"/>
    <col min="9797" max="9797" width="9.625" style="32" customWidth="1"/>
    <col min="9798" max="9987" width="9" style="32"/>
    <col min="9988" max="9988" width="15.625" style="32" customWidth="1"/>
    <col min="9989" max="10033" width="2.875" style="32" customWidth="1"/>
    <col min="10034" max="10034" width="3.75" style="32" customWidth="1"/>
    <col min="10035" max="10035" width="15.875" style="32" customWidth="1"/>
    <col min="10036" max="10036" width="5.625" style="32" customWidth="1"/>
    <col min="10037" max="10038" width="5.75" style="32" customWidth="1"/>
    <col min="10039" max="10040" width="8.625" style="32" customWidth="1"/>
    <col min="10041" max="10041" width="6.25" style="32" customWidth="1"/>
    <col min="10042" max="10042" width="5.625" style="32" customWidth="1"/>
    <col min="10043" max="10044" width="8.625" style="32" customWidth="1"/>
    <col min="10045" max="10046" width="5.625" style="32" customWidth="1"/>
    <col min="10047" max="10048" width="9.625" style="32" customWidth="1"/>
    <col min="10049" max="10052" width="10.625" style="32" customWidth="1"/>
    <col min="10053" max="10053" width="9.625" style="32" customWidth="1"/>
    <col min="10054" max="10243" width="9" style="32"/>
    <col min="10244" max="10244" width="15.625" style="32" customWidth="1"/>
    <col min="10245" max="10289" width="2.875" style="32" customWidth="1"/>
    <col min="10290" max="10290" width="3.75" style="32" customWidth="1"/>
    <col min="10291" max="10291" width="15.875" style="32" customWidth="1"/>
    <col min="10292" max="10292" width="5.625" style="32" customWidth="1"/>
    <col min="10293" max="10294" width="5.75" style="32" customWidth="1"/>
    <col min="10295" max="10296" width="8.625" style="32" customWidth="1"/>
    <col min="10297" max="10297" width="6.25" style="32" customWidth="1"/>
    <col min="10298" max="10298" width="5.625" style="32" customWidth="1"/>
    <col min="10299" max="10300" width="8.625" style="32" customWidth="1"/>
    <col min="10301" max="10302" width="5.625" style="32" customWidth="1"/>
    <col min="10303" max="10304" width="9.625" style="32" customWidth="1"/>
    <col min="10305" max="10308" width="10.625" style="32" customWidth="1"/>
    <col min="10309" max="10309" width="9.625" style="32" customWidth="1"/>
    <col min="10310" max="10499" width="9" style="32"/>
    <col min="10500" max="10500" width="15.625" style="32" customWidth="1"/>
    <col min="10501" max="10545" width="2.875" style="32" customWidth="1"/>
    <col min="10546" max="10546" width="3.75" style="32" customWidth="1"/>
    <col min="10547" max="10547" width="15.875" style="32" customWidth="1"/>
    <col min="10548" max="10548" width="5.625" style="32" customWidth="1"/>
    <col min="10549" max="10550" width="5.75" style="32" customWidth="1"/>
    <col min="10551" max="10552" width="8.625" style="32" customWidth="1"/>
    <col min="10553" max="10553" width="6.25" style="32" customWidth="1"/>
    <col min="10554" max="10554" width="5.625" style="32" customWidth="1"/>
    <col min="10555" max="10556" width="8.625" style="32" customWidth="1"/>
    <col min="10557" max="10558" width="5.625" style="32" customWidth="1"/>
    <col min="10559" max="10560" width="9.625" style="32" customWidth="1"/>
    <col min="10561" max="10564" width="10.625" style="32" customWidth="1"/>
    <col min="10565" max="10565" width="9.625" style="32" customWidth="1"/>
    <col min="10566" max="10755" width="9" style="32"/>
    <col min="10756" max="10756" width="15.625" style="32" customWidth="1"/>
    <col min="10757" max="10801" width="2.875" style="32" customWidth="1"/>
    <col min="10802" max="10802" width="3.75" style="32" customWidth="1"/>
    <col min="10803" max="10803" width="15.875" style="32" customWidth="1"/>
    <col min="10804" max="10804" width="5.625" style="32" customWidth="1"/>
    <col min="10805" max="10806" width="5.75" style="32" customWidth="1"/>
    <col min="10807" max="10808" width="8.625" style="32" customWidth="1"/>
    <col min="10809" max="10809" width="6.25" style="32" customWidth="1"/>
    <col min="10810" max="10810" width="5.625" style="32" customWidth="1"/>
    <col min="10811" max="10812" width="8.625" style="32" customWidth="1"/>
    <col min="10813" max="10814" width="5.625" style="32" customWidth="1"/>
    <col min="10815" max="10816" width="9.625" style="32" customWidth="1"/>
    <col min="10817" max="10820" width="10.625" style="32" customWidth="1"/>
    <col min="10821" max="10821" width="9.625" style="32" customWidth="1"/>
    <col min="10822" max="11011" width="9" style="32"/>
    <col min="11012" max="11012" width="15.625" style="32" customWidth="1"/>
    <col min="11013" max="11057" width="2.875" style="32" customWidth="1"/>
    <col min="11058" max="11058" width="3.75" style="32" customWidth="1"/>
    <col min="11059" max="11059" width="15.875" style="32" customWidth="1"/>
    <col min="11060" max="11060" width="5.625" style="32" customWidth="1"/>
    <col min="11061" max="11062" width="5.75" style="32" customWidth="1"/>
    <col min="11063" max="11064" width="8.625" style="32" customWidth="1"/>
    <col min="11065" max="11065" width="6.25" style="32" customWidth="1"/>
    <col min="11066" max="11066" width="5.625" style="32" customWidth="1"/>
    <col min="11067" max="11068" width="8.625" style="32" customWidth="1"/>
    <col min="11069" max="11070" width="5.625" style="32" customWidth="1"/>
    <col min="11071" max="11072" width="9.625" style="32" customWidth="1"/>
    <col min="11073" max="11076" width="10.625" style="32" customWidth="1"/>
    <col min="11077" max="11077" width="9.625" style="32" customWidth="1"/>
    <col min="11078" max="11267" width="9" style="32"/>
    <col min="11268" max="11268" width="15.625" style="32" customWidth="1"/>
    <col min="11269" max="11313" width="2.875" style="32" customWidth="1"/>
    <col min="11314" max="11314" width="3.75" style="32" customWidth="1"/>
    <col min="11315" max="11315" width="15.875" style="32" customWidth="1"/>
    <col min="11316" max="11316" width="5.625" style="32" customWidth="1"/>
    <col min="11317" max="11318" width="5.75" style="32" customWidth="1"/>
    <col min="11319" max="11320" width="8.625" style="32" customWidth="1"/>
    <col min="11321" max="11321" width="6.25" style="32" customWidth="1"/>
    <col min="11322" max="11322" width="5.625" style="32" customWidth="1"/>
    <col min="11323" max="11324" width="8.625" style="32" customWidth="1"/>
    <col min="11325" max="11326" width="5.625" style="32" customWidth="1"/>
    <col min="11327" max="11328" width="9.625" style="32" customWidth="1"/>
    <col min="11329" max="11332" width="10.625" style="32" customWidth="1"/>
    <col min="11333" max="11333" width="9.625" style="32" customWidth="1"/>
    <col min="11334" max="11523" width="9" style="32"/>
    <col min="11524" max="11524" width="15.625" style="32" customWidth="1"/>
    <col min="11525" max="11569" width="2.875" style="32" customWidth="1"/>
    <col min="11570" max="11570" width="3.75" style="32" customWidth="1"/>
    <col min="11571" max="11571" width="15.875" style="32" customWidth="1"/>
    <col min="11572" max="11572" width="5.625" style="32" customWidth="1"/>
    <col min="11573" max="11574" width="5.75" style="32" customWidth="1"/>
    <col min="11575" max="11576" width="8.625" style="32" customWidth="1"/>
    <col min="11577" max="11577" width="6.25" style="32" customWidth="1"/>
    <col min="11578" max="11578" width="5.625" style="32" customWidth="1"/>
    <col min="11579" max="11580" width="8.625" style="32" customWidth="1"/>
    <col min="11581" max="11582" width="5.625" style="32" customWidth="1"/>
    <col min="11583" max="11584" width="9.625" style="32" customWidth="1"/>
    <col min="11585" max="11588" width="10.625" style="32" customWidth="1"/>
    <col min="11589" max="11589" width="9.625" style="32" customWidth="1"/>
    <col min="11590" max="11779" width="9" style="32"/>
    <col min="11780" max="11780" width="15.625" style="32" customWidth="1"/>
    <col min="11781" max="11825" width="2.875" style="32" customWidth="1"/>
    <col min="11826" max="11826" width="3.75" style="32" customWidth="1"/>
    <col min="11827" max="11827" width="15.875" style="32" customWidth="1"/>
    <col min="11828" max="11828" width="5.625" style="32" customWidth="1"/>
    <col min="11829" max="11830" width="5.75" style="32" customWidth="1"/>
    <col min="11831" max="11832" width="8.625" style="32" customWidth="1"/>
    <col min="11833" max="11833" width="6.25" style="32" customWidth="1"/>
    <col min="11834" max="11834" width="5.625" style="32" customWidth="1"/>
    <col min="11835" max="11836" width="8.625" style="32" customWidth="1"/>
    <col min="11837" max="11838" width="5.625" style="32" customWidth="1"/>
    <col min="11839" max="11840" width="9.625" style="32" customWidth="1"/>
    <col min="11841" max="11844" width="10.625" style="32" customWidth="1"/>
    <col min="11845" max="11845" width="9.625" style="32" customWidth="1"/>
    <col min="11846" max="12035" width="9" style="32"/>
    <col min="12036" max="12036" width="15.625" style="32" customWidth="1"/>
    <col min="12037" max="12081" width="2.875" style="32" customWidth="1"/>
    <col min="12082" max="12082" width="3.75" style="32" customWidth="1"/>
    <col min="12083" max="12083" width="15.875" style="32" customWidth="1"/>
    <col min="12084" max="12084" width="5.625" style="32" customWidth="1"/>
    <col min="12085" max="12086" width="5.75" style="32" customWidth="1"/>
    <col min="12087" max="12088" width="8.625" style="32" customWidth="1"/>
    <col min="12089" max="12089" width="6.25" style="32" customWidth="1"/>
    <col min="12090" max="12090" width="5.625" style="32" customWidth="1"/>
    <col min="12091" max="12092" width="8.625" style="32" customWidth="1"/>
    <col min="12093" max="12094" width="5.625" style="32" customWidth="1"/>
    <col min="12095" max="12096" width="9.625" style="32" customWidth="1"/>
    <col min="12097" max="12100" width="10.625" style="32" customWidth="1"/>
    <col min="12101" max="12101" width="9.625" style="32" customWidth="1"/>
    <col min="12102" max="12291" width="9" style="32"/>
    <col min="12292" max="12292" width="15.625" style="32" customWidth="1"/>
    <col min="12293" max="12337" width="2.875" style="32" customWidth="1"/>
    <col min="12338" max="12338" width="3.75" style="32" customWidth="1"/>
    <col min="12339" max="12339" width="15.875" style="32" customWidth="1"/>
    <col min="12340" max="12340" width="5.625" style="32" customWidth="1"/>
    <col min="12341" max="12342" width="5.75" style="32" customWidth="1"/>
    <col min="12343" max="12344" width="8.625" style="32" customWidth="1"/>
    <col min="12345" max="12345" width="6.25" style="32" customWidth="1"/>
    <col min="12346" max="12346" width="5.625" style="32" customWidth="1"/>
    <col min="12347" max="12348" width="8.625" style="32" customWidth="1"/>
    <col min="12349" max="12350" width="5.625" style="32" customWidth="1"/>
    <col min="12351" max="12352" width="9.625" style="32" customWidth="1"/>
    <col min="12353" max="12356" width="10.625" style="32" customWidth="1"/>
    <col min="12357" max="12357" width="9.625" style="32" customWidth="1"/>
    <col min="12358" max="12547" width="9" style="32"/>
    <col min="12548" max="12548" width="15.625" style="32" customWidth="1"/>
    <col min="12549" max="12593" width="2.875" style="32" customWidth="1"/>
    <col min="12594" max="12594" width="3.75" style="32" customWidth="1"/>
    <col min="12595" max="12595" width="15.875" style="32" customWidth="1"/>
    <col min="12596" max="12596" width="5.625" style="32" customWidth="1"/>
    <col min="12597" max="12598" width="5.75" style="32" customWidth="1"/>
    <col min="12599" max="12600" width="8.625" style="32" customWidth="1"/>
    <col min="12601" max="12601" width="6.25" style="32" customWidth="1"/>
    <col min="12602" max="12602" width="5.625" style="32" customWidth="1"/>
    <col min="12603" max="12604" width="8.625" style="32" customWidth="1"/>
    <col min="12605" max="12606" width="5.625" style="32" customWidth="1"/>
    <col min="12607" max="12608" width="9.625" style="32" customWidth="1"/>
    <col min="12609" max="12612" width="10.625" style="32" customWidth="1"/>
    <col min="12613" max="12613" width="9.625" style="32" customWidth="1"/>
    <col min="12614" max="12803" width="9" style="32"/>
    <col min="12804" max="12804" width="15.625" style="32" customWidth="1"/>
    <col min="12805" max="12849" width="2.875" style="32" customWidth="1"/>
    <col min="12850" max="12850" width="3.75" style="32" customWidth="1"/>
    <col min="12851" max="12851" width="15.875" style="32" customWidth="1"/>
    <col min="12852" max="12852" width="5.625" style="32" customWidth="1"/>
    <col min="12853" max="12854" width="5.75" style="32" customWidth="1"/>
    <col min="12855" max="12856" width="8.625" style="32" customWidth="1"/>
    <col min="12857" max="12857" width="6.25" style="32" customWidth="1"/>
    <col min="12858" max="12858" width="5.625" style="32" customWidth="1"/>
    <col min="12859" max="12860" width="8.625" style="32" customWidth="1"/>
    <col min="12861" max="12862" width="5.625" style="32" customWidth="1"/>
    <col min="12863" max="12864" width="9.625" style="32" customWidth="1"/>
    <col min="12865" max="12868" width="10.625" style="32" customWidth="1"/>
    <col min="12869" max="12869" width="9.625" style="32" customWidth="1"/>
    <col min="12870" max="13059" width="9" style="32"/>
    <col min="13060" max="13060" width="15.625" style="32" customWidth="1"/>
    <col min="13061" max="13105" width="2.875" style="32" customWidth="1"/>
    <col min="13106" max="13106" width="3.75" style="32" customWidth="1"/>
    <col min="13107" max="13107" width="15.875" style="32" customWidth="1"/>
    <col min="13108" max="13108" width="5.625" style="32" customWidth="1"/>
    <col min="13109" max="13110" width="5.75" style="32" customWidth="1"/>
    <col min="13111" max="13112" width="8.625" style="32" customWidth="1"/>
    <col min="13113" max="13113" width="6.25" style="32" customWidth="1"/>
    <col min="13114" max="13114" width="5.625" style="32" customWidth="1"/>
    <col min="13115" max="13116" width="8.625" style="32" customWidth="1"/>
    <col min="13117" max="13118" width="5.625" style="32" customWidth="1"/>
    <col min="13119" max="13120" width="9.625" style="32" customWidth="1"/>
    <col min="13121" max="13124" width="10.625" style="32" customWidth="1"/>
    <col min="13125" max="13125" width="9.625" style="32" customWidth="1"/>
    <col min="13126" max="13315" width="9" style="32"/>
    <col min="13316" max="13316" width="15.625" style="32" customWidth="1"/>
    <col min="13317" max="13361" width="2.875" style="32" customWidth="1"/>
    <col min="13362" max="13362" width="3.75" style="32" customWidth="1"/>
    <col min="13363" max="13363" width="15.875" style="32" customWidth="1"/>
    <col min="13364" max="13364" width="5.625" style="32" customWidth="1"/>
    <col min="13365" max="13366" width="5.75" style="32" customWidth="1"/>
    <col min="13367" max="13368" width="8.625" style="32" customWidth="1"/>
    <col min="13369" max="13369" width="6.25" style="32" customWidth="1"/>
    <col min="13370" max="13370" width="5.625" style="32" customWidth="1"/>
    <col min="13371" max="13372" width="8.625" style="32" customWidth="1"/>
    <col min="13373" max="13374" width="5.625" style="32" customWidth="1"/>
    <col min="13375" max="13376" width="9.625" style="32" customWidth="1"/>
    <col min="13377" max="13380" width="10.625" style="32" customWidth="1"/>
    <col min="13381" max="13381" width="9.625" style="32" customWidth="1"/>
    <col min="13382" max="13571" width="9" style="32"/>
    <col min="13572" max="13572" width="15.625" style="32" customWidth="1"/>
    <col min="13573" max="13617" width="2.875" style="32" customWidth="1"/>
    <col min="13618" max="13618" width="3.75" style="32" customWidth="1"/>
    <col min="13619" max="13619" width="15.875" style="32" customWidth="1"/>
    <col min="13620" max="13620" width="5.625" style="32" customWidth="1"/>
    <col min="13621" max="13622" width="5.75" style="32" customWidth="1"/>
    <col min="13623" max="13624" width="8.625" style="32" customWidth="1"/>
    <col min="13625" max="13625" width="6.25" style="32" customWidth="1"/>
    <col min="13626" max="13626" width="5.625" style="32" customWidth="1"/>
    <col min="13627" max="13628" width="8.625" style="32" customWidth="1"/>
    <col min="13629" max="13630" width="5.625" style="32" customWidth="1"/>
    <col min="13631" max="13632" width="9.625" style="32" customWidth="1"/>
    <col min="13633" max="13636" width="10.625" style="32" customWidth="1"/>
    <col min="13637" max="13637" width="9.625" style="32" customWidth="1"/>
    <col min="13638" max="13827" width="9" style="32"/>
    <col min="13828" max="13828" width="15.625" style="32" customWidth="1"/>
    <col min="13829" max="13873" width="2.875" style="32" customWidth="1"/>
    <col min="13874" max="13874" width="3.75" style="32" customWidth="1"/>
    <col min="13875" max="13875" width="15.875" style="32" customWidth="1"/>
    <col min="13876" max="13876" width="5.625" style="32" customWidth="1"/>
    <col min="13877" max="13878" width="5.75" style="32" customWidth="1"/>
    <col min="13879" max="13880" width="8.625" style="32" customWidth="1"/>
    <col min="13881" max="13881" width="6.25" style="32" customWidth="1"/>
    <col min="13882" max="13882" width="5.625" style="32" customWidth="1"/>
    <col min="13883" max="13884" width="8.625" style="32" customWidth="1"/>
    <col min="13885" max="13886" width="5.625" style="32" customWidth="1"/>
    <col min="13887" max="13888" width="9.625" style="32" customWidth="1"/>
    <col min="13889" max="13892" width="10.625" style="32" customWidth="1"/>
    <col min="13893" max="13893" width="9.625" style="32" customWidth="1"/>
    <col min="13894" max="14083" width="9" style="32"/>
    <col min="14084" max="14084" width="15.625" style="32" customWidth="1"/>
    <col min="14085" max="14129" width="2.875" style="32" customWidth="1"/>
    <col min="14130" max="14130" width="3.75" style="32" customWidth="1"/>
    <col min="14131" max="14131" width="15.875" style="32" customWidth="1"/>
    <col min="14132" max="14132" width="5.625" style="32" customWidth="1"/>
    <col min="14133" max="14134" width="5.75" style="32" customWidth="1"/>
    <col min="14135" max="14136" width="8.625" style="32" customWidth="1"/>
    <col min="14137" max="14137" width="6.25" style="32" customWidth="1"/>
    <col min="14138" max="14138" width="5.625" style="32" customWidth="1"/>
    <col min="14139" max="14140" width="8.625" style="32" customWidth="1"/>
    <col min="14141" max="14142" width="5.625" style="32" customWidth="1"/>
    <col min="14143" max="14144" width="9.625" style="32" customWidth="1"/>
    <col min="14145" max="14148" width="10.625" style="32" customWidth="1"/>
    <col min="14149" max="14149" width="9.625" style="32" customWidth="1"/>
    <col min="14150" max="14339" width="9" style="32"/>
    <col min="14340" max="14340" width="15.625" style="32" customWidth="1"/>
    <col min="14341" max="14385" width="2.875" style="32" customWidth="1"/>
    <col min="14386" max="14386" width="3.75" style="32" customWidth="1"/>
    <col min="14387" max="14387" width="15.875" style="32" customWidth="1"/>
    <col min="14388" max="14388" width="5.625" style="32" customWidth="1"/>
    <col min="14389" max="14390" width="5.75" style="32" customWidth="1"/>
    <col min="14391" max="14392" width="8.625" style="32" customWidth="1"/>
    <col min="14393" max="14393" width="6.25" style="32" customWidth="1"/>
    <col min="14394" max="14394" width="5.625" style="32" customWidth="1"/>
    <col min="14395" max="14396" width="8.625" style="32" customWidth="1"/>
    <col min="14397" max="14398" width="5.625" style="32" customWidth="1"/>
    <col min="14399" max="14400" width="9.625" style="32" customWidth="1"/>
    <col min="14401" max="14404" width="10.625" style="32" customWidth="1"/>
    <col min="14405" max="14405" width="9.625" style="32" customWidth="1"/>
    <col min="14406" max="14595" width="9" style="32"/>
    <col min="14596" max="14596" width="15.625" style="32" customWidth="1"/>
    <col min="14597" max="14641" width="2.875" style="32" customWidth="1"/>
    <col min="14642" max="14642" width="3.75" style="32" customWidth="1"/>
    <col min="14643" max="14643" width="15.875" style="32" customWidth="1"/>
    <col min="14644" max="14644" width="5.625" style="32" customWidth="1"/>
    <col min="14645" max="14646" width="5.75" style="32" customWidth="1"/>
    <col min="14647" max="14648" width="8.625" style="32" customWidth="1"/>
    <col min="14649" max="14649" width="6.25" style="32" customWidth="1"/>
    <col min="14650" max="14650" width="5.625" style="32" customWidth="1"/>
    <col min="14651" max="14652" width="8.625" style="32" customWidth="1"/>
    <col min="14653" max="14654" width="5.625" style="32" customWidth="1"/>
    <col min="14655" max="14656" width="9.625" style="32" customWidth="1"/>
    <col min="14657" max="14660" width="10.625" style="32" customWidth="1"/>
    <col min="14661" max="14661" width="9.625" style="32" customWidth="1"/>
    <col min="14662" max="14851" width="9" style="32"/>
    <col min="14852" max="14852" width="15.625" style="32" customWidth="1"/>
    <col min="14853" max="14897" width="2.875" style="32" customWidth="1"/>
    <col min="14898" max="14898" width="3.75" style="32" customWidth="1"/>
    <col min="14899" max="14899" width="15.875" style="32" customWidth="1"/>
    <col min="14900" max="14900" width="5.625" style="32" customWidth="1"/>
    <col min="14901" max="14902" width="5.75" style="32" customWidth="1"/>
    <col min="14903" max="14904" width="8.625" style="32" customWidth="1"/>
    <col min="14905" max="14905" width="6.25" style="32" customWidth="1"/>
    <col min="14906" max="14906" width="5.625" style="32" customWidth="1"/>
    <col min="14907" max="14908" width="8.625" style="32" customWidth="1"/>
    <col min="14909" max="14910" width="5.625" style="32" customWidth="1"/>
    <col min="14911" max="14912" width="9.625" style="32" customWidth="1"/>
    <col min="14913" max="14916" width="10.625" style="32" customWidth="1"/>
    <col min="14917" max="14917" width="9.625" style="32" customWidth="1"/>
    <col min="14918" max="15107" width="9" style="32"/>
    <col min="15108" max="15108" width="15.625" style="32" customWidth="1"/>
    <col min="15109" max="15153" width="2.875" style="32" customWidth="1"/>
    <col min="15154" max="15154" width="3.75" style="32" customWidth="1"/>
    <col min="15155" max="15155" width="15.875" style="32" customWidth="1"/>
    <col min="15156" max="15156" width="5.625" style="32" customWidth="1"/>
    <col min="15157" max="15158" width="5.75" style="32" customWidth="1"/>
    <col min="15159" max="15160" width="8.625" style="32" customWidth="1"/>
    <col min="15161" max="15161" width="6.25" style="32" customWidth="1"/>
    <col min="15162" max="15162" width="5.625" style="32" customWidth="1"/>
    <col min="15163" max="15164" width="8.625" style="32" customWidth="1"/>
    <col min="15165" max="15166" width="5.625" style="32" customWidth="1"/>
    <col min="15167" max="15168" width="9.625" style="32" customWidth="1"/>
    <col min="15169" max="15172" width="10.625" style="32" customWidth="1"/>
    <col min="15173" max="15173" width="9.625" style="32" customWidth="1"/>
    <col min="15174" max="15363" width="9" style="32"/>
    <col min="15364" max="15364" width="15.625" style="32" customWidth="1"/>
    <col min="15365" max="15409" width="2.875" style="32" customWidth="1"/>
    <col min="15410" max="15410" width="3.75" style="32" customWidth="1"/>
    <col min="15411" max="15411" width="15.875" style="32" customWidth="1"/>
    <col min="15412" max="15412" width="5.625" style="32" customWidth="1"/>
    <col min="15413" max="15414" width="5.75" style="32" customWidth="1"/>
    <col min="15415" max="15416" width="8.625" style="32" customWidth="1"/>
    <col min="15417" max="15417" width="6.25" style="32" customWidth="1"/>
    <col min="15418" max="15418" width="5.625" style="32" customWidth="1"/>
    <col min="15419" max="15420" width="8.625" style="32" customWidth="1"/>
    <col min="15421" max="15422" width="5.625" style="32" customWidth="1"/>
    <col min="15423" max="15424" width="9.625" style="32" customWidth="1"/>
    <col min="15425" max="15428" width="10.625" style="32" customWidth="1"/>
    <col min="15429" max="15429" width="9.625" style="32" customWidth="1"/>
    <col min="15430" max="15619" width="9" style="32"/>
    <col min="15620" max="15620" width="15.625" style="32" customWidth="1"/>
    <col min="15621" max="15665" width="2.875" style="32" customWidth="1"/>
    <col min="15666" max="15666" width="3.75" style="32" customWidth="1"/>
    <col min="15667" max="15667" width="15.875" style="32" customWidth="1"/>
    <col min="15668" max="15668" width="5.625" style="32" customWidth="1"/>
    <col min="15669" max="15670" width="5.75" style="32" customWidth="1"/>
    <col min="15671" max="15672" width="8.625" style="32" customWidth="1"/>
    <col min="15673" max="15673" width="6.25" style="32" customWidth="1"/>
    <col min="15674" max="15674" width="5.625" style="32" customWidth="1"/>
    <col min="15675" max="15676" width="8.625" style="32" customWidth="1"/>
    <col min="15677" max="15678" width="5.625" style="32" customWidth="1"/>
    <col min="15679" max="15680" width="9.625" style="32" customWidth="1"/>
    <col min="15681" max="15684" width="10.625" style="32" customWidth="1"/>
    <col min="15685" max="15685" width="9.625" style="32" customWidth="1"/>
    <col min="15686" max="15875" width="9" style="32"/>
    <col min="15876" max="15876" width="15.625" style="32" customWidth="1"/>
    <col min="15877" max="15921" width="2.875" style="32" customWidth="1"/>
    <col min="15922" max="15922" width="3.75" style="32" customWidth="1"/>
    <col min="15923" max="15923" width="15.875" style="32" customWidth="1"/>
    <col min="15924" max="15924" width="5.625" style="32" customWidth="1"/>
    <col min="15925" max="15926" width="5.75" style="32" customWidth="1"/>
    <col min="15927" max="15928" width="8.625" style="32" customWidth="1"/>
    <col min="15929" max="15929" width="6.25" style="32" customWidth="1"/>
    <col min="15930" max="15930" width="5.625" style="32" customWidth="1"/>
    <col min="15931" max="15932" width="8.625" style="32" customWidth="1"/>
    <col min="15933" max="15934" width="5.625" style="32" customWidth="1"/>
    <col min="15935" max="15936" width="9.625" style="32" customWidth="1"/>
    <col min="15937" max="15940" width="10.625" style="32" customWidth="1"/>
    <col min="15941" max="15941" width="9.625" style="32" customWidth="1"/>
    <col min="15942" max="16131" width="9" style="32"/>
    <col min="16132" max="16132" width="15.625" style="32" customWidth="1"/>
    <col min="16133" max="16177" width="2.875" style="32" customWidth="1"/>
    <col min="16178" max="16178" width="3.75" style="32" customWidth="1"/>
    <col min="16179" max="16179" width="15.875" style="32" customWidth="1"/>
    <col min="16180" max="16180" width="5.625" style="32" customWidth="1"/>
    <col min="16181" max="16182" width="5.75" style="32" customWidth="1"/>
    <col min="16183" max="16184" width="8.625" style="32" customWidth="1"/>
    <col min="16185" max="16185" width="6.25" style="32" customWidth="1"/>
    <col min="16186" max="16186" width="5.625" style="32" customWidth="1"/>
    <col min="16187" max="16188" width="8.625" style="32" customWidth="1"/>
    <col min="16189" max="16190" width="5.625" style="32" customWidth="1"/>
    <col min="16191" max="16192" width="9.625" style="32" customWidth="1"/>
    <col min="16193" max="16196" width="10.625" style="32" customWidth="1"/>
    <col min="16197" max="16197" width="9.625" style="32" customWidth="1"/>
    <col min="16198" max="16384" width="9" style="32"/>
  </cols>
  <sheetData>
    <row r="1" spans="1:69" ht="24.95" customHeight="1" x14ac:dyDescent="0.2">
      <c r="A1" s="352" t="s">
        <v>228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91"/>
      <c r="BF1" s="352" t="str">
        <f>A1</f>
        <v>ファミリー</v>
      </c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</row>
    <row r="2" spans="1:69" ht="24.95" customHeight="1" thickBot="1" x14ac:dyDescent="0.25">
      <c r="A2" s="324" t="s">
        <v>229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F2" s="325" t="str">
        <f>A2</f>
        <v>　Aグループ</v>
      </c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</row>
    <row r="3" spans="1:69" ht="24.95" customHeight="1" x14ac:dyDescent="0.15">
      <c r="A3" s="326" t="s">
        <v>230</v>
      </c>
      <c r="B3" s="392" t="s">
        <v>182</v>
      </c>
      <c r="C3" s="393"/>
      <c r="D3" s="393"/>
      <c r="E3" s="393"/>
      <c r="F3" s="393"/>
      <c r="G3" s="393" t="s">
        <v>183</v>
      </c>
      <c r="H3" s="393"/>
      <c r="I3" s="393"/>
      <c r="J3" s="393"/>
      <c r="K3" s="393"/>
      <c r="L3" s="393" t="s">
        <v>184</v>
      </c>
      <c r="M3" s="393"/>
      <c r="N3" s="393"/>
      <c r="O3" s="393"/>
      <c r="P3" s="393"/>
      <c r="Q3" s="393" t="s">
        <v>185</v>
      </c>
      <c r="R3" s="393"/>
      <c r="S3" s="393"/>
      <c r="T3" s="393"/>
      <c r="U3" s="393"/>
      <c r="V3" s="393" t="s">
        <v>186</v>
      </c>
      <c r="W3" s="393"/>
      <c r="X3" s="393"/>
      <c r="Y3" s="393"/>
      <c r="Z3" s="393"/>
      <c r="AA3" s="393" t="s">
        <v>187</v>
      </c>
      <c r="AB3" s="393"/>
      <c r="AC3" s="393"/>
      <c r="AD3" s="393"/>
      <c r="AE3" s="393"/>
      <c r="AF3" s="393" t="s">
        <v>188</v>
      </c>
      <c r="AG3" s="393"/>
      <c r="AH3" s="393"/>
      <c r="AI3" s="393"/>
      <c r="AJ3" s="393"/>
      <c r="AK3" s="393" t="s">
        <v>189</v>
      </c>
      <c r="AL3" s="393"/>
      <c r="AM3" s="393"/>
      <c r="AN3" s="393"/>
      <c r="AO3" s="393"/>
      <c r="AP3" s="334" t="s">
        <v>190</v>
      </c>
      <c r="AQ3" s="329"/>
      <c r="AR3" s="329"/>
      <c r="AS3" s="329"/>
      <c r="AT3" s="330"/>
      <c r="AU3" s="334" t="s">
        <v>191</v>
      </c>
      <c r="AV3" s="329"/>
      <c r="AW3" s="329"/>
      <c r="AX3" s="329"/>
      <c r="AY3" s="330"/>
      <c r="AZ3" s="393" t="s">
        <v>192</v>
      </c>
      <c r="BA3" s="393"/>
      <c r="BB3" s="393"/>
      <c r="BC3" s="393"/>
      <c r="BD3" s="400"/>
      <c r="BF3" s="402"/>
      <c r="BG3" s="338" t="s">
        <v>15</v>
      </c>
      <c r="BH3" s="396"/>
      <c r="BI3" s="396"/>
      <c r="BJ3" s="396"/>
      <c r="BK3" s="339" t="s">
        <v>16</v>
      </c>
      <c r="BL3" s="338" t="s">
        <v>18</v>
      </c>
      <c r="BM3" s="396"/>
      <c r="BN3" s="396"/>
      <c r="BO3" s="98"/>
      <c r="BP3" s="341"/>
      <c r="BQ3" s="345" t="s">
        <v>179</v>
      </c>
    </row>
    <row r="4" spans="1:69" ht="24.95" customHeight="1" thickBot="1" x14ac:dyDescent="0.2">
      <c r="A4" s="327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35"/>
      <c r="AQ4" s="332"/>
      <c r="AR4" s="332"/>
      <c r="AS4" s="332"/>
      <c r="AT4" s="333"/>
      <c r="AU4" s="335"/>
      <c r="AV4" s="332"/>
      <c r="AW4" s="332"/>
      <c r="AX4" s="332"/>
      <c r="AY4" s="333"/>
      <c r="AZ4" s="395"/>
      <c r="BA4" s="395"/>
      <c r="BB4" s="395"/>
      <c r="BC4" s="395"/>
      <c r="BD4" s="401"/>
      <c r="BF4" s="403"/>
      <c r="BG4" s="35" t="s">
        <v>24</v>
      </c>
      <c r="BH4" s="100" t="s">
        <v>25</v>
      </c>
      <c r="BI4" s="100" t="s">
        <v>180</v>
      </c>
      <c r="BJ4" s="100" t="s">
        <v>181</v>
      </c>
      <c r="BK4" s="340"/>
      <c r="BL4" s="35" t="s">
        <v>24</v>
      </c>
      <c r="BM4" s="100" t="s">
        <v>25</v>
      </c>
      <c r="BN4" s="100" t="s">
        <v>231</v>
      </c>
      <c r="BO4" s="99"/>
      <c r="BP4" s="239"/>
      <c r="BQ4" s="346"/>
    </row>
    <row r="5" spans="1:69" ht="14.1" customHeight="1" x14ac:dyDescent="0.15">
      <c r="A5" s="265" t="str">
        <f>B3</f>
        <v>みよしファミリー2</v>
      </c>
      <c r="B5" s="386"/>
      <c r="C5" s="387"/>
      <c r="D5" s="387"/>
      <c r="E5" s="387"/>
      <c r="F5" s="387"/>
      <c r="G5" s="388">
        <v>12</v>
      </c>
      <c r="H5" s="388"/>
      <c r="I5" s="388"/>
      <c r="J5" s="388"/>
      <c r="K5" s="388"/>
      <c r="L5" s="389">
        <v>0</v>
      </c>
      <c r="M5" s="389"/>
      <c r="N5" s="389"/>
      <c r="O5" s="389"/>
      <c r="P5" s="389"/>
      <c r="Q5" s="389">
        <v>0</v>
      </c>
      <c r="R5" s="389"/>
      <c r="S5" s="389"/>
      <c r="T5" s="389"/>
      <c r="U5" s="389"/>
      <c r="V5" s="389">
        <v>0</v>
      </c>
      <c r="W5" s="389"/>
      <c r="X5" s="389"/>
      <c r="Y5" s="389"/>
      <c r="Z5" s="389"/>
      <c r="AA5" s="388">
        <v>6</v>
      </c>
      <c r="AB5" s="388"/>
      <c r="AC5" s="388"/>
      <c r="AD5" s="388"/>
      <c r="AE5" s="388"/>
      <c r="AF5" s="388">
        <v>17</v>
      </c>
      <c r="AG5" s="388"/>
      <c r="AH5" s="388"/>
      <c r="AI5" s="388"/>
      <c r="AJ5" s="388"/>
      <c r="AK5" s="389">
        <v>0</v>
      </c>
      <c r="AL5" s="389"/>
      <c r="AM5" s="389"/>
      <c r="AN5" s="389"/>
      <c r="AO5" s="389"/>
      <c r="AP5" s="437">
        <v>0</v>
      </c>
      <c r="AQ5" s="438"/>
      <c r="AR5" s="438"/>
      <c r="AS5" s="438"/>
      <c r="AT5" s="438"/>
      <c r="AU5" s="437">
        <v>0</v>
      </c>
      <c r="AV5" s="438"/>
      <c r="AW5" s="438"/>
      <c r="AX5" s="438"/>
      <c r="AY5" s="438"/>
      <c r="AZ5" s="388">
        <v>1</v>
      </c>
      <c r="BA5" s="388"/>
      <c r="BB5" s="388"/>
      <c r="BC5" s="388"/>
      <c r="BD5" s="390"/>
      <c r="BF5" s="265" t="str">
        <f>A5</f>
        <v>みよしファミリー2</v>
      </c>
      <c r="BG5" s="456">
        <f>IF(B6&gt;F6,1,0)+IF(G6&gt;K6,1,0)+IF(L6&gt;P6,1,0)+IF(Q6&gt;U6,1,0)+IF(V6&gt;Z6,1,0)+IF(AA6&gt;AE6,1,0)+IF(AF6&gt;AJ6,1,0)+IF(AK6&gt;AO6,1,0)+IF(AP6&gt;AT6,1,0)+IF(AU6&gt;AY6,1,0)*IF(AZ6&gt;BD6,1,0)</f>
        <v>1</v>
      </c>
      <c r="BH5" s="429">
        <f>IF(F6&gt;B6,1,0)+IF(K6&gt;G6,1,0)+IF(P6&gt;L6,1,0)+IF(U6&gt;Q6,1,0)+IF(Z6&gt;V6,1,0)+IF(AE6&gt;AA6,1,0)+IF(AJ6&gt;AF6,1,0)+IF(AO6&gt;AK6,1,0)*IF(AT6&gt;AP6,1,0)+IF(AY6&gt;AU6,1,0)+IF(BD6&gt;AZ6,1,0)</f>
        <v>1</v>
      </c>
      <c r="BI5" s="429">
        <f>IF(B6=F6,1,0)+IF(G6=K6,1,0)+IF(L6=P6,1,0)+IF(Q6=U6,1,0)+IF(V6=Z6,1,0)+IF(AA6=AE6,1,0)+IF(AF6=AJ6,1,0)+IF(AK6=AO6,1,0)+IF(AP6=AT6,1,0)+IF(AU6=AY6,1,0)+IF(AZ6=BD6,1,0)-7</f>
        <v>2</v>
      </c>
      <c r="BJ5" s="455">
        <f>SUM((BG5*3)+BI5)</f>
        <v>5</v>
      </c>
      <c r="BK5" s="429">
        <f>RANK(BJ5,$BJ$5:$BJ$48,0)</f>
        <v>6</v>
      </c>
      <c r="BL5" s="429">
        <f>SUM(C6+C7+C8+H6+H7+H8+M6+M7+M8+R6+R7+R8+W6+W7+W8+AB6+AB7+AB8+AG6+AG7+AG8+AL6+AL7+AL8+BA6+BA7+BA8)</f>
        <v>98</v>
      </c>
      <c r="BM5" s="429">
        <f>SUM(E6+E7+E8+J6+J7+J8+O6+O7+O8+T6+T7+T8+Y6+Y7+Y8+AD6+AD7+AD8+AI6+AI7+AI8+AN6+AN7+AN8+BC6+BC7+BC8)</f>
        <v>107</v>
      </c>
      <c r="BN5" s="454">
        <f>SUM(BL5/(BL5+BM5))</f>
        <v>0.47804878048780486</v>
      </c>
      <c r="BO5" s="454">
        <f>RANK(BJ5,$BJ$5:$BJ$48,1)+BN5</f>
        <v>6.4780487804878053</v>
      </c>
      <c r="BP5" s="453" t="str">
        <f>BF5</f>
        <v>みよしファミリー2</v>
      </c>
      <c r="BQ5" s="457">
        <f>RANK(BO5,$BO$5:$BO$48)</f>
        <v>6</v>
      </c>
    </row>
    <row r="6" spans="1:69" ht="13.5" customHeight="1" x14ac:dyDescent="0.15">
      <c r="A6" s="368"/>
      <c r="B6" s="391">
        <f>IF(C6&gt;E6,1,0)+IF(C7&gt;E7,1,0)+IF(C8&gt;E8,1,0)</f>
        <v>0</v>
      </c>
      <c r="C6" s="56"/>
      <c r="D6" s="102" t="s">
        <v>232</v>
      </c>
      <c r="E6" s="56"/>
      <c r="F6" s="372">
        <f>IF(E6&gt;C6,1,0)+IF(E7&gt;C7,1,0)+IF(E8&gt;C8,1,0)</f>
        <v>0</v>
      </c>
      <c r="G6" s="383">
        <f>IF(H6&gt;J6,1,0)+IF(H7&gt;J7,1,0)+IF(H8&gt;J8,1,0)</f>
        <v>1</v>
      </c>
      <c r="H6" s="101">
        <v>15</v>
      </c>
      <c r="I6" s="103" t="s">
        <v>232</v>
      </c>
      <c r="J6" s="101">
        <v>14</v>
      </c>
      <c r="K6" s="383">
        <f>IF(J6&gt;H6,1,0)+IF(J7&gt;H7,1,0)+IF(J8&gt;H8,1,0)</f>
        <v>1</v>
      </c>
      <c r="L6" s="359">
        <f>IF(M6&gt;O6,1,0)+IF(M7&gt;O7,1,0)+IF(M8&gt;O8,1,0)</f>
        <v>0</v>
      </c>
      <c r="M6" s="60"/>
      <c r="N6" s="104" t="s">
        <v>232</v>
      </c>
      <c r="O6" s="60"/>
      <c r="P6" s="359">
        <f>IF(O6&gt;M6,1,0)+IF(O7&gt;M7,1,0)+IF(O8&gt;M8,1,0)</f>
        <v>0</v>
      </c>
      <c r="Q6" s="359">
        <f>IF(R6&gt;T6,1,0)+IF(R7&gt;T7,1,0)+IF(R8&gt;T8,1,0)</f>
        <v>0</v>
      </c>
      <c r="R6" s="60"/>
      <c r="S6" s="104" t="s">
        <v>232</v>
      </c>
      <c r="T6" s="60"/>
      <c r="U6" s="359">
        <f>IF(T6&gt;R6,1,0)+IF(T7&gt;R7,1,0)+IF(T8&gt;R8,1,0)</f>
        <v>0</v>
      </c>
      <c r="V6" s="359">
        <f>IF(W6&gt;Y6,1,0)+IF(W7&gt;Y7,1,0)+IF(W8&gt;Y8,1,0)</f>
        <v>0</v>
      </c>
      <c r="W6" s="60"/>
      <c r="X6" s="104" t="s">
        <v>232</v>
      </c>
      <c r="Y6" s="60"/>
      <c r="Z6" s="359">
        <f>IF(Y6&gt;W6,1,0)+IF(Y7&gt;W7,1,0)+IF(Y8&gt;W8,1,0)</f>
        <v>0</v>
      </c>
      <c r="AA6" s="383">
        <f>IF(AB6&gt;AD6,1,0)+IF(AB7&gt;AD7,1,0)+IF(AB8&gt;AD8,1,0)</f>
        <v>1</v>
      </c>
      <c r="AB6" s="101">
        <v>15</v>
      </c>
      <c r="AC6" s="103" t="s">
        <v>232</v>
      </c>
      <c r="AD6" s="101">
        <v>9</v>
      </c>
      <c r="AE6" s="383">
        <f>IF(AD6&gt;AB6,1,0)+IF(AD7&gt;AB7,1,0)+IF(AD8&gt;AB8,1,0)</f>
        <v>1</v>
      </c>
      <c r="AF6" s="383">
        <f>IF(AG6&gt;AI6,1,0)+IF(AG7&gt;AI7,1,0)+IF(AG8&gt;AI8,1,0)</f>
        <v>2</v>
      </c>
      <c r="AG6" s="101">
        <v>15</v>
      </c>
      <c r="AH6" s="103" t="s">
        <v>232</v>
      </c>
      <c r="AI6" s="101">
        <v>12</v>
      </c>
      <c r="AJ6" s="383">
        <f>IF(AI6&gt;AG6,1,0)+IF(AI7&gt;AG7,1,0)+IF(AI8&gt;AG8,1,0)</f>
        <v>0</v>
      </c>
      <c r="AK6" s="359">
        <f>IF(AL6&gt;AN6,1,0)+IF(AL7&gt;AN7,1,0)+IF(AL8&gt;AN8,1,0)</f>
        <v>0</v>
      </c>
      <c r="AL6" s="60"/>
      <c r="AM6" s="104" t="s">
        <v>232</v>
      </c>
      <c r="AN6" s="60"/>
      <c r="AO6" s="359">
        <f>IF(AN6&gt;AL6,1,0)+IF(AN7&gt;AL7,1,0)+IF(AN8&gt;AL8,1,0)</f>
        <v>0</v>
      </c>
      <c r="AP6" s="359">
        <f>IF(AQ6&gt;AS6,1,0)+IF(AQ7&gt;AS7,1,0)+IF(AQ8&gt;AS8,1,0)</f>
        <v>0</v>
      </c>
      <c r="AQ6" s="60"/>
      <c r="AR6" s="104" t="s">
        <v>232</v>
      </c>
      <c r="AS6" s="60"/>
      <c r="AT6" s="359">
        <f>IF(AS6&gt;AQ6,1,0)+IF(AS7&gt;AQ7,1,0)+IF(AS8&gt;AQ8,1,0)</f>
        <v>0</v>
      </c>
      <c r="AU6" s="359">
        <f>IF(AV6&gt;AX6,1,0)+IF(AV7&gt;AX7,1,0)+IF(AV8&gt;AX8,1,0)</f>
        <v>0</v>
      </c>
      <c r="AV6" s="60"/>
      <c r="AW6" s="104" t="s">
        <v>232</v>
      </c>
      <c r="AX6" s="60"/>
      <c r="AY6" s="359">
        <f>IF(AX6&gt;AV6,1,0)+IF(AX7&gt;AV7,1,0)+IF(AX8&gt;AV8,1,0)</f>
        <v>0</v>
      </c>
      <c r="AZ6" s="383">
        <f>IF(BA6&gt;BC6,1,0)+IF(BA7&gt;BC7,1,0)+IF(BA8&gt;BC8,1,0)</f>
        <v>0</v>
      </c>
      <c r="BA6" s="101">
        <v>14</v>
      </c>
      <c r="BB6" s="103" t="s">
        <v>232</v>
      </c>
      <c r="BC6" s="101">
        <v>15</v>
      </c>
      <c r="BD6" s="385">
        <f>IF(BC6&gt;BA6,1,0)+IF(BC7&gt;BA7,1,0)+IF(BC8&gt;BA8,1,0)</f>
        <v>2</v>
      </c>
      <c r="BF6" s="368"/>
      <c r="BG6" s="436"/>
      <c r="BH6" s="361"/>
      <c r="BI6" s="361"/>
      <c r="BJ6" s="450"/>
      <c r="BK6" s="361"/>
      <c r="BL6" s="361"/>
      <c r="BM6" s="361"/>
      <c r="BN6" s="363"/>
      <c r="BO6" s="363"/>
      <c r="BP6" s="447"/>
      <c r="BQ6" s="446"/>
    </row>
    <row r="7" spans="1:69" ht="13.5" customHeight="1" x14ac:dyDescent="0.15">
      <c r="A7" s="368"/>
      <c r="B7" s="391"/>
      <c r="C7" s="56"/>
      <c r="D7" s="102" t="s">
        <v>232</v>
      </c>
      <c r="E7" s="56"/>
      <c r="F7" s="372"/>
      <c r="G7" s="383"/>
      <c r="H7" s="101">
        <v>14</v>
      </c>
      <c r="I7" s="103" t="s">
        <v>232</v>
      </c>
      <c r="J7" s="101">
        <v>15</v>
      </c>
      <c r="K7" s="383"/>
      <c r="L7" s="359"/>
      <c r="M7" s="60"/>
      <c r="N7" s="104" t="s">
        <v>232</v>
      </c>
      <c r="O7" s="60"/>
      <c r="P7" s="359"/>
      <c r="Q7" s="359"/>
      <c r="R7" s="60"/>
      <c r="S7" s="104" t="s">
        <v>232</v>
      </c>
      <c r="T7" s="60"/>
      <c r="U7" s="359"/>
      <c r="V7" s="359"/>
      <c r="W7" s="60"/>
      <c r="X7" s="104" t="s">
        <v>232</v>
      </c>
      <c r="Y7" s="60"/>
      <c r="Z7" s="359"/>
      <c r="AA7" s="383"/>
      <c r="AB7" s="101">
        <v>5</v>
      </c>
      <c r="AC7" s="103" t="s">
        <v>232</v>
      </c>
      <c r="AD7" s="101">
        <v>15</v>
      </c>
      <c r="AE7" s="383"/>
      <c r="AF7" s="383"/>
      <c r="AG7" s="101">
        <v>15</v>
      </c>
      <c r="AH7" s="103" t="s">
        <v>232</v>
      </c>
      <c r="AI7" s="101">
        <v>12</v>
      </c>
      <c r="AJ7" s="383"/>
      <c r="AK7" s="359"/>
      <c r="AL7" s="60"/>
      <c r="AM7" s="104" t="s">
        <v>232</v>
      </c>
      <c r="AN7" s="60"/>
      <c r="AO7" s="359"/>
      <c r="AP7" s="359"/>
      <c r="AQ7" s="60"/>
      <c r="AR7" s="104" t="s">
        <v>232</v>
      </c>
      <c r="AS7" s="60"/>
      <c r="AT7" s="359"/>
      <c r="AU7" s="359"/>
      <c r="AV7" s="60"/>
      <c r="AW7" s="104" t="s">
        <v>232</v>
      </c>
      <c r="AX7" s="60"/>
      <c r="AY7" s="359"/>
      <c r="AZ7" s="383"/>
      <c r="BA7" s="101">
        <v>5</v>
      </c>
      <c r="BB7" s="103" t="s">
        <v>232</v>
      </c>
      <c r="BC7" s="101">
        <v>15</v>
      </c>
      <c r="BD7" s="385"/>
      <c r="BF7" s="368"/>
      <c r="BG7" s="436"/>
      <c r="BH7" s="361"/>
      <c r="BI7" s="361"/>
      <c r="BJ7" s="450"/>
      <c r="BK7" s="361"/>
      <c r="BL7" s="361"/>
      <c r="BM7" s="361"/>
      <c r="BN7" s="363"/>
      <c r="BO7" s="363"/>
      <c r="BP7" s="447"/>
      <c r="BQ7" s="446"/>
    </row>
    <row r="8" spans="1:69" ht="14.1" customHeight="1" x14ac:dyDescent="0.15">
      <c r="A8" s="368"/>
      <c r="B8" s="391"/>
      <c r="C8" s="56"/>
      <c r="D8" s="102" t="s">
        <v>232</v>
      </c>
      <c r="E8" s="56"/>
      <c r="F8" s="372"/>
      <c r="G8" s="383"/>
      <c r="H8" s="101"/>
      <c r="I8" s="103" t="s">
        <v>232</v>
      </c>
      <c r="J8" s="101"/>
      <c r="K8" s="383"/>
      <c r="L8" s="359"/>
      <c r="M8" s="60"/>
      <c r="N8" s="104" t="s">
        <v>232</v>
      </c>
      <c r="O8" s="60"/>
      <c r="P8" s="359"/>
      <c r="Q8" s="359"/>
      <c r="R8" s="60"/>
      <c r="S8" s="104" t="s">
        <v>232</v>
      </c>
      <c r="T8" s="60"/>
      <c r="U8" s="359"/>
      <c r="V8" s="359"/>
      <c r="W8" s="60"/>
      <c r="X8" s="104" t="s">
        <v>232</v>
      </c>
      <c r="Y8" s="60"/>
      <c r="Z8" s="359"/>
      <c r="AA8" s="383"/>
      <c r="AB8" s="101"/>
      <c r="AC8" s="103" t="s">
        <v>232</v>
      </c>
      <c r="AD8" s="101"/>
      <c r="AE8" s="383"/>
      <c r="AF8" s="383"/>
      <c r="AG8" s="101"/>
      <c r="AH8" s="103" t="s">
        <v>232</v>
      </c>
      <c r="AI8" s="101"/>
      <c r="AJ8" s="383"/>
      <c r="AK8" s="359"/>
      <c r="AL8" s="60"/>
      <c r="AM8" s="104" t="s">
        <v>232</v>
      </c>
      <c r="AN8" s="60"/>
      <c r="AO8" s="359"/>
      <c r="AP8" s="359"/>
      <c r="AQ8" s="60"/>
      <c r="AR8" s="104" t="s">
        <v>232</v>
      </c>
      <c r="AS8" s="60"/>
      <c r="AT8" s="359"/>
      <c r="AU8" s="359"/>
      <c r="AV8" s="60"/>
      <c r="AW8" s="104" t="s">
        <v>232</v>
      </c>
      <c r="AX8" s="60"/>
      <c r="AY8" s="359"/>
      <c r="AZ8" s="383"/>
      <c r="BA8" s="101"/>
      <c r="BB8" s="103" t="s">
        <v>232</v>
      </c>
      <c r="BC8" s="101"/>
      <c r="BD8" s="385"/>
      <c r="BF8" s="368"/>
      <c r="BG8" s="436"/>
      <c r="BH8" s="361"/>
      <c r="BI8" s="361"/>
      <c r="BJ8" s="450"/>
      <c r="BK8" s="361"/>
      <c r="BL8" s="361"/>
      <c r="BM8" s="361"/>
      <c r="BN8" s="363"/>
      <c r="BO8" s="363"/>
      <c r="BP8" s="447"/>
      <c r="BQ8" s="446"/>
    </row>
    <row r="9" spans="1:69" ht="14.1" customHeight="1" x14ac:dyDescent="0.15">
      <c r="A9" s="368" t="str">
        <f>G3</f>
        <v>みなみスポーツ
クラブ</v>
      </c>
      <c r="B9" s="257">
        <f>G5</f>
        <v>12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18</v>
      </c>
      <c r="M9" s="382"/>
      <c r="N9" s="382"/>
      <c r="O9" s="382"/>
      <c r="P9" s="382"/>
      <c r="Q9" s="378">
        <v>0</v>
      </c>
      <c r="R9" s="378"/>
      <c r="S9" s="378"/>
      <c r="T9" s="378"/>
      <c r="U9" s="378"/>
      <c r="V9" s="378">
        <v>0</v>
      </c>
      <c r="W9" s="378"/>
      <c r="X9" s="378"/>
      <c r="Y9" s="378"/>
      <c r="Z9" s="378"/>
      <c r="AA9" s="378">
        <v>0</v>
      </c>
      <c r="AB9" s="378"/>
      <c r="AC9" s="378"/>
      <c r="AD9" s="378"/>
      <c r="AE9" s="378"/>
      <c r="AF9" s="378">
        <v>0</v>
      </c>
      <c r="AG9" s="378"/>
      <c r="AH9" s="378"/>
      <c r="AI9" s="378"/>
      <c r="AJ9" s="378"/>
      <c r="AK9" s="378">
        <v>0</v>
      </c>
      <c r="AL9" s="378"/>
      <c r="AM9" s="378"/>
      <c r="AN9" s="378"/>
      <c r="AO9" s="378"/>
      <c r="AP9" s="437">
        <v>0</v>
      </c>
      <c r="AQ9" s="438"/>
      <c r="AR9" s="438"/>
      <c r="AS9" s="438"/>
      <c r="AT9" s="438"/>
      <c r="AU9" s="443">
        <v>2</v>
      </c>
      <c r="AV9" s="444"/>
      <c r="AW9" s="444"/>
      <c r="AX9" s="444"/>
      <c r="AY9" s="444"/>
      <c r="AZ9" s="382">
        <v>7</v>
      </c>
      <c r="BA9" s="382"/>
      <c r="BB9" s="382"/>
      <c r="BC9" s="382"/>
      <c r="BD9" s="384"/>
      <c r="BF9" s="368" t="str">
        <f>A9</f>
        <v>みなみスポーツ
クラブ</v>
      </c>
      <c r="BG9" s="436">
        <f t="shared" ref="BG9" si="0">IF(B10&gt;F10,1,0)+IF(G10&gt;K10,1,0)+IF(L10&gt;P10,1,0)+IF(Q10&gt;U10,1,0)+IF(V10&gt;Z10,1,0)+IF(AA10&gt;AE10,1,0)+IF(AF10&gt;AJ10,1,0)+IF(AK10&gt;AO10,1,0)+IF(AP10&gt;AT10,1,0)+IF(AU10&gt;AY10,1,0)*IF(AZ10&gt;BD10,1,0)</f>
        <v>0</v>
      </c>
      <c r="BH9" s="361">
        <f t="shared" ref="BH9" si="1">IF(F10&gt;B10,1,0)+IF(K10&gt;G10,1,0)+IF(P10&gt;L10,1,0)+IF(U10&gt;Q10,1,0)+IF(Z10&gt;V10,1,0)+IF(AE10&gt;AA10,1,0)+IF(AJ10&gt;AF10,1,0)+IF(AO10&gt;AK10,1,0)*IF(AT10&gt;AP10,1,0)+IF(AY10&gt;AU10,1,0)+IF(BD10&gt;AZ10,1,0)</f>
        <v>3</v>
      </c>
      <c r="BI9" s="361">
        <f t="shared" ref="BI9" si="2">IF(B10=F10,1,0)+IF(G10=K10,1,0)+IF(L10=P10,1,0)+IF(Q10=U10,1,0)+IF(V10=Z10,1,0)+IF(AA10=AE10,1,0)+IF(AF10=AJ10,1,0)+IF(AK10=AO10,1,0)+IF(AP10=AT10,1,0)+IF(AU10=AY10,1,0)+IF(AZ10=BD10,1,0)-7</f>
        <v>1</v>
      </c>
      <c r="BJ9" s="450">
        <f>SUM((BG9*3)+BI9)</f>
        <v>1</v>
      </c>
      <c r="BK9" s="361">
        <f>RANK(BJ9,$BJ$5:$BJ$48,0)</f>
        <v>10</v>
      </c>
      <c r="BL9" s="361">
        <f>SUM(C10+C11+C12+H10+H11+H12+M10+M11+M12+R10+R11+R12+W10+W11+W12+AB10+AB11+AB12+AG10+AG11+AG12+AL10+AL11+AL12+BA10+BA11+BA12)</f>
        <v>36</v>
      </c>
      <c r="BM9" s="361">
        <f>SUM(E10+E11+E12+J10+J11+J12+O10+O11+O12+T10+T11+T12+Y10+Y11+Y12+AD10+AD11+AD12+AI10+AI11+AI12+AN10+AN11+AN12+BC10+BC11+BC12)</f>
        <v>89</v>
      </c>
      <c r="BN9" s="363">
        <f>SUM(BL9/(BL9+BM9))</f>
        <v>0.28799999999999998</v>
      </c>
      <c r="BO9" s="363">
        <f t="shared" ref="BO9" si="3">RANK(BJ9,$BJ$5:$BJ$48,1)+BN9</f>
        <v>1.288</v>
      </c>
      <c r="BP9" s="447" t="str">
        <f>BF9</f>
        <v>みなみスポーツ
クラブ</v>
      </c>
      <c r="BQ9" s="446">
        <f t="shared" ref="BQ9" si="4">RANK(BO9,$BO$5:$BO$48)</f>
        <v>11</v>
      </c>
    </row>
    <row r="10" spans="1:69" ht="13.5" customHeight="1" x14ac:dyDescent="0.15">
      <c r="A10" s="368"/>
      <c r="B10" s="355">
        <f>IF(C10&gt;E10,1,0)+IF(C11&gt;E11,1,0)+IF(C12&gt;E12,1,0)</f>
        <v>1</v>
      </c>
      <c r="C10" s="58">
        <f>J6</f>
        <v>14</v>
      </c>
      <c r="D10" s="105" t="s">
        <v>232</v>
      </c>
      <c r="E10" s="58">
        <f>H6</f>
        <v>15</v>
      </c>
      <c r="F10" s="357">
        <f>IF(E10&gt;C10,1,0)+IF(E11&gt;C11,1,0)+IF(E12&gt;C12,1,0)</f>
        <v>1</v>
      </c>
      <c r="G10" s="372">
        <f>IF(H10&gt;J10,1,0)+IF(H11&gt;J11,1,0)+IF(H12&gt;J12,1,0)</f>
        <v>0</v>
      </c>
      <c r="H10" s="56"/>
      <c r="I10" s="102" t="s">
        <v>232</v>
      </c>
      <c r="J10" s="56"/>
      <c r="K10" s="372">
        <f>IF(J10&gt;H10,1,0)+IF(J11&gt;H11,1,0)+IF(J12&gt;H12,1,0)</f>
        <v>0</v>
      </c>
      <c r="L10" s="383">
        <f>IF(M10&gt;O10,1,0)+IF(M11&gt;O11,1,0)+IF(M12&gt;O12,1,0)</f>
        <v>0</v>
      </c>
      <c r="M10" s="101">
        <v>1</v>
      </c>
      <c r="N10" s="103" t="s">
        <v>232</v>
      </c>
      <c r="O10" s="101">
        <v>15</v>
      </c>
      <c r="P10" s="383">
        <f>IF(O10&gt;M10,1,0)+IF(O11&gt;M11,1,0)+IF(O12&gt;M12,1,0)</f>
        <v>2</v>
      </c>
      <c r="Q10" s="359">
        <f>IF(R10&gt;T10,1,0)+IF(R11&gt;T11,1,0)+IF(R12&gt;T12,1,0)</f>
        <v>0</v>
      </c>
      <c r="R10" s="60"/>
      <c r="S10" s="104" t="s">
        <v>232</v>
      </c>
      <c r="T10" s="60"/>
      <c r="U10" s="359">
        <f>IF(T10&gt;R10,1,0)+IF(T11&gt;R11,1,0)+IF(T12&gt;R12,1,0)</f>
        <v>0</v>
      </c>
      <c r="V10" s="359">
        <f>IF(W10&gt;Y10,1,0)+IF(W11&gt;Y11,1,0)+IF(W12&gt;Y12,1,0)</f>
        <v>0</v>
      </c>
      <c r="W10" s="60"/>
      <c r="X10" s="104" t="s">
        <v>232</v>
      </c>
      <c r="Y10" s="60"/>
      <c r="Z10" s="359">
        <f>IF(Y10&gt;W10,1,0)+IF(Y11&gt;W11,1,0)+IF(Y12&gt;W12,1,0)</f>
        <v>0</v>
      </c>
      <c r="AA10" s="359">
        <f>IF(AB10&gt;AD10,1,0)+IF(AB11&gt;AD11,1,0)+IF(AB12&gt;AD12,1,0)</f>
        <v>0</v>
      </c>
      <c r="AB10" s="60"/>
      <c r="AC10" s="104" t="s">
        <v>232</v>
      </c>
      <c r="AD10" s="60"/>
      <c r="AE10" s="359">
        <f>IF(AD10&gt;AB10,1,0)+IF(AD11&gt;AB11,1,0)+IF(AD12&gt;AB12,1,0)</f>
        <v>0</v>
      </c>
      <c r="AF10" s="359">
        <f>IF(AG10&gt;AI10,1,0)+IF(AG11&gt;AI11,1,0)+IF(AG12&gt;AI12,1,0)</f>
        <v>0</v>
      </c>
      <c r="AG10" s="60"/>
      <c r="AH10" s="104" t="s">
        <v>232</v>
      </c>
      <c r="AI10" s="60"/>
      <c r="AJ10" s="359">
        <f>IF(AI10&gt;AG10,1,0)+IF(AI11&gt;AG11,1,0)+IF(AI12&gt;AG12,1,0)</f>
        <v>0</v>
      </c>
      <c r="AK10" s="359">
        <f>IF(AL10&gt;AN10,1,0)+IF(AL11&gt;AN11,1,0)+IF(AL12&gt;AN12,1,0)</f>
        <v>0</v>
      </c>
      <c r="AL10" s="60"/>
      <c r="AM10" s="104" t="s">
        <v>232</v>
      </c>
      <c r="AN10" s="60"/>
      <c r="AO10" s="359">
        <f>IF(AN10&gt;AL10,1,0)+IF(AN11&gt;AL11,1,0)+IF(AN12&gt;AL12,1,0)</f>
        <v>0</v>
      </c>
      <c r="AP10" s="359">
        <f>IF(AQ10&gt;AS10,1,0)+IF(AQ11&gt;AS11,1,0)+IF(AQ12&gt;AS12,1,0)</f>
        <v>0</v>
      </c>
      <c r="AQ10" s="60"/>
      <c r="AR10" s="104" t="s">
        <v>232</v>
      </c>
      <c r="AS10" s="60"/>
      <c r="AT10" s="359"/>
      <c r="AU10" s="445">
        <f>IF(AV10&gt;AX10,1,0)+IF(AV11&gt;AX11,1,0)+IF(AV12&gt;AX12,1,0)</f>
        <v>0</v>
      </c>
      <c r="AV10" s="101">
        <v>8</v>
      </c>
      <c r="AW10" s="103" t="s">
        <v>232</v>
      </c>
      <c r="AX10" s="101">
        <v>15</v>
      </c>
      <c r="AY10" s="445">
        <f>IF(AX10&gt;AV10,1,0)+IF(AX11&gt;AV11,1,0)+IF(AX12&gt;AV12,1,0)</f>
        <v>2</v>
      </c>
      <c r="AZ10" s="383">
        <f>IF(BA10&gt;BC10,1,0)+IF(BA11&gt;BC11,1,0)+IF(BA12&gt;BC12,1,0)</f>
        <v>0</v>
      </c>
      <c r="BA10" s="101">
        <v>1</v>
      </c>
      <c r="BB10" s="103" t="s">
        <v>232</v>
      </c>
      <c r="BC10" s="101">
        <v>15</v>
      </c>
      <c r="BD10" s="385">
        <f>IF(BC10&gt;BA10,1,0)+IF(BC11&gt;BA11,1,0)+IF(BC12&gt;BA12,1,0)</f>
        <v>2</v>
      </c>
      <c r="BF10" s="368"/>
      <c r="BG10" s="436"/>
      <c r="BH10" s="361"/>
      <c r="BI10" s="361"/>
      <c r="BJ10" s="450"/>
      <c r="BK10" s="361"/>
      <c r="BL10" s="361"/>
      <c r="BM10" s="361"/>
      <c r="BN10" s="363"/>
      <c r="BO10" s="363"/>
      <c r="BP10" s="447"/>
      <c r="BQ10" s="446"/>
    </row>
    <row r="11" spans="1:69" ht="14.1" customHeight="1" x14ac:dyDescent="0.15">
      <c r="A11" s="368"/>
      <c r="B11" s="355"/>
      <c r="C11" s="58">
        <f>J7</f>
        <v>15</v>
      </c>
      <c r="D11" s="105" t="s">
        <v>232</v>
      </c>
      <c r="E11" s="58">
        <f>H7</f>
        <v>14</v>
      </c>
      <c r="F11" s="357"/>
      <c r="G11" s="372"/>
      <c r="H11" s="56"/>
      <c r="I11" s="102" t="s">
        <v>232</v>
      </c>
      <c r="J11" s="56"/>
      <c r="K11" s="372"/>
      <c r="L11" s="383"/>
      <c r="M11" s="101">
        <v>3</v>
      </c>
      <c r="N11" s="103" t="s">
        <v>232</v>
      </c>
      <c r="O11" s="101">
        <v>15</v>
      </c>
      <c r="P11" s="383"/>
      <c r="Q11" s="359"/>
      <c r="R11" s="60"/>
      <c r="S11" s="104" t="s">
        <v>232</v>
      </c>
      <c r="T11" s="60"/>
      <c r="U11" s="359"/>
      <c r="V11" s="359"/>
      <c r="W11" s="60"/>
      <c r="X11" s="104" t="s">
        <v>232</v>
      </c>
      <c r="Y11" s="60"/>
      <c r="Z11" s="359"/>
      <c r="AA11" s="359"/>
      <c r="AB11" s="60"/>
      <c r="AC11" s="104" t="s">
        <v>232</v>
      </c>
      <c r="AD11" s="60"/>
      <c r="AE11" s="359"/>
      <c r="AF11" s="359"/>
      <c r="AG11" s="60"/>
      <c r="AH11" s="104" t="s">
        <v>232</v>
      </c>
      <c r="AI11" s="60"/>
      <c r="AJ11" s="359"/>
      <c r="AK11" s="359"/>
      <c r="AL11" s="60"/>
      <c r="AM11" s="104" t="s">
        <v>232</v>
      </c>
      <c r="AN11" s="60"/>
      <c r="AO11" s="359"/>
      <c r="AP11" s="359"/>
      <c r="AQ11" s="60"/>
      <c r="AR11" s="104" t="s">
        <v>232</v>
      </c>
      <c r="AS11" s="60"/>
      <c r="AT11" s="359"/>
      <c r="AU11" s="445"/>
      <c r="AV11" s="101">
        <v>8</v>
      </c>
      <c r="AW11" s="103" t="s">
        <v>232</v>
      </c>
      <c r="AX11" s="101">
        <v>15</v>
      </c>
      <c r="AY11" s="445"/>
      <c r="AZ11" s="383"/>
      <c r="BA11" s="101">
        <v>2</v>
      </c>
      <c r="BB11" s="103" t="s">
        <v>232</v>
      </c>
      <c r="BC11" s="101">
        <v>15</v>
      </c>
      <c r="BD11" s="385"/>
      <c r="BF11" s="368"/>
      <c r="BG11" s="436"/>
      <c r="BH11" s="361"/>
      <c r="BI11" s="361"/>
      <c r="BJ11" s="450"/>
      <c r="BK11" s="361"/>
      <c r="BL11" s="361"/>
      <c r="BM11" s="361"/>
      <c r="BN11" s="363"/>
      <c r="BO11" s="363"/>
      <c r="BP11" s="447"/>
      <c r="BQ11" s="446"/>
    </row>
    <row r="12" spans="1:69" ht="14.1" customHeight="1" x14ac:dyDescent="0.15">
      <c r="A12" s="368"/>
      <c r="B12" s="355"/>
      <c r="C12" s="58">
        <f>J8</f>
        <v>0</v>
      </c>
      <c r="D12" s="105" t="s">
        <v>232</v>
      </c>
      <c r="E12" s="58">
        <f>H8</f>
        <v>0</v>
      </c>
      <c r="F12" s="357"/>
      <c r="G12" s="372"/>
      <c r="H12" s="56"/>
      <c r="I12" s="102" t="s">
        <v>232</v>
      </c>
      <c r="J12" s="56"/>
      <c r="K12" s="372"/>
      <c r="L12" s="383"/>
      <c r="M12" s="101"/>
      <c r="N12" s="103" t="s">
        <v>232</v>
      </c>
      <c r="O12" s="101"/>
      <c r="P12" s="383"/>
      <c r="Q12" s="359"/>
      <c r="R12" s="60"/>
      <c r="S12" s="104" t="s">
        <v>232</v>
      </c>
      <c r="T12" s="60"/>
      <c r="U12" s="359"/>
      <c r="V12" s="359"/>
      <c r="W12" s="60"/>
      <c r="X12" s="104" t="s">
        <v>232</v>
      </c>
      <c r="Y12" s="60"/>
      <c r="Z12" s="359"/>
      <c r="AA12" s="359"/>
      <c r="AB12" s="60"/>
      <c r="AC12" s="104" t="s">
        <v>232</v>
      </c>
      <c r="AD12" s="60"/>
      <c r="AE12" s="359"/>
      <c r="AF12" s="359"/>
      <c r="AG12" s="60"/>
      <c r="AH12" s="104" t="s">
        <v>232</v>
      </c>
      <c r="AI12" s="60"/>
      <c r="AJ12" s="359"/>
      <c r="AK12" s="359"/>
      <c r="AL12" s="60"/>
      <c r="AM12" s="104" t="s">
        <v>232</v>
      </c>
      <c r="AN12" s="60"/>
      <c r="AO12" s="359"/>
      <c r="AP12" s="359"/>
      <c r="AQ12" s="60"/>
      <c r="AR12" s="104" t="s">
        <v>232</v>
      </c>
      <c r="AS12" s="60"/>
      <c r="AT12" s="359"/>
      <c r="AU12" s="445"/>
      <c r="AV12" s="101"/>
      <c r="AW12" s="103" t="s">
        <v>232</v>
      </c>
      <c r="AX12" s="101"/>
      <c r="AY12" s="445"/>
      <c r="AZ12" s="383"/>
      <c r="BA12" s="101"/>
      <c r="BB12" s="103" t="s">
        <v>232</v>
      </c>
      <c r="BC12" s="101"/>
      <c r="BD12" s="385"/>
      <c r="BF12" s="368"/>
      <c r="BG12" s="436"/>
      <c r="BH12" s="361"/>
      <c r="BI12" s="361"/>
      <c r="BJ12" s="450"/>
      <c r="BK12" s="361"/>
      <c r="BL12" s="361"/>
      <c r="BM12" s="361"/>
      <c r="BN12" s="363"/>
      <c r="BO12" s="363"/>
      <c r="BP12" s="447"/>
      <c r="BQ12" s="446"/>
    </row>
    <row r="13" spans="1:69" ht="14.1" customHeight="1" x14ac:dyDescent="0.15">
      <c r="A13" s="368" t="str">
        <f>L3</f>
        <v>西尾フレンズ（C）</v>
      </c>
      <c r="B13" s="298">
        <f>L5</f>
        <v>0</v>
      </c>
      <c r="C13" s="365"/>
      <c r="D13" s="365"/>
      <c r="E13" s="365"/>
      <c r="F13" s="365"/>
      <c r="G13" s="376">
        <f>L9</f>
        <v>18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78">
        <v>0</v>
      </c>
      <c r="R13" s="378"/>
      <c r="S13" s="378"/>
      <c r="T13" s="378"/>
      <c r="U13" s="378"/>
      <c r="V13" s="378">
        <v>0</v>
      </c>
      <c r="W13" s="378"/>
      <c r="X13" s="378"/>
      <c r="Y13" s="378"/>
      <c r="Z13" s="378"/>
      <c r="AA13" s="378">
        <v>0</v>
      </c>
      <c r="AB13" s="378"/>
      <c r="AC13" s="378"/>
      <c r="AD13" s="378"/>
      <c r="AE13" s="378"/>
      <c r="AF13" s="378">
        <v>0</v>
      </c>
      <c r="AG13" s="378"/>
      <c r="AH13" s="378"/>
      <c r="AI13" s="378"/>
      <c r="AJ13" s="378"/>
      <c r="AK13" s="378">
        <v>0</v>
      </c>
      <c r="AL13" s="378"/>
      <c r="AM13" s="378"/>
      <c r="AN13" s="378"/>
      <c r="AO13" s="378"/>
      <c r="AP13" s="443">
        <v>3</v>
      </c>
      <c r="AQ13" s="444"/>
      <c r="AR13" s="444"/>
      <c r="AS13" s="444"/>
      <c r="AT13" s="444"/>
      <c r="AU13" s="443">
        <v>8</v>
      </c>
      <c r="AV13" s="444"/>
      <c r="AW13" s="444"/>
      <c r="AX13" s="444"/>
      <c r="AY13" s="444"/>
      <c r="AZ13" s="382">
        <v>13</v>
      </c>
      <c r="BA13" s="382"/>
      <c r="BB13" s="382"/>
      <c r="BC13" s="382"/>
      <c r="BD13" s="384"/>
      <c r="BF13" s="368" t="str">
        <f>A13</f>
        <v>西尾フレンズ（C）</v>
      </c>
      <c r="BG13" s="436">
        <f>IF(B14&gt;F14,1,0)+IF(G14&gt;K14,1,0)+IF(L14&gt;P14,1,0)+IF(Q14&gt;U14,1,0)+IF(V14&gt;Z14,1,0)+IF(AA14&gt;AE14,1,0)+IF(AF14&gt;AJ14,1,0)+IF(AK14&gt;AO14,1,0)+IF(AP14&gt;AT14,1,0)+IF(AU14&gt;AY14,1,0)+IF(AZ14&gt;BD14,1,0)</f>
        <v>3</v>
      </c>
      <c r="BH13" s="361">
        <f t="shared" ref="BH13" si="5">IF(F14&gt;B14,1,0)+IF(K14&gt;G14,1,0)+IF(P14&gt;L14,1,0)+IF(U14&gt;Q14,1,0)+IF(Z14&gt;V14,1,0)+IF(AE14&gt;AA14,1,0)+IF(AJ14&gt;AF14,1,0)+IF(AO14&gt;AK14,1,0)*IF(AT14&gt;AP14,1,0)+IF(AY14&gt;AU14,1,0)+IF(BD14&gt;AZ14,1,0)</f>
        <v>0</v>
      </c>
      <c r="BI13" s="361">
        <f t="shared" ref="BI13" si="6">IF(B14=F14,1,0)+IF(G14=K14,1,0)+IF(L14=P14,1,0)+IF(Q14=U14,1,0)+IF(V14=Z14,1,0)+IF(AA14=AE14,1,0)+IF(AF14=AJ14,1,0)+IF(AK14=AO14,1,0)+IF(AP14=AT14,1,0)+IF(AU14=AY14,1,0)+IF(AZ14=BD14,1,0)-7</f>
        <v>1</v>
      </c>
      <c r="BJ13" s="450">
        <f>SUM((BG13*3)+BI13)</f>
        <v>10</v>
      </c>
      <c r="BK13" s="361">
        <f>RANK(BJ13,$BJ$5:$BJ$48,0)</f>
        <v>1</v>
      </c>
      <c r="BL13" s="361">
        <f>SUM(C14+C15+C16+H14+H15+H16+M14+M15+M16+R14+R15+R16+W14+W15+W16+AB14+AB15+AB16+AG14+AG15+AG16+AL14+AL15+AL16+BA14+BA15+BA16)</f>
        <v>57</v>
      </c>
      <c r="BM13" s="361">
        <f>SUM(E14+E15+E16+J14+J15+J16+O14+O15+O16+T14+T15+T16+Y14+Y15+Y16+AD14+AD15+AD16+AI14+AI15+AI16+AN14+AN15+AN16+BC14+BC15+BC16)</f>
        <v>30</v>
      </c>
      <c r="BN13" s="363">
        <f>SUM(BL13/(BL13+BM13))</f>
        <v>0.65517241379310343</v>
      </c>
      <c r="BO13" s="363">
        <f t="shared" ref="BO13" si="7">RANK(BJ13,$BJ$5:$BJ$48,1)+BN13</f>
        <v>10.655172413793103</v>
      </c>
      <c r="BP13" s="447" t="str">
        <f>BF13</f>
        <v>西尾フレンズ（C）</v>
      </c>
      <c r="BQ13" s="446">
        <f t="shared" ref="BQ13" si="8">RANK(BO13,$BO$5:$BO$48)</f>
        <v>2</v>
      </c>
    </row>
    <row r="14" spans="1:69" ht="14.1" customHeight="1" x14ac:dyDescent="0.15">
      <c r="A14" s="368"/>
      <c r="B14" s="377">
        <f>IF(C14&gt;E14,1,0)+IF(C15&gt;E15,1,0)+IF(C16&gt;E16,1,0)</f>
        <v>0</v>
      </c>
      <c r="C14" s="60">
        <f>O6</f>
        <v>0</v>
      </c>
      <c r="D14" s="104" t="s">
        <v>232</v>
      </c>
      <c r="E14" s="60">
        <f>M6</f>
        <v>0</v>
      </c>
      <c r="F14" s="359">
        <f>IF(E14&gt;C14,1,0)+IF(E15&gt;C15,1,0)+IF(E16&gt;C16,1,0)</f>
        <v>0</v>
      </c>
      <c r="G14" s="357">
        <f>IF(H14&gt;J14,1,0)+IF(H15&gt;J15,1,0)+IF(H16&gt;J16,1,0)</f>
        <v>2</v>
      </c>
      <c r="H14" s="58">
        <f>O10</f>
        <v>15</v>
      </c>
      <c r="I14" s="105" t="s">
        <v>232</v>
      </c>
      <c r="J14" s="58">
        <f>M10</f>
        <v>1</v>
      </c>
      <c r="K14" s="357">
        <f>IF(J14&gt;H14,1,0)+IF(J15&gt;H15,1,0)+IF(J16&gt;H16,1,0)</f>
        <v>0</v>
      </c>
      <c r="L14" s="372">
        <f>IF(M14&gt;O14,1,0)+IF(M15&gt;O15,1,0)+IF(M16&gt;O16,1,0)</f>
        <v>0</v>
      </c>
      <c r="M14" s="56"/>
      <c r="N14" s="102" t="s">
        <v>232</v>
      </c>
      <c r="O14" s="56"/>
      <c r="P14" s="372">
        <f>IF(O14&gt;M14,1,0)+IF(O15&gt;M15,1,0)+IF(O16&gt;M16,1,0)</f>
        <v>0</v>
      </c>
      <c r="Q14" s="359">
        <f>IF(R14&gt;T14,1,0)+IF(R15&gt;T15,1,0)+IF(R16&gt;T16,1,0)</f>
        <v>0</v>
      </c>
      <c r="R14" s="60"/>
      <c r="S14" s="104" t="s">
        <v>232</v>
      </c>
      <c r="T14" s="60"/>
      <c r="U14" s="359">
        <f>IF(T14&gt;R14,1,0)+IF(T15&gt;R15,1,0)+IF(T16&gt;R16,1,0)</f>
        <v>0</v>
      </c>
      <c r="V14" s="359">
        <f>IF(W14&gt;Y14,1,0)+IF(W15&gt;Y15,1,0)+IF(W16&gt;Y16,1,0)</f>
        <v>0</v>
      </c>
      <c r="W14" s="60"/>
      <c r="X14" s="104" t="s">
        <v>232</v>
      </c>
      <c r="Y14" s="60"/>
      <c r="Z14" s="359">
        <f>IF(Y14&gt;W14,1,0)+IF(Y15&gt;W15,1,0)+IF(Y16&gt;W16,1,0)</f>
        <v>0</v>
      </c>
      <c r="AA14" s="359">
        <f>IF(AB14&gt;AD14,1,0)+IF(AB15&gt;AD15,1,0)+IF(AB16&gt;AD16,1,0)</f>
        <v>0</v>
      </c>
      <c r="AB14" s="60"/>
      <c r="AC14" s="104" t="s">
        <v>232</v>
      </c>
      <c r="AD14" s="60"/>
      <c r="AE14" s="359">
        <f>IF(AD14&gt;AB14,1,0)+IF(AD15&gt;AB15,1,0)+IF(AD16&gt;AB16,1,0)</f>
        <v>0</v>
      </c>
      <c r="AF14" s="359">
        <f>IF(AG14&gt;AI14,1,0)+IF(AG15&gt;AI15,1,0)+IF(AG16&gt;AI16,1,0)</f>
        <v>0</v>
      </c>
      <c r="AG14" s="60"/>
      <c r="AH14" s="104" t="s">
        <v>232</v>
      </c>
      <c r="AI14" s="60"/>
      <c r="AJ14" s="359">
        <f>IF(AI14&gt;AG14,1,0)+IF(AI15&gt;AG15,1,0)+IF(AI16&gt;AG16,1,0)</f>
        <v>0</v>
      </c>
      <c r="AK14" s="359">
        <f>IF(AL14&gt;AN14,1,0)+IF(AL15&gt;AN15,1,0)+IF(AL16&gt;AN16,1,0)</f>
        <v>0</v>
      </c>
      <c r="AL14" s="60"/>
      <c r="AM14" s="104" t="s">
        <v>232</v>
      </c>
      <c r="AN14" s="60"/>
      <c r="AO14" s="359">
        <f>IF(AN14&gt;AL14,1,0)+IF(AN15&gt;AL15,1,0)+IF(AN16&gt;AL16,1,0)</f>
        <v>0</v>
      </c>
      <c r="AP14" s="445">
        <f>IF(AQ14&gt;AS14,1,0)+IF(AQ15&gt;AS15,1,0)+IF(AQ16&gt;AS16,1,0)</f>
        <v>2</v>
      </c>
      <c r="AQ14" s="101">
        <v>15</v>
      </c>
      <c r="AR14" s="103" t="s">
        <v>232</v>
      </c>
      <c r="AS14" s="101">
        <v>13</v>
      </c>
      <c r="AT14" s="445">
        <f>IF(AS14&gt;AQ14,1,0)+IF(AS15&gt;AQ15,1,0)+IF(AS16&gt;AQ16,1,0)</f>
        <v>0</v>
      </c>
      <c r="AU14" s="445">
        <f>IF(AV14&gt;AX14,1,0)+IF(AV15&gt;AX15,1,0)+IF(AV16&gt;AX16,1,0)</f>
        <v>2</v>
      </c>
      <c r="AV14" s="101">
        <v>15</v>
      </c>
      <c r="AW14" s="103" t="s">
        <v>232</v>
      </c>
      <c r="AX14" s="101">
        <v>11</v>
      </c>
      <c r="AY14" s="445">
        <f>IF(AX14&gt;AV14,1,0)+IF(AX15&gt;AV15,1,0)+IF(AX16&gt;AV16,1,0)</f>
        <v>0</v>
      </c>
      <c r="AZ14" s="383">
        <f>IF(BA14&gt;BC14,1,0)+IF(BA15&gt;BC15,1,0)+IF(BA16&gt;BC16,1,0)</f>
        <v>1</v>
      </c>
      <c r="BA14" s="101">
        <v>12</v>
      </c>
      <c r="BB14" s="103" t="s">
        <v>232</v>
      </c>
      <c r="BC14" s="101">
        <v>15</v>
      </c>
      <c r="BD14" s="385">
        <f>IF(BC14&gt;BA14,1,0)+IF(BC15&gt;BA15,1,0)+IF(BC16&gt;BA16,1,0)</f>
        <v>1</v>
      </c>
      <c r="BF14" s="368"/>
      <c r="BG14" s="436"/>
      <c r="BH14" s="361"/>
      <c r="BI14" s="361"/>
      <c r="BJ14" s="450"/>
      <c r="BK14" s="361"/>
      <c r="BL14" s="361"/>
      <c r="BM14" s="361"/>
      <c r="BN14" s="363"/>
      <c r="BO14" s="363"/>
      <c r="BP14" s="447"/>
      <c r="BQ14" s="446"/>
    </row>
    <row r="15" spans="1:69" ht="14.1" customHeight="1" x14ac:dyDescent="0.15">
      <c r="A15" s="368"/>
      <c r="B15" s="377"/>
      <c r="C15" s="60">
        <f>O7</f>
        <v>0</v>
      </c>
      <c r="D15" s="104" t="s">
        <v>232</v>
      </c>
      <c r="E15" s="60">
        <f>M7</f>
        <v>0</v>
      </c>
      <c r="F15" s="359"/>
      <c r="G15" s="357"/>
      <c r="H15" s="58">
        <f>O11</f>
        <v>15</v>
      </c>
      <c r="I15" s="105" t="s">
        <v>232</v>
      </c>
      <c r="J15" s="58">
        <f>M11</f>
        <v>3</v>
      </c>
      <c r="K15" s="357"/>
      <c r="L15" s="372"/>
      <c r="M15" s="56"/>
      <c r="N15" s="102" t="s">
        <v>232</v>
      </c>
      <c r="O15" s="56"/>
      <c r="P15" s="372"/>
      <c r="Q15" s="359"/>
      <c r="R15" s="60"/>
      <c r="S15" s="104" t="s">
        <v>232</v>
      </c>
      <c r="T15" s="60"/>
      <c r="U15" s="359"/>
      <c r="V15" s="359"/>
      <c r="W15" s="60"/>
      <c r="X15" s="104" t="s">
        <v>232</v>
      </c>
      <c r="Y15" s="60"/>
      <c r="Z15" s="359"/>
      <c r="AA15" s="359"/>
      <c r="AB15" s="60"/>
      <c r="AC15" s="104" t="s">
        <v>232</v>
      </c>
      <c r="AD15" s="60"/>
      <c r="AE15" s="359"/>
      <c r="AF15" s="359"/>
      <c r="AG15" s="60"/>
      <c r="AH15" s="104" t="s">
        <v>232</v>
      </c>
      <c r="AI15" s="60"/>
      <c r="AJ15" s="359"/>
      <c r="AK15" s="359"/>
      <c r="AL15" s="60"/>
      <c r="AM15" s="104" t="s">
        <v>232</v>
      </c>
      <c r="AN15" s="60"/>
      <c r="AO15" s="359"/>
      <c r="AP15" s="445"/>
      <c r="AQ15" s="101">
        <v>15</v>
      </c>
      <c r="AR15" s="103" t="s">
        <v>232</v>
      </c>
      <c r="AS15" s="101">
        <v>14</v>
      </c>
      <c r="AT15" s="445"/>
      <c r="AU15" s="445"/>
      <c r="AV15" s="101">
        <v>15</v>
      </c>
      <c r="AW15" s="103" t="s">
        <v>232</v>
      </c>
      <c r="AX15" s="101">
        <v>14</v>
      </c>
      <c r="AY15" s="445"/>
      <c r="AZ15" s="383"/>
      <c r="BA15" s="101">
        <v>15</v>
      </c>
      <c r="BB15" s="103" t="s">
        <v>232</v>
      </c>
      <c r="BC15" s="101">
        <v>11</v>
      </c>
      <c r="BD15" s="385"/>
      <c r="BF15" s="368"/>
      <c r="BG15" s="436"/>
      <c r="BH15" s="361"/>
      <c r="BI15" s="361"/>
      <c r="BJ15" s="450"/>
      <c r="BK15" s="361"/>
      <c r="BL15" s="361"/>
      <c r="BM15" s="361"/>
      <c r="BN15" s="363"/>
      <c r="BO15" s="363"/>
      <c r="BP15" s="447"/>
      <c r="BQ15" s="446"/>
    </row>
    <row r="16" spans="1:69" ht="14.1" customHeight="1" x14ac:dyDescent="0.15">
      <c r="A16" s="368"/>
      <c r="B16" s="377"/>
      <c r="C16" s="60">
        <f>O8</f>
        <v>0</v>
      </c>
      <c r="D16" s="104" t="s">
        <v>232</v>
      </c>
      <c r="E16" s="60">
        <f>M8</f>
        <v>0</v>
      </c>
      <c r="F16" s="359"/>
      <c r="G16" s="357"/>
      <c r="H16" s="58">
        <f>O12</f>
        <v>0</v>
      </c>
      <c r="I16" s="105" t="s">
        <v>232</v>
      </c>
      <c r="J16" s="58">
        <f>M12</f>
        <v>0</v>
      </c>
      <c r="K16" s="357"/>
      <c r="L16" s="372"/>
      <c r="M16" s="56"/>
      <c r="N16" s="102" t="s">
        <v>232</v>
      </c>
      <c r="O16" s="56"/>
      <c r="P16" s="372"/>
      <c r="Q16" s="359"/>
      <c r="R16" s="60"/>
      <c r="S16" s="104" t="s">
        <v>232</v>
      </c>
      <c r="T16" s="60"/>
      <c r="U16" s="359"/>
      <c r="V16" s="359"/>
      <c r="W16" s="60"/>
      <c r="X16" s="104" t="s">
        <v>232</v>
      </c>
      <c r="Y16" s="60"/>
      <c r="Z16" s="359"/>
      <c r="AA16" s="359"/>
      <c r="AB16" s="60"/>
      <c r="AC16" s="104" t="s">
        <v>232</v>
      </c>
      <c r="AD16" s="60"/>
      <c r="AE16" s="359"/>
      <c r="AF16" s="359"/>
      <c r="AG16" s="60"/>
      <c r="AH16" s="104" t="s">
        <v>232</v>
      </c>
      <c r="AI16" s="60"/>
      <c r="AJ16" s="359"/>
      <c r="AK16" s="359"/>
      <c r="AL16" s="60"/>
      <c r="AM16" s="104" t="s">
        <v>232</v>
      </c>
      <c r="AN16" s="60"/>
      <c r="AO16" s="359"/>
      <c r="AP16" s="445"/>
      <c r="AQ16" s="101"/>
      <c r="AR16" s="103" t="s">
        <v>232</v>
      </c>
      <c r="AS16" s="101"/>
      <c r="AT16" s="445"/>
      <c r="AU16" s="445"/>
      <c r="AV16" s="101"/>
      <c r="AW16" s="103" t="s">
        <v>232</v>
      </c>
      <c r="AX16" s="101"/>
      <c r="AY16" s="445"/>
      <c r="AZ16" s="383"/>
      <c r="BA16" s="101"/>
      <c r="BB16" s="103" t="s">
        <v>232</v>
      </c>
      <c r="BC16" s="101"/>
      <c r="BD16" s="385"/>
      <c r="BF16" s="368"/>
      <c r="BG16" s="436"/>
      <c r="BH16" s="361"/>
      <c r="BI16" s="361"/>
      <c r="BJ16" s="450"/>
      <c r="BK16" s="361"/>
      <c r="BL16" s="361"/>
      <c r="BM16" s="361"/>
      <c r="BN16" s="363"/>
      <c r="BO16" s="363"/>
      <c r="BP16" s="447"/>
      <c r="BQ16" s="446"/>
    </row>
    <row r="17" spans="1:69" ht="14.1" customHeight="1" x14ac:dyDescent="0.15">
      <c r="A17" s="368" t="str">
        <f>Q3</f>
        <v>下山ファイターズ</v>
      </c>
      <c r="B17" s="298">
        <f>Q5</f>
        <v>0</v>
      </c>
      <c r="C17" s="365"/>
      <c r="D17" s="365"/>
      <c r="E17" s="365"/>
      <c r="F17" s="365"/>
      <c r="G17" s="365">
        <f>Q9</f>
        <v>0</v>
      </c>
      <c r="H17" s="365"/>
      <c r="I17" s="365"/>
      <c r="J17" s="365"/>
      <c r="K17" s="365"/>
      <c r="L17" s="365">
        <f>Q13</f>
        <v>0</v>
      </c>
      <c r="M17" s="365"/>
      <c r="N17" s="365"/>
      <c r="O17" s="365"/>
      <c r="P17" s="365"/>
      <c r="Q17" s="366"/>
      <c r="R17" s="366"/>
      <c r="S17" s="366"/>
      <c r="T17" s="366"/>
      <c r="U17" s="366"/>
      <c r="V17" s="378">
        <v>0</v>
      </c>
      <c r="W17" s="378"/>
      <c r="X17" s="378"/>
      <c r="Y17" s="378"/>
      <c r="Z17" s="378"/>
      <c r="AA17" s="378">
        <v>0</v>
      </c>
      <c r="AB17" s="378"/>
      <c r="AC17" s="378"/>
      <c r="AD17" s="378"/>
      <c r="AE17" s="378"/>
      <c r="AF17" s="378">
        <v>0</v>
      </c>
      <c r="AG17" s="378"/>
      <c r="AH17" s="378"/>
      <c r="AI17" s="378"/>
      <c r="AJ17" s="378"/>
      <c r="AK17" s="382">
        <v>4</v>
      </c>
      <c r="AL17" s="382"/>
      <c r="AM17" s="382"/>
      <c r="AN17" s="382"/>
      <c r="AO17" s="382"/>
      <c r="AP17" s="443">
        <v>9</v>
      </c>
      <c r="AQ17" s="444"/>
      <c r="AR17" s="444"/>
      <c r="AS17" s="444"/>
      <c r="AT17" s="444"/>
      <c r="AU17" s="443">
        <v>14</v>
      </c>
      <c r="AV17" s="444"/>
      <c r="AW17" s="444"/>
      <c r="AX17" s="444"/>
      <c r="AY17" s="444"/>
      <c r="AZ17" s="382">
        <v>19</v>
      </c>
      <c r="BA17" s="382"/>
      <c r="BB17" s="382"/>
      <c r="BC17" s="382"/>
      <c r="BD17" s="384"/>
      <c r="BF17" s="368" t="str">
        <f>A17</f>
        <v>下山ファイターズ</v>
      </c>
      <c r="BG17" s="436">
        <f t="shared" ref="BG17" si="9">IF(B18&gt;F18,1,0)+IF(G18&gt;K18,1,0)+IF(L18&gt;P18,1,0)+IF(Q18&gt;U18,1,0)+IF(V18&gt;Z18,1,0)+IF(AA18&gt;AE18,1,0)+IF(AF18&gt;AJ18,1,0)+IF(AK18&gt;AO18,1,0)+IF(AP18&gt;AT18,1,0)+IF(AU18&gt;AY18,1,0)*IF(AZ18&gt;BD18,1,0)</f>
        <v>1</v>
      </c>
      <c r="BH17" s="361">
        <f t="shared" ref="BH17" si="10">IF(F18&gt;B18,1,0)+IF(K18&gt;G18,1,0)+IF(P18&gt;L18,1,0)+IF(U18&gt;Q18,1,0)+IF(Z18&gt;V18,1,0)+IF(AE18&gt;AA18,1,0)+IF(AJ18&gt;AF18,1,0)+IF(AO18&gt;AK18,1,0)*IF(AT18&gt;AP18,1,0)+IF(AY18&gt;AU18,1,0)+IF(BD18&gt;AZ18,1,0)</f>
        <v>2</v>
      </c>
      <c r="BI17" s="361">
        <f t="shared" ref="BI17" si="11">IF(B18=F18,1,0)+IF(G18=K18,1,0)+IF(L18=P18,1,0)+IF(Q18=U18,1,0)+IF(V18=Z18,1,0)+IF(AA18=AE18,1,0)+IF(AF18=AJ18,1,0)+IF(AK18=AO18,1,0)+IF(AP18=AT18,1,0)+IF(AU18=AY18,1,0)+IF(AZ18=BD18,1,0)-7</f>
        <v>0</v>
      </c>
      <c r="BJ17" s="450">
        <f>SUM((BG17*3)+BI17)</f>
        <v>3</v>
      </c>
      <c r="BK17" s="361">
        <f>RANK(BJ17,$BJ$5:$BJ$48,0)</f>
        <v>8</v>
      </c>
      <c r="BL17" s="361">
        <f>SUM(C18+C19+C20+H18+H19+H20+M18+M19+M20+R18+R19+R20+W18+W19+W20+AB18+AB19+AB20+AG18+AG19+AG20+AL18+AL19+AL20+BA18+BA19+BA20)</f>
        <v>40</v>
      </c>
      <c r="BM17" s="361">
        <f>SUM(E18+E19+E20+J18+J19+J20+O18+O19+O20+T18+T19+T20+Y18+Y19+Y20+AD18+AD19+AD20+AI18+AI19+AI20+AN18+AN19+AN20+BC18+BC19+BC20)</f>
        <v>51</v>
      </c>
      <c r="BN17" s="363">
        <f>SUM(BL17/(BL17+BM17))</f>
        <v>0.43956043956043955</v>
      </c>
      <c r="BO17" s="363">
        <f t="shared" ref="BO17" si="12">RANK(BJ17,$BJ$5:$BJ$48,1)+BN17</f>
        <v>3.4395604395604398</v>
      </c>
      <c r="BP17" s="447" t="str">
        <f>BF17</f>
        <v>下山ファイターズ</v>
      </c>
      <c r="BQ17" s="446">
        <f t="shared" ref="BQ17" si="13">RANK(BO17,$BO$5:$BO$48)</f>
        <v>9</v>
      </c>
    </row>
    <row r="18" spans="1:69" ht="14.1" customHeight="1" x14ac:dyDescent="0.15">
      <c r="A18" s="368"/>
      <c r="B18" s="377">
        <f>IF(C18&gt;E18,1,0)+IF(C19&gt;E19,1,0)+IF(C20&gt;E20,1,0)</f>
        <v>0</v>
      </c>
      <c r="C18" s="60">
        <f>T6</f>
        <v>0</v>
      </c>
      <c r="D18" s="104" t="s">
        <v>232</v>
      </c>
      <c r="E18" s="60">
        <f>R6</f>
        <v>0</v>
      </c>
      <c r="F18" s="359">
        <f>IF(E18&gt;C18,1,0)+IF(E19&gt;C19,1,0)+IF(E20&gt;C20,1,0)</f>
        <v>0</v>
      </c>
      <c r="G18" s="359">
        <f>IF(H18&gt;J18,1,0)+IF(H19&gt;J19,1,0)+IF(H20&gt;J20,1,0)</f>
        <v>0</v>
      </c>
      <c r="H18" s="60">
        <f>T10</f>
        <v>0</v>
      </c>
      <c r="I18" s="104" t="s">
        <v>232</v>
      </c>
      <c r="J18" s="60">
        <f>R10</f>
        <v>0</v>
      </c>
      <c r="K18" s="359">
        <f>IF(J18&gt;H18,1,0)+IF(J19&gt;H19,1,0)+IF(J20&gt;H20,1,0)</f>
        <v>0</v>
      </c>
      <c r="L18" s="359">
        <f>IF(M18&gt;O18,1,0)+IF(M19&gt;O19,1,0)+IF(M20&gt;O20,1,0)</f>
        <v>0</v>
      </c>
      <c r="M18" s="60">
        <f>T14</f>
        <v>0</v>
      </c>
      <c r="N18" s="104" t="s">
        <v>232</v>
      </c>
      <c r="O18" s="60">
        <f>R14</f>
        <v>0</v>
      </c>
      <c r="P18" s="359">
        <f>IF(O18&gt;M18,1,0)+IF(O19&gt;M19,1,0)+IF(O20&gt;M20,1,0)</f>
        <v>0</v>
      </c>
      <c r="Q18" s="372">
        <f>IF(R18&gt;T18,1,0)+IF(R19&gt;T19,1,0)+IF(R20&gt;T20,1,0)</f>
        <v>0</v>
      </c>
      <c r="R18" s="56"/>
      <c r="S18" s="102" t="s">
        <v>232</v>
      </c>
      <c r="T18" s="56"/>
      <c r="U18" s="372">
        <f>IF(T18&gt;R18,1,0)+IF(T19&gt;R19,1,0)+IF(T20&gt;R20,1,0)</f>
        <v>0</v>
      </c>
      <c r="V18" s="359">
        <f>IF(W18&gt;Y18,1,0)+IF(W19&gt;Y19,1,0)+IF(W20&gt;Y20,1,0)</f>
        <v>0</v>
      </c>
      <c r="W18" s="60"/>
      <c r="X18" s="104" t="s">
        <v>232</v>
      </c>
      <c r="Y18" s="60"/>
      <c r="Z18" s="359">
        <f>IF(Y18&gt;W18,1,0)+IF(Y19&gt;W19,1,0)+IF(Y20&gt;W20,1,0)</f>
        <v>0</v>
      </c>
      <c r="AA18" s="359">
        <f>IF(AB18&gt;AD18,1,0)+IF(AB19&gt;AD19,1,0)+IF(AB20&gt;AD20,1,0)</f>
        <v>0</v>
      </c>
      <c r="AB18" s="60"/>
      <c r="AC18" s="104" t="s">
        <v>232</v>
      </c>
      <c r="AD18" s="60"/>
      <c r="AE18" s="359">
        <f>IF(AD18&gt;AB18,1,0)+IF(AD19&gt;AB19,1,0)+IF(AD20&gt;AB20,1,0)</f>
        <v>0</v>
      </c>
      <c r="AF18" s="359">
        <f>IF(AG18&gt;AI18,1,0)+IF(AG19&gt;AI19,1,0)+IF(AG20&gt;AI20,1,0)</f>
        <v>0</v>
      </c>
      <c r="AG18" s="60"/>
      <c r="AH18" s="104" t="s">
        <v>232</v>
      </c>
      <c r="AI18" s="60"/>
      <c r="AJ18" s="359">
        <f>IF(AI18&gt;AG18,1,0)+IF(AI19&gt;AG19,1,0)+IF(AI20&gt;AG20,1,0)</f>
        <v>0</v>
      </c>
      <c r="AK18" s="383">
        <f>IF(AL18&gt;AN18,1,0)+IF(AL19&gt;AN19,1,0)+IF(AL20&gt;AN20,1,0)</f>
        <v>2</v>
      </c>
      <c r="AL18" s="101">
        <v>15</v>
      </c>
      <c r="AM18" s="103" t="s">
        <v>232</v>
      </c>
      <c r="AN18" s="101">
        <v>7</v>
      </c>
      <c r="AO18" s="383">
        <f>IF(AN18&gt;AL18,1,0)+IF(AN19&gt;AL19,1,0)+IF(AN20&gt;AL20,1,0)</f>
        <v>0</v>
      </c>
      <c r="AP18" s="445">
        <f>IF(AQ18&gt;AS18,1,0)+IF(AQ19&gt;AS19,1,0)+IF(AQ20&gt;AS20,1,0)</f>
        <v>0</v>
      </c>
      <c r="AQ18" s="101">
        <v>9</v>
      </c>
      <c r="AR18" s="103" t="s">
        <v>232</v>
      </c>
      <c r="AS18" s="101">
        <v>15</v>
      </c>
      <c r="AT18" s="445">
        <f>IF(AS18&gt;AQ18,1,0)+IF(AS19&gt;AQ19,1,0)+IF(AS20&gt;AQ20,1,0)</f>
        <v>2</v>
      </c>
      <c r="AU18" s="445">
        <f>IF(AV18&gt;AX18,1,0)+IF(AV19&gt;AX19,1,0)+IF(AV20&gt;AX20,1,0)</f>
        <v>0</v>
      </c>
      <c r="AV18" s="101">
        <v>8</v>
      </c>
      <c r="AW18" s="103" t="s">
        <v>232</v>
      </c>
      <c r="AX18" s="101">
        <v>15</v>
      </c>
      <c r="AY18" s="445">
        <f>IF(AX18&gt;AV18,1,0)+IF(AX19&gt;AV19,1,0)+IF(AX20&gt;AV20,1,0)</f>
        <v>2</v>
      </c>
      <c r="AZ18" s="383">
        <f>IF(BA18&gt;BC18,1,0)+IF(BA19&gt;BC19,1,0)+IF(BA20&gt;BC20,1,0)</f>
        <v>0</v>
      </c>
      <c r="BA18" s="101">
        <v>9</v>
      </c>
      <c r="BB18" s="103" t="s">
        <v>232</v>
      </c>
      <c r="BC18" s="101">
        <v>15</v>
      </c>
      <c r="BD18" s="385">
        <f>IF(BC18&gt;BA18,1,0)+IF(BC19&gt;BA19,1,0)+IF(BC20&gt;BA20,1,0)</f>
        <v>2</v>
      </c>
      <c r="BF18" s="368"/>
      <c r="BG18" s="436"/>
      <c r="BH18" s="361"/>
      <c r="BI18" s="361"/>
      <c r="BJ18" s="450"/>
      <c r="BK18" s="361"/>
      <c r="BL18" s="361"/>
      <c r="BM18" s="361"/>
      <c r="BN18" s="363"/>
      <c r="BO18" s="363"/>
      <c r="BP18" s="447"/>
      <c r="BQ18" s="446"/>
    </row>
    <row r="19" spans="1:69" ht="14.1" customHeight="1" x14ac:dyDescent="0.15">
      <c r="A19" s="368"/>
      <c r="B19" s="377"/>
      <c r="C19" s="60">
        <f>T7</f>
        <v>0</v>
      </c>
      <c r="D19" s="104" t="s">
        <v>232</v>
      </c>
      <c r="E19" s="60">
        <f>R7</f>
        <v>0</v>
      </c>
      <c r="F19" s="359"/>
      <c r="G19" s="359"/>
      <c r="H19" s="60">
        <f>T11</f>
        <v>0</v>
      </c>
      <c r="I19" s="104" t="s">
        <v>232</v>
      </c>
      <c r="J19" s="60">
        <f>R11</f>
        <v>0</v>
      </c>
      <c r="K19" s="359"/>
      <c r="L19" s="359"/>
      <c r="M19" s="60">
        <f>T15</f>
        <v>0</v>
      </c>
      <c r="N19" s="104" t="s">
        <v>232</v>
      </c>
      <c r="O19" s="60">
        <f>R15</f>
        <v>0</v>
      </c>
      <c r="P19" s="359"/>
      <c r="Q19" s="372"/>
      <c r="R19" s="56"/>
      <c r="S19" s="102" t="s">
        <v>232</v>
      </c>
      <c r="T19" s="56"/>
      <c r="U19" s="372"/>
      <c r="V19" s="359"/>
      <c r="W19" s="60"/>
      <c r="X19" s="104" t="s">
        <v>232</v>
      </c>
      <c r="Y19" s="60"/>
      <c r="Z19" s="359"/>
      <c r="AA19" s="359"/>
      <c r="AB19" s="60"/>
      <c r="AC19" s="104" t="s">
        <v>232</v>
      </c>
      <c r="AD19" s="60"/>
      <c r="AE19" s="359"/>
      <c r="AF19" s="359"/>
      <c r="AG19" s="60"/>
      <c r="AH19" s="104" t="s">
        <v>232</v>
      </c>
      <c r="AI19" s="60"/>
      <c r="AJ19" s="359"/>
      <c r="AK19" s="383"/>
      <c r="AL19" s="101">
        <v>15</v>
      </c>
      <c r="AM19" s="103" t="s">
        <v>232</v>
      </c>
      <c r="AN19" s="101">
        <v>14</v>
      </c>
      <c r="AO19" s="383"/>
      <c r="AP19" s="445"/>
      <c r="AQ19" s="101">
        <v>11</v>
      </c>
      <c r="AR19" s="103" t="s">
        <v>232</v>
      </c>
      <c r="AS19" s="101">
        <v>15</v>
      </c>
      <c r="AT19" s="445"/>
      <c r="AU19" s="445"/>
      <c r="AV19" s="101">
        <v>8</v>
      </c>
      <c r="AW19" s="103" t="s">
        <v>232</v>
      </c>
      <c r="AX19" s="101">
        <v>15</v>
      </c>
      <c r="AY19" s="445"/>
      <c r="AZ19" s="383"/>
      <c r="BA19" s="101">
        <v>1</v>
      </c>
      <c r="BB19" s="103" t="s">
        <v>232</v>
      </c>
      <c r="BC19" s="101">
        <v>15</v>
      </c>
      <c r="BD19" s="385"/>
      <c r="BF19" s="368"/>
      <c r="BG19" s="436"/>
      <c r="BH19" s="361"/>
      <c r="BI19" s="361"/>
      <c r="BJ19" s="450"/>
      <c r="BK19" s="361"/>
      <c r="BL19" s="361"/>
      <c r="BM19" s="361"/>
      <c r="BN19" s="363"/>
      <c r="BO19" s="363"/>
      <c r="BP19" s="447"/>
      <c r="BQ19" s="446"/>
    </row>
    <row r="20" spans="1:69" ht="14.1" customHeight="1" x14ac:dyDescent="0.15">
      <c r="A20" s="368"/>
      <c r="B20" s="377"/>
      <c r="C20" s="60">
        <f>T8</f>
        <v>0</v>
      </c>
      <c r="D20" s="104" t="s">
        <v>232</v>
      </c>
      <c r="E20" s="60">
        <f>R8</f>
        <v>0</v>
      </c>
      <c r="F20" s="359"/>
      <c r="G20" s="359"/>
      <c r="H20" s="60">
        <f>T12</f>
        <v>0</v>
      </c>
      <c r="I20" s="104" t="s">
        <v>232</v>
      </c>
      <c r="J20" s="60">
        <f>R12</f>
        <v>0</v>
      </c>
      <c r="K20" s="359"/>
      <c r="L20" s="359"/>
      <c r="M20" s="60">
        <f>T16</f>
        <v>0</v>
      </c>
      <c r="N20" s="104" t="s">
        <v>232</v>
      </c>
      <c r="O20" s="60">
        <f>R16</f>
        <v>0</v>
      </c>
      <c r="P20" s="359"/>
      <c r="Q20" s="372"/>
      <c r="R20" s="56"/>
      <c r="S20" s="102" t="s">
        <v>232</v>
      </c>
      <c r="T20" s="56"/>
      <c r="U20" s="372"/>
      <c r="V20" s="359"/>
      <c r="W20" s="60"/>
      <c r="X20" s="104" t="s">
        <v>232</v>
      </c>
      <c r="Y20" s="60"/>
      <c r="Z20" s="359"/>
      <c r="AA20" s="359"/>
      <c r="AB20" s="60"/>
      <c r="AC20" s="104" t="s">
        <v>232</v>
      </c>
      <c r="AD20" s="60"/>
      <c r="AE20" s="359"/>
      <c r="AF20" s="359"/>
      <c r="AG20" s="60"/>
      <c r="AH20" s="104" t="s">
        <v>232</v>
      </c>
      <c r="AI20" s="60"/>
      <c r="AJ20" s="359"/>
      <c r="AK20" s="383"/>
      <c r="AL20" s="101"/>
      <c r="AM20" s="103" t="s">
        <v>232</v>
      </c>
      <c r="AN20" s="101"/>
      <c r="AO20" s="383"/>
      <c r="AP20" s="445"/>
      <c r="AQ20" s="101"/>
      <c r="AR20" s="103" t="s">
        <v>232</v>
      </c>
      <c r="AS20" s="101"/>
      <c r="AT20" s="445"/>
      <c r="AU20" s="445"/>
      <c r="AV20" s="101"/>
      <c r="AW20" s="103" t="s">
        <v>232</v>
      </c>
      <c r="AX20" s="101"/>
      <c r="AY20" s="445"/>
      <c r="AZ20" s="383"/>
      <c r="BA20" s="101"/>
      <c r="BB20" s="103" t="s">
        <v>232</v>
      </c>
      <c r="BC20" s="101"/>
      <c r="BD20" s="385"/>
      <c r="BF20" s="368"/>
      <c r="BG20" s="436"/>
      <c r="BH20" s="361"/>
      <c r="BI20" s="361"/>
      <c r="BJ20" s="450"/>
      <c r="BK20" s="361"/>
      <c r="BL20" s="361"/>
      <c r="BM20" s="361"/>
      <c r="BN20" s="363"/>
      <c r="BO20" s="363"/>
      <c r="BP20" s="447"/>
      <c r="BQ20" s="446"/>
    </row>
    <row r="21" spans="1:69" ht="14.1" customHeight="1" x14ac:dyDescent="0.15">
      <c r="A21" s="368" t="str">
        <f>V3</f>
        <v>豊田JV朝日　C</v>
      </c>
      <c r="B21" s="298">
        <f>V5</f>
        <v>0</v>
      </c>
      <c r="C21" s="365"/>
      <c r="D21" s="365"/>
      <c r="E21" s="365"/>
      <c r="F21" s="365"/>
      <c r="G21" s="365">
        <f>V9</f>
        <v>0</v>
      </c>
      <c r="H21" s="365"/>
      <c r="I21" s="365"/>
      <c r="J21" s="365"/>
      <c r="K21" s="365"/>
      <c r="L21" s="365">
        <f>V13</f>
        <v>0</v>
      </c>
      <c r="M21" s="365"/>
      <c r="N21" s="365"/>
      <c r="O21" s="365"/>
      <c r="P21" s="365"/>
      <c r="Q21" s="365">
        <f>V17</f>
        <v>0</v>
      </c>
      <c r="R21" s="365"/>
      <c r="S21" s="365"/>
      <c r="T21" s="365"/>
      <c r="U21" s="365"/>
      <c r="V21" s="366"/>
      <c r="W21" s="366"/>
      <c r="X21" s="366"/>
      <c r="Y21" s="366"/>
      <c r="Z21" s="366"/>
      <c r="AA21" s="378">
        <v>0</v>
      </c>
      <c r="AB21" s="378"/>
      <c r="AC21" s="378"/>
      <c r="AD21" s="378"/>
      <c r="AE21" s="378"/>
      <c r="AF21" s="382">
        <v>5</v>
      </c>
      <c r="AG21" s="382"/>
      <c r="AH21" s="382"/>
      <c r="AI21" s="382"/>
      <c r="AJ21" s="382"/>
      <c r="AK21" s="382">
        <v>10</v>
      </c>
      <c r="AL21" s="382"/>
      <c r="AM21" s="382"/>
      <c r="AN21" s="382"/>
      <c r="AO21" s="382"/>
      <c r="AP21" s="443">
        <v>15</v>
      </c>
      <c r="AQ21" s="444"/>
      <c r="AR21" s="444"/>
      <c r="AS21" s="444"/>
      <c r="AT21" s="444"/>
      <c r="AU21" s="443">
        <v>20</v>
      </c>
      <c r="AV21" s="444"/>
      <c r="AW21" s="444"/>
      <c r="AX21" s="444"/>
      <c r="AY21" s="444"/>
      <c r="AZ21" s="378">
        <v>0</v>
      </c>
      <c r="BA21" s="378"/>
      <c r="BB21" s="378"/>
      <c r="BC21" s="378"/>
      <c r="BD21" s="379"/>
      <c r="BF21" s="368" t="str">
        <f>A21</f>
        <v>豊田JV朝日　C</v>
      </c>
      <c r="BG21" s="436">
        <f t="shared" ref="BG21" si="14">IF(B22&gt;F22,1,0)+IF(G22&gt;K22,1,0)+IF(L22&gt;P22,1,0)+IF(Q22&gt;U22,1,0)+IF(V22&gt;Z22,1,0)+IF(AA22&gt;AE22,1,0)+IF(AF22&gt;AJ22,1,0)+IF(AK22&gt;AO22,1,0)+IF(AP22&gt;AT22,1,0)+IF(AU22&gt;AY22,1,0)*IF(AZ22&gt;BD22,1,0)</f>
        <v>0</v>
      </c>
      <c r="BH21" s="361">
        <f t="shared" ref="BH21" si="15">IF(F22&gt;B22,1,0)+IF(K22&gt;G22,1,0)+IF(P22&gt;L22,1,0)+IF(U22&gt;Q22,1,0)+IF(Z22&gt;V22,1,0)+IF(AE22&gt;AA22,1,0)+IF(AJ22&gt;AF22,1,0)+IF(AO22&gt;AK22,1,0)*IF(AT22&gt;AP22,1,0)+IF(AY22&gt;AU22,1,0)+IF(BD22&gt;AZ22,1,0)</f>
        <v>1</v>
      </c>
      <c r="BI21" s="361">
        <f t="shared" ref="BI21" si="16">IF(B22=F22,1,0)+IF(G22=K22,1,0)+IF(L22=P22,1,0)+IF(Q22=U22,1,0)+IF(V22=Z22,1,0)+IF(AA22=AE22,1,0)+IF(AF22=AJ22,1,0)+IF(AK22=AO22,1,0)+IF(AP22=AT22,1,0)+IF(AU22=AY22,1,0)+IF(AZ22=BD22,1,0)-7</f>
        <v>3</v>
      </c>
      <c r="BJ21" s="450">
        <f>SUM((BG21*3)+BI21)</f>
        <v>3</v>
      </c>
      <c r="BK21" s="361">
        <f>RANK(BJ21,$BJ$5:$BJ$48,0)</f>
        <v>8</v>
      </c>
      <c r="BL21" s="361">
        <f>SUM(C22+C23+C24+H22+H23+H24+M22+M23+M24+R22+R23+R24+W22+W23+W24+AB22+AB23+AB24+AG22+AG23+AG24+AL22+AL23+AL24+BA22+BA23+BA24)</f>
        <v>56</v>
      </c>
      <c r="BM21" s="361">
        <f>SUM(E22+E23+E24+J22+J23+J24+O22+O23+O24+T22+T23+T24+Y22+Y23+Y24+AD22+AD23+AD24+AI22+AI23+AI24+AN22+AN23+AN24+BC22+BC23+BC24)</f>
        <v>54</v>
      </c>
      <c r="BN21" s="363">
        <f>SUM(BL21/(BL21+BM21))</f>
        <v>0.50909090909090904</v>
      </c>
      <c r="BO21" s="363">
        <f t="shared" ref="BO21" si="17">RANK(BJ21,$BJ$5:$BJ$48,1)+BN21</f>
        <v>3.5090909090909088</v>
      </c>
      <c r="BP21" s="447" t="str">
        <f>BF21</f>
        <v>豊田JV朝日　C</v>
      </c>
      <c r="BQ21" s="446">
        <f t="shared" ref="BQ21" si="18">RANK(BO21,$BO$5:$BO$48)</f>
        <v>8</v>
      </c>
    </row>
    <row r="22" spans="1:69" ht="14.1" customHeight="1" x14ac:dyDescent="0.15">
      <c r="A22" s="368"/>
      <c r="B22" s="377">
        <f>IF(C22&gt;E22,1,0)+IF(C23&gt;E23,1,0)+IF(C24&gt;E24,1,0)</f>
        <v>0</v>
      </c>
      <c r="C22" s="60">
        <f>Y6</f>
        <v>0</v>
      </c>
      <c r="D22" s="104" t="s">
        <v>232</v>
      </c>
      <c r="E22" s="60">
        <f>W6</f>
        <v>0</v>
      </c>
      <c r="F22" s="359">
        <f>IF(E22&gt;C22,1,0)+IF(E23&gt;C23,1,0)+IF(E24&gt;C24,1,0)</f>
        <v>0</v>
      </c>
      <c r="G22" s="359">
        <f>IF(H22&gt;J22,1,0)+IF(H23&gt;J23,1,0)+IF(H24&gt;J24,1,0)</f>
        <v>0</v>
      </c>
      <c r="H22" s="60">
        <f>Y10</f>
        <v>0</v>
      </c>
      <c r="I22" s="104" t="s">
        <v>232</v>
      </c>
      <c r="J22" s="60">
        <f>W10</f>
        <v>0</v>
      </c>
      <c r="K22" s="359">
        <f>IF(J22&gt;H22,1,0)+IF(J23&gt;H23,1,0)+IF(J24&gt;H24,1,0)</f>
        <v>0</v>
      </c>
      <c r="L22" s="359">
        <f>IF(M22&gt;O22,1,0)+IF(M23&gt;O23,1,0)+IF(M24&gt;O24,1,0)</f>
        <v>0</v>
      </c>
      <c r="M22" s="60">
        <f>Y14</f>
        <v>0</v>
      </c>
      <c r="N22" s="104" t="s">
        <v>232</v>
      </c>
      <c r="O22" s="60">
        <f>W14</f>
        <v>0</v>
      </c>
      <c r="P22" s="359">
        <f>IF(O22&gt;M22,1,0)+IF(O23&gt;M23,1,0)+IF(O24&gt;M24,1,0)</f>
        <v>0</v>
      </c>
      <c r="Q22" s="359">
        <f>IF(R22&gt;T22,1,0)+IF(R23&gt;T23,1,0)+IF(R24&gt;T24,1,0)</f>
        <v>0</v>
      </c>
      <c r="R22" s="60">
        <f>Y18</f>
        <v>0</v>
      </c>
      <c r="S22" s="104" t="s">
        <v>232</v>
      </c>
      <c r="T22" s="60">
        <f>W18</f>
        <v>0</v>
      </c>
      <c r="U22" s="359">
        <f>IF(T22&gt;R22,1,0)+IF(T23&gt;R23,1,0)+IF(T24&gt;R24,1,0)</f>
        <v>0</v>
      </c>
      <c r="V22" s="372">
        <f>IF(W22&gt;Y22,1,0)+IF(W23&gt;Y23,1,0)+IF(W24&gt;Y24,1,0)</f>
        <v>0</v>
      </c>
      <c r="W22" s="56"/>
      <c r="X22" s="102" t="s">
        <v>232</v>
      </c>
      <c r="Y22" s="56"/>
      <c r="Z22" s="372">
        <f>IF(Y22&gt;W22,1,0)+IF(Y23&gt;W23,1,0)+IF(Y24&gt;W24,1,0)</f>
        <v>0</v>
      </c>
      <c r="AA22" s="359">
        <f>IF(AB22&gt;AD22,1,0)+IF(AB23&gt;AD23,1,0)+IF(AB24&gt;AD24,1,0)</f>
        <v>0</v>
      </c>
      <c r="AB22" s="60"/>
      <c r="AC22" s="104" t="s">
        <v>232</v>
      </c>
      <c r="AD22" s="60"/>
      <c r="AE22" s="359">
        <f>IF(AD22&gt;AB22,1,0)+IF(AD23&gt;AB23,1,0)+IF(AD24&gt;AB24,1,0)</f>
        <v>0</v>
      </c>
      <c r="AF22" s="383">
        <f>IF(AG22&gt;AI22,1,0)+IF(AG23&gt;AI23,1,0)+IF(AG24&gt;AI24,1,0)</f>
        <v>1</v>
      </c>
      <c r="AG22" s="101">
        <v>15</v>
      </c>
      <c r="AH22" s="103" t="s">
        <v>232</v>
      </c>
      <c r="AI22" s="101">
        <v>11</v>
      </c>
      <c r="AJ22" s="383">
        <f>IF(AI22&gt;AG22,1,0)+IF(AI23&gt;AG23,1,0)+IF(AI24&gt;AG24,1,0)</f>
        <v>1</v>
      </c>
      <c r="AK22" s="383">
        <f>IF(AL22&gt;AN22,1,0)+IF(AL23&gt;AN23,1,0)+IF(AL24&gt;AN24,1,0)</f>
        <v>1</v>
      </c>
      <c r="AL22" s="101">
        <v>12</v>
      </c>
      <c r="AM22" s="103" t="s">
        <v>232</v>
      </c>
      <c r="AN22" s="101">
        <v>15</v>
      </c>
      <c r="AO22" s="383">
        <f>IF(AN22&gt;AL22,1,0)+IF(AN23&gt;AL23,1,0)+IF(AN24&gt;AL24,1,0)</f>
        <v>1</v>
      </c>
      <c r="AP22" s="445">
        <f>IF(AQ22&gt;AS22,1,0)+IF(AQ23&gt;AS23,1,0)+IF(AQ24&gt;AS24,1,0)</f>
        <v>1</v>
      </c>
      <c r="AQ22" s="101">
        <v>15</v>
      </c>
      <c r="AR22" s="103" t="s">
        <v>232</v>
      </c>
      <c r="AS22" s="101">
        <v>14</v>
      </c>
      <c r="AT22" s="445">
        <f>IF(AS22&gt;AQ22,1,0)+IF(AS23&gt;AQ23,1,0)+IF(AS24&gt;AQ24,1,0)</f>
        <v>1</v>
      </c>
      <c r="AU22" s="445">
        <f>IF(AV22&gt;AX22,1,0)+IF(AV23&gt;AX23,1,0)+IF(AV24&gt;AX24,1,0)</f>
        <v>0</v>
      </c>
      <c r="AV22" s="101">
        <v>11</v>
      </c>
      <c r="AW22" s="103" t="s">
        <v>232</v>
      </c>
      <c r="AX22" s="101">
        <v>15</v>
      </c>
      <c r="AY22" s="445">
        <f>IF(AX22&gt;AV22,1,0)+IF(AX23&gt;AV23,1,0)+IF(AX24&gt;AV24,1,0)</f>
        <v>2</v>
      </c>
      <c r="AZ22" s="359">
        <f>IF(BA22&gt;BC22,1,0)+IF(BA23&gt;BC23,1,0)+IF(BA24&gt;BC24,1,0)</f>
        <v>0</v>
      </c>
      <c r="BA22" s="60"/>
      <c r="BB22" s="104" t="s">
        <v>232</v>
      </c>
      <c r="BC22" s="60"/>
      <c r="BD22" s="381">
        <f>IF(BC22&gt;BA22,1,0)+IF(BC23&gt;BA23,1,0)+IF(BC24&gt;BA24,1,0)</f>
        <v>0</v>
      </c>
      <c r="BF22" s="368"/>
      <c r="BG22" s="436"/>
      <c r="BH22" s="361"/>
      <c r="BI22" s="361"/>
      <c r="BJ22" s="450"/>
      <c r="BK22" s="361"/>
      <c r="BL22" s="361"/>
      <c r="BM22" s="361"/>
      <c r="BN22" s="363"/>
      <c r="BO22" s="363"/>
      <c r="BP22" s="447"/>
      <c r="BQ22" s="446"/>
    </row>
    <row r="23" spans="1:69" ht="14.1" customHeight="1" x14ac:dyDescent="0.15">
      <c r="A23" s="368"/>
      <c r="B23" s="377"/>
      <c r="C23" s="60">
        <f>Y7</f>
        <v>0</v>
      </c>
      <c r="D23" s="104" t="s">
        <v>232</v>
      </c>
      <c r="E23" s="60">
        <f>W7</f>
        <v>0</v>
      </c>
      <c r="F23" s="359"/>
      <c r="G23" s="359"/>
      <c r="H23" s="60">
        <f>Y11</f>
        <v>0</v>
      </c>
      <c r="I23" s="104" t="s">
        <v>232</v>
      </c>
      <c r="J23" s="60">
        <f>W11</f>
        <v>0</v>
      </c>
      <c r="K23" s="359"/>
      <c r="L23" s="359"/>
      <c r="M23" s="60">
        <f>Y15</f>
        <v>0</v>
      </c>
      <c r="N23" s="104" t="s">
        <v>232</v>
      </c>
      <c r="O23" s="60">
        <f>W15</f>
        <v>0</v>
      </c>
      <c r="P23" s="359"/>
      <c r="Q23" s="359"/>
      <c r="R23" s="60">
        <f>Y19</f>
        <v>0</v>
      </c>
      <c r="S23" s="104" t="s">
        <v>232</v>
      </c>
      <c r="T23" s="60">
        <f>W19</f>
        <v>0</v>
      </c>
      <c r="U23" s="359"/>
      <c r="V23" s="372"/>
      <c r="W23" s="56"/>
      <c r="X23" s="102" t="s">
        <v>232</v>
      </c>
      <c r="Y23" s="56"/>
      <c r="Z23" s="372"/>
      <c r="AA23" s="359"/>
      <c r="AB23" s="60"/>
      <c r="AC23" s="104" t="s">
        <v>232</v>
      </c>
      <c r="AD23" s="60"/>
      <c r="AE23" s="359"/>
      <c r="AF23" s="383"/>
      <c r="AG23" s="101">
        <v>14</v>
      </c>
      <c r="AH23" s="103" t="s">
        <v>232</v>
      </c>
      <c r="AI23" s="101">
        <v>15</v>
      </c>
      <c r="AJ23" s="383"/>
      <c r="AK23" s="383"/>
      <c r="AL23" s="101">
        <v>15</v>
      </c>
      <c r="AM23" s="103" t="s">
        <v>232</v>
      </c>
      <c r="AN23" s="101">
        <v>13</v>
      </c>
      <c r="AO23" s="383"/>
      <c r="AP23" s="445"/>
      <c r="AQ23" s="101">
        <v>6</v>
      </c>
      <c r="AR23" s="103" t="s">
        <v>232</v>
      </c>
      <c r="AS23" s="101">
        <v>15</v>
      </c>
      <c r="AT23" s="445"/>
      <c r="AU23" s="445"/>
      <c r="AV23" s="101">
        <v>10</v>
      </c>
      <c r="AW23" s="103" t="s">
        <v>232</v>
      </c>
      <c r="AX23" s="101">
        <v>15</v>
      </c>
      <c r="AY23" s="445"/>
      <c r="AZ23" s="359"/>
      <c r="BA23" s="60"/>
      <c r="BB23" s="104" t="s">
        <v>232</v>
      </c>
      <c r="BC23" s="60"/>
      <c r="BD23" s="381"/>
      <c r="BF23" s="368"/>
      <c r="BG23" s="436"/>
      <c r="BH23" s="361"/>
      <c r="BI23" s="361"/>
      <c r="BJ23" s="450"/>
      <c r="BK23" s="361"/>
      <c r="BL23" s="361"/>
      <c r="BM23" s="361"/>
      <c r="BN23" s="363"/>
      <c r="BO23" s="363"/>
      <c r="BP23" s="447"/>
      <c r="BQ23" s="446"/>
    </row>
    <row r="24" spans="1:69" ht="14.1" customHeight="1" x14ac:dyDescent="0.15">
      <c r="A24" s="368"/>
      <c r="B24" s="377"/>
      <c r="C24" s="60">
        <f>Y8</f>
        <v>0</v>
      </c>
      <c r="D24" s="104" t="s">
        <v>232</v>
      </c>
      <c r="E24" s="60">
        <f>W8</f>
        <v>0</v>
      </c>
      <c r="F24" s="359"/>
      <c r="G24" s="359"/>
      <c r="H24" s="60">
        <f>Y12</f>
        <v>0</v>
      </c>
      <c r="I24" s="104" t="s">
        <v>232</v>
      </c>
      <c r="J24" s="60">
        <f>W12</f>
        <v>0</v>
      </c>
      <c r="K24" s="359"/>
      <c r="L24" s="359"/>
      <c r="M24" s="60">
        <f>Y16</f>
        <v>0</v>
      </c>
      <c r="N24" s="104" t="s">
        <v>232</v>
      </c>
      <c r="O24" s="60">
        <f>W16</f>
        <v>0</v>
      </c>
      <c r="P24" s="359"/>
      <c r="Q24" s="359"/>
      <c r="R24" s="60">
        <f>Y20</f>
        <v>0</v>
      </c>
      <c r="S24" s="104" t="s">
        <v>232</v>
      </c>
      <c r="T24" s="60">
        <f>W20</f>
        <v>0</v>
      </c>
      <c r="U24" s="359"/>
      <c r="V24" s="372"/>
      <c r="W24" s="56"/>
      <c r="X24" s="102" t="s">
        <v>232</v>
      </c>
      <c r="Y24" s="56"/>
      <c r="Z24" s="372"/>
      <c r="AA24" s="359"/>
      <c r="AB24" s="60"/>
      <c r="AC24" s="104" t="s">
        <v>232</v>
      </c>
      <c r="AD24" s="60"/>
      <c r="AE24" s="359"/>
      <c r="AF24" s="383"/>
      <c r="AG24" s="101"/>
      <c r="AH24" s="103" t="s">
        <v>232</v>
      </c>
      <c r="AI24" s="101"/>
      <c r="AJ24" s="383"/>
      <c r="AK24" s="383"/>
      <c r="AL24" s="101"/>
      <c r="AM24" s="103" t="s">
        <v>232</v>
      </c>
      <c r="AN24" s="101"/>
      <c r="AO24" s="383"/>
      <c r="AP24" s="445"/>
      <c r="AQ24" s="101"/>
      <c r="AR24" s="103" t="s">
        <v>232</v>
      </c>
      <c r="AS24" s="101"/>
      <c r="AT24" s="445"/>
      <c r="AU24" s="445"/>
      <c r="AV24" s="101"/>
      <c r="AW24" s="103" t="s">
        <v>232</v>
      </c>
      <c r="AX24" s="101"/>
      <c r="AY24" s="445"/>
      <c r="AZ24" s="359"/>
      <c r="BA24" s="60"/>
      <c r="BB24" s="104" t="s">
        <v>232</v>
      </c>
      <c r="BC24" s="60"/>
      <c r="BD24" s="381"/>
      <c r="BF24" s="368"/>
      <c r="BG24" s="436"/>
      <c r="BH24" s="361"/>
      <c r="BI24" s="361"/>
      <c r="BJ24" s="450"/>
      <c r="BK24" s="361"/>
      <c r="BL24" s="361"/>
      <c r="BM24" s="361"/>
      <c r="BN24" s="363"/>
      <c r="BO24" s="363"/>
      <c r="BP24" s="447"/>
      <c r="BQ24" s="446"/>
    </row>
    <row r="25" spans="1:69" ht="14.1" customHeight="1" x14ac:dyDescent="0.15">
      <c r="A25" s="368" t="str">
        <f>AA3</f>
        <v>豊田JV朝日　E</v>
      </c>
      <c r="B25" s="257">
        <f>AA5</f>
        <v>6</v>
      </c>
      <c r="C25" s="376"/>
      <c r="D25" s="376"/>
      <c r="E25" s="376"/>
      <c r="F25" s="376"/>
      <c r="G25" s="365">
        <f>AA9</f>
        <v>0</v>
      </c>
      <c r="H25" s="365"/>
      <c r="I25" s="365"/>
      <c r="J25" s="365"/>
      <c r="K25" s="365"/>
      <c r="L25" s="365">
        <f>AA13</f>
        <v>0</v>
      </c>
      <c r="M25" s="365"/>
      <c r="N25" s="365"/>
      <c r="O25" s="365"/>
      <c r="P25" s="365"/>
      <c r="Q25" s="365">
        <f>AA17</f>
        <v>0</v>
      </c>
      <c r="R25" s="365"/>
      <c r="S25" s="365"/>
      <c r="T25" s="365"/>
      <c r="U25" s="365"/>
      <c r="V25" s="365">
        <f>AA21</f>
        <v>0</v>
      </c>
      <c r="W25" s="365"/>
      <c r="X25" s="365"/>
      <c r="Y25" s="365"/>
      <c r="Z25" s="365"/>
      <c r="AA25" s="366"/>
      <c r="AB25" s="366"/>
      <c r="AC25" s="366"/>
      <c r="AD25" s="366"/>
      <c r="AE25" s="366"/>
      <c r="AF25" s="382">
        <v>11</v>
      </c>
      <c r="AG25" s="382"/>
      <c r="AH25" s="382"/>
      <c r="AI25" s="382"/>
      <c r="AJ25" s="382"/>
      <c r="AK25" s="382">
        <v>16</v>
      </c>
      <c r="AL25" s="382"/>
      <c r="AM25" s="382"/>
      <c r="AN25" s="382"/>
      <c r="AO25" s="382"/>
      <c r="AP25" s="443">
        <v>21</v>
      </c>
      <c r="AQ25" s="444"/>
      <c r="AR25" s="444"/>
      <c r="AS25" s="444"/>
      <c r="AT25" s="444"/>
      <c r="AU25" s="437">
        <v>0</v>
      </c>
      <c r="AV25" s="438"/>
      <c r="AW25" s="438"/>
      <c r="AX25" s="438"/>
      <c r="AY25" s="438"/>
      <c r="AZ25" s="378">
        <v>0</v>
      </c>
      <c r="BA25" s="378"/>
      <c r="BB25" s="378"/>
      <c r="BC25" s="378"/>
      <c r="BD25" s="379"/>
      <c r="BF25" s="368" t="str">
        <f>A25</f>
        <v>豊田JV朝日　E</v>
      </c>
      <c r="BG25" s="436">
        <f t="shared" ref="BG25" si="19">IF(B26&gt;F26,1,0)+IF(G26&gt;K26,1,0)+IF(L26&gt;P26,1,0)+IF(Q26&gt;U26,1,0)+IF(V26&gt;Z26,1,0)+IF(AA26&gt;AE26,1,0)+IF(AF26&gt;AJ26,1,0)+IF(AK26&gt;AO26,1,0)+IF(AP26&gt;AT26,1,0)+IF(AU26&gt;AY26,1,0)*IF(AZ26&gt;BD26,1,0)</f>
        <v>0</v>
      </c>
      <c r="BH25" s="361">
        <f t="shared" ref="BH25" si="20">IF(F26&gt;B26,1,0)+IF(K26&gt;G26,1,0)+IF(P26&gt;L26,1,0)+IF(U26&gt;Q26,1,0)+IF(Z26&gt;V26,1,0)+IF(AE26&gt;AA26,1,0)+IF(AJ26&gt;AF26,1,0)+IF(AO26&gt;AK26,1,0)*IF(AT26&gt;AP26,1,0)+IF(AY26&gt;AU26,1,0)+IF(BD26&gt;AZ26,1,0)</f>
        <v>2</v>
      </c>
      <c r="BI25" s="361">
        <f t="shared" ref="BI25" si="21">IF(B26=F26,1,0)+IF(G26=K26,1,0)+IF(L26=P26,1,0)+IF(Q26=U26,1,0)+IF(V26=Z26,1,0)+IF(AA26=AE26,1,0)+IF(AF26=AJ26,1,0)+IF(AK26=AO26,1,0)+IF(AP26=AT26,1,0)+IF(AU26=AY26,1,0)+IF(AZ26=BD26,1,0)-7</f>
        <v>1</v>
      </c>
      <c r="BJ25" s="450">
        <f>SUM((BG25*3)+BI25)</f>
        <v>1</v>
      </c>
      <c r="BK25" s="361">
        <f>RANK(BJ25,$BJ$5:$BJ$48,0)</f>
        <v>10</v>
      </c>
      <c r="BL25" s="361">
        <f>SUM(C26+C27+C28+H26+H27+H28+M26+M27+M28+R26+R27+R28+W26+W27+W28+AB26+AB27+AB28+AG26+AG27+AG28+AL26+AL27+AL28+BA26+BA27+BA28)</f>
        <v>72</v>
      </c>
      <c r="BM25" s="361">
        <f>SUM(E26+E27+E28+J26+J27+J28+O26+O27+O28+T26+T27+T28+Y26+Y27+Y28+AD26+AD27+AD28+AI26+AI27+AI28+AN26+AN27+AN28+BC26+BC27+BC28)</f>
        <v>80</v>
      </c>
      <c r="BN25" s="363">
        <f>SUM(BL25/(BL25+BM25))</f>
        <v>0.47368421052631576</v>
      </c>
      <c r="BO25" s="363">
        <f t="shared" ref="BO25" si="22">RANK(BJ25,$BJ$5:$BJ$48,1)+BN25</f>
        <v>1.4736842105263157</v>
      </c>
      <c r="BP25" s="447" t="str">
        <f>BF25</f>
        <v>豊田JV朝日　E</v>
      </c>
      <c r="BQ25" s="446">
        <f t="shared" ref="BQ25" si="23">RANK(BO25,$BO$5:$BO$48)</f>
        <v>10</v>
      </c>
    </row>
    <row r="26" spans="1:69" ht="14.1" customHeight="1" x14ac:dyDescent="0.15">
      <c r="A26" s="368"/>
      <c r="B26" s="355">
        <f>IF(C26&gt;E26,1,0)+IF(C27&gt;E27,1,0)+IF(C28&gt;E28,1,0)</f>
        <v>1</v>
      </c>
      <c r="C26" s="58">
        <f>AD6</f>
        <v>9</v>
      </c>
      <c r="D26" s="105" t="s">
        <v>232</v>
      </c>
      <c r="E26" s="58">
        <f>AB6</f>
        <v>15</v>
      </c>
      <c r="F26" s="357">
        <f>IF(E26&gt;C26,1,0)+IF(E27&gt;C27,1,0)+IF(E28&gt;C28,1,0)</f>
        <v>1</v>
      </c>
      <c r="G26" s="359">
        <f>IF(H26&gt;J26,1,0)+IF(H27&gt;J27,1,0)+IF(H28&gt;J28,1,0)</f>
        <v>0</v>
      </c>
      <c r="H26" s="60">
        <f>AD10</f>
        <v>0</v>
      </c>
      <c r="I26" s="104" t="s">
        <v>232</v>
      </c>
      <c r="J26" s="60">
        <f>AB10</f>
        <v>0</v>
      </c>
      <c r="K26" s="359">
        <f>IF(J26&gt;H26,1,0)+IF(J27&gt;H27,1,0)+IF(J28&gt;H28,1,0)</f>
        <v>0</v>
      </c>
      <c r="L26" s="359">
        <f>IF(M26&gt;O26,1,0)+IF(M27&gt;O27,1,0)+IF(M28&gt;O28,1,0)</f>
        <v>0</v>
      </c>
      <c r="M26" s="60">
        <f>AD14</f>
        <v>0</v>
      </c>
      <c r="N26" s="104" t="s">
        <v>232</v>
      </c>
      <c r="O26" s="60">
        <f>AB14</f>
        <v>0</v>
      </c>
      <c r="P26" s="359">
        <f>IF(O26&gt;M26,1,0)+IF(O27&gt;M27,1,0)+IF(O28&gt;M28,1,0)</f>
        <v>0</v>
      </c>
      <c r="Q26" s="359">
        <f>IF(R26&gt;T26,1,0)+IF(R27&gt;T27,1,0)+IF(R28&gt;T28,1,0)</f>
        <v>0</v>
      </c>
      <c r="R26" s="60">
        <f>AD18</f>
        <v>0</v>
      </c>
      <c r="S26" s="104" t="s">
        <v>232</v>
      </c>
      <c r="T26" s="60">
        <f>AB18</f>
        <v>0</v>
      </c>
      <c r="U26" s="359">
        <f>IF(T26&gt;R26,1,0)+IF(T27&gt;R27,1,0)+IF(T28&gt;R28,1,0)</f>
        <v>0</v>
      </c>
      <c r="V26" s="359">
        <f>IF(W26&gt;Y26,1,0)+IF(W27&gt;Y27,1,0)+IF(W28&gt;Y28,1,0)</f>
        <v>0</v>
      </c>
      <c r="W26" s="60">
        <f>AD22</f>
        <v>0</v>
      </c>
      <c r="X26" s="104" t="s">
        <v>232</v>
      </c>
      <c r="Y26" s="60">
        <f>AB22</f>
        <v>0</v>
      </c>
      <c r="Z26" s="359">
        <f>IF(Y26&gt;W26,1,0)+IF(Y27&gt;W27,1,0)+IF(Y28&gt;W28,1,0)</f>
        <v>0</v>
      </c>
      <c r="AA26" s="372">
        <f>IF(AB26&gt;AD26,1,0)+IF(AB27&gt;AD27,1,0)+IF(AB28&gt;AD28,1,0)</f>
        <v>0</v>
      </c>
      <c r="AB26" s="56"/>
      <c r="AC26" s="102" t="s">
        <v>232</v>
      </c>
      <c r="AD26" s="56"/>
      <c r="AE26" s="372">
        <f>IF(AD26&gt;AB26,1,0)+IF(AD27&gt;AB27,1,0)+IF(AD28&gt;AB28,1,0)</f>
        <v>0</v>
      </c>
      <c r="AF26" s="383">
        <f>IF(AG26&gt;AI26,1,0)+IF(AG27&gt;AI27,1,0)+IF(AG28&gt;AI28,1,0)</f>
        <v>0</v>
      </c>
      <c r="AG26" s="101">
        <v>13</v>
      </c>
      <c r="AH26" s="103" t="s">
        <v>232</v>
      </c>
      <c r="AI26" s="101">
        <v>15</v>
      </c>
      <c r="AJ26" s="383">
        <f>IF(AI26&gt;AG26,1,0)+IF(AI27&gt;AG27,1,0)+IF(AI28&gt;AG28,1,0)</f>
        <v>2</v>
      </c>
      <c r="AK26" s="383">
        <f>IF(AL26&gt;AN26,1,0)+IF(AL27&gt;AN27,1,0)+IF(AL28&gt;AN28,1,0)</f>
        <v>0</v>
      </c>
      <c r="AL26" s="101">
        <v>13</v>
      </c>
      <c r="AM26" s="103" t="s">
        <v>232</v>
      </c>
      <c r="AN26" s="101">
        <v>15</v>
      </c>
      <c r="AO26" s="383">
        <f>IF(AN26&gt;AL26,1,0)+IF(AN27&gt;AL27,1,0)+IF(AN28&gt;AL28,1,0)</f>
        <v>2</v>
      </c>
      <c r="AP26" s="445">
        <f>IF(AQ26&gt;AS26,1,0)+IF(AQ27&gt;AS27,1,0)+IF(AQ28&gt;AS28,1,0)</f>
        <v>0</v>
      </c>
      <c r="AQ26" s="101">
        <v>14</v>
      </c>
      <c r="AR26" s="103" t="s">
        <v>232</v>
      </c>
      <c r="AS26" s="101">
        <v>15</v>
      </c>
      <c r="AT26" s="445">
        <f>IF(AS26&gt;AQ26,1,0)+IF(AS27&gt;AQ27,1,0)+IF(AS28&gt;AQ28,1,0)</f>
        <v>2</v>
      </c>
      <c r="AU26" s="359">
        <f>IF(AV26&gt;AX26,1,0)+IF(AV27&gt;AX27,1,0)+IF(AV28&gt;AX28,1,0)</f>
        <v>0</v>
      </c>
      <c r="AV26" s="60"/>
      <c r="AW26" s="104" t="s">
        <v>232</v>
      </c>
      <c r="AX26" s="60"/>
      <c r="AY26" s="359">
        <f>IF(AX26&gt;AV26,1,0)+IF(AX27&gt;AV27,1,0)+IF(AX28&gt;AV28,1,0)</f>
        <v>0</v>
      </c>
      <c r="AZ26" s="359">
        <f>IF(BA26&gt;BC26,1,0)+IF(BA27&gt;BC27,1,0)+IF(BA28&gt;BC28,1,0)</f>
        <v>0</v>
      </c>
      <c r="BA26" s="60"/>
      <c r="BB26" s="104" t="s">
        <v>232</v>
      </c>
      <c r="BC26" s="60"/>
      <c r="BD26" s="381">
        <f>IF(BC26&gt;BA26,1,0)+IF(BC27&gt;BA27,1,0)+IF(BC28&gt;BA28,1,0)</f>
        <v>0</v>
      </c>
      <c r="BF26" s="368"/>
      <c r="BG26" s="436"/>
      <c r="BH26" s="361"/>
      <c r="BI26" s="361"/>
      <c r="BJ26" s="450"/>
      <c r="BK26" s="361"/>
      <c r="BL26" s="361"/>
      <c r="BM26" s="361"/>
      <c r="BN26" s="363"/>
      <c r="BO26" s="363"/>
      <c r="BP26" s="447"/>
      <c r="BQ26" s="446"/>
    </row>
    <row r="27" spans="1:69" ht="14.1" customHeight="1" x14ac:dyDescent="0.15">
      <c r="A27" s="368"/>
      <c r="B27" s="355"/>
      <c r="C27" s="58">
        <f>AD7</f>
        <v>15</v>
      </c>
      <c r="D27" s="105" t="s">
        <v>232</v>
      </c>
      <c r="E27" s="58">
        <f>AB7</f>
        <v>5</v>
      </c>
      <c r="F27" s="357"/>
      <c r="G27" s="359"/>
      <c r="H27" s="60">
        <f>AD11</f>
        <v>0</v>
      </c>
      <c r="I27" s="104" t="s">
        <v>232</v>
      </c>
      <c r="J27" s="60">
        <f>AB11</f>
        <v>0</v>
      </c>
      <c r="K27" s="359"/>
      <c r="L27" s="359"/>
      <c r="M27" s="60">
        <f>AD15</f>
        <v>0</v>
      </c>
      <c r="N27" s="104" t="s">
        <v>232</v>
      </c>
      <c r="O27" s="60">
        <f>AB15</f>
        <v>0</v>
      </c>
      <c r="P27" s="359"/>
      <c r="Q27" s="359"/>
      <c r="R27" s="60">
        <f>AD19</f>
        <v>0</v>
      </c>
      <c r="S27" s="104" t="s">
        <v>233</v>
      </c>
      <c r="T27" s="60">
        <f>AB19</f>
        <v>0</v>
      </c>
      <c r="U27" s="359"/>
      <c r="V27" s="359"/>
      <c r="W27" s="60">
        <f>AD23</f>
        <v>0</v>
      </c>
      <c r="X27" s="104" t="s">
        <v>232</v>
      </c>
      <c r="Y27" s="60">
        <f>AB23</f>
        <v>0</v>
      </c>
      <c r="Z27" s="359"/>
      <c r="AA27" s="372"/>
      <c r="AB27" s="56"/>
      <c r="AC27" s="102" t="s">
        <v>232</v>
      </c>
      <c r="AD27" s="56"/>
      <c r="AE27" s="372"/>
      <c r="AF27" s="383"/>
      <c r="AG27" s="101">
        <v>8</v>
      </c>
      <c r="AH27" s="103" t="s">
        <v>232</v>
      </c>
      <c r="AI27" s="101">
        <v>15</v>
      </c>
      <c r="AJ27" s="383"/>
      <c r="AK27" s="383"/>
      <c r="AL27" s="101">
        <v>14</v>
      </c>
      <c r="AM27" s="103" t="s">
        <v>232</v>
      </c>
      <c r="AN27" s="101">
        <v>15</v>
      </c>
      <c r="AO27" s="383"/>
      <c r="AP27" s="445"/>
      <c r="AQ27" s="101">
        <v>14</v>
      </c>
      <c r="AR27" s="103" t="s">
        <v>232</v>
      </c>
      <c r="AS27" s="101">
        <v>15</v>
      </c>
      <c r="AT27" s="445"/>
      <c r="AU27" s="359"/>
      <c r="AV27" s="60"/>
      <c r="AW27" s="104" t="s">
        <v>232</v>
      </c>
      <c r="AX27" s="60"/>
      <c r="AY27" s="359"/>
      <c r="AZ27" s="359"/>
      <c r="BA27" s="60"/>
      <c r="BB27" s="104" t="s">
        <v>232</v>
      </c>
      <c r="BC27" s="60"/>
      <c r="BD27" s="381"/>
      <c r="BF27" s="368"/>
      <c r="BG27" s="436"/>
      <c r="BH27" s="361"/>
      <c r="BI27" s="361"/>
      <c r="BJ27" s="450"/>
      <c r="BK27" s="361"/>
      <c r="BL27" s="361"/>
      <c r="BM27" s="361"/>
      <c r="BN27" s="363"/>
      <c r="BO27" s="363"/>
      <c r="BP27" s="447"/>
      <c r="BQ27" s="446"/>
    </row>
    <row r="28" spans="1:69" ht="14.1" customHeight="1" x14ac:dyDescent="0.15">
      <c r="A28" s="368"/>
      <c r="B28" s="355"/>
      <c r="C28" s="58">
        <f>AD8</f>
        <v>0</v>
      </c>
      <c r="D28" s="105" t="s">
        <v>232</v>
      </c>
      <c r="E28" s="58">
        <f>AB8</f>
        <v>0</v>
      </c>
      <c r="F28" s="357"/>
      <c r="G28" s="359"/>
      <c r="H28" s="60">
        <f>AD12</f>
        <v>0</v>
      </c>
      <c r="I28" s="104" t="s">
        <v>232</v>
      </c>
      <c r="J28" s="60">
        <f>AB12</f>
        <v>0</v>
      </c>
      <c r="K28" s="359"/>
      <c r="L28" s="359"/>
      <c r="M28" s="60">
        <f>AD16</f>
        <v>0</v>
      </c>
      <c r="N28" s="104" t="s">
        <v>232</v>
      </c>
      <c r="O28" s="60">
        <f>AB16</f>
        <v>0</v>
      </c>
      <c r="P28" s="359"/>
      <c r="Q28" s="359"/>
      <c r="R28" s="60">
        <f>AD20</f>
        <v>0</v>
      </c>
      <c r="S28" s="104" t="s">
        <v>232</v>
      </c>
      <c r="T28" s="60">
        <f>AB20</f>
        <v>0</v>
      </c>
      <c r="U28" s="359"/>
      <c r="V28" s="359"/>
      <c r="W28" s="60">
        <f>AD24</f>
        <v>0</v>
      </c>
      <c r="X28" s="104" t="s">
        <v>232</v>
      </c>
      <c r="Y28" s="60">
        <f>AB24</f>
        <v>0</v>
      </c>
      <c r="Z28" s="359"/>
      <c r="AA28" s="372"/>
      <c r="AB28" s="56"/>
      <c r="AC28" s="102" t="s">
        <v>232</v>
      </c>
      <c r="AD28" s="56"/>
      <c r="AE28" s="372"/>
      <c r="AF28" s="383"/>
      <c r="AG28" s="101"/>
      <c r="AH28" s="103" t="s">
        <v>232</v>
      </c>
      <c r="AI28" s="101"/>
      <c r="AJ28" s="383"/>
      <c r="AK28" s="383"/>
      <c r="AL28" s="101"/>
      <c r="AM28" s="103" t="s">
        <v>232</v>
      </c>
      <c r="AN28" s="101"/>
      <c r="AO28" s="383"/>
      <c r="AP28" s="445"/>
      <c r="AQ28" s="101"/>
      <c r="AR28" s="103" t="s">
        <v>232</v>
      </c>
      <c r="AS28" s="101"/>
      <c r="AT28" s="445"/>
      <c r="AU28" s="359"/>
      <c r="AV28" s="60"/>
      <c r="AW28" s="104" t="s">
        <v>232</v>
      </c>
      <c r="AX28" s="60"/>
      <c r="AY28" s="359"/>
      <c r="AZ28" s="359"/>
      <c r="BA28" s="60"/>
      <c r="BB28" s="104" t="s">
        <v>232</v>
      </c>
      <c r="BC28" s="60"/>
      <c r="BD28" s="381"/>
      <c r="BF28" s="368"/>
      <c r="BG28" s="436"/>
      <c r="BH28" s="361"/>
      <c r="BI28" s="361"/>
      <c r="BJ28" s="450"/>
      <c r="BK28" s="361"/>
      <c r="BL28" s="361"/>
      <c r="BM28" s="361"/>
      <c r="BN28" s="363"/>
      <c r="BO28" s="363"/>
      <c r="BP28" s="447"/>
      <c r="BQ28" s="446"/>
    </row>
    <row r="29" spans="1:69" ht="14.1" customHeight="1" x14ac:dyDescent="0.15">
      <c r="A29" s="368" t="str">
        <f>AF3</f>
        <v>鈴木一家KEROCHAN</v>
      </c>
      <c r="B29" s="257">
        <f>AF5</f>
        <v>17</v>
      </c>
      <c r="C29" s="376"/>
      <c r="D29" s="376"/>
      <c r="E29" s="376"/>
      <c r="F29" s="376"/>
      <c r="G29" s="365">
        <f>AF9</f>
        <v>0</v>
      </c>
      <c r="H29" s="365"/>
      <c r="I29" s="365"/>
      <c r="J29" s="365"/>
      <c r="K29" s="365"/>
      <c r="L29" s="365">
        <f>AF13</f>
        <v>0</v>
      </c>
      <c r="M29" s="365"/>
      <c r="N29" s="365"/>
      <c r="O29" s="365"/>
      <c r="P29" s="365"/>
      <c r="Q29" s="365">
        <f>AF17</f>
        <v>0</v>
      </c>
      <c r="R29" s="365"/>
      <c r="S29" s="365"/>
      <c r="T29" s="365"/>
      <c r="U29" s="365"/>
      <c r="V29" s="376">
        <f>AF21</f>
        <v>5</v>
      </c>
      <c r="W29" s="376"/>
      <c r="X29" s="376"/>
      <c r="Y29" s="376"/>
      <c r="Z29" s="376"/>
      <c r="AA29" s="376">
        <f>AF25</f>
        <v>11</v>
      </c>
      <c r="AB29" s="376"/>
      <c r="AC29" s="376"/>
      <c r="AD29" s="376"/>
      <c r="AE29" s="376"/>
      <c r="AF29" s="366"/>
      <c r="AG29" s="366"/>
      <c r="AH29" s="366"/>
      <c r="AI29" s="366"/>
      <c r="AJ29" s="366"/>
      <c r="AK29" s="382">
        <v>22</v>
      </c>
      <c r="AL29" s="382"/>
      <c r="AM29" s="382"/>
      <c r="AN29" s="382"/>
      <c r="AO29" s="382"/>
      <c r="AP29" s="437">
        <v>0</v>
      </c>
      <c r="AQ29" s="438"/>
      <c r="AR29" s="438"/>
      <c r="AS29" s="438"/>
      <c r="AT29" s="438"/>
      <c r="AU29" s="437">
        <v>0</v>
      </c>
      <c r="AV29" s="438"/>
      <c r="AW29" s="438"/>
      <c r="AX29" s="438"/>
      <c r="AY29" s="438"/>
      <c r="AZ29" s="378">
        <v>0</v>
      </c>
      <c r="BA29" s="378"/>
      <c r="BB29" s="378"/>
      <c r="BC29" s="378"/>
      <c r="BD29" s="379"/>
      <c r="BF29" s="368" t="str">
        <f>A29</f>
        <v>鈴木一家KEROCHAN</v>
      </c>
      <c r="BG29" s="436">
        <f t="shared" ref="BG29" si="24">IF(B30&gt;F30,1,0)+IF(G30&gt;K30,1,0)+IF(L30&gt;P30,1,0)+IF(Q30&gt;U30,1,0)+IF(V30&gt;Z30,1,0)+IF(AA30&gt;AE30,1,0)+IF(AF30&gt;AJ30,1,0)+IF(AK30&gt;AO30,1,0)+IF(AP30&gt;AT30,1,0)+IF(AU30&gt;AY30,1,0)*IF(AZ30&gt;BD30,1,0)</f>
        <v>1</v>
      </c>
      <c r="BH29" s="361">
        <f t="shared" ref="BH29" si="25">IF(F30&gt;B30,1,0)+IF(K30&gt;G30,1,0)+IF(P30&gt;L30,1,0)+IF(U30&gt;Q30,1,0)+IF(Z30&gt;V30,1,0)+IF(AE30&gt;AA30,1,0)+IF(AJ30&gt;AF30,1,0)+IF(AO30&gt;AK30,1,0)*IF(AT30&gt;AP30,1,0)+IF(AY30&gt;AU30,1,0)+IF(BD30&gt;AZ30,1,0)</f>
        <v>1</v>
      </c>
      <c r="BI29" s="361">
        <f t="shared" ref="BI29" si="26">IF(B30=F30,1,0)+IF(G30=K30,1,0)+IF(L30=P30,1,0)+IF(Q30=U30,1,0)+IF(V30=Z30,1,0)+IF(AA30=AE30,1,0)+IF(AF30=AJ30,1,0)+IF(AK30=AO30,1,0)+IF(AP30=AT30,1,0)+IF(AU30=AY30,1,0)+IF(AZ30=BD30,1,0)-7</f>
        <v>1</v>
      </c>
      <c r="BJ29" s="450">
        <f>SUM((BG29*3)+BI29)</f>
        <v>4</v>
      </c>
      <c r="BK29" s="361">
        <f>RANK(BJ29,$BJ$5:$BJ$48,0)</f>
        <v>7</v>
      </c>
      <c r="BL29" s="361">
        <f>SUM(C30+C31+C32+H30+H31+H32+M30+M31+M32+R30+R31+R32+W30+W31+W32+AB30+AB31+AB32+AG30+AG31+AG32+AL30+AL31+AL32+BA30+BA31+BA32)</f>
        <v>101</v>
      </c>
      <c r="BM29" s="361">
        <f>SUM(E30+E31+E32+J30+J31+J32+O30+O31+O32+T30+T31+T32+Y30+Y31+Y32+AD30+AD31+AD32+AI30+AI31+AI32+AN30+AN31+AN32+BC30+BC31+BC32)</f>
        <v>110</v>
      </c>
      <c r="BN29" s="363">
        <f>SUM(BL29/(BL29+BM29))</f>
        <v>0.47867298578199052</v>
      </c>
      <c r="BO29" s="363">
        <f t="shared" ref="BO29" si="27">RANK(BJ29,$BJ$5:$BJ$48,1)+BN29</f>
        <v>5.4786729857819907</v>
      </c>
      <c r="BP29" s="447" t="str">
        <f>BF29</f>
        <v>鈴木一家KEROCHAN</v>
      </c>
      <c r="BQ29" s="446">
        <f t="shared" ref="BQ29" si="28">RANK(BO29,$BO$5:$BO$48)</f>
        <v>7</v>
      </c>
    </row>
    <row r="30" spans="1:69" ht="14.1" customHeight="1" x14ac:dyDescent="0.15">
      <c r="A30" s="368"/>
      <c r="B30" s="355">
        <f>IF(C30&gt;E30,1,0)+IF(C31&gt;E31,1,0)+IF(C32&gt;E32,1,0)</f>
        <v>0</v>
      </c>
      <c r="C30" s="58">
        <f>AI6</f>
        <v>12</v>
      </c>
      <c r="D30" s="105" t="s">
        <v>232</v>
      </c>
      <c r="E30" s="58">
        <f>AG6</f>
        <v>15</v>
      </c>
      <c r="F30" s="357">
        <f>IF(E30&gt;C30,1,0)+IF(E31&gt;C31,1,0)+IF(E32&gt;C32,1,0)</f>
        <v>2</v>
      </c>
      <c r="G30" s="359">
        <f>IF(H30&gt;J30,1,0)+IF(H31&gt;J31,1,0)+IF(H32&gt;J32,1,0)</f>
        <v>0</v>
      </c>
      <c r="H30" s="60">
        <f>AI10</f>
        <v>0</v>
      </c>
      <c r="I30" s="104" t="s">
        <v>232</v>
      </c>
      <c r="J30" s="60">
        <f>AG10</f>
        <v>0</v>
      </c>
      <c r="K30" s="359">
        <f>IF(J30&gt;H30,1,0)+IF(J31&gt;H31,1,0)+IF(J32&gt;H32,1,0)</f>
        <v>0</v>
      </c>
      <c r="L30" s="359">
        <f>IF(M30&gt;O30,1,0)+IF(M31&gt;O31,1,0)+IF(M32&gt;O32,1,0)</f>
        <v>0</v>
      </c>
      <c r="M30" s="60">
        <f>AI14</f>
        <v>0</v>
      </c>
      <c r="N30" s="104" t="s">
        <v>232</v>
      </c>
      <c r="O30" s="60">
        <f>AG14</f>
        <v>0</v>
      </c>
      <c r="P30" s="359">
        <f>IF(O30&gt;M30,1,0)+IF(O31&gt;M31,1,0)+IF(O32&gt;M32,1,0)</f>
        <v>0</v>
      </c>
      <c r="Q30" s="359">
        <f>IF(R30&gt;T30,1,0)+IF(R31&gt;T31,1,0)+IF(R32&gt;T32,1,0)</f>
        <v>0</v>
      </c>
      <c r="R30" s="60">
        <f>AI18</f>
        <v>0</v>
      </c>
      <c r="S30" s="104" t="s">
        <v>232</v>
      </c>
      <c r="T30" s="60">
        <f>AG18</f>
        <v>0</v>
      </c>
      <c r="U30" s="359">
        <f>IF(T30&gt;R30,1,0)+IF(T31&gt;R31,1,0)+IF(T32&gt;R32,1,0)</f>
        <v>0</v>
      </c>
      <c r="V30" s="357">
        <f>IF(W30&gt;Y30,1,0)+IF(W31&gt;Y31,1,0)+IF(W32&gt;Y32,1,0)</f>
        <v>1</v>
      </c>
      <c r="W30" s="58">
        <f>AI22</f>
        <v>11</v>
      </c>
      <c r="X30" s="105" t="s">
        <v>232</v>
      </c>
      <c r="Y30" s="58">
        <f>AG22</f>
        <v>15</v>
      </c>
      <c r="Z30" s="357">
        <f>IF(Y30&gt;W30,1,0)+IF(Y31&gt;W31,1,0)+IF(Y32&gt;W32,1,0)</f>
        <v>1</v>
      </c>
      <c r="AA30" s="357">
        <f>IF(AB30&gt;AD30,1,0)+IF(AB31&gt;AD31,1,0)+IF(AB32&gt;AD32,1,0)</f>
        <v>2</v>
      </c>
      <c r="AB30" s="58">
        <f>AI26</f>
        <v>15</v>
      </c>
      <c r="AC30" s="105" t="s">
        <v>232</v>
      </c>
      <c r="AD30" s="58">
        <f>AG26</f>
        <v>13</v>
      </c>
      <c r="AE30" s="357">
        <f>IF(AD30&gt;AB30,1,0)+IF(AD31&gt;AB31,1,0)+IF(AD32&gt;AB32,1,0)</f>
        <v>0</v>
      </c>
      <c r="AF30" s="372">
        <f>IF(AG30&gt;AI30,1,0)+IF(AG31&gt;AI31,1,0)+IF(AG32&gt;AI32,1,0)</f>
        <v>0</v>
      </c>
      <c r="AG30" s="56"/>
      <c r="AH30" s="102" t="s">
        <v>232</v>
      </c>
      <c r="AI30" s="56"/>
      <c r="AJ30" s="372">
        <f>IF(AI30&gt;AG30,1,0)+IF(AI31&gt;AG31,1,0)+IF(AI32&gt;AG32,1,0)</f>
        <v>0</v>
      </c>
      <c r="AK30" s="383">
        <f>IF(AL30&gt;AN30,1,0)+IF(AL31&gt;AN31,1,0)+IF(AL32&gt;AN32,1,0)</f>
        <v>0</v>
      </c>
      <c r="AL30" s="101">
        <v>7</v>
      </c>
      <c r="AM30" s="103" t="s">
        <v>232</v>
      </c>
      <c r="AN30" s="101">
        <v>15</v>
      </c>
      <c r="AO30" s="383">
        <f>IF(AN30&gt;AL30,1,0)+IF(AN31&gt;AL31,1,0)+IF(AN32&gt;AL32,1,0)</f>
        <v>2</v>
      </c>
      <c r="AP30" s="377">
        <f>IF(AQ30&gt;AS30,1,0)+IF(AQ31&gt;AS31,1,0)+IF(AQ32&gt;AS32,1,0)</f>
        <v>0</v>
      </c>
      <c r="AQ30" s="60"/>
      <c r="AR30" s="104" t="s">
        <v>232</v>
      </c>
      <c r="AS30" s="60"/>
      <c r="AT30" s="359">
        <f>IF(AS30&gt;AQ30,1,0)+IF(AS31&gt;AQ31,1,0)+IF(AS32&gt;AQ32,1,0)</f>
        <v>0</v>
      </c>
      <c r="AU30" s="377">
        <f>IF(AV30&gt;AX30,1,0)+IF(AV31&gt;AX31,1,0)+IF(AV32&gt;AX32,1,0)</f>
        <v>0</v>
      </c>
      <c r="AV30" s="60"/>
      <c r="AW30" s="104" t="s">
        <v>232</v>
      </c>
      <c r="AX30" s="60"/>
      <c r="AY30" s="359">
        <f>IF(AX30&gt;AV30,1,0)+IF(AX31&gt;AV31,1,0)+IF(AX32&gt;AV32,1,0)</f>
        <v>0</v>
      </c>
      <c r="AZ30" s="359">
        <f>IF(BA30&gt;BC30,1,0)+IF(BA31&gt;BC31,1,0)+IF(BA32&gt;BC32,1,0)</f>
        <v>0</v>
      </c>
      <c r="BA30" s="60"/>
      <c r="BB30" s="104" t="s">
        <v>232</v>
      </c>
      <c r="BC30" s="60"/>
      <c r="BD30" s="381">
        <f>IF(BC30&gt;BA30,1,0)+IF(BC31&gt;BA31,1,0)+IF(BC32&gt;BA32,1,0)</f>
        <v>0</v>
      </c>
      <c r="BF30" s="368"/>
      <c r="BG30" s="436"/>
      <c r="BH30" s="361"/>
      <c r="BI30" s="361"/>
      <c r="BJ30" s="450"/>
      <c r="BK30" s="361"/>
      <c r="BL30" s="361"/>
      <c r="BM30" s="361"/>
      <c r="BN30" s="363"/>
      <c r="BO30" s="363"/>
      <c r="BP30" s="447"/>
      <c r="BQ30" s="446"/>
    </row>
    <row r="31" spans="1:69" ht="14.1" customHeight="1" x14ac:dyDescent="0.15">
      <c r="A31" s="368"/>
      <c r="B31" s="355"/>
      <c r="C31" s="58">
        <f>AI7</f>
        <v>12</v>
      </c>
      <c r="D31" s="105" t="s">
        <v>232</v>
      </c>
      <c r="E31" s="58">
        <f>AG7</f>
        <v>15</v>
      </c>
      <c r="F31" s="357"/>
      <c r="G31" s="359"/>
      <c r="H31" s="60">
        <f>AI11</f>
        <v>0</v>
      </c>
      <c r="I31" s="104" t="s">
        <v>232</v>
      </c>
      <c r="J31" s="60">
        <f>AG11</f>
        <v>0</v>
      </c>
      <c r="K31" s="359"/>
      <c r="L31" s="359"/>
      <c r="M31" s="60">
        <f>AI15</f>
        <v>0</v>
      </c>
      <c r="N31" s="104" t="s">
        <v>232</v>
      </c>
      <c r="O31" s="60">
        <f>AG15</f>
        <v>0</v>
      </c>
      <c r="P31" s="359"/>
      <c r="Q31" s="359"/>
      <c r="R31" s="60">
        <f>AI19</f>
        <v>0</v>
      </c>
      <c r="S31" s="104" t="s">
        <v>232</v>
      </c>
      <c r="T31" s="60">
        <f>AG19</f>
        <v>0</v>
      </c>
      <c r="U31" s="359"/>
      <c r="V31" s="357"/>
      <c r="W31" s="58">
        <f>AI23</f>
        <v>15</v>
      </c>
      <c r="X31" s="105" t="s">
        <v>232</v>
      </c>
      <c r="Y31" s="58">
        <f>AG23</f>
        <v>14</v>
      </c>
      <c r="Z31" s="357"/>
      <c r="AA31" s="357"/>
      <c r="AB31" s="58">
        <f>AI27</f>
        <v>15</v>
      </c>
      <c r="AC31" s="105" t="s">
        <v>232</v>
      </c>
      <c r="AD31" s="58">
        <f>AG27</f>
        <v>8</v>
      </c>
      <c r="AE31" s="357"/>
      <c r="AF31" s="372"/>
      <c r="AG31" s="56"/>
      <c r="AH31" s="102" t="s">
        <v>232</v>
      </c>
      <c r="AI31" s="56"/>
      <c r="AJ31" s="372"/>
      <c r="AK31" s="383"/>
      <c r="AL31" s="101">
        <v>14</v>
      </c>
      <c r="AM31" s="103" t="s">
        <v>232</v>
      </c>
      <c r="AN31" s="101">
        <v>15</v>
      </c>
      <c r="AO31" s="383"/>
      <c r="AP31" s="377"/>
      <c r="AQ31" s="60"/>
      <c r="AR31" s="104" t="s">
        <v>232</v>
      </c>
      <c r="AS31" s="60"/>
      <c r="AT31" s="359"/>
      <c r="AU31" s="377"/>
      <c r="AV31" s="60"/>
      <c r="AW31" s="104" t="s">
        <v>232</v>
      </c>
      <c r="AX31" s="60"/>
      <c r="AY31" s="359"/>
      <c r="AZ31" s="359"/>
      <c r="BA31" s="60"/>
      <c r="BB31" s="104" t="s">
        <v>232</v>
      </c>
      <c r="BC31" s="60"/>
      <c r="BD31" s="381"/>
      <c r="BF31" s="368"/>
      <c r="BG31" s="436"/>
      <c r="BH31" s="361"/>
      <c r="BI31" s="361"/>
      <c r="BJ31" s="450"/>
      <c r="BK31" s="361"/>
      <c r="BL31" s="361"/>
      <c r="BM31" s="361"/>
      <c r="BN31" s="363"/>
      <c r="BO31" s="363"/>
      <c r="BP31" s="447"/>
      <c r="BQ31" s="446"/>
    </row>
    <row r="32" spans="1:69" ht="14.1" customHeight="1" x14ac:dyDescent="0.15">
      <c r="A32" s="368"/>
      <c r="B32" s="355"/>
      <c r="C32" s="58">
        <f>AI8</f>
        <v>0</v>
      </c>
      <c r="D32" s="105" t="s">
        <v>232</v>
      </c>
      <c r="E32" s="58">
        <f>AG8</f>
        <v>0</v>
      </c>
      <c r="F32" s="357"/>
      <c r="G32" s="359"/>
      <c r="H32" s="60">
        <f>AI12</f>
        <v>0</v>
      </c>
      <c r="I32" s="104" t="s">
        <v>232</v>
      </c>
      <c r="J32" s="60">
        <f>AG12</f>
        <v>0</v>
      </c>
      <c r="K32" s="359"/>
      <c r="L32" s="359"/>
      <c r="M32" s="60">
        <f>AI16</f>
        <v>0</v>
      </c>
      <c r="N32" s="104" t="s">
        <v>232</v>
      </c>
      <c r="O32" s="60">
        <f>AG16</f>
        <v>0</v>
      </c>
      <c r="P32" s="359"/>
      <c r="Q32" s="359"/>
      <c r="R32" s="60">
        <f>AI20</f>
        <v>0</v>
      </c>
      <c r="S32" s="104" t="s">
        <v>232</v>
      </c>
      <c r="T32" s="60">
        <f>AG20</f>
        <v>0</v>
      </c>
      <c r="U32" s="359"/>
      <c r="V32" s="357"/>
      <c r="W32" s="58">
        <f>AI24</f>
        <v>0</v>
      </c>
      <c r="X32" s="105" t="s">
        <v>232</v>
      </c>
      <c r="Y32" s="58">
        <f>AG24</f>
        <v>0</v>
      </c>
      <c r="Z32" s="357"/>
      <c r="AA32" s="357"/>
      <c r="AB32" s="58">
        <f>AI28</f>
        <v>0</v>
      </c>
      <c r="AC32" s="105" t="s">
        <v>232</v>
      </c>
      <c r="AD32" s="58">
        <f>AG28</f>
        <v>0</v>
      </c>
      <c r="AE32" s="357"/>
      <c r="AF32" s="372"/>
      <c r="AG32" s="56"/>
      <c r="AH32" s="102" t="s">
        <v>232</v>
      </c>
      <c r="AI32" s="56"/>
      <c r="AJ32" s="372"/>
      <c r="AK32" s="383"/>
      <c r="AL32" s="101"/>
      <c r="AM32" s="103" t="s">
        <v>232</v>
      </c>
      <c r="AN32" s="101"/>
      <c r="AO32" s="383"/>
      <c r="AP32" s="377"/>
      <c r="AQ32" s="60"/>
      <c r="AR32" s="104" t="s">
        <v>232</v>
      </c>
      <c r="AS32" s="60"/>
      <c r="AT32" s="359"/>
      <c r="AU32" s="377"/>
      <c r="AV32" s="60"/>
      <c r="AW32" s="104" t="s">
        <v>232</v>
      </c>
      <c r="AX32" s="60"/>
      <c r="AY32" s="359"/>
      <c r="AZ32" s="359"/>
      <c r="BA32" s="60"/>
      <c r="BB32" s="104" t="s">
        <v>232</v>
      </c>
      <c r="BC32" s="60"/>
      <c r="BD32" s="381"/>
      <c r="BF32" s="368"/>
      <c r="BG32" s="436"/>
      <c r="BH32" s="361"/>
      <c r="BI32" s="361"/>
      <c r="BJ32" s="450"/>
      <c r="BK32" s="361"/>
      <c r="BL32" s="361"/>
      <c r="BM32" s="361"/>
      <c r="BN32" s="363"/>
      <c r="BO32" s="363"/>
      <c r="BP32" s="447"/>
      <c r="BQ32" s="446"/>
    </row>
    <row r="33" spans="1:69" ht="14.1" customHeight="1" x14ac:dyDescent="0.15">
      <c r="A33" s="368" t="str">
        <f>AK3</f>
        <v>みよしファミリー1</v>
      </c>
      <c r="B33" s="298">
        <f>AK5</f>
        <v>0</v>
      </c>
      <c r="C33" s="365"/>
      <c r="D33" s="365"/>
      <c r="E33" s="365"/>
      <c r="F33" s="365"/>
      <c r="G33" s="365">
        <f>AK9</f>
        <v>0</v>
      </c>
      <c r="H33" s="365"/>
      <c r="I33" s="365"/>
      <c r="J33" s="365"/>
      <c r="K33" s="365"/>
      <c r="L33" s="365">
        <f>AK13</f>
        <v>0</v>
      </c>
      <c r="M33" s="365"/>
      <c r="N33" s="365"/>
      <c r="O33" s="365"/>
      <c r="P33" s="365"/>
      <c r="Q33" s="376">
        <f>AK17</f>
        <v>4</v>
      </c>
      <c r="R33" s="376"/>
      <c r="S33" s="376"/>
      <c r="T33" s="376"/>
      <c r="U33" s="376"/>
      <c r="V33" s="376">
        <f>AK21</f>
        <v>10</v>
      </c>
      <c r="W33" s="376"/>
      <c r="X33" s="376"/>
      <c r="Y33" s="376"/>
      <c r="Z33" s="376"/>
      <c r="AA33" s="376">
        <f>AK25</f>
        <v>16</v>
      </c>
      <c r="AB33" s="376"/>
      <c r="AC33" s="376"/>
      <c r="AD33" s="376"/>
      <c r="AE33" s="376"/>
      <c r="AF33" s="376">
        <f>AK29</f>
        <v>22</v>
      </c>
      <c r="AG33" s="376"/>
      <c r="AH33" s="376"/>
      <c r="AI33" s="376"/>
      <c r="AJ33" s="376"/>
      <c r="AK33" s="366"/>
      <c r="AL33" s="366"/>
      <c r="AM33" s="366"/>
      <c r="AN33" s="366"/>
      <c r="AO33" s="366"/>
      <c r="AP33" s="437">
        <v>0</v>
      </c>
      <c r="AQ33" s="438"/>
      <c r="AR33" s="438"/>
      <c r="AS33" s="438"/>
      <c r="AT33" s="438"/>
      <c r="AU33" s="437">
        <v>0</v>
      </c>
      <c r="AV33" s="438"/>
      <c r="AW33" s="438"/>
      <c r="AX33" s="438"/>
      <c r="AY33" s="438"/>
      <c r="AZ33" s="378">
        <v>0</v>
      </c>
      <c r="BA33" s="378"/>
      <c r="BB33" s="378"/>
      <c r="BC33" s="378"/>
      <c r="BD33" s="379"/>
      <c r="BF33" s="368" t="str">
        <f>A33</f>
        <v>みよしファミリー1</v>
      </c>
      <c r="BG33" s="436">
        <f t="shared" ref="BG33" si="29">IF(B34&gt;F34,1,0)+IF(G34&gt;K34,1,0)+IF(L34&gt;P34,1,0)+IF(Q34&gt;U34,1,0)+IF(V34&gt;Z34,1,0)+IF(AA34&gt;AE34,1,0)+IF(AF34&gt;AJ34,1,0)+IF(AK34&gt;AO34,1,0)+IF(AP34&gt;AT34,1,0)+IF(AU34&gt;AY34,1,0)*IF(AZ34&gt;BD34,1,0)</f>
        <v>2</v>
      </c>
      <c r="BH33" s="361">
        <f t="shared" ref="BH33" si="30">IF(F34&gt;B34,1,0)+IF(K34&gt;G34,1,0)+IF(P34&gt;L34,1,0)+IF(U34&gt;Q34,1,0)+IF(Z34&gt;V34,1,0)+IF(AE34&gt;AA34,1,0)+IF(AJ34&gt;AF34,1,0)+IF(AO34&gt;AK34,1,0)*IF(AT34&gt;AP34,1,0)+IF(AY34&gt;AU34,1,0)+IF(BD34&gt;AZ34,1,0)</f>
        <v>1</v>
      </c>
      <c r="BI33" s="361">
        <f t="shared" ref="BI33" si="31">IF(B34=F34,1,0)+IF(G34=K34,1,0)+IF(L34=P34,1,0)+IF(Q34=U34,1,0)+IF(V34=Z34,1,0)+IF(AA34=AE34,1,0)+IF(AF34=AJ34,1,0)+IF(AK34=AO34,1,0)+IF(AP34=AT34,1,0)+IF(AU34=AY34,1,0)+IF(AZ34=BD34,1,0)-7</f>
        <v>1</v>
      </c>
      <c r="BJ33" s="450">
        <f>SUM((BG33*3)+BI33)</f>
        <v>7</v>
      </c>
      <c r="BK33" s="361">
        <f>RANK(BJ33,$BJ$5:$BJ$48,0)</f>
        <v>4</v>
      </c>
      <c r="BL33" s="361">
        <f>SUM(C34+C35+C36+H34+H35+H36+M34+M35+M36+R34+R35+R36+W34+W35+W36+AB34+AB35+AB36+AG34+AG35+AG36+AL34+AL35+AL36+BA34+BA35+BA36)</f>
        <v>109</v>
      </c>
      <c r="BM33" s="361">
        <f>SUM(E34+E35+E36+J34+J35+J36+O34+O35+O36+T34+T35+T36+Y34+Y35+Y36+AD34+AD35+AD36+AI34+AI35+AI36+AN34+AN35+AN36+BC34+BC35+BC36)</f>
        <v>105</v>
      </c>
      <c r="BN33" s="363">
        <f>SUM(BL33/(BL33+BM33))</f>
        <v>0.50934579439252337</v>
      </c>
      <c r="BO33" s="363">
        <f t="shared" ref="BO33" si="32">RANK(BJ33,$BJ$5:$BJ$48,1)+BN33</f>
        <v>7.509345794392523</v>
      </c>
      <c r="BP33" s="447" t="str">
        <f>BF33</f>
        <v>みよしファミリー1</v>
      </c>
      <c r="BQ33" s="446">
        <f t="shared" ref="BQ33" si="33">RANK(BO33,$BO$5:$BO$48)</f>
        <v>5</v>
      </c>
    </row>
    <row r="34" spans="1:69" ht="14.1" customHeight="1" x14ac:dyDescent="0.15">
      <c r="A34" s="368"/>
      <c r="B34" s="377">
        <f>IF(C34&gt;E34,1,0)+IF(C35&gt;E35,1,0)+IF(C36&gt;E36,1,0)</f>
        <v>0</v>
      </c>
      <c r="C34" s="60">
        <f>AN6</f>
        <v>0</v>
      </c>
      <c r="D34" s="104" t="s">
        <v>232</v>
      </c>
      <c r="E34" s="60">
        <f>AL6</f>
        <v>0</v>
      </c>
      <c r="F34" s="359">
        <f>IF(E34&gt;C34,1,0)+IF(E35&gt;C35,1,0)+IF(E36&gt;C36,1,0)</f>
        <v>0</v>
      </c>
      <c r="G34" s="359">
        <f>IF(H34&gt;J34,1,0)+IF(H35&gt;J35,1,0)+IF(H36&gt;J36,1,0)</f>
        <v>0</v>
      </c>
      <c r="H34" s="60">
        <f>AN10</f>
        <v>0</v>
      </c>
      <c r="I34" s="104" t="s">
        <v>232</v>
      </c>
      <c r="J34" s="60">
        <f>AL10</f>
        <v>0</v>
      </c>
      <c r="K34" s="359">
        <f>IF(J34&gt;H34,1,0)+IF(J35&gt;H35,1,0)+IF(J36&gt;H36,1,0)</f>
        <v>0</v>
      </c>
      <c r="L34" s="359">
        <f>IF(M34&gt;O34,1,0)+IF(M35&gt;O35,1,0)+IF(M36&gt;O36,1,0)</f>
        <v>0</v>
      </c>
      <c r="M34" s="60">
        <f>AN14</f>
        <v>0</v>
      </c>
      <c r="N34" s="104" t="s">
        <v>232</v>
      </c>
      <c r="O34" s="60">
        <f>AL14</f>
        <v>0</v>
      </c>
      <c r="P34" s="359">
        <f>IF(O34&gt;M34,1,0)+IF(O35&gt;M35,1,0)+IF(O36&gt;M36,1,0)</f>
        <v>0</v>
      </c>
      <c r="Q34" s="357">
        <f>IF(R34&gt;T34,1,0)+IF(R35&gt;T35,1,0)+IF(R36&gt;T36,1,0)</f>
        <v>0</v>
      </c>
      <c r="R34" s="58">
        <f>AN18</f>
        <v>7</v>
      </c>
      <c r="S34" s="105" t="s">
        <v>232</v>
      </c>
      <c r="T34" s="58">
        <f>AL18</f>
        <v>15</v>
      </c>
      <c r="U34" s="357">
        <f>IF(T34&gt;R34,1,0)+IF(T35&gt;R35,1,0)+IF(T36&gt;R36,1,0)</f>
        <v>2</v>
      </c>
      <c r="V34" s="357">
        <f>IF(W34&gt;Y34,1,0)+IF(W35&gt;Y35,1,0)+IF(W36&gt;Y36,1,0)</f>
        <v>1</v>
      </c>
      <c r="W34" s="58">
        <f>AN22</f>
        <v>15</v>
      </c>
      <c r="X34" s="105" t="s">
        <v>232</v>
      </c>
      <c r="Y34" s="58">
        <f>AL22</f>
        <v>12</v>
      </c>
      <c r="Z34" s="357">
        <f>IF(Y34&gt;W34,1,0)+IF(Y35&gt;W35,1,0)+IF(Y36&gt;W36,1,0)</f>
        <v>1</v>
      </c>
      <c r="AA34" s="357">
        <f>IF(AB34&gt;AD34,1,0)+IF(AB35&gt;AD35,1,0)+IF(AB36&gt;AD36,1,0)</f>
        <v>2</v>
      </c>
      <c r="AB34" s="58">
        <f>AN26</f>
        <v>15</v>
      </c>
      <c r="AC34" s="105" t="s">
        <v>232</v>
      </c>
      <c r="AD34" s="58">
        <f>AL26</f>
        <v>13</v>
      </c>
      <c r="AE34" s="357">
        <f>IF(AD34&gt;AB34,1,0)+IF(AD35&gt;AB35,1,0)+IF(AD36&gt;AB36,1,0)</f>
        <v>0</v>
      </c>
      <c r="AF34" s="357">
        <f>IF(AG34&gt;AI34,1,0)+IF(AG35&gt;AI35,1,0)+IF(AG36&gt;AI36,1,0)</f>
        <v>2</v>
      </c>
      <c r="AG34" s="58">
        <f>AN30</f>
        <v>15</v>
      </c>
      <c r="AH34" s="105" t="s">
        <v>232</v>
      </c>
      <c r="AI34" s="58">
        <f>AL30</f>
        <v>7</v>
      </c>
      <c r="AJ34" s="357">
        <f>IF(AI34&gt;AG34,1,0)+IF(AI35&gt;AG35,1,0)+IF(AI36&gt;AG36,1,0)</f>
        <v>0</v>
      </c>
      <c r="AK34" s="372">
        <f>IF(AL34&gt;AN34,1,0)+IF(AL35&gt;AN35,1,0)+IF(AL36&gt;AN36,1,0)</f>
        <v>0</v>
      </c>
      <c r="AL34" s="56"/>
      <c r="AM34" s="102" t="s">
        <v>232</v>
      </c>
      <c r="AN34" s="56"/>
      <c r="AO34" s="372">
        <f>IF(AN34&gt;AL34,1,0)+IF(AN35&gt;AL35,1,0)+IF(AN36&gt;AL36,1,0)</f>
        <v>0</v>
      </c>
      <c r="AP34" s="377">
        <f>IF(AQ34&gt;AS34,1,0)+IF(AQ35&gt;AS35,1,0)+IF(AQ36&gt;AS36,1,0)</f>
        <v>0</v>
      </c>
      <c r="AQ34" s="60"/>
      <c r="AR34" s="104" t="s">
        <v>232</v>
      </c>
      <c r="AS34" s="60"/>
      <c r="AT34" s="359">
        <f>IF(AS34&gt;AQ34,1,0)+IF(AS35&gt;AQ35,1,0)+IF(AS36&gt;AQ36,1,0)</f>
        <v>0</v>
      </c>
      <c r="AU34" s="377">
        <f>IF(AV34&gt;AX34,1,0)+IF(AV35&gt;AX35,1,0)+IF(AV36&gt;AX36,1,0)</f>
        <v>0</v>
      </c>
      <c r="AV34" s="60"/>
      <c r="AW34" s="104" t="s">
        <v>232</v>
      </c>
      <c r="AX34" s="60"/>
      <c r="AY34" s="359">
        <f>IF(AX34&gt;AV34,1,0)+IF(AX35&gt;AV35,1,0)+IF(AX36&gt;AV36,1,0)</f>
        <v>0</v>
      </c>
      <c r="AZ34" s="359">
        <f>IF(BA34&gt;BC34,1,0)+IF(BA35&gt;BC35,1,0)+IF(BA36&gt;BC36,1,0)</f>
        <v>0</v>
      </c>
      <c r="BA34" s="60"/>
      <c r="BB34" s="104" t="s">
        <v>232</v>
      </c>
      <c r="BC34" s="60"/>
      <c r="BD34" s="381">
        <f>IF(BC34&gt;BA34,1,0)+IF(BC35&gt;BA35,1,0)+IF(BC36&gt;BA36,1,0)</f>
        <v>0</v>
      </c>
      <c r="BF34" s="368"/>
      <c r="BG34" s="436"/>
      <c r="BH34" s="361"/>
      <c r="BI34" s="361"/>
      <c r="BJ34" s="450"/>
      <c r="BK34" s="361"/>
      <c r="BL34" s="361"/>
      <c r="BM34" s="361"/>
      <c r="BN34" s="363"/>
      <c r="BO34" s="363"/>
      <c r="BP34" s="447"/>
      <c r="BQ34" s="446"/>
    </row>
    <row r="35" spans="1:69" ht="14.1" customHeight="1" x14ac:dyDescent="0.15">
      <c r="A35" s="368"/>
      <c r="B35" s="377"/>
      <c r="C35" s="60">
        <f>AN7</f>
        <v>0</v>
      </c>
      <c r="D35" s="104" t="s">
        <v>232</v>
      </c>
      <c r="E35" s="60">
        <f>AL7</f>
        <v>0</v>
      </c>
      <c r="F35" s="359"/>
      <c r="G35" s="359"/>
      <c r="H35" s="60">
        <f>AN11</f>
        <v>0</v>
      </c>
      <c r="I35" s="104" t="s">
        <v>232</v>
      </c>
      <c r="J35" s="60">
        <f>AL11</f>
        <v>0</v>
      </c>
      <c r="K35" s="359"/>
      <c r="L35" s="359"/>
      <c r="M35" s="60">
        <f>AN15</f>
        <v>0</v>
      </c>
      <c r="N35" s="104" t="s">
        <v>232</v>
      </c>
      <c r="O35" s="60">
        <f>AL15</f>
        <v>0</v>
      </c>
      <c r="P35" s="359"/>
      <c r="Q35" s="357"/>
      <c r="R35" s="58">
        <f>AN19</f>
        <v>14</v>
      </c>
      <c r="S35" s="105" t="s">
        <v>232</v>
      </c>
      <c r="T35" s="58">
        <f>AL19</f>
        <v>15</v>
      </c>
      <c r="U35" s="357"/>
      <c r="V35" s="357"/>
      <c r="W35" s="58">
        <f>AN23</f>
        <v>13</v>
      </c>
      <c r="X35" s="105" t="s">
        <v>232</v>
      </c>
      <c r="Y35" s="58">
        <f>AL23</f>
        <v>15</v>
      </c>
      <c r="Z35" s="357"/>
      <c r="AA35" s="357"/>
      <c r="AB35" s="58">
        <f>AN27</f>
        <v>15</v>
      </c>
      <c r="AC35" s="105" t="s">
        <v>232</v>
      </c>
      <c r="AD35" s="58">
        <f>AL27</f>
        <v>14</v>
      </c>
      <c r="AE35" s="357"/>
      <c r="AF35" s="357"/>
      <c r="AG35" s="58">
        <f>AN31</f>
        <v>15</v>
      </c>
      <c r="AH35" s="105" t="s">
        <v>232</v>
      </c>
      <c r="AI35" s="58">
        <f>AL31</f>
        <v>14</v>
      </c>
      <c r="AJ35" s="357"/>
      <c r="AK35" s="372"/>
      <c r="AL35" s="56"/>
      <c r="AM35" s="109" t="s">
        <v>232</v>
      </c>
      <c r="AN35" s="56"/>
      <c r="AO35" s="372"/>
      <c r="AP35" s="377"/>
      <c r="AQ35" s="60"/>
      <c r="AR35" s="104" t="s">
        <v>232</v>
      </c>
      <c r="AS35" s="60"/>
      <c r="AT35" s="359"/>
      <c r="AU35" s="377"/>
      <c r="AV35" s="60"/>
      <c r="AW35" s="104" t="s">
        <v>232</v>
      </c>
      <c r="AX35" s="60"/>
      <c r="AY35" s="359"/>
      <c r="AZ35" s="359"/>
      <c r="BA35" s="60"/>
      <c r="BB35" s="104" t="s">
        <v>232</v>
      </c>
      <c r="BC35" s="60"/>
      <c r="BD35" s="381"/>
      <c r="BF35" s="368"/>
      <c r="BG35" s="436"/>
      <c r="BH35" s="361"/>
      <c r="BI35" s="361"/>
      <c r="BJ35" s="450"/>
      <c r="BK35" s="361"/>
      <c r="BL35" s="361"/>
      <c r="BM35" s="361"/>
      <c r="BN35" s="363"/>
      <c r="BO35" s="363"/>
      <c r="BP35" s="447"/>
      <c r="BQ35" s="446"/>
    </row>
    <row r="36" spans="1:69" ht="14.1" customHeight="1" x14ac:dyDescent="0.15">
      <c r="A36" s="368"/>
      <c r="B36" s="377"/>
      <c r="C36" s="60">
        <f>AN8</f>
        <v>0</v>
      </c>
      <c r="D36" s="104" t="s">
        <v>232</v>
      </c>
      <c r="E36" s="60">
        <f>AL8</f>
        <v>0</v>
      </c>
      <c r="F36" s="359"/>
      <c r="G36" s="359"/>
      <c r="H36" s="60">
        <f>AN12</f>
        <v>0</v>
      </c>
      <c r="I36" s="104" t="s">
        <v>232</v>
      </c>
      <c r="J36" s="60">
        <f>AL12</f>
        <v>0</v>
      </c>
      <c r="K36" s="359"/>
      <c r="L36" s="359"/>
      <c r="M36" s="60">
        <f>AN16</f>
        <v>0</v>
      </c>
      <c r="N36" s="104" t="s">
        <v>232</v>
      </c>
      <c r="O36" s="60">
        <f>AL16</f>
        <v>0</v>
      </c>
      <c r="P36" s="359"/>
      <c r="Q36" s="357"/>
      <c r="R36" s="58">
        <f>AN20</f>
        <v>0</v>
      </c>
      <c r="S36" s="105" t="s">
        <v>232</v>
      </c>
      <c r="T36" s="58">
        <f>AL20</f>
        <v>0</v>
      </c>
      <c r="U36" s="357"/>
      <c r="V36" s="357"/>
      <c r="W36" s="58">
        <f>AN24</f>
        <v>0</v>
      </c>
      <c r="X36" s="105" t="s">
        <v>232</v>
      </c>
      <c r="Y36" s="58">
        <f>AL24</f>
        <v>0</v>
      </c>
      <c r="Z36" s="357"/>
      <c r="AA36" s="357"/>
      <c r="AB36" s="58">
        <f>AN28</f>
        <v>0</v>
      </c>
      <c r="AC36" s="105" t="s">
        <v>232</v>
      </c>
      <c r="AD36" s="58">
        <f>AL28</f>
        <v>0</v>
      </c>
      <c r="AE36" s="357"/>
      <c r="AF36" s="357"/>
      <c r="AG36" s="58">
        <f>AN32</f>
        <v>0</v>
      </c>
      <c r="AH36" s="105" t="s">
        <v>232</v>
      </c>
      <c r="AI36" s="58">
        <f>AL32</f>
        <v>0</v>
      </c>
      <c r="AJ36" s="357"/>
      <c r="AK36" s="372"/>
      <c r="AL36" s="56"/>
      <c r="AM36" s="102" t="s">
        <v>232</v>
      </c>
      <c r="AN36" s="56"/>
      <c r="AO36" s="372"/>
      <c r="AP36" s="377"/>
      <c r="AQ36" s="60"/>
      <c r="AR36" s="104" t="s">
        <v>232</v>
      </c>
      <c r="AS36" s="60"/>
      <c r="AT36" s="359"/>
      <c r="AU36" s="377"/>
      <c r="AV36" s="60"/>
      <c r="AW36" s="104" t="s">
        <v>232</v>
      </c>
      <c r="AX36" s="60"/>
      <c r="AY36" s="359"/>
      <c r="AZ36" s="359"/>
      <c r="BA36" s="60"/>
      <c r="BB36" s="104" t="s">
        <v>232</v>
      </c>
      <c r="BC36" s="60"/>
      <c r="BD36" s="381"/>
      <c r="BF36" s="368"/>
      <c r="BG36" s="436"/>
      <c r="BH36" s="361"/>
      <c r="BI36" s="361"/>
      <c r="BJ36" s="450"/>
      <c r="BK36" s="361"/>
      <c r="BL36" s="361"/>
      <c r="BM36" s="361"/>
      <c r="BN36" s="363"/>
      <c r="BO36" s="363"/>
      <c r="BP36" s="447"/>
      <c r="BQ36" s="446"/>
    </row>
    <row r="37" spans="1:69" ht="14.1" customHeight="1" x14ac:dyDescent="0.15">
      <c r="A37" s="249" t="str">
        <f>AP3</f>
        <v>安城ジュニアB</v>
      </c>
      <c r="B37" s="298">
        <f>AP5</f>
        <v>0</v>
      </c>
      <c r="C37" s="365"/>
      <c r="D37" s="365"/>
      <c r="E37" s="365"/>
      <c r="F37" s="365"/>
      <c r="G37" s="298">
        <f>AP9</f>
        <v>0</v>
      </c>
      <c r="H37" s="365"/>
      <c r="I37" s="365"/>
      <c r="J37" s="365"/>
      <c r="K37" s="365"/>
      <c r="L37" s="257">
        <f>AP13</f>
        <v>3</v>
      </c>
      <c r="M37" s="376"/>
      <c r="N37" s="376"/>
      <c r="O37" s="376"/>
      <c r="P37" s="376"/>
      <c r="Q37" s="257">
        <f>AP17</f>
        <v>9</v>
      </c>
      <c r="R37" s="376"/>
      <c r="S37" s="376"/>
      <c r="T37" s="376"/>
      <c r="U37" s="376"/>
      <c r="V37" s="257">
        <f>AP21</f>
        <v>15</v>
      </c>
      <c r="W37" s="376"/>
      <c r="X37" s="376"/>
      <c r="Y37" s="376"/>
      <c r="Z37" s="376"/>
      <c r="AA37" s="257">
        <f>AP25</f>
        <v>21</v>
      </c>
      <c r="AB37" s="376"/>
      <c r="AC37" s="376"/>
      <c r="AD37" s="376"/>
      <c r="AE37" s="376"/>
      <c r="AF37" s="298">
        <f>AP29</f>
        <v>0</v>
      </c>
      <c r="AG37" s="365"/>
      <c r="AH37" s="365"/>
      <c r="AI37" s="365"/>
      <c r="AJ37" s="365"/>
      <c r="AK37" s="298">
        <f>AP33</f>
        <v>0</v>
      </c>
      <c r="AL37" s="365"/>
      <c r="AM37" s="365"/>
      <c r="AN37" s="365"/>
      <c r="AO37" s="365"/>
      <c r="AP37" s="439">
        <f>BR9</f>
        <v>0</v>
      </c>
      <c r="AQ37" s="440"/>
      <c r="AR37" s="440"/>
      <c r="AS37" s="440"/>
      <c r="AT37" s="440"/>
      <c r="AU37" s="437">
        <v>0</v>
      </c>
      <c r="AV37" s="438"/>
      <c r="AW37" s="438"/>
      <c r="AX37" s="438"/>
      <c r="AY37" s="438"/>
      <c r="AZ37" s="437">
        <v>0</v>
      </c>
      <c r="BA37" s="438"/>
      <c r="BB37" s="438"/>
      <c r="BC37" s="438"/>
      <c r="BD37" s="438"/>
      <c r="BF37" s="249" t="str">
        <f>A37</f>
        <v>安城ジュニアB</v>
      </c>
      <c r="BG37" s="436">
        <f t="shared" ref="BG37" si="34">IF(B38&gt;F38,1,0)+IF(G38&gt;K38,1,0)+IF(L38&gt;P38,1,0)+IF(Q38&gt;U38,1,0)+IF(V38&gt;Z38,1,0)+IF(AA38&gt;AE38,1,0)+IF(AF38&gt;AJ38,1,0)+IF(AK38&gt;AO38,1,0)+IF(AP38&gt;AT38,1,0)+IF(AU38&gt;AY38,1,0)*IF(AZ38&gt;BD38,1,0)</f>
        <v>2</v>
      </c>
      <c r="BH37" s="361">
        <f t="shared" ref="BH37" si="35">IF(F38&gt;B38,1,0)+IF(K38&gt;G38,1,0)+IF(P38&gt;L38,1,0)+IF(U38&gt;Q38,1,0)+IF(Z38&gt;V38,1,0)+IF(AE38&gt;AA38,1,0)+IF(AJ38&gt;AF38,1,0)+IF(AO38&gt;AK38,1,0)*IF(AT38&gt;AP38,1,0)+IF(AY38&gt;AU38,1,0)+IF(BD38&gt;AZ38,1,0)</f>
        <v>1</v>
      </c>
      <c r="BI37" s="361">
        <f t="shared" ref="BI37" si="36">IF(B38=F38,1,0)+IF(G38=K38,1,0)+IF(L38=P38,1,0)+IF(Q38=U38,1,0)+IF(V38=Z38,1,0)+IF(AA38=AE38,1,0)+IF(AF38=AJ38,1,0)+IF(AK38=AO38,1,0)+IF(AP38=AT38,1,0)+IF(AU38=AY38,1,0)+IF(AZ38=BD38,1,0)-7</f>
        <v>1</v>
      </c>
      <c r="BJ37" s="450">
        <f t="shared" ref="BJ37" si="37">SUM((BG37*3)+BI37)</f>
        <v>7</v>
      </c>
      <c r="BK37" s="361">
        <f t="shared" ref="BK37" si="38">RANK(BJ37,$BJ$5:$BJ$48,0)</f>
        <v>4</v>
      </c>
      <c r="BL37" s="361">
        <f>SUM(C38+C39+C40+H38+H39+H40+M38+M39+M40+R38+R39+R40+W38+W39+W40+AB38+AB39+AB40+AG38+AG39+AG40+AL38+AL39+AL40+BA38+BA39+BA40)</f>
        <v>116</v>
      </c>
      <c r="BM37" s="361">
        <f>SUM(E38+E39+E40+J38+J39+J40+O38+O39+O40+T38+T39+T40+Y38+Y39+Y40+AD38+AD39+AD40+AI38+AI39+AI40+AN38+AN39+AN40+BC38+BC39+BC40)</f>
        <v>99</v>
      </c>
      <c r="BN37" s="363">
        <f t="shared" ref="BN37" si="39">SUM(BL37/(BL37+BM37))</f>
        <v>0.53953488372093028</v>
      </c>
      <c r="BO37" s="363">
        <f t="shared" ref="BO37" si="40">RANK(BJ37,$BJ$5:$BJ$48,1)+BN37</f>
        <v>7.5395348837209299</v>
      </c>
      <c r="BP37" s="447" t="str">
        <f>BF37</f>
        <v>安城ジュニアB</v>
      </c>
      <c r="BQ37" s="446">
        <f t="shared" ref="BQ37" si="41">RANK(BO37,$BO$5:$BO$48)</f>
        <v>4</v>
      </c>
    </row>
    <row r="38" spans="1:69" ht="14.1" customHeight="1" x14ac:dyDescent="0.15">
      <c r="A38" s="250"/>
      <c r="B38" s="377">
        <f>IF(C38&gt;E38,1,0)+IF(C39&gt;E39,1,0)+IF(C40&gt;E40,1,0)</f>
        <v>0</v>
      </c>
      <c r="C38" s="60">
        <f>AS6</f>
        <v>0</v>
      </c>
      <c r="D38" s="104" t="s">
        <v>232</v>
      </c>
      <c r="E38" s="60">
        <f>AQ6</f>
        <v>0</v>
      </c>
      <c r="F38" s="359">
        <f>IF(E38&gt;C38,1,0)+IF(E39&gt;C39,1,0)+IF(E40&gt;C40,1,0)</f>
        <v>0</v>
      </c>
      <c r="G38" s="377">
        <f>IF(H38&gt;J38,1,0)+IF(H39&gt;J39,1,0)+IF(H40&gt;J40,1,0)</f>
        <v>0</v>
      </c>
      <c r="H38" s="60">
        <f>AS10</f>
        <v>0</v>
      </c>
      <c r="I38" s="104" t="s">
        <v>232</v>
      </c>
      <c r="J38" s="60">
        <f>AQ10</f>
        <v>0</v>
      </c>
      <c r="K38" s="359">
        <f>IF(J38&gt;H38,1,0)+IF(J39&gt;H39,1,0)+IF(J40&gt;H40,1,0)</f>
        <v>0</v>
      </c>
      <c r="L38" s="355">
        <f>IF(M38&gt;O38,1,0)+IF(M39&gt;O39,1,0)+IF(M40&gt;O40,1,0)</f>
        <v>0</v>
      </c>
      <c r="M38" s="58">
        <f>AS14</f>
        <v>13</v>
      </c>
      <c r="N38" s="105" t="s">
        <v>232</v>
      </c>
      <c r="O38" s="58">
        <f>AQ14</f>
        <v>15</v>
      </c>
      <c r="P38" s="357">
        <f>IF(O38&gt;M38,1,0)+IF(O39&gt;M39,1,0)+IF(O40&gt;M40,1,0)</f>
        <v>2</v>
      </c>
      <c r="Q38" s="355">
        <f>IF(R38&gt;T38,1,0)+IF(R39&gt;T39,1,0)+IF(R40&gt;T40,1,0)</f>
        <v>2</v>
      </c>
      <c r="R38" s="58">
        <f>AS18</f>
        <v>15</v>
      </c>
      <c r="S38" s="105" t="s">
        <v>232</v>
      </c>
      <c r="T38" s="58">
        <f>AQ18</f>
        <v>9</v>
      </c>
      <c r="U38" s="357">
        <f>IF(T38&gt;R38,1,0)+IF(T39&gt;R39,1,0)+IF(T40&gt;R40,1,0)</f>
        <v>0</v>
      </c>
      <c r="V38" s="355">
        <f>IF(W38&gt;Y38,1,0)+IF(W39&gt;Y39,1,0)+IF(W40&gt;Y40,1,0)</f>
        <v>1</v>
      </c>
      <c r="W38" s="58">
        <f>AS22</f>
        <v>14</v>
      </c>
      <c r="X38" s="105" t="s">
        <v>232</v>
      </c>
      <c r="Y38" s="58">
        <f>AQ22</f>
        <v>15</v>
      </c>
      <c r="Z38" s="357">
        <f>IF(Y38&gt;W38,1,0)+IF(Y39&gt;W39,1,0)+IF(Y40&gt;W40,1,0)</f>
        <v>1</v>
      </c>
      <c r="AA38" s="355">
        <f>IF(AB38&gt;AD38,1,0)+IF(AB39&gt;AD39,1,0)+IF(AB40&gt;AD40,1,0)</f>
        <v>2</v>
      </c>
      <c r="AB38" s="58">
        <f>AS26</f>
        <v>15</v>
      </c>
      <c r="AC38" s="105" t="s">
        <v>232</v>
      </c>
      <c r="AD38" s="58">
        <f>AQ26</f>
        <v>14</v>
      </c>
      <c r="AE38" s="357">
        <f>IF(AD38&gt;AB38,1,0)+IF(AD39&gt;AB39,1,0)+IF(AD40&gt;AB40,1,0)</f>
        <v>0</v>
      </c>
      <c r="AF38" s="377">
        <f>IF(AG38&gt;AI38,1,0)+IF(AG39&gt;AI39,1,0)+IF(AG40&gt;AI40,1,0)</f>
        <v>0</v>
      </c>
      <c r="AG38" s="60">
        <f>AS30</f>
        <v>0</v>
      </c>
      <c r="AH38" s="104" t="s">
        <v>232</v>
      </c>
      <c r="AI38" s="60">
        <f>AQ30</f>
        <v>0</v>
      </c>
      <c r="AJ38" s="359">
        <f>IF(AI38&gt;AG38,1,0)+IF(AI39&gt;AG39,1,0)+IF(AI40&gt;AG40,1,0)</f>
        <v>0</v>
      </c>
      <c r="AK38" s="377">
        <f>IF(AL38&gt;AN38,1,0)+IF(AL39&gt;AN39,1,0)+IF(AL40&gt;AN40,1,0)</f>
        <v>0</v>
      </c>
      <c r="AL38" s="60">
        <f>AS34</f>
        <v>0</v>
      </c>
      <c r="AM38" s="104" t="s">
        <v>232</v>
      </c>
      <c r="AN38" s="60">
        <f>AQ34</f>
        <v>0</v>
      </c>
      <c r="AO38" s="359">
        <f>IF(AN38&gt;AL38,1,0)+IF(AN39&gt;AL39,1,0)+IF(AN40&gt;AL40,1,0)</f>
        <v>0</v>
      </c>
      <c r="AP38" s="441">
        <f>IF(AQ38&gt;AS38,1,0)+IF(AQ39&gt;AS39,1,0)+IF(AQ40&gt;AS40,1,0)</f>
        <v>0</v>
      </c>
      <c r="AQ38" s="93">
        <f>BU10</f>
        <v>0</v>
      </c>
      <c r="AR38" s="109" t="s">
        <v>232</v>
      </c>
      <c r="AS38" s="93">
        <f>BS10</f>
        <v>0</v>
      </c>
      <c r="AT38" s="442">
        <f>IF(AS38&gt;AQ38,1,0)+IF(AS39&gt;AQ39,1,0)+IF(AS40&gt;AQ40,1,0)</f>
        <v>0</v>
      </c>
      <c r="AU38" s="377">
        <f>IF(AV38&gt;AX38,1,0)+IF(AV39&gt;AX39,1,0)+IF(AV40&gt;AX40,1,0)</f>
        <v>0</v>
      </c>
      <c r="AV38" s="60"/>
      <c r="AW38" s="104" t="s">
        <v>232</v>
      </c>
      <c r="AX38" s="60"/>
      <c r="AY38" s="359">
        <f>IF(AX38&gt;AV38,1,0)+IF(AX39&gt;AV39,1,0)+IF(AX40&gt;AV40,1,0)</f>
        <v>0</v>
      </c>
      <c r="AZ38" s="377">
        <f>IF(BA38&gt;BC38,1,0)+IF(BA39&gt;BC39,1,0)+IF(BA40&gt;BC40,1,0)</f>
        <v>0</v>
      </c>
      <c r="BA38" s="60"/>
      <c r="BB38" s="104" t="s">
        <v>232</v>
      </c>
      <c r="BC38" s="60"/>
      <c r="BD38" s="359">
        <f>IF(BC38&gt;BA38,1,0)+IF(BC39&gt;BA39,1,0)+IF(BC40&gt;BA40,1,0)</f>
        <v>0</v>
      </c>
      <c r="BF38" s="250"/>
      <c r="BG38" s="436"/>
      <c r="BH38" s="361"/>
      <c r="BI38" s="361"/>
      <c r="BJ38" s="450"/>
      <c r="BK38" s="361"/>
      <c r="BL38" s="361"/>
      <c r="BM38" s="361"/>
      <c r="BN38" s="363"/>
      <c r="BO38" s="363"/>
      <c r="BP38" s="447"/>
      <c r="BQ38" s="446"/>
    </row>
    <row r="39" spans="1:69" ht="14.1" customHeight="1" x14ac:dyDescent="0.15">
      <c r="A39" s="250"/>
      <c r="B39" s="377"/>
      <c r="C39" s="60">
        <f>AS7</f>
        <v>0</v>
      </c>
      <c r="D39" s="104" t="s">
        <v>232</v>
      </c>
      <c r="E39" s="60">
        <f>AQ7</f>
        <v>0</v>
      </c>
      <c r="F39" s="359"/>
      <c r="G39" s="377"/>
      <c r="H39" s="60">
        <f>AS11</f>
        <v>0</v>
      </c>
      <c r="I39" s="104" t="s">
        <v>232</v>
      </c>
      <c r="J39" s="60">
        <f>AQ11</f>
        <v>0</v>
      </c>
      <c r="K39" s="359"/>
      <c r="L39" s="355"/>
      <c r="M39" s="58">
        <f>AS15</f>
        <v>14</v>
      </c>
      <c r="N39" s="105" t="s">
        <v>232</v>
      </c>
      <c r="O39" s="58">
        <f>AQ15</f>
        <v>15</v>
      </c>
      <c r="P39" s="357"/>
      <c r="Q39" s="355"/>
      <c r="R39" s="58">
        <f>AS19</f>
        <v>15</v>
      </c>
      <c r="S39" s="105" t="s">
        <v>232</v>
      </c>
      <c r="T39" s="58">
        <f>AQ19</f>
        <v>11</v>
      </c>
      <c r="U39" s="357"/>
      <c r="V39" s="355"/>
      <c r="W39" s="58">
        <f>AS23</f>
        <v>15</v>
      </c>
      <c r="X39" s="105" t="s">
        <v>232</v>
      </c>
      <c r="Y39" s="58">
        <f>AQ23</f>
        <v>6</v>
      </c>
      <c r="Z39" s="357"/>
      <c r="AA39" s="355"/>
      <c r="AB39" s="58">
        <f>AS27</f>
        <v>15</v>
      </c>
      <c r="AC39" s="105" t="s">
        <v>232</v>
      </c>
      <c r="AD39" s="58">
        <f>AQ27</f>
        <v>14</v>
      </c>
      <c r="AE39" s="357"/>
      <c r="AF39" s="377"/>
      <c r="AG39" s="60">
        <f>AS31</f>
        <v>0</v>
      </c>
      <c r="AH39" s="104" t="s">
        <v>232</v>
      </c>
      <c r="AI39" s="60">
        <f>AQ31</f>
        <v>0</v>
      </c>
      <c r="AJ39" s="359"/>
      <c r="AK39" s="377"/>
      <c r="AL39" s="60">
        <f>AS35</f>
        <v>0</v>
      </c>
      <c r="AM39" s="104" t="s">
        <v>232</v>
      </c>
      <c r="AN39" s="60">
        <f>AQ35</f>
        <v>0</v>
      </c>
      <c r="AO39" s="359"/>
      <c r="AP39" s="441"/>
      <c r="AQ39" s="93">
        <f>BU11</f>
        <v>0</v>
      </c>
      <c r="AR39" s="109" t="s">
        <v>232</v>
      </c>
      <c r="AS39" s="93">
        <f>BS11</f>
        <v>0</v>
      </c>
      <c r="AT39" s="442"/>
      <c r="AU39" s="377"/>
      <c r="AV39" s="60"/>
      <c r="AW39" s="104" t="s">
        <v>232</v>
      </c>
      <c r="AX39" s="60"/>
      <c r="AY39" s="359"/>
      <c r="AZ39" s="377"/>
      <c r="BA39" s="60"/>
      <c r="BB39" s="104" t="s">
        <v>232</v>
      </c>
      <c r="BC39" s="60"/>
      <c r="BD39" s="359"/>
      <c r="BF39" s="250"/>
      <c r="BG39" s="436"/>
      <c r="BH39" s="361"/>
      <c r="BI39" s="361"/>
      <c r="BJ39" s="450"/>
      <c r="BK39" s="361"/>
      <c r="BL39" s="361"/>
      <c r="BM39" s="361"/>
      <c r="BN39" s="363"/>
      <c r="BO39" s="363"/>
      <c r="BP39" s="447"/>
      <c r="BQ39" s="446"/>
    </row>
    <row r="40" spans="1:69" ht="14.1" customHeight="1" x14ac:dyDescent="0.15">
      <c r="A40" s="265"/>
      <c r="B40" s="377"/>
      <c r="C40" s="60">
        <f>AS8</f>
        <v>0</v>
      </c>
      <c r="D40" s="104" t="s">
        <v>232</v>
      </c>
      <c r="E40" s="60">
        <f>AQ8</f>
        <v>0</v>
      </c>
      <c r="F40" s="359"/>
      <c r="G40" s="377"/>
      <c r="H40" s="60">
        <f>AS12</f>
        <v>0</v>
      </c>
      <c r="I40" s="104" t="s">
        <v>232</v>
      </c>
      <c r="J40" s="60">
        <f>AQ12</f>
        <v>0</v>
      </c>
      <c r="K40" s="359"/>
      <c r="L40" s="355"/>
      <c r="M40" s="58">
        <f>AS16</f>
        <v>0</v>
      </c>
      <c r="N40" s="105" t="s">
        <v>232</v>
      </c>
      <c r="O40" s="58">
        <f>AQ16</f>
        <v>0</v>
      </c>
      <c r="P40" s="357"/>
      <c r="Q40" s="355"/>
      <c r="R40" s="58">
        <f>AS20</f>
        <v>0</v>
      </c>
      <c r="S40" s="105" t="s">
        <v>232</v>
      </c>
      <c r="T40" s="58">
        <f>AQ20</f>
        <v>0</v>
      </c>
      <c r="U40" s="357"/>
      <c r="V40" s="355"/>
      <c r="W40" s="58">
        <f>AS24</f>
        <v>0</v>
      </c>
      <c r="X40" s="105" t="s">
        <v>232</v>
      </c>
      <c r="Y40" s="58">
        <f>AQ24</f>
        <v>0</v>
      </c>
      <c r="Z40" s="357"/>
      <c r="AA40" s="355"/>
      <c r="AB40" s="58">
        <f>AS28</f>
        <v>0</v>
      </c>
      <c r="AC40" s="105" t="s">
        <v>232</v>
      </c>
      <c r="AD40" s="58">
        <f>AQ28</f>
        <v>0</v>
      </c>
      <c r="AE40" s="357"/>
      <c r="AF40" s="377"/>
      <c r="AG40" s="60">
        <f>AS32</f>
        <v>0</v>
      </c>
      <c r="AH40" s="104" t="s">
        <v>232</v>
      </c>
      <c r="AI40" s="60">
        <f>AQ32</f>
        <v>0</v>
      </c>
      <c r="AJ40" s="359"/>
      <c r="AK40" s="377"/>
      <c r="AL40" s="60">
        <f>AS36</f>
        <v>0</v>
      </c>
      <c r="AM40" s="104" t="s">
        <v>232</v>
      </c>
      <c r="AN40" s="60">
        <f>AQ36</f>
        <v>0</v>
      </c>
      <c r="AO40" s="359"/>
      <c r="AP40" s="441"/>
      <c r="AQ40" s="93">
        <f>BU12</f>
        <v>0</v>
      </c>
      <c r="AR40" s="109" t="s">
        <v>232</v>
      </c>
      <c r="AS40" s="93">
        <f>BS12</f>
        <v>0</v>
      </c>
      <c r="AT40" s="442"/>
      <c r="AU40" s="377"/>
      <c r="AV40" s="60"/>
      <c r="AW40" s="104" t="s">
        <v>232</v>
      </c>
      <c r="AX40" s="60"/>
      <c r="AY40" s="359"/>
      <c r="AZ40" s="377"/>
      <c r="BA40" s="60"/>
      <c r="BB40" s="104" t="s">
        <v>232</v>
      </c>
      <c r="BC40" s="60"/>
      <c r="BD40" s="359"/>
      <c r="BF40" s="265"/>
      <c r="BG40" s="436"/>
      <c r="BH40" s="361"/>
      <c r="BI40" s="361"/>
      <c r="BJ40" s="450"/>
      <c r="BK40" s="361"/>
      <c r="BL40" s="361"/>
      <c r="BM40" s="361"/>
      <c r="BN40" s="363"/>
      <c r="BO40" s="363"/>
      <c r="BP40" s="447"/>
      <c r="BQ40" s="446"/>
    </row>
    <row r="41" spans="1:69" ht="14.1" customHeight="1" x14ac:dyDescent="0.15">
      <c r="A41" s="249" t="str">
        <f>AU3</f>
        <v>安城ジュニアA</v>
      </c>
      <c r="B41" s="298">
        <f>AU5</f>
        <v>0</v>
      </c>
      <c r="C41" s="365"/>
      <c r="D41" s="365"/>
      <c r="E41" s="365"/>
      <c r="F41" s="365"/>
      <c r="G41" s="257">
        <f>AU9</f>
        <v>2</v>
      </c>
      <c r="H41" s="376"/>
      <c r="I41" s="376"/>
      <c r="J41" s="376"/>
      <c r="K41" s="376"/>
      <c r="L41" s="257">
        <f>AU13</f>
        <v>8</v>
      </c>
      <c r="M41" s="376"/>
      <c r="N41" s="376"/>
      <c r="O41" s="376"/>
      <c r="P41" s="376"/>
      <c r="Q41" s="257">
        <f>AU17</f>
        <v>14</v>
      </c>
      <c r="R41" s="376"/>
      <c r="S41" s="376"/>
      <c r="T41" s="376"/>
      <c r="U41" s="376"/>
      <c r="V41" s="257">
        <f>AU21</f>
        <v>20</v>
      </c>
      <c r="W41" s="376"/>
      <c r="X41" s="376"/>
      <c r="Y41" s="376"/>
      <c r="Z41" s="376"/>
      <c r="AA41" s="298">
        <f>AU25</f>
        <v>0</v>
      </c>
      <c r="AB41" s="365"/>
      <c r="AC41" s="365"/>
      <c r="AD41" s="365"/>
      <c r="AE41" s="365"/>
      <c r="AF41" s="298">
        <f>AU29</f>
        <v>0</v>
      </c>
      <c r="AG41" s="365"/>
      <c r="AH41" s="365"/>
      <c r="AI41" s="365"/>
      <c r="AJ41" s="365"/>
      <c r="AK41" s="298">
        <f>AU33</f>
        <v>0</v>
      </c>
      <c r="AL41" s="365"/>
      <c r="AM41" s="365"/>
      <c r="AN41" s="365"/>
      <c r="AO41" s="365"/>
      <c r="AP41" s="298">
        <f>AU37</f>
        <v>0</v>
      </c>
      <c r="AQ41" s="365"/>
      <c r="AR41" s="365"/>
      <c r="AS41" s="365"/>
      <c r="AT41" s="365"/>
      <c r="AU41" s="439">
        <f>BW13</f>
        <v>0</v>
      </c>
      <c r="AV41" s="440"/>
      <c r="AW41" s="440"/>
      <c r="AX41" s="440"/>
      <c r="AY41" s="440"/>
      <c r="AZ41" s="437">
        <v>0</v>
      </c>
      <c r="BA41" s="438"/>
      <c r="BB41" s="438"/>
      <c r="BC41" s="438"/>
      <c r="BD41" s="438"/>
      <c r="BF41" s="249" t="str">
        <f>A41</f>
        <v>安城ジュニアA</v>
      </c>
      <c r="BG41" s="436">
        <f t="shared" ref="BG41" si="42">IF(B42&gt;F42,1,0)+IF(G42&gt;K42,1,0)+IF(L42&gt;P42,1,0)+IF(Q42&gt;U42,1,0)+IF(V42&gt;Z42,1,0)+IF(AA42&gt;AE42,1,0)+IF(AF42&gt;AJ42,1,0)+IF(AK42&gt;AO42,1,0)+IF(AP42&gt;AT42,1,0)+IF(AU42&gt;AY42,1,0)*IF(AZ42&gt;BD42,1,0)</f>
        <v>3</v>
      </c>
      <c r="BH41" s="361">
        <f t="shared" ref="BH41" si="43">IF(F42&gt;B42,1,0)+IF(K42&gt;G42,1,0)+IF(P42&gt;L42,1,0)+IF(U42&gt;Q42,1,0)+IF(Z42&gt;V42,1,0)+IF(AE42&gt;AA42,1,0)+IF(AJ42&gt;AF42,1,0)+IF(AO42&gt;AK42,1,0)*IF(AT42&gt;AP42,1,0)+IF(AY42&gt;AU42,1,0)+IF(BD42&gt;AZ42,1,0)</f>
        <v>1</v>
      </c>
      <c r="BI41" s="361">
        <f t="shared" ref="BI41" si="44">IF(B42=F42,1,0)+IF(G42=K42,1,0)+IF(L42=P42,1,0)+IF(Q42=U42,1,0)+IF(V42=Z42,1,0)+IF(AA42=AE42,1,0)+IF(AF42=AJ42,1,0)+IF(AK42=AO42,1,0)+IF(AP42=AT42,1,0)+IF(AU42=AY42,1,0)+IF(AZ42=BD42,1,0)-7</f>
        <v>0</v>
      </c>
      <c r="BJ41" s="450">
        <f t="shared" ref="BJ41" si="45">SUM((BG41*3)+BI41)</f>
        <v>9</v>
      </c>
      <c r="BK41" s="361">
        <f t="shared" ref="BK41" si="46">RANK(BJ41,$BJ$5:$BJ$48,0)</f>
        <v>3</v>
      </c>
      <c r="BL41" s="361">
        <f>SUM(C42+C43+C44+H42+H43+H44+M42+M43+M44+R42+R43+R44+W42+W43+W44+AB42+AB43+AB44+AG42+AG43+AG44+AL42+AL43+AL44+BA42+BA43+BA44)</f>
        <v>115</v>
      </c>
      <c r="BM41" s="361">
        <f>SUM(E42+E43+E44+J42+J43+J44+O42+O43+O44+T42+T43+T44+Y42+Y43+Y44+AD42+AD43+AD44+AI42+AI43+AI44+AN42+AN43+AN44+BC42+BC43+BC44)</f>
        <v>67</v>
      </c>
      <c r="BN41" s="363">
        <f t="shared" ref="BN41" si="47">SUM(BL41/(BL41+BM41))</f>
        <v>0.63186813186813184</v>
      </c>
      <c r="BO41" s="363">
        <f t="shared" ref="BO41" si="48">RANK(BJ41,$BJ$5:$BJ$48,1)+BN41</f>
        <v>9.6318681318681314</v>
      </c>
      <c r="BP41" s="447" t="str">
        <f>BF41</f>
        <v>安城ジュニアA</v>
      </c>
      <c r="BQ41" s="446">
        <f t="shared" ref="BQ41" si="49">RANK(BO41,$BO$5:$BO$48)</f>
        <v>3</v>
      </c>
    </row>
    <row r="42" spans="1:69" ht="14.1" customHeight="1" x14ac:dyDescent="0.15">
      <c r="A42" s="250"/>
      <c r="B42" s="377">
        <f>IF(C42&gt;E42,1,0)+IF(C43&gt;E43,1,0)+IF(C44&gt;E44,1,0)</f>
        <v>0</v>
      </c>
      <c r="C42" s="60">
        <f>AX6</f>
        <v>0</v>
      </c>
      <c r="D42" s="104" t="s">
        <v>232</v>
      </c>
      <c r="E42" s="60">
        <f>AV6</f>
        <v>0</v>
      </c>
      <c r="F42" s="359">
        <f>IF(E42&gt;C42,1,0)+IF(E43&gt;C43,1,0)+IF(E44&gt;C44,1,0)</f>
        <v>0</v>
      </c>
      <c r="G42" s="355">
        <f>IF(H42&gt;J42,1,0)+IF(H43&gt;J43,1,0)+IF(H44&gt;J44,1,0)</f>
        <v>2</v>
      </c>
      <c r="H42" s="58">
        <f>AX10</f>
        <v>15</v>
      </c>
      <c r="I42" s="105" t="s">
        <v>232</v>
      </c>
      <c r="J42" s="58">
        <f>AV10</f>
        <v>8</v>
      </c>
      <c r="K42" s="357">
        <f>IF(J42&gt;H42,1,0)+IF(J43&gt;H43,1,0)+IF(J44&gt;H44,1,0)</f>
        <v>0</v>
      </c>
      <c r="L42" s="355">
        <f>IF(M42&gt;O42,1,0)+IF(M43&gt;O43,1,0)+IF(M44&gt;O44,1,0)</f>
        <v>0</v>
      </c>
      <c r="M42" s="58">
        <f>AX14</f>
        <v>11</v>
      </c>
      <c r="N42" s="105" t="s">
        <v>232</v>
      </c>
      <c r="O42" s="58">
        <f>AV14</f>
        <v>15</v>
      </c>
      <c r="P42" s="357">
        <f>IF(O42&gt;M42,1,0)+IF(O43&gt;M43,1,0)+IF(O44&gt;M44,1,0)</f>
        <v>2</v>
      </c>
      <c r="Q42" s="355">
        <f>IF(R42&gt;T42,1,0)+IF(R43&gt;T43,1,0)+IF(R44&gt;T44,1,0)</f>
        <v>2</v>
      </c>
      <c r="R42" s="58">
        <f>AX18</f>
        <v>15</v>
      </c>
      <c r="S42" s="105" t="s">
        <v>232</v>
      </c>
      <c r="T42" s="58">
        <f>-AV18</f>
        <v>-8</v>
      </c>
      <c r="U42" s="357">
        <f>IF(T42&gt;R42,1,0)+IF(T43&gt;R43,1,0)+IF(T44&gt;R44,1,0)</f>
        <v>0</v>
      </c>
      <c r="V42" s="355">
        <f>IF(W42&gt;Y42,1,0)+IF(W43&gt;Y43,1,0)+IF(W44&gt;Y44,1,0)</f>
        <v>2</v>
      </c>
      <c r="W42" s="58">
        <f>AX22</f>
        <v>15</v>
      </c>
      <c r="X42" s="105" t="s">
        <v>232</v>
      </c>
      <c r="Y42" s="58">
        <f>AV22</f>
        <v>11</v>
      </c>
      <c r="Z42" s="357">
        <f>IF(Y42&gt;W42,1,0)+IF(Y43&gt;W43,1,0)+IF(Y44&gt;W44,1,0)</f>
        <v>0</v>
      </c>
      <c r="AA42" s="377">
        <f>IF(AB42&gt;AD42,1,0)+IF(AB43&gt;AD43,1,0)+IF(AB44&gt;AD44,1,0)</f>
        <v>0</v>
      </c>
      <c r="AB42" s="60">
        <f>AX26</f>
        <v>0</v>
      </c>
      <c r="AC42" s="104" t="s">
        <v>232</v>
      </c>
      <c r="AD42" s="60">
        <f>AV26</f>
        <v>0</v>
      </c>
      <c r="AE42" s="359">
        <f>IF(AD42&gt;AB42,1,0)+IF(AD43&gt;AB43,1,0)+IF(AD44&gt;AB44,1,0)</f>
        <v>0</v>
      </c>
      <c r="AF42" s="377">
        <f>IF(AG42&gt;AI42,1,0)+IF(AG43&gt;AI43,1,0)+IF(AG44&gt;AI44,1,0)</f>
        <v>0</v>
      </c>
      <c r="AG42" s="60">
        <f>AX30</f>
        <v>0</v>
      </c>
      <c r="AH42" s="104" t="s">
        <v>232</v>
      </c>
      <c r="AI42" s="60">
        <f>AV30</f>
        <v>0</v>
      </c>
      <c r="AJ42" s="359">
        <f>IF(AI42&gt;AG42,1,0)+IF(AI43&gt;AG43,1,0)+IF(AI44&gt;AG44,1,0)</f>
        <v>0</v>
      </c>
      <c r="AK42" s="377">
        <f>IF(AL42&gt;AN42,1,0)+IF(AL43&gt;AN43,1,0)+IF(AL44&gt;AN44,1,0)</f>
        <v>0</v>
      </c>
      <c r="AL42" s="60">
        <f>AX34</f>
        <v>0</v>
      </c>
      <c r="AM42" s="104" t="s">
        <v>232</v>
      </c>
      <c r="AN42" s="60">
        <f>AV34</f>
        <v>0</v>
      </c>
      <c r="AO42" s="359">
        <f>IF(AN42&gt;AL42,1,0)+IF(AN43&gt;AL43,1,0)+IF(AN44&gt;AL44,1,0)</f>
        <v>0</v>
      </c>
      <c r="AP42" s="377">
        <f>IF(AQ42&gt;AS42,1,0)+IF(AQ43&gt;AS43,1,0)+IF(AQ44&gt;AS44,1,0)</f>
        <v>0</v>
      </c>
      <c r="AQ42" s="60">
        <f>AX38</f>
        <v>0</v>
      </c>
      <c r="AR42" s="104" t="s">
        <v>232</v>
      </c>
      <c r="AS42" s="60">
        <f>AV38</f>
        <v>0</v>
      </c>
      <c r="AT42" s="359">
        <f>IF(AS42&gt;AQ42,1,0)+IF(AS43&gt;AQ43,1,0)+IF(AS44&gt;AQ44,1,0)</f>
        <v>0</v>
      </c>
      <c r="AU42" s="441">
        <f>IF(AV42&gt;AX42,1,0)+IF(AV43&gt;AX43,1,0)+IF(AV44&gt;AX44,1,0)</f>
        <v>0</v>
      </c>
      <c r="AV42" s="93">
        <f>BZ14</f>
        <v>0</v>
      </c>
      <c r="AW42" s="109" t="s">
        <v>232</v>
      </c>
      <c r="AX42" s="93">
        <f>BX14</f>
        <v>0</v>
      </c>
      <c r="AY42" s="442">
        <f>IF(AX42&gt;AV42,1,0)+IF(AX43&gt;AV43,1,0)+IF(AX44&gt;AV44,1,0)</f>
        <v>0</v>
      </c>
      <c r="AZ42" s="377">
        <f>IF(BA42&gt;BC42,1,0)+IF(BA43&gt;BC43,1,0)+IF(BA44&gt;BC44,1,0)</f>
        <v>0</v>
      </c>
      <c r="BA42" s="60"/>
      <c r="BB42" s="104" t="s">
        <v>232</v>
      </c>
      <c r="BC42" s="60"/>
      <c r="BD42" s="359">
        <f>IF(BC42&gt;BA42,1,0)+IF(BC43&gt;BA43,1,0)+IF(BC44&gt;BA44,1,0)</f>
        <v>0</v>
      </c>
      <c r="BF42" s="250"/>
      <c r="BG42" s="436"/>
      <c r="BH42" s="361"/>
      <c r="BI42" s="361"/>
      <c r="BJ42" s="450"/>
      <c r="BK42" s="361"/>
      <c r="BL42" s="361"/>
      <c r="BM42" s="361"/>
      <c r="BN42" s="363"/>
      <c r="BO42" s="363"/>
      <c r="BP42" s="447"/>
      <c r="BQ42" s="446"/>
    </row>
    <row r="43" spans="1:69" ht="14.1" customHeight="1" x14ac:dyDescent="0.15">
      <c r="A43" s="250"/>
      <c r="B43" s="377"/>
      <c r="C43" s="60">
        <f>AX7</f>
        <v>0</v>
      </c>
      <c r="D43" s="104" t="s">
        <v>232</v>
      </c>
      <c r="E43" s="60">
        <f>AV7</f>
        <v>0</v>
      </c>
      <c r="F43" s="359"/>
      <c r="G43" s="355"/>
      <c r="H43" s="58">
        <f>AX11</f>
        <v>15</v>
      </c>
      <c r="I43" s="105" t="s">
        <v>232</v>
      </c>
      <c r="J43" s="58">
        <f>AV11</f>
        <v>8</v>
      </c>
      <c r="K43" s="357"/>
      <c r="L43" s="355"/>
      <c r="M43" s="58">
        <f>AX15</f>
        <v>14</v>
      </c>
      <c r="N43" s="105" t="s">
        <v>232</v>
      </c>
      <c r="O43" s="58">
        <f>AV15</f>
        <v>15</v>
      </c>
      <c r="P43" s="357"/>
      <c r="Q43" s="355"/>
      <c r="R43" s="58">
        <f>AX19</f>
        <v>15</v>
      </c>
      <c r="S43" s="105" t="s">
        <v>232</v>
      </c>
      <c r="T43" s="58">
        <f>AV19</f>
        <v>8</v>
      </c>
      <c r="U43" s="357"/>
      <c r="V43" s="355"/>
      <c r="W43" s="58">
        <f>AX23</f>
        <v>15</v>
      </c>
      <c r="X43" s="105" t="s">
        <v>232</v>
      </c>
      <c r="Y43" s="58">
        <f>AV23</f>
        <v>10</v>
      </c>
      <c r="Z43" s="357"/>
      <c r="AA43" s="377"/>
      <c r="AB43" s="60">
        <f>AX27</f>
        <v>0</v>
      </c>
      <c r="AC43" s="104" t="s">
        <v>232</v>
      </c>
      <c r="AD43" s="60">
        <f>AV27</f>
        <v>0</v>
      </c>
      <c r="AE43" s="359"/>
      <c r="AF43" s="377"/>
      <c r="AG43" s="60">
        <f>AX31</f>
        <v>0</v>
      </c>
      <c r="AH43" s="104" t="s">
        <v>232</v>
      </c>
      <c r="AI43" s="60">
        <f>AV31</f>
        <v>0</v>
      </c>
      <c r="AJ43" s="359"/>
      <c r="AK43" s="377"/>
      <c r="AL43" s="60">
        <f>AX35</f>
        <v>0</v>
      </c>
      <c r="AM43" s="104" t="s">
        <v>232</v>
      </c>
      <c r="AN43" s="60">
        <f>AV35</f>
        <v>0</v>
      </c>
      <c r="AO43" s="359"/>
      <c r="AP43" s="377"/>
      <c r="AQ43" s="60">
        <f>AX39</f>
        <v>0</v>
      </c>
      <c r="AR43" s="104" t="s">
        <v>232</v>
      </c>
      <c r="AS43" s="60">
        <f>AV39</f>
        <v>0</v>
      </c>
      <c r="AT43" s="359"/>
      <c r="AU43" s="441"/>
      <c r="AV43" s="93">
        <f>BZ15</f>
        <v>0</v>
      </c>
      <c r="AW43" s="109" t="s">
        <v>232</v>
      </c>
      <c r="AX43" s="93">
        <f>BX15</f>
        <v>0</v>
      </c>
      <c r="AY43" s="442"/>
      <c r="AZ43" s="377"/>
      <c r="BA43" s="60"/>
      <c r="BB43" s="104" t="s">
        <v>232</v>
      </c>
      <c r="BC43" s="60"/>
      <c r="BD43" s="359"/>
      <c r="BF43" s="250"/>
      <c r="BG43" s="436"/>
      <c r="BH43" s="361"/>
      <c r="BI43" s="361"/>
      <c r="BJ43" s="450"/>
      <c r="BK43" s="361"/>
      <c r="BL43" s="361"/>
      <c r="BM43" s="361"/>
      <c r="BN43" s="363"/>
      <c r="BO43" s="363"/>
      <c r="BP43" s="447"/>
      <c r="BQ43" s="446"/>
    </row>
    <row r="44" spans="1:69" ht="14.1" customHeight="1" x14ac:dyDescent="0.15">
      <c r="A44" s="265"/>
      <c r="B44" s="377"/>
      <c r="C44" s="60">
        <f>AX8</f>
        <v>0</v>
      </c>
      <c r="D44" s="104" t="s">
        <v>232</v>
      </c>
      <c r="E44" s="60">
        <f>AV8</f>
        <v>0</v>
      </c>
      <c r="F44" s="359"/>
      <c r="G44" s="355"/>
      <c r="H44" s="58">
        <f>AX12</f>
        <v>0</v>
      </c>
      <c r="I44" s="105" t="s">
        <v>232</v>
      </c>
      <c r="J44" s="58">
        <f>AV12</f>
        <v>0</v>
      </c>
      <c r="K44" s="357"/>
      <c r="L44" s="355"/>
      <c r="M44" s="58">
        <f>AX16</f>
        <v>0</v>
      </c>
      <c r="N44" s="105" t="s">
        <v>232</v>
      </c>
      <c r="O44" s="58">
        <f>AV16</f>
        <v>0</v>
      </c>
      <c r="P44" s="357"/>
      <c r="Q44" s="355"/>
      <c r="R44" s="58">
        <f>AX20</f>
        <v>0</v>
      </c>
      <c r="S44" s="105" t="s">
        <v>232</v>
      </c>
      <c r="T44" s="58">
        <f>AV20</f>
        <v>0</v>
      </c>
      <c r="U44" s="357"/>
      <c r="V44" s="355"/>
      <c r="W44" s="58">
        <f>AX24</f>
        <v>0</v>
      </c>
      <c r="X44" s="105" t="s">
        <v>232</v>
      </c>
      <c r="Y44" s="58">
        <f>AV24</f>
        <v>0</v>
      </c>
      <c r="Z44" s="357"/>
      <c r="AA44" s="377"/>
      <c r="AB44" s="60">
        <f>AX28</f>
        <v>0</v>
      </c>
      <c r="AC44" s="104" t="s">
        <v>232</v>
      </c>
      <c r="AD44" s="60">
        <f>AV28</f>
        <v>0</v>
      </c>
      <c r="AE44" s="359"/>
      <c r="AF44" s="377"/>
      <c r="AG44" s="60">
        <f>AX32</f>
        <v>0</v>
      </c>
      <c r="AH44" s="104" t="s">
        <v>232</v>
      </c>
      <c r="AI44" s="60">
        <f>AV32</f>
        <v>0</v>
      </c>
      <c r="AJ44" s="359"/>
      <c r="AK44" s="377"/>
      <c r="AL44" s="60">
        <f>AX36</f>
        <v>0</v>
      </c>
      <c r="AM44" s="104" t="s">
        <v>232</v>
      </c>
      <c r="AN44" s="60">
        <f>AV36</f>
        <v>0</v>
      </c>
      <c r="AO44" s="359"/>
      <c r="AP44" s="377"/>
      <c r="AQ44" s="60">
        <f>AX40</f>
        <v>0</v>
      </c>
      <c r="AR44" s="104" t="s">
        <v>232</v>
      </c>
      <c r="AS44" s="60">
        <f>AV40</f>
        <v>0</v>
      </c>
      <c r="AT44" s="359"/>
      <c r="AU44" s="441"/>
      <c r="AV44" s="93">
        <f>BZ16</f>
        <v>0</v>
      </c>
      <c r="AW44" s="109" t="s">
        <v>232</v>
      </c>
      <c r="AX44" s="93">
        <f>BX16</f>
        <v>0</v>
      </c>
      <c r="AY44" s="442"/>
      <c r="AZ44" s="377"/>
      <c r="BA44" s="60"/>
      <c r="BB44" s="104" t="s">
        <v>232</v>
      </c>
      <c r="BC44" s="60"/>
      <c r="BD44" s="359"/>
      <c r="BF44" s="265"/>
      <c r="BG44" s="436"/>
      <c r="BH44" s="361"/>
      <c r="BI44" s="361"/>
      <c r="BJ44" s="450"/>
      <c r="BK44" s="361"/>
      <c r="BL44" s="361"/>
      <c r="BM44" s="361"/>
      <c r="BN44" s="363"/>
      <c r="BO44" s="363"/>
      <c r="BP44" s="447"/>
      <c r="BQ44" s="446"/>
    </row>
    <row r="45" spans="1:69" ht="14.1" customHeight="1" x14ac:dyDescent="0.15">
      <c r="A45" s="368" t="str">
        <f>AZ3</f>
        <v>浄水クラブ　A</v>
      </c>
      <c r="B45" s="257">
        <f>AZ5</f>
        <v>1</v>
      </c>
      <c r="C45" s="376"/>
      <c r="D45" s="376"/>
      <c r="E45" s="376"/>
      <c r="F45" s="376"/>
      <c r="G45" s="376">
        <f>AZ9</f>
        <v>7</v>
      </c>
      <c r="H45" s="376"/>
      <c r="I45" s="376"/>
      <c r="J45" s="376"/>
      <c r="K45" s="376"/>
      <c r="L45" s="376">
        <f>AZ13</f>
        <v>13</v>
      </c>
      <c r="M45" s="376"/>
      <c r="N45" s="376"/>
      <c r="O45" s="376"/>
      <c r="P45" s="376"/>
      <c r="Q45" s="376">
        <f>AZ17</f>
        <v>19</v>
      </c>
      <c r="R45" s="376"/>
      <c r="S45" s="376"/>
      <c r="T45" s="376"/>
      <c r="U45" s="376"/>
      <c r="V45" s="365">
        <f>AZ21</f>
        <v>0</v>
      </c>
      <c r="W45" s="365"/>
      <c r="X45" s="365"/>
      <c r="Y45" s="365"/>
      <c r="Z45" s="365"/>
      <c r="AA45" s="365">
        <f>AZ25</f>
        <v>0</v>
      </c>
      <c r="AB45" s="365"/>
      <c r="AC45" s="365"/>
      <c r="AD45" s="365"/>
      <c r="AE45" s="365"/>
      <c r="AF45" s="365">
        <f>AZ29</f>
        <v>0</v>
      </c>
      <c r="AG45" s="365"/>
      <c r="AH45" s="365"/>
      <c r="AI45" s="365"/>
      <c r="AJ45" s="365"/>
      <c r="AK45" s="365">
        <f>AZ33</f>
        <v>0</v>
      </c>
      <c r="AL45" s="365"/>
      <c r="AM45" s="365"/>
      <c r="AN45" s="365"/>
      <c r="AO45" s="365"/>
      <c r="AP45" s="298">
        <f>AZ37</f>
        <v>0</v>
      </c>
      <c r="AQ45" s="365"/>
      <c r="AR45" s="365"/>
      <c r="AS45" s="365"/>
      <c r="AT45" s="365"/>
      <c r="AU45" s="298">
        <f>AZ41</f>
        <v>0</v>
      </c>
      <c r="AV45" s="365"/>
      <c r="AW45" s="365"/>
      <c r="AX45" s="365"/>
      <c r="AY45" s="365"/>
      <c r="AZ45" s="366"/>
      <c r="BA45" s="366"/>
      <c r="BB45" s="366"/>
      <c r="BC45" s="366"/>
      <c r="BD45" s="367"/>
      <c r="BF45" s="368" t="str">
        <f>A45</f>
        <v>浄水クラブ　A</v>
      </c>
      <c r="BG45" s="436">
        <f t="shared" ref="BG45" si="50">IF(B46&gt;F46,1,0)+IF(G46&gt;K46,1,0)+IF(L46&gt;P46,1,0)+IF(Q46&gt;U46,1,0)+IF(V46&gt;Z46,1,0)+IF(AA46&gt;AE46,1,0)+IF(AF46&gt;AJ46,1,0)+IF(AK46&gt;AO46,1,0)+IF(AP46&gt;AT46,1,0)+IF(AU46&gt;AY46,1,0)*IF(AZ46&gt;BD46,1,0)</f>
        <v>3</v>
      </c>
      <c r="BH45" s="361">
        <f t="shared" ref="BH45" si="51">IF(F46&gt;B46,1,0)+IF(K46&gt;G46,1,0)+IF(P46&gt;L46,1,0)+IF(U46&gt;Q46,1,0)+IF(Z46&gt;V46,1,0)+IF(AE46&gt;AA46,1,0)+IF(AJ46&gt;AF46,1,0)+IF(AO46&gt;AK46,1,0)*IF(AT46&gt;AP46,1,0)+IF(AY46&gt;AU46,1,0)+IF(BD46&gt;AZ46,1,0)</f>
        <v>0</v>
      </c>
      <c r="BI45" s="361">
        <f t="shared" ref="BI45" si="52">IF(B46=F46,1,0)+IF(G46=K46,1,0)+IF(L46=P46,1,0)+IF(Q46=U46,1,0)+IF(V46=Z46,1,0)+IF(AA46=AE46,1,0)+IF(AF46=AJ46,1,0)+IF(AK46=AO46,1,0)+IF(AP46=AT46,1,0)+IF(AU46=AY46,1,0)+IF(AZ46=BD46,1,0)-7</f>
        <v>1</v>
      </c>
      <c r="BJ45" s="450">
        <f>SUM((BG45*3)+BI45)</f>
        <v>10</v>
      </c>
      <c r="BK45" s="361">
        <f>RANK(BJ45,$BJ$5:$BJ$48,0)</f>
        <v>1</v>
      </c>
      <c r="BL45" s="361">
        <f>SUM(C46+C47+C48+H46+H47+H48+M46+M47+M48+R46+R47+R48+W46+W47+W48+AB46+AB47+AB48+AG46+AG47+AG48+AL46+AL47+AL48+BA46+BA47+BA48)</f>
        <v>116</v>
      </c>
      <c r="BM45" s="361">
        <f>SUM(E46+E47+E48+J46+J47+J48+O46+O47+O48+T46+T47+T48+Y46+Y47+Y48+AD46+AD47+AD48+AI46+AI47+AI48+AN46+AN47+AN48+BC46+BC47+BC48)</f>
        <v>59</v>
      </c>
      <c r="BN45" s="363">
        <f>SUM(BL45/(BL45+BM45))</f>
        <v>0.66285714285714281</v>
      </c>
      <c r="BO45" s="363">
        <f t="shared" ref="BO45" si="53">RANK(BJ45,$BJ$5:$BJ$48,1)+BN45</f>
        <v>10.662857142857142</v>
      </c>
      <c r="BP45" s="447" t="str">
        <f>BF45</f>
        <v>浄水クラブ　A</v>
      </c>
      <c r="BQ45" s="446">
        <f t="shared" ref="BQ45" si="54">RANK(BO45,$BO$5:$BO$48)</f>
        <v>1</v>
      </c>
    </row>
    <row r="46" spans="1:69" ht="14.1" customHeight="1" x14ac:dyDescent="0.15">
      <c r="A46" s="368"/>
      <c r="B46" s="355">
        <f>IF(C46&gt;E46,1,0)+IF(C47&gt;E47,1,0)+IF(C48&gt;E48,1,0)</f>
        <v>2</v>
      </c>
      <c r="C46" s="58">
        <f>BC6</f>
        <v>15</v>
      </c>
      <c r="D46" s="105" t="s">
        <v>232</v>
      </c>
      <c r="E46" s="58">
        <f>BA6</f>
        <v>14</v>
      </c>
      <c r="F46" s="357">
        <f>IF(E46&gt;C46,1,0)+IF(E47&gt;C47,1,0)+IF(E48&gt;C48,1,0)</f>
        <v>0</v>
      </c>
      <c r="G46" s="357">
        <f>IF(H46&gt;J46,1,0)+IF(H47&gt;J47,1,0)+IF(H48&gt;J48,1,0)</f>
        <v>2</v>
      </c>
      <c r="H46" s="58">
        <f>BC10</f>
        <v>15</v>
      </c>
      <c r="I46" s="105" t="s">
        <v>232</v>
      </c>
      <c r="J46" s="58">
        <f>BA10</f>
        <v>1</v>
      </c>
      <c r="K46" s="357">
        <f>IF(J46&gt;H46,1,0)+IF(J47&gt;H47,1,0)+IF(J48&gt;H48,1,0)</f>
        <v>0</v>
      </c>
      <c r="L46" s="357">
        <f>IF(M46&gt;O46,1,0)+IF(M47&gt;O47,1,0)+IF(M48&gt;O48,1,0)</f>
        <v>1</v>
      </c>
      <c r="M46" s="58">
        <f>BC14</f>
        <v>15</v>
      </c>
      <c r="N46" s="105" t="s">
        <v>232</v>
      </c>
      <c r="O46" s="58">
        <f>BA14</f>
        <v>12</v>
      </c>
      <c r="P46" s="357">
        <f>IF(O46&gt;M46,1,0)+IF(O47&gt;M47,1,0)+IF(O48&gt;M48,1,0)</f>
        <v>1</v>
      </c>
      <c r="Q46" s="357">
        <f>IF(R46&gt;T46,1,0)+IF(R47&gt;T47,1,0)+IF(R48&gt;T48,1,0)</f>
        <v>2</v>
      </c>
      <c r="R46" s="58">
        <f>BC18</f>
        <v>15</v>
      </c>
      <c r="S46" s="105" t="s">
        <v>232</v>
      </c>
      <c r="T46" s="58">
        <f>BA18</f>
        <v>9</v>
      </c>
      <c r="U46" s="357">
        <f>IF(T46&gt;R46,1,0)+IF(T47&gt;R47,1,0)+IF(T48&gt;R48,1,0)</f>
        <v>0</v>
      </c>
      <c r="V46" s="359">
        <f>IF(W46&gt;Y46,1,0)+IF(W47&gt;Y47,1,0)+IF(W48&gt;Y48,1,0)</f>
        <v>0</v>
      </c>
      <c r="W46" s="60">
        <f>BC22</f>
        <v>0</v>
      </c>
      <c r="X46" s="104" t="s">
        <v>232</v>
      </c>
      <c r="Y46" s="60">
        <f>BA22</f>
        <v>0</v>
      </c>
      <c r="Z46" s="359">
        <f>IF(Y46&gt;W46,1,0)+IF(Y47&gt;W47,1,0)+IF(Y48&gt;W48,1,0)</f>
        <v>0</v>
      </c>
      <c r="AA46" s="359">
        <f>IF(AB46&gt;AD46,1,0)+IF(AB47&gt;AD47,1,0)+IF(AB48&gt;AD48,1,0)</f>
        <v>0</v>
      </c>
      <c r="AB46" s="60">
        <f>BC26</f>
        <v>0</v>
      </c>
      <c r="AC46" s="104" t="s">
        <v>232</v>
      </c>
      <c r="AD46" s="60">
        <f>BA26</f>
        <v>0</v>
      </c>
      <c r="AE46" s="359">
        <f>IF(AD46&gt;AB46,1,0)+IF(AD47&gt;AB47,1,0)+IF(AD48&gt;AB48,1,0)</f>
        <v>0</v>
      </c>
      <c r="AF46" s="359">
        <f>IF(AG46&gt;AI46,1,0)+IF(AG47&gt;AI47,1,0)+IF(AG48&gt;AI48,1,0)</f>
        <v>0</v>
      </c>
      <c r="AG46" s="60">
        <f>BC30</f>
        <v>0</v>
      </c>
      <c r="AH46" s="104" t="s">
        <v>232</v>
      </c>
      <c r="AI46" s="60">
        <f>BA30</f>
        <v>0</v>
      </c>
      <c r="AJ46" s="359">
        <f>IF(AI46&gt;AG46,1,0)+IF(AI47&gt;AG47,1,0)+IF(AI48&gt;AG48,1,0)</f>
        <v>0</v>
      </c>
      <c r="AK46" s="359">
        <f>IF(AL46&gt;AN46,1,0)+IF(AL47&gt;AN47,1,0)+IF(AL48&gt;AN48,1,0)</f>
        <v>0</v>
      </c>
      <c r="AL46" s="60">
        <f>BC34</f>
        <v>0</v>
      </c>
      <c r="AM46" s="104" t="s">
        <v>232</v>
      </c>
      <c r="AN46" s="60">
        <f>BA34</f>
        <v>0</v>
      </c>
      <c r="AO46" s="359">
        <f>IF(AN46&gt;AL46,1,0)+IF(AN47&gt;AL47,1,0)+IF(AN48&gt;AL48,1,0)</f>
        <v>0</v>
      </c>
      <c r="AP46" s="377">
        <f>IF(AQ46&gt;AS46,1,0)+IF(AQ47&gt;AS47,1,0)+IF(AQ48&gt;AS48,1,0)</f>
        <v>0</v>
      </c>
      <c r="AQ46" s="60">
        <f>BC38</f>
        <v>0</v>
      </c>
      <c r="AR46" s="104" t="s">
        <v>232</v>
      </c>
      <c r="AS46" s="60">
        <f>BA38</f>
        <v>0</v>
      </c>
      <c r="AT46" s="359">
        <f>IF(AS46&gt;AQ46,1,0)+IF(AS47&gt;AQ47,1,0)+IF(AS48&gt;AQ48,1,0)</f>
        <v>0</v>
      </c>
      <c r="AU46" s="377">
        <f>IF(AV46&gt;AX46,1,0)+IF(AV47&gt;AX47,1,0)+IF(AV48&gt;AX48,1,0)</f>
        <v>0</v>
      </c>
      <c r="AV46" s="60">
        <f>BC42</f>
        <v>0</v>
      </c>
      <c r="AW46" s="104" t="s">
        <v>232</v>
      </c>
      <c r="AX46" s="60">
        <f>BA42</f>
        <v>0</v>
      </c>
      <c r="AY46" s="359">
        <f>IF(AX46&gt;AV46,1,0)+IF(AX47&gt;AV47,1,0)+IF(AX48&gt;AV48,1,0)</f>
        <v>0</v>
      </c>
      <c r="AZ46" s="372">
        <f>IF(BA46&gt;BC46,1,0)+IF(BA47&gt;BC47,1,0)+IF(BA48&gt;BC48,1,0)</f>
        <v>0</v>
      </c>
      <c r="BA46" s="56"/>
      <c r="BB46" s="102" t="s">
        <v>232</v>
      </c>
      <c r="BC46" s="56"/>
      <c r="BD46" s="374">
        <f>IF(BC46&gt;BA46,1,0)+IF(BC47&gt;BA47,1,0)+IF(BC48&gt;BA48,1,0)</f>
        <v>0</v>
      </c>
      <c r="BF46" s="368"/>
      <c r="BG46" s="436"/>
      <c r="BH46" s="361"/>
      <c r="BI46" s="361"/>
      <c r="BJ46" s="450"/>
      <c r="BK46" s="361"/>
      <c r="BL46" s="361"/>
      <c r="BM46" s="361"/>
      <c r="BN46" s="363"/>
      <c r="BO46" s="363"/>
      <c r="BP46" s="447"/>
      <c r="BQ46" s="446"/>
    </row>
    <row r="47" spans="1:69" ht="14.1" customHeight="1" x14ac:dyDescent="0.15">
      <c r="A47" s="368"/>
      <c r="B47" s="355"/>
      <c r="C47" s="58">
        <f>BC7</f>
        <v>15</v>
      </c>
      <c r="D47" s="105" t="s">
        <v>232</v>
      </c>
      <c r="E47" s="58">
        <f>BA7</f>
        <v>5</v>
      </c>
      <c r="F47" s="357"/>
      <c r="G47" s="357"/>
      <c r="H47" s="58">
        <f>BC11</f>
        <v>15</v>
      </c>
      <c r="I47" s="105" t="s">
        <v>232</v>
      </c>
      <c r="J47" s="58">
        <f>BA11</f>
        <v>2</v>
      </c>
      <c r="K47" s="357"/>
      <c r="L47" s="357"/>
      <c r="M47" s="58">
        <f>BC15</f>
        <v>11</v>
      </c>
      <c r="N47" s="105" t="s">
        <v>232</v>
      </c>
      <c r="O47" s="58">
        <f>BA15</f>
        <v>15</v>
      </c>
      <c r="P47" s="357"/>
      <c r="Q47" s="357"/>
      <c r="R47" s="58">
        <f>BC19</f>
        <v>15</v>
      </c>
      <c r="S47" s="105" t="s">
        <v>232</v>
      </c>
      <c r="T47" s="58">
        <f>BA19</f>
        <v>1</v>
      </c>
      <c r="U47" s="357"/>
      <c r="V47" s="359"/>
      <c r="W47" s="60">
        <f>BC23</f>
        <v>0</v>
      </c>
      <c r="X47" s="104" t="s">
        <v>232</v>
      </c>
      <c r="Y47" s="60">
        <f>BA23</f>
        <v>0</v>
      </c>
      <c r="Z47" s="359"/>
      <c r="AA47" s="359"/>
      <c r="AB47" s="60">
        <f>BC27</f>
        <v>0</v>
      </c>
      <c r="AC47" s="104" t="s">
        <v>232</v>
      </c>
      <c r="AD47" s="60">
        <f>BA27</f>
        <v>0</v>
      </c>
      <c r="AE47" s="359"/>
      <c r="AF47" s="359"/>
      <c r="AG47" s="60">
        <f>BC31</f>
        <v>0</v>
      </c>
      <c r="AH47" s="104" t="s">
        <v>232</v>
      </c>
      <c r="AI47" s="60">
        <f>BA31</f>
        <v>0</v>
      </c>
      <c r="AJ47" s="359"/>
      <c r="AK47" s="359"/>
      <c r="AL47" s="60">
        <f>BC35</f>
        <v>0</v>
      </c>
      <c r="AM47" s="104" t="s">
        <v>232</v>
      </c>
      <c r="AN47" s="60">
        <f>BA35</f>
        <v>0</v>
      </c>
      <c r="AO47" s="359"/>
      <c r="AP47" s="377"/>
      <c r="AQ47" s="60">
        <f>BC39</f>
        <v>0</v>
      </c>
      <c r="AR47" s="104" t="s">
        <v>232</v>
      </c>
      <c r="AS47" s="60">
        <f>BA39</f>
        <v>0</v>
      </c>
      <c r="AT47" s="359"/>
      <c r="AU47" s="377"/>
      <c r="AV47" s="60">
        <f>BC43</f>
        <v>0</v>
      </c>
      <c r="AW47" s="104" t="s">
        <v>232</v>
      </c>
      <c r="AX47" s="60">
        <f>BA43</f>
        <v>0</v>
      </c>
      <c r="AY47" s="359"/>
      <c r="AZ47" s="372"/>
      <c r="BA47" s="56"/>
      <c r="BB47" s="102" t="s">
        <v>232</v>
      </c>
      <c r="BC47" s="56"/>
      <c r="BD47" s="374"/>
      <c r="BF47" s="368"/>
      <c r="BG47" s="436"/>
      <c r="BH47" s="361"/>
      <c r="BI47" s="361"/>
      <c r="BJ47" s="450"/>
      <c r="BK47" s="361"/>
      <c r="BL47" s="361"/>
      <c r="BM47" s="361"/>
      <c r="BN47" s="363"/>
      <c r="BO47" s="363"/>
      <c r="BP47" s="447"/>
      <c r="BQ47" s="446"/>
    </row>
    <row r="48" spans="1:69" ht="14.1" customHeight="1" thickBot="1" x14ac:dyDescent="0.2">
      <c r="A48" s="369"/>
      <c r="B48" s="356"/>
      <c r="C48" s="62">
        <f>BC8</f>
        <v>0</v>
      </c>
      <c r="D48" s="108" t="s">
        <v>232</v>
      </c>
      <c r="E48" s="62">
        <f>BA8</f>
        <v>0</v>
      </c>
      <c r="F48" s="358"/>
      <c r="G48" s="358"/>
      <c r="H48" s="62">
        <f>BC12</f>
        <v>0</v>
      </c>
      <c r="I48" s="108" t="s">
        <v>232</v>
      </c>
      <c r="J48" s="62">
        <f>BA12</f>
        <v>0</v>
      </c>
      <c r="K48" s="358"/>
      <c r="L48" s="358"/>
      <c r="M48" s="62">
        <f>BC16</f>
        <v>0</v>
      </c>
      <c r="N48" s="108" t="s">
        <v>232</v>
      </c>
      <c r="O48" s="62">
        <f>BA16</f>
        <v>0</v>
      </c>
      <c r="P48" s="358"/>
      <c r="Q48" s="358"/>
      <c r="R48" s="62">
        <f>BC20</f>
        <v>0</v>
      </c>
      <c r="S48" s="108" t="s">
        <v>232</v>
      </c>
      <c r="T48" s="62">
        <f>BA20</f>
        <v>0</v>
      </c>
      <c r="U48" s="358"/>
      <c r="V48" s="360"/>
      <c r="W48" s="75">
        <f>BC24</f>
        <v>0</v>
      </c>
      <c r="X48" s="106" t="s">
        <v>232</v>
      </c>
      <c r="Y48" s="75">
        <f>BA24</f>
        <v>0</v>
      </c>
      <c r="Z48" s="360"/>
      <c r="AA48" s="360"/>
      <c r="AB48" s="75">
        <f>BC28</f>
        <v>0</v>
      </c>
      <c r="AC48" s="106" t="s">
        <v>232</v>
      </c>
      <c r="AD48" s="75">
        <f>BA28</f>
        <v>0</v>
      </c>
      <c r="AE48" s="360"/>
      <c r="AF48" s="360"/>
      <c r="AG48" s="75">
        <f>BC32</f>
        <v>0</v>
      </c>
      <c r="AH48" s="106" t="s">
        <v>232</v>
      </c>
      <c r="AI48" s="75">
        <f>BA32</f>
        <v>0</v>
      </c>
      <c r="AJ48" s="360"/>
      <c r="AK48" s="360"/>
      <c r="AL48" s="75">
        <f>BC36</f>
        <v>0</v>
      </c>
      <c r="AM48" s="106" t="s">
        <v>232</v>
      </c>
      <c r="AN48" s="75">
        <f>BA36</f>
        <v>0</v>
      </c>
      <c r="AO48" s="360"/>
      <c r="AP48" s="377"/>
      <c r="AQ48" s="60">
        <f>BC40</f>
        <v>0</v>
      </c>
      <c r="AR48" s="104" t="s">
        <v>232</v>
      </c>
      <c r="AS48" s="60">
        <f>BA40</f>
        <v>0</v>
      </c>
      <c r="AT48" s="359"/>
      <c r="AU48" s="377"/>
      <c r="AV48" s="60">
        <f>BC44</f>
        <v>0</v>
      </c>
      <c r="AW48" s="104" t="s">
        <v>232</v>
      </c>
      <c r="AX48" s="60">
        <f>BA44</f>
        <v>0</v>
      </c>
      <c r="AY48" s="359"/>
      <c r="AZ48" s="373"/>
      <c r="BA48" s="64"/>
      <c r="BB48" s="107" t="s">
        <v>232</v>
      </c>
      <c r="BC48" s="64"/>
      <c r="BD48" s="375"/>
      <c r="BF48" s="369"/>
      <c r="BG48" s="449"/>
      <c r="BH48" s="362"/>
      <c r="BI48" s="362"/>
      <c r="BJ48" s="451"/>
      <c r="BK48" s="362"/>
      <c r="BL48" s="362"/>
      <c r="BM48" s="362"/>
      <c r="BN48" s="364"/>
      <c r="BO48" s="364"/>
      <c r="BP48" s="448"/>
      <c r="BQ48" s="452"/>
    </row>
    <row r="51" spans="1:69" ht="24.95" customHeight="1" x14ac:dyDescent="0.2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91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</row>
    <row r="52" spans="1:69" ht="24.95" customHeight="1" x14ac:dyDescent="0.15"/>
    <row r="53" spans="1:69" ht="24.95" customHeight="1" x14ac:dyDescent="0.15"/>
    <row r="54" spans="1:69" ht="24.95" customHeight="1" x14ac:dyDescent="0.15"/>
    <row r="55" spans="1:69" ht="14.25" customHeight="1" x14ac:dyDescent="0.15"/>
    <row r="56" spans="1:69" ht="14.25" customHeight="1" x14ac:dyDescent="0.15"/>
    <row r="57" spans="1:69" ht="14.25" customHeight="1" x14ac:dyDescent="0.15"/>
    <row r="58" spans="1:69" ht="14.25" customHeight="1" x14ac:dyDescent="0.15"/>
    <row r="59" spans="1:69" ht="14.25" customHeight="1" x14ac:dyDescent="0.15"/>
    <row r="60" spans="1:69" ht="14.25" customHeight="1" x14ac:dyDescent="0.15"/>
    <row r="61" spans="1:69" ht="14.25" customHeight="1" x14ac:dyDescent="0.15"/>
    <row r="62" spans="1:69" ht="14.25" customHeight="1" x14ac:dyDescent="0.15"/>
    <row r="63" spans="1:69" ht="14.25" customHeight="1" x14ac:dyDescent="0.15"/>
    <row r="64" spans="1:69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spans="1:84" ht="14.25" customHeight="1" x14ac:dyDescent="0.15"/>
    <row r="130" spans="1:84" ht="14.25" customHeight="1" x14ac:dyDescent="0.15"/>
    <row r="131" spans="1:84" ht="14.25" customHeight="1" x14ac:dyDescent="0.15"/>
    <row r="133" spans="1:84" ht="24.9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92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</row>
    <row r="134" spans="1:84" ht="24.95" customHeigh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55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</row>
    <row r="135" spans="1:84" ht="24.95" customHeight="1" x14ac:dyDescent="0.15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55"/>
      <c r="BF135" s="45"/>
      <c r="BG135" s="47"/>
      <c r="BH135" s="47"/>
      <c r="BI135" s="47"/>
      <c r="BJ135" s="47"/>
      <c r="BK135" s="48"/>
      <c r="BL135" s="47"/>
      <c r="BM135" s="47"/>
      <c r="BN135" s="47"/>
      <c r="BO135" s="47"/>
      <c r="BP135" s="47"/>
      <c r="BQ135" s="49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</row>
    <row r="136" spans="1:84" ht="24.95" customHeight="1" x14ac:dyDescent="0.15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55"/>
      <c r="BF136" s="45"/>
      <c r="BG136" s="47"/>
      <c r="BH136" s="47"/>
      <c r="BI136" s="47"/>
      <c r="BJ136" s="47"/>
      <c r="BK136" s="48"/>
      <c r="BL136" s="47"/>
      <c r="BM136" s="47"/>
      <c r="BN136" s="47"/>
      <c r="BO136" s="47"/>
      <c r="BP136" s="47"/>
      <c r="BQ136" s="49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</row>
    <row r="137" spans="1:84" ht="14.2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5"/>
      <c r="BF137" s="51"/>
      <c r="BG137" s="52"/>
      <c r="BH137" s="52"/>
      <c r="BI137" s="52"/>
      <c r="BJ137" s="53"/>
      <c r="BK137" s="52"/>
      <c r="BL137" s="52"/>
      <c r="BM137" s="52"/>
      <c r="BN137" s="53"/>
      <c r="BO137" s="53"/>
      <c r="BP137" s="53"/>
      <c r="BQ137" s="52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</row>
    <row r="138" spans="1:84" ht="14.2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2"/>
      <c r="AH138" s="51"/>
      <c r="AI138" s="52"/>
      <c r="AJ138" s="51"/>
      <c r="AK138" s="51"/>
      <c r="AL138" s="52"/>
      <c r="AM138" s="51"/>
      <c r="AN138" s="52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2"/>
      <c r="BB138" s="51"/>
      <c r="BC138" s="52"/>
      <c r="BD138" s="51"/>
      <c r="BE138" s="55"/>
      <c r="BF138" s="51"/>
      <c r="BG138" s="52"/>
      <c r="BH138" s="52"/>
      <c r="BI138" s="52"/>
      <c r="BJ138" s="53"/>
      <c r="BK138" s="52"/>
      <c r="BL138" s="52"/>
      <c r="BM138" s="52"/>
      <c r="BN138" s="53"/>
      <c r="BO138" s="53"/>
      <c r="BP138" s="52"/>
      <c r="BQ138" s="52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</row>
    <row r="139" spans="1:84" ht="14.2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2"/>
      <c r="AH139" s="51"/>
      <c r="AI139" s="52"/>
      <c r="AJ139" s="51"/>
      <c r="AK139" s="51"/>
      <c r="AL139" s="52"/>
      <c r="AM139" s="51"/>
      <c r="AN139" s="52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2"/>
      <c r="BB139" s="51"/>
      <c r="BC139" s="52"/>
      <c r="BD139" s="51"/>
      <c r="BE139" s="55"/>
      <c r="BF139" s="51"/>
      <c r="BG139" s="52"/>
      <c r="BH139" s="52"/>
      <c r="BI139" s="52"/>
      <c r="BJ139" s="53"/>
      <c r="BK139" s="52"/>
      <c r="BL139" s="52"/>
      <c r="BM139" s="52"/>
      <c r="BN139" s="53"/>
      <c r="BO139" s="53"/>
      <c r="BP139" s="52"/>
      <c r="BQ139" s="52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</row>
    <row r="140" spans="1:84" ht="14.2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2"/>
      <c r="AH140" s="51"/>
      <c r="AI140" s="52"/>
      <c r="AJ140" s="51"/>
      <c r="AK140" s="51"/>
      <c r="AL140" s="52"/>
      <c r="AM140" s="51"/>
      <c r="AN140" s="52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2"/>
      <c r="BB140" s="51"/>
      <c r="BC140" s="52"/>
      <c r="BD140" s="51"/>
      <c r="BE140" s="55"/>
      <c r="BF140" s="51"/>
      <c r="BG140" s="52"/>
      <c r="BH140" s="52"/>
      <c r="BI140" s="52"/>
      <c r="BJ140" s="53"/>
      <c r="BK140" s="52"/>
      <c r="BL140" s="52"/>
      <c r="BM140" s="52"/>
      <c r="BN140" s="53"/>
      <c r="BO140" s="53"/>
      <c r="BP140" s="52"/>
      <c r="BQ140" s="52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</row>
    <row r="141" spans="1:84" ht="14.25" customHeight="1" x14ac:dyDescent="0.15">
      <c r="A141" s="4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5"/>
      <c r="BF141" s="51"/>
      <c r="BG141" s="52"/>
      <c r="BH141" s="52"/>
      <c r="BI141" s="52"/>
      <c r="BJ141" s="53"/>
      <c r="BK141" s="52"/>
      <c r="BL141" s="52"/>
      <c r="BM141" s="52"/>
      <c r="BN141" s="53"/>
      <c r="BO141" s="53"/>
      <c r="BP141" s="53"/>
      <c r="BQ141" s="52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</row>
    <row r="142" spans="1:84" ht="14.25" customHeight="1" x14ac:dyDescent="0.15">
      <c r="A142" s="46"/>
      <c r="B142" s="51"/>
      <c r="C142" s="52"/>
      <c r="D142" s="51"/>
      <c r="E142" s="52"/>
      <c r="F142" s="51"/>
      <c r="G142" s="51"/>
      <c r="H142" s="52"/>
      <c r="I142" s="51"/>
      <c r="J142" s="52"/>
      <c r="K142" s="51"/>
      <c r="L142" s="51"/>
      <c r="M142" s="52"/>
      <c r="N142" s="51"/>
      <c r="O142" s="52"/>
      <c r="P142" s="51"/>
      <c r="Q142" s="51"/>
      <c r="R142" s="52"/>
      <c r="S142" s="51"/>
      <c r="T142" s="52"/>
      <c r="U142" s="51"/>
      <c r="V142" s="51"/>
      <c r="W142" s="52"/>
      <c r="X142" s="51"/>
      <c r="Y142" s="52"/>
      <c r="Z142" s="51"/>
      <c r="AA142" s="51"/>
      <c r="AB142" s="52"/>
      <c r="AC142" s="51"/>
      <c r="AD142" s="52"/>
      <c r="AE142" s="51"/>
      <c r="AF142" s="51"/>
      <c r="AG142" s="52"/>
      <c r="AH142" s="51"/>
      <c r="AI142" s="52"/>
      <c r="AJ142" s="51"/>
      <c r="AK142" s="51"/>
      <c r="AL142" s="52"/>
      <c r="AM142" s="51"/>
      <c r="AN142" s="52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2"/>
      <c r="BB142" s="51"/>
      <c r="BC142" s="52"/>
      <c r="BD142" s="51"/>
      <c r="BE142" s="55"/>
      <c r="BF142" s="51"/>
      <c r="BG142" s="52"/>
      <c r="BH142" s="52"/>
      <c r="BI142" s="52"/>
      <c r="BJ142" s="53"/>
      <c r="BK142" s="52"/>
      <c r="BL142" s="52"/>
      <c r="BM142" s="52"/>
      <c r="BN142" s="53"/>
      <c r="BO142" s="53"/>
      <c r="BP142" s="52"/>
      <c r="BQ142" s="52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</row>
    <row r="143" spans="1:84" ht="14.25" customHeight="1" x14ac:dyDescent="0.15">
      <c r="A143" s="46"/>
      <c r="B143" s="51"/>
      <c r="C143" s="52"/>
      <c r="D143" s="51"/>
      <c r="E143" s="52"/>
      <c r="F143" s="51"/>
      <c r="G143" s="51"/>
      <c r="H143" s="52"/>
      <c r="I143" s="51"/>
      <c r="J143" s="52"/>
      <c r="K143" s="51"/>
      <c r="L143" s="51"/>
      <c r="M143" s="52"/>
      <c r="N143" s="51"/>
      <c r="O143" s="52"/>
      <c r="P143" s="51"/>
      <c r="Q143" s="51"/>
      <c r="R143" s="52"/>
      <c r="S143" s="51"/>
      <c r="T143" s="52"/>
      <c r="U143" s="51"/>
      <c r="V143" s="51"/>
      <c r="W143" s="52"/>
      <c r="X143" s="51"/>
      <c r="Y143" s="52"/>
      <c r="Z143" s="51"/>
      <c r="AA143" s="51"/>
      <c r="AB143" s="52"/>
      <c r="AC143" s="51"/>
      <c r="AD143" s="52"/>
      <c r="AE143" s="51"/>
      <c r="AF143" s="51"/>
      <c r="AG143" s="52"/>
      <c r="AH143" s="51"/>
      <c r="AI143" s="52"/>
      <c r="AJ143" s="51"/>
      <c r="AK143" s="51"/>
      <c r="AL143" s="52"/>
      <c r="AM143" s="51"/>
      <c r="AN143" s="52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2"/>
      <c r="BB143" s="51"/>
      <c r="BC143" s="52"/>
      <c r="BD143" s="51"/>
      <c r="BE143" s="55"/>
      <c r="BF143" s="51"/>
      <c r="BG143" s="52"/>
      <c r="BH143" s="52"/>
      <c r="BI143" s="52"/>
      <c r="BJ143" s="53"/>
      <c r="BK143" s="52"/>
      <c r="BL143" s="52"/>
      <c r="BM143" s="52"/>
      <c r="BN143" s="53"/>
      <c r="BO143" s="53"/>
      <c r="BP143" s="52"/>
      <c r="BQ143" s="52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</row>
    <row r="144" spans="1:84" ht="14.25" customHeight="1" x14ac:dyDescent="0.15">
      <c r="A144" s="46"/>
      <c r="B144" s="51"/>
      <c r="C144" s="52"/>
      <c r="D144" s="51"/>
      <c r="E144" s="52"/>
      <c r="F144" s="51"/>
      <c r="G144" s="51"/>
      <c r="H144" s="52"/>
      <c r="I144" s="51"/>
      <c r="J144" s="52"/>
      <c r="K144" s="51"/>
      <c r="L144" s="51"/>
      <c r="M144" s="52"/>
      <c r="N144" s="51"/>
      <c r="O144" s="52"/>
      <c r="P144" s="51"/>
      <c r="Q144" s="51"/>
      <c r="R144" s="52"/>
      <c r="S144" s="51"/>
      <c r="T144" s="52"/>
      <c r="U144" s="51"/>
      <c r="V144" s="51"/>
      <c r="W144" s="52"/>
      <c r="X144" s="51"/>
      <c r="Y144" s="52"/>
      <c r="Z144" s="51"/>
      <c r="AA144" s="51"/>
      <c r="AB144" s="52"/>
      <c r="AC144" s="51"/>
      <c r="AD144" s="52"/>
      <c r="AE144" s="51"/>
      <c r="AF144" s="51"/>
      <c r="AG144" s="52"/>
      <c r="AH144" s="51"/>
      <c r="AI144" s="52"/>
      <c r="AJ144" s="51"/>
      <c r="AK144" s="51"/>
      <c r="AL144" s="52"/>
      <c r="AM144" s="51"/>
      <c r="AN144" s="52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2"/>
      <c r="BB144" s="51"/>
      <c r="BC144" s="52"/>
      <c r="BD144" s="51"/>
      <c r="BE144" s="55"/>
      <c r="BF144" s="51"/>
      <c r="BG144" s="52"/>
      <c r="BH144" s="52"/>
      <c r="BI144" s="52"/>
      <c r="BJ144" s="53"/>
      <c r="BK144" s="52"/>
      <c r="BL144" s="52"/>
      <c r="BM144" s="52"/>
      <c r="BN144" s="53"/>
      <c r="BO144" s="53"/>
      <c r="BP144" s="52"/>
      <c r="BQ144" s="52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</row>
    <row r="145" spans="1:84" ht="14.2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5"/>
      <c r="BF145" s="51"/>
      <c r="BG145" s="52"/>
      <c r="BH145" s="52"/>
      <c r="BI145" s="52"/>
      <c r="BJ145" s="53"/>
      <c r="BK145" s="52"/>
      <c r="BL145" s="52"/>
      <c r="BM145" s="52"/>
      <c r="BN145" s="53"/>
      <c r="BO145" s="53"/>
      <c r="BP145" s="53"/>
      <c r="BQ145" s="52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</row>
    <row r="146" spans="1:84" ht="14.2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2"/>
      <c r="AH146" s="51"/>
      <c r="AI146" s="52"/>
      <c r="AJ146" s="51"/>
      <c r="AK146" s="51"/>
      <c r="AL146" s="52"/>
      <c r="AM146" s="51"/>
      <c r="AN146" s="52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2"/>
      <c r="BB146" s="51"/>
      <c r="BC146" s="52"/>
      <c r="BD146" s="51"/>
      <c r="BE146" s="55"/>
      <c r="BF146" s="51"/>
      <c r="BG146" s="52"/>
      <c r="BH146" s="52"/>
      <c r="BI146" s="52"/>
      <c r="BJ146" s="53"/>
      <c r="BK146" s="52"/>
      <c r="BL146" s="52"/>
      <c r="BM146" s="52"/>
      <c r="BN146" s="53"/>
      <c r="BO146" s="53"/>
      <c r="BP146" s="52"/>
      <c r="BQ146" s="52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</row>
    <row r="147" spans="1:84" ht="14.2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2"/>
      <c r="AH147" s="51"/>
      <c r="AI147" s="52"/>
      <c r="AJ147" s="51"/>
      <c r="AK147" s="51"/>
      <c r="AL147" s="52"/>
      <c r="AM147" s="51"/>
      <c r="AN147" s="52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2"/>
      <c r="BB147" s="51"/>
      <c r="BC147" s="52"/>
      <c r="BD147" s="51"/>
      <c r="BE147" s="55"/>
      <c r="BF147" s="51"/>
      <c r="BG147" s="52"/>
      <c r="BH147" s="52"/>
      <c r="BI147" s="52"/>
      <c r="BJ147" s="53"/>
      <c r="BK147" s="52"/>
      <c r="BL147" s="52"/>
      <c r="BM147" s="52"/>
      <c r="BN147" s="53"/>
      <c r="BO147" s="53"/>
      <c r="BP147" s="52"/>
      <c r="BQ147" s="52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</row>
    <row r="148" spans="1:84" ht="14.2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2"/>
      <c r="AH148" s="51"/>
      <c r="AI148" s="52"/>
      <c r="AJ148" s="51"/>
      <c r="AK148" s="51"/>
      <c r="AL148" s="52"/>
      <c r="AM148" s="51"/>
      <c r="AN148" s="52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2"/>
      <c r="BB148" s="51"/>
      <c r="BC148" s="52"/>
      <c r="BD148" s="51"/>
      <c r="BE148" s="55"/>
      <c r="BF148" s="51"/>
      <c r="BG148" s="52"/>
      <c r="BH148" s="52"/>
      <c r="BI148" s="52"/>
      <c r="BJ148" s="53"/>
      <c r="BK148" s="52"/>
      <c r="BL148" s="52"/>
      <c r="BM148" s="52"/>
      <c r="BN148" s="53"/>
      <c r="BO148" s="53"/>
      <c r="BP148" s="52"/>
      <c r="BQ148" s="52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</row>
    <row r="149" spans="1:84" ht="14.2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5"/>
      <c r="BF149" s="51"/>
      <c r="BG149" s="52"/>
      <c r="BH149" s="52"/>
      <c r="BI149" s="52"/>
      <c r="BJ149" s="53"/>
      <c r="BK149" s="52"/>
      <c r="BL149" s="52"/>
      <c r="BM149" s="52"/>
      <c r="BN149" s="53"/>
      <c r="BO149" s="53"/>
      <c r="BP149" s="53"/>
      <c r="BQ149" s="52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</row>
    <row r="150" spans="1:84" ht="14.2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2"/>
      <c r="AH150" s="51"/>
      <c r="AI150" s="52"/>
      <c r="AJ150" s="51"/>
      <c r="AK150" s="51"/>
      <c r="AL150" s="52"/>
      <c r="AM150" s="51"/>
      <c r="AN150" s="52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2"/>
      <c r="BB150" s="51"/>
      <c r="BC150" s="52"/>
      <c r="BD150" s="51"/>
      <c r="BE150" s="55"/>
      <c r="BF150" s="51"/>
      <c r="BG150" s="52"/>
      <c r="BH150" s="52"/>
      <c r="BI150" s="52"/>
      <c r="BJ150" s="53"/>
      <c r="BK150" s="52"/>
      <c r="BL150" s="52"/>
      <c r="BM150" s="52"/>
      <c r="BN150" s="53"/>
      <c r="BO150" s="53"/>
      <c r="BP150" s="52"/>
      <c r="BQ150" s="52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</row>
    <row r="151" spans="1:84" ht="14.2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2"/>
      <c r="AH151" s="51"/>
      <c r="AI151" s="52"/>
      <c r="AJ151" s="51"/>
      <c r="AK151" s="51"/>
      <c r="AL151" s="52"/>
      <c r="AM151" s="51"/>
      <c r="AN151" s="52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2"/>
      <c r="BB151" s="51"/>
      <c r="BC151" s="52"/>
      <c r="BD151" s="51"/>
      <c r="BE151" s="55"/>
      <c r="BF151" s="51"/>
      <c r="BG151" s="52"/>
      <c r="BH151" s="52"/>
      <c r="BI151" s="52"/>
      <c r="BJ151" s="53"/>
      <c r="BK151" s="52"/>
      <c r="BL151" s="52"/>
      <c r="BM151" s="52"/>
      <c r="BN151" s="53"/>
      <c r="BO151" s="53"/>
      <c r="BP151" s="52"/>
      <c r="BQ151" s="52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</row>
    <row r="152" spans="1:84" ht="14.2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2"/>
      <c r="AH152" s="51"/>
      <c r="AI152" s="52"/>
      <c r="AJ152" s="51"/>
      <c r="AK152" s="51"/>
      <c r="AL152" s="52"/>
      <c r="AM152" s="51"/>
      <c r="AN152" s="52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2"/>
      <c r="BB152" s="51"/>
      <c r="BC152" s="52"/>
      <c r="BD152" s="51"/>
      <c r="BE152" s="55"/>
      <c r="BF152" s="51"/>
      <c r="BG152" s="52"/>
      <c r="BH152" s="52"/>
      <c r="BI152" s="52"/>
      <c r="BJ152" s="53"/>
      <c r="BK152" s="52"/>
      <c r="BL152" s="52"/>
      <c r="BM152" s="52"/>
      <c r="BN152" s="53"/>
      <c r="BO152" s="53"/>
      <c r="BP152" s="52"/>
      <c r="BQ152" s="52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</row>
    <row r="153" spans="1:84" ht="14.2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5"/>
      <c r="BF153" s="51"/>
      <c r="BG153" s="52"/>
      <c r="BH153" s="52"/>
      <c r="BI153" s="52"/>
      <c r="BJ153" s="53"/>
      <c r="BK153" s="52"/>
      <c r="BL153" s="52"/>
      <c r="BM153" s="52"/>
      <c r="BN153" s="53"/>
      <c r="BO153" s="53"/>
      <c r="BP153" s="53"/>
      <c r="BQ153" s="52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</row>
    <row r="154" spans="1:84" ht="14.2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2"/>
      <c r="AH154" s="51"/>
      <c r="AI154" s="52"/>
      <c r="AJ154" s="51"/>
      <c r="AK154" s="51"/>
      <c r="AL154" s="52"/>
      <c r="AM154" s="51"/>
      <c r="AN154" s="52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2"/>
      <c r="BB154" s="51"/>
      <c r="BC154" s="52"/>
      <c r="BD154" s="51"/>
      <c r="BE154" s="55"/>
      <c r="BF154" s="51"/>
      <c r="BG154" s="52"/>
      <c r="BH154" s="52"/>
      <c r="BI154" s="52"/>
      <c r="BJ154" s="53"/>
      <c r="BK154" s="52"/>
      <c r="BL154" s="52"/>
      <c r="BM154" s="52"/>
      <c r="BN154" s="53"/>
      <c r="BO154" s="53"/>
      <c r="BP154" s="52"/>
      <c r="BQ154" s="52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</row>
    <row r="155" spans="1:84" ht="14.2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2"/>
      <c r="AH155" s="51"/>
      <c r="AI155" s="52"/>
      <c r="AJ155" s="51"/>
      <c r="AK155" s="51"/>
      <c r="AL155" s="52"/>
      <c r="AM155" s="51"/>
      <c r="AN155" s="52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2"/>
      <c r="BB155" s="51"/>
      <c r="BC155" s="52"/>
      <c r="BD155" s="51"/>
      <c r="BE155" s="55"/>
      <c r="BF155" s="51"/>
      <c r="BG155" s="52"/>
      <c r="BH155" s="52"/>
      <c r="BI155" s="52"/>
      <c r="BJ155" s="53"/>
      <c r="BK155" s="52"/>
      <c r="BL155" s="52"/>
      <c r="BM155" s="52"/>
      <c r="BN155" s="53"/>
      <c r="BO155" s="53"/>
      <c r="BP155" s="52"/>
      <c r="BQ155" s="52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</row>
    <row r="156" spans="1:84" ht="14.2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2"/>
      <c r="AH156" s="51"/>
      <c r="AI156" s="52"/>
      <c r="AJ156" s="51"/>
      <c r="AK156" s="51"/>
      <c r="AL156" s="52"/>
      <c r="AM156" s="51"/>
      <c r="AN156" s="52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2"/>
      <c r="BB156" s="51"/>
      <c r="BC156" s="52"/>
      <c r="BD156" s="51"/>
      <c r="BE156" s="55"/>
      <c r="BF156" s="51"/>
      <c r="BG156" s="52"/>
      <c r="BH156" s="52"/>
      <c r="BI156" s="52"/>
      <c r="BJ156" s="53"/>
      <c r="BK156" s="52"/>
      <c r="BL156" s="52"/>
      <c r="BM156" s="52"/>
      <c r="BN156" s="53"/>
      <c r="BO156" s="53"/>
      <c r="BP156" s="52"/>
      <c r="BQ156" s="52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</row>
    <row r="157" spans="1:84" ht="14.2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5"/>
      <c r="BF157" s="51"/>
      <c r="BG157" s="52"/>
      <c r="BH157" s="52"/>
      <c r="BI157" s="52"/>
      <c r="BJ157" s="53"/>
      <c r="BK157" s="52"/>
      <c r="BL157" s="52"/>
      <c r="BM157" s="52"/>
      <c r="BN157" s="53"/>
      <c r="BO157" s="53"/>
      <c r="BP157" s="53"/>
      <c r="BQ157" s="52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</row>
    <row r="158" spans="1:84" ht="14.2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2"/>
      <c r="AH158" s="51"/>
      <c r="AI158" s="52"/>
      <c r="AJ158" s="51"/>
      <c r="AK158" s="51"/>
      <c r="AL158" s="52"/>
      <c r="AM158" s="51"/>
      <c r="AN158" s="52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2"/>
      <c r="BB158" s="51"/>
      <c r="BC158" s="52"/>
      <c r="BD158" s="51"/>
      <c r="BE158" s="55"/>
      <c r="BF158" s="51"/>
      <c r="BG158" s="52"/>
      <c r="BH158" s="52"/>
      <c r="BI158" s="52"/>
      <c r="BJ158" s="53"/>
      <c r="BK158" s="52"/>
      <c r="BL158" s="52"/>
      <c r="BM158" s="52"/>
      <c r="BN158" s="53"/>
      <c r="BO158" s="53"/>
      <c r="BP158" s="52"/>
      <c r="BQ158" s="52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</row>
    <row r="159" spans="1:84" ht="14.2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2"/>
      <c r="AH159" s="51"/>
      <c r="AI159" s="52"/>
      <c r="AJ159" s="51"/>
      <c r="AK159" s="51"/>
      <c r="AL159" s="52"/>
      <c r="AM159" s="51"/>
      <c r="AN159" s="52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2"/>
      <c r="BB159" s="51"/>
      <c r="BC159" s="52"/>
      <c r="BD159" s="51"/>
      <c r="BE159" s="55"/>
      <c r="BF159" s="51"/>
      <c r="BG159" s="52"/>
      <c r="BH159" s="52"/>
      <c r="BI159" s="52"/>
      <c r="BJ159" s="53"/>
      <c r="BK159" s="52"/>
      <c r="BL159" s="52"/>
      <c r="BM159" s="52"/>
      <c r="BN159" s="53"/>
      <c r="BO159" s="53"/>
      <c r="BP159" s="52"/>
      <c r="BQ159" s="52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</row>
    <row r="160" spans="1:84" ht="14.2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2"/>
      <c r="AH160" s="51"/>
      <c r="AI160" s="52"/>
      <c r="AJ160" s="51"/>
      <c r="AK160" s="51"/>
      <c r="AL160" s="52"/>
      <c r="AM160" s="51"/>
      <c r="AN160" s="52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2"/>
      <c r="BB160" s="51"/>
      <c r="BC160" s="52"/>
      <c r="BD160" s="51"/>
      <c r="BE160" s="55"/>
      <c r="BF160" s="51"/>
      <c r="BG160" s="52"/>
      <c r="BH160" s="52"/>
      <c r="BI160" s="52"/>
      <c r="BJ160" s="53"/>
      <c r="BK160" s="52"/>
      <c r="BL160" s="52"/>
      <c r="BM160" s="52"/>
      <c r="BN160" s="53"/>
      <c r="BO160" s="53"/>
      <c r="BP160" s="52"/>
      <c r="BQ160" s="52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</row>
    <row r="161" spans="1:84" ht="14.2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5"/>
      <c r="BF161" s="51"/>
      <c r="BG161" s="52"/>
      <c r="BH161" s="52"/>
      <c r="BI161" s="52"/>
      <c r="BJ161" s="53"/>
      <c r="BK161" s="52"/>
      <c r="BL161" s="52"/>
      <c r="BM161" s="52"/>
      <c r="BN161" s="53"/>
      <c r="BO161" s="53"/>
      <c r="BP161" s="53"/>
      <c r="BQ161" s="52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</row>
    <row r="162" spans="1:84" ht="14.2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2"/>
      <c r="AH162" s="51"/>
      <c r="AI162" s="52"/>
      <c r="AJ162" s="51"/>
      <c r="AK162" s="51"/>
      <c r="AL162" s="52"/>
      <c r="AM162" s="51"/>
      <c r="AN162" s="52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2"/>
      <c r="BB162" s="51"/>
      <c r="BC162" s="52"/>
      <c r="BD162" s="51"/>
      <c r="BE162" s="55"/>
      <c r="BF162" s="51"/>
      <c r="BG162" s="52"/>
      <c r="BH162" s="52"/>
      <c r="BI162" s="52"/>
      <c r="BJ162" s="53"/>
      <c r="BK162" s="52"/>
      <c r="BL162" s="52"/>
      <c r="BM162" s="52"/>
      <c r="BN162" s="53"/>
      <c r="BO162" s="53"/>
      <c r="BP162" s="52"/>
      <c r="BQ162" s="52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</row>
    <row r="163" spans="1:84" ht="14.2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2"/>
      <c r="AH163" s="51"/>
      <c r="AI163" s="52"/>
      <c r="AJ163" s="51"/>
      <c r="AK163" s="51"/>
      <c r="AL163" s="52"/>
      <c r="AM163" s="51"/>
      <c r="AN163" s="52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2"/>
      <c r="BB163" s="51"/>
      <c r="BC163" s="52"/>
      <c r="BD163" s="51"/>
      <c r="BE163" s="55"/>
      <c r="BF163" s="51"/>
      <c r="BG163" s="52"/>
      <c r="BH163" s="52"/>
      <c r="BI163" s="52"/>
      <c r="BJ163" s="53"/>
      <c r="BK163" s="52"/>
      <c r="BL163" s="52"/>
      <c r="BM163" s="52"/>
      <c r="BN163" s="53"/>
      <c r="BO163" s="53"/>
      <c r="BP163" s="52"/>
      <c r="BQ163" s="52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</row>
    <row r="164" spans="1:84" ht="14.2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2"/>
      <c r="AH164" s="51"/>
      <c r="AI164" s="52"/>
      <c r="AJ164" s="51"/>
      <c r="AK164" s="51"/>
      <c r="AL164" s="52"/>
      <c r="AM164" s="51"/>
      <c r="AN164" s="52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2"/>
      <c r="BB164" s="51"/>
      <c r="BC164" s="52"/>
      <c r="BD164" s="51"/>
      <c r="BE164" s="55"/>
      <c r="BF164" s="51"/>
      <c r="BG164" s="52"/>
      <c r="BH164" s="52"/>
      <c r="BI164" s="52"/>
      <c r="BJ164" s="53"/>
      <c r="BK164" s="52"/>
      <c r="BL164" s="52"/>
      <c r="BM164" s="52"/>
      <c r="BN164" s="53"/>
      <c r="BO164" s="53"/>
      <c r="BP164" s="52"/>
      <c r="BQ164" s="52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</row>
    <row r="165" spans="1:84" ht="14.2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5"/>
      <c r="BF165" s="51"/>
      <c r="BG165" s="52"/>
      <c r="BH165" s="52"/>
      <c r="BI165" s="52"/>
      <c r="BJ165" s="53"/>
      <c r="BK165" s="52"/>
      <c r="BL165" s="52"/>
      <c r="BM165" s="52"/>
      <c r="BN165" s="53"/>
      <c r="BO165" s="53"/>
      <c r="BP165" s="53"/>
      <c r="BQ165" s="52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</row>
    <row r="166" spans="1:84" ht="14.2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2"/>
      <c r="AH166" s="51"/>
      <c r="AI166" s="52"/>
      <c r="AJ166" s="51"/>
      <c r="AK166" s="51"/>
      <c r="AL166" s="52"/>
      <c r="AM166" s="51"/>
      <c r="AN166" s="52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2"/>
      <c r="BB166" s="51"/>
      <c r="BC166" s="52"/>
      <c r="BD166" s="51"/>
      <c r="BE166" s="55"/>
      <c r="BF166" s="51"/>
      <c r="BG166" s="52"/>
      <c r="BH166" s="52"/>
      <c r="BI166" s="52"/>
      <c r="BJ166" s="53"/>
      <c r="BK166" s="52"/>
      <c r="BL166" s="52"/>
      <c r="BM166" s="52"/>
      <c r="BN166" s="53"/>
      <c r="BO166" s="53"/>
      <c r="BP166" s="52"/>
      <c r="BQ166" s="52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</row>
    <row r="167" spans="1:84" ht="14.2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2"/>
      <c r="AH167" s="51"/>
      <c r="AI167" s="52"/>
      <c r="AJ167" s="51"/>
      <c r="AK167" s="51"/>
      <c r="AL167" s="52"/>
      <c r="AM167" s="51"/>
      <c r="AN167" s="52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2"/>
      <c r="BB167" s="51"/>
      <c r="BC167" s="52"/>
      <c r="BD167" s="51"/>
      <c r="BE167" s="55"/>
      <c r="BF167" s="51"/>
      <c r="BG167" s="52"/>
      <c r="BH167" s="52"/>
      <c r="BI167" s="52"/>
      <c r="BJ167" s="53"/>
      <c r="BK167" s="52"/>
      <c r="BL167" s="52"/>
      <c r="BM167" s="52"/>
      <c r="BN167" s="53"/>
      <c r="BO167" s="53"/>
      <c r="BP167" s="52"/>
      <c r="BQ167" s="52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</row>
    <row r="168" spans="1:84" ht="14.2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2"/>
      <c r="AH168" s="51"/>
      <c r="AI168" s="52"/>
      <c r="AJ168" s="51"/>
      <c r="AK168" s="51"/>
      <c r="AL168" s="52"/>
      <c r="AM168" s="51"/>
      <c r="AN168" s="52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2"/>
      <c r="BB168" s="51"/>
      <c r="BC168" s="52"/>
      <c r="BD168" s="51"/>
      <c r="BE168" s="55"/>
      <c r="BF168" s="51"/>
      <c r="BG168" s="52"/>
      <c r="BH168" s="52"/>
      <c r="BI168" s="52"/>
      <c r="BJ168" s="53"/>
      <c r="BK168" s="52"/>
      <c r="BL168" s="52"/>
      <c r="BM168" s="52"/>
      <c r="BN168" s="53"/>
      <c r="BO168" s="53"/>
      <c r="BP168" s="52"/>
      <c r="BQ168" s="52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</row>
    <row r="169" spans="1:84" ht="14.25" customHeight="1" x14ac:dyDescent="0.15">
      <c r="A169" s="4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5"/>
      <c r="BF169" s="51"/>
      <c r="BG169" s="52"/>
      <c r="BH169" s="52"/>
      <c r="BI169" s="52"/>
      <c r="BJ169" s="53"/>
      <c r="BK169" s="52"/>
      <c r="BL169" s="52"/>
      <c r="BM169" s="52"/>
      <c r="BN169" s="53"/>
      <c r="BO169" s="53"/>
      <c r="BP169" s="53"/>
      <c r="BQ169" s="52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</row>
    <row r="170" spans="1:84" ht="14.25" customHeight="1" x14ac:dyDescent="0.15">
      <c r="A170" s="46"/>
      <c r="B170" s="51"/>
      <c r="C170" s="52"/>
      <c r="D170" s="51"/>
      <c r="E170" s="52"/>
      <c r="F170" s="51"/>
      <c r="G170" s="51"/>
      <c r="H170" s="52"/>
      <c r="I170" s="51"/>
      <c r="J170" s="52"/>
      <c r="K170" s="51"/>
      <c r="L170" s="51"/>
      <c r="M170" s="52"/>
      <c r="N170" s="51"/>
      <c r="O170" s="52"/>
      <c r="P170" s="51"/>
      <c r="Q170" s="51"/>
      <c r="R170" s="52"/>
      <c r="S170" s="51"/>
      <c r="T170" s="52"/>
      <c r="U170" s="51"/>
      <c r="V170" s="51"/>
      <c r="W170" s="52"/>
      <c r="X170" s="51"/>
      <c r="Y170" s="52"/>
      <c r="Z170" s="51"/>
      <c r="AA170" s="51"/>
      <c r="AB170" s="52"/>
      <c r="AC170" s="51"/>
      <c r="AD170" s="52"/>
      <c r="AE170" s="51"/>
      <c r="AF170" s="51"/>
      <c r="AG170" s="52"/>
      <c r="AH170" s="51"/>
      <c r="AI170" s="52"/>
      <c r="AJ170" s="51"/>
      <c r="AK170" s="51"/>
      <c r="AL170" s="52"/>
      <c r="AM170" s="51"/>
      <c r="AN170" s="52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2"/>
      <c r="BB170" s="51"/>
      <c r="BC170" s="52"/>
      <c r="BD170" s="51"/>
      <c r="BE170" s="55"/>
      <c r="BF170" s="51"/>
      <c r="BG170" s="52"/>
      <c r="BH170" s="52"/>
      <c r="BI170" s="52"/>
      <c r="BJ170" s="53"/>
      <c r="BK170" s="52"/>
      <c r="BL170" s="52"/>
      <c r="BM170" s="52"/>
      <c r="BN170" s="53"/>
      <c r="BO170" s="53"/>
      <c r="BP170" s="52"/>
      <c r="BQ170" s="52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</row>
    <row r="171" spans="1:84" ht="14.25" customHeight="1" x14ac:dyDescent="0.15">
      <c r="A171" s="46"/>
      <c r="B171" s="51"/>
      <c r="C171" s="52"/>
      <c r="D171" s="51"/>
      <c r="E171" s="52"/>
      <c r="F171" s="51"/>
      <c r="G171" s="51"/>
      <c r="H171" s="52"/>
      <c r="I171" s="51"/>
      <c r="J171" s="52"/>
      <c r="K171" s="51"/>
      <c r="L171" s="51"/>
      <c r="M171" s="52"/>
      <c r="N171" s="51"/>
      <c r="O171" s="52"/>
      <c r="P171" s="51"/>
      <c r="Q171" s="51"/>
      <c r="R171" s="52"/>
      <c r="S171" s="51"/>
      <c r="T171" s="52"/>
      <c r="U171" s="51"/>
      <c r="V171" s="51"/>
      <c r="W171" s="52"/>
      <c r="X171" s="51"/>
      <c r="Y171" s="52"/>
      <c r="Z171" s="51"/>
      <c r="AA171" s="51"/>
      <c r="AB171" s="52"/>
      <c r="AC171" s="51"/>
      <c r="AD171" s="52"/>
      <c r="AE171" s="51"/>
      <c r="AF171" s="51"/>
      <c r="AG171" s="52"/>
      <c r="AH171" s="51"/>
      <c r="AI171" s="52"/>
      <c r="AJ171" s="51"/>
      <c r="AK171" s="51"/>
      <c r="AL171" s="52"/>
      <c r="AM171" s="51"/>
      <c r="AN171" s="52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2"/>
      <c r="BB171" s="51"/>
      <c r="BC171" s="52"/>
      <c r="BD171" s="51"/>
      <c r="BE171" s="55"/>
      <c r="BF171" s="51"/>
      <c r="BG171" s="52"/>
      <c r="BH171" s="52"/>
      <c r="BI171" s="52"/>
      <c r="BJ171" s="53"/>
      <c r="BK171" s="52"/>
      <c r="BL171" s="52"/>
      <c r="BM171" s="52"/>
      <c r="BN171" s="53"/>
      <c r="BO171" s="53"/>
      <c r="BP171" s="52"/>
      <c r="BQ171" s="52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</row>
    <row r="172" spans="1:84" ht="14.25" customHeight="1" x14ac:dyDescent="0.15">
      <c r="A172" s="46"/>
      <c r="B172" s="51"/>
      <c r="C172" s="52"/>
      <c r="D172" s="51"/>
      <c r="E172" s="52"/>
      <c r="F172" s="51"/>
      <c r="G172" s="51"/>
      <c r="H172" s="52"/>
      <c r="I172" s="51"/>
      <c r="J172" s="52"/>
      <c r="K172" s="51"/>
      <c r="L172" s="51"/>
      <c r="M172" s="52"/>
      <c r="N172" s="51"/>
      <c r="O172" s="52"/>
      <c r="P172" s="51"/>
      <c r="Q172" s="51"/>
      <c r="R172" s="52"/>
      <c r="S172" s="51"/>
      <c r="T172" s="52"/>
      <c r="U172" s="51"/>
      <c r="V172" s="51"/>
      <c r="W172" s="52"/>
      <c r="X172" s="51"/>
      <c r="Y172" s="52"/>
      <c r="Z172" s="51"/>
      <c r="AA172" s="51"/>
      <c r="AB172" s="52"/>
      <c r="AC172" s="51"/>
      <c r="AD172" s="52"/>
      <c r="AE172" s="51"/>
      <c r="AF172" s="51"/>
      <c r="AG172" s="52"/>
      <c r="AH172" s="51"/>
      <c r="AI172" s="52"/>
      <c r="AJ172" s="51"/>
      <c r="AK172" s="51"/>
      <c r="AL172" s="52"/>
      <c r="AM172" s="51"/>
      <c r="AN172" s="52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2"/>
      <c r="BB172" s="51"/>
      <c r="BC172" s="52"/>
      <c r="BD172" s="51"/>
      <c r="BE172" s="55"/>
      <c r="BF172" s="51"/>
      <c r="BG172" s="52"/>
      <c r="BH172" s="52"/>
      <c r="BI172" s="52"/>
      <c r="BJ172" s="53"/>
      <c r="BK172" s="52"/>
      <c r="BL172" s="52"/>
      <c r="BM172" s="52"/>
      <c r="BN172" s="53"/>
      <c r="BO172" s="53"/>
      <c r="BP172" s="52"/>
      <c r="BQ172" s="52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</row>
    <row r="173" spans="1:84" ht="14.25" customHeight="1" x14ac:dyDescent="0.1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</row>
    <row r="174" spans="1:84" ht="24.95" customHeight="1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92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</row>
    <row r="175" spans="1:84" ht="24.95" customHeight="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55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</row>
    <row r="176" spans="1:84" ht="24.95" customHeight="1" x14ac:dyDescent="0.15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55"/>
      <c r="BF176" s="45"/>
      <c r="BG176" s="47"/>
      <c r="BH176" s="47"/>
      <c r="BI176" s="47"/>
      <c r="BJ176" s="47"/>
      <c r="BK176" s="48"/>
      <c r="BL176" s="47"/>
      <c r="BM176" s="47"/>
      <c r="BN176" s="47"/>
      <c r="BO176" s="47"/>
      <c r="BP176" s="47"/>
      <c r="BQ176" s="49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</row>
    <row r="177" spans="1:84" ht="24.95" customHeight="1" x14ac:dyDescent="0.15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55"/>
      <c r="BF177" s="45"/>
      <c r="BG177" s="47"/>
      <c r="BH177" s="47"/>
      <c r="BI177" s="47"/>
      <c r="BJ177" s="47"/>
      <c r="BK177" s="48"/>
      <c r="BL177" s="47"/>
      <c r="BM177" s="47"/>
      <c r="BN177" s="47"/>
      <c r="BO177" s="47"/>
      <c r="BP177" s="47"/>
      <c r="BQ177" s="49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</row>
    <row r="178" spans="1:84" ht="14.25" customHeight="1" x14ac:dyDescent="0.15">
      <c r="A178" s="46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5"/>
      <c r="BF178" s="51"/>
      <c r="BG178" s="52"/>
      <c r="BH178" s="52"/>
      <c r="BI178" s="52"/>
      <c r="BJ178" s="53"/>
      <c r="BK178" s="52"/>
      <c r="BL178" s="52"/>
      <c r="BM178" s="52"/>
      <c r="BN178" s="53"/>
      <c r="BO178" s="53"/>
      <c r="BP178" s="53"/>
      <c r="BQ178" s="52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</row>
    <row r="179" spans="1:84" ht="14.25" customHeight="1" x14ac:dyDescent="0.15">
      <c r="A179" s="46"/>
      <c r="B179" s="51"/>
      <c r="C179" s="52"/>
      <c r="D179" s="51"/>
      <c r="E179" s="52"/>
      <c r="F179" s="51"/>
      <c r="G179" s="51"/>
      <c r="H179" s="52"/>
      <c r="I179" s="51"/>
      <c r="J179" s="52"/>
      <c r="K179" s="51"/>
      <c r="L179" s="51"/>
      <c r="M179" s="52"/>
      <c r="N179" s="51"/>
      <c r="O179" s="52"/>
      <c r="P179" s="51"/>
      <c r="Q179" s="51"/>
      <c r="R179" s="52"/>
      <c r="S179" s="51"/>
      <c r="T179" s="52"/>
      <c r="U179" s="51"/>
      <c r="V179" s="51"/>
      <c r="W179" s="52"/>
      <c r="X179" s="51"/>
      <c r="Y179" s="52"/>
      <c r="Z179" s="51"/>
      <c r="AA179" s="51"/>
      <c r="AB179" s="52"/>
      <c r="AC179" s="51"/>
      <c r="AD179" s="52"/>
      <c r="AE179" s="51"/>
      <c r="AF179" s="51"/>
      <c r="AG179" s="52"/>
      <c r="AH179" s="51"/>
      <c r="AI179" s="52"/>
      <c r="AJ179" s="51"/>
      <c r="AK179" s="51"/>
      <c r="AL179" s="52"/>
      <c r="AM179" s="51"/>
      <c r="AN179" s="52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2"/>
      <c r="BB179" s="51"/>
      <c r="BC179" s="52"/>
      <c r="BD179" s="51"/>
      <c r="BE179" s="55"/>
      <c r="BF179" s="51"/>
      <c r="BG179" s="52"/>
      <c r="BH179" s="52"/>
      <c r="BI179" s="52"/>
      <c r="BJ179" s="53"/>
      <c r="BK179" s="52"/>
      <c r="BL179" s="52"/>
      <c r="BM179" s="52"/>
      <c r="BN179" s="53"/>
      <c r="BO179" s="53"/>
      <c r="BP179" s="52"/>
      <c r="BQ179" s="52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</row>
    <row r="180" spans="1:84" ht="14.25" customHeight="1" x14ac:dyDescent="0.15">
      <c r="A180" s="46"/>
      <c r="B180" s="51"/>
      <c r="C180" s="52"/>
      <c r="D180" s="51"/>
      <c r="E180" s="52"/>
      <c r="F180" s="51"/>
      <c r="G180" s="51"/>
      <c r="H180" s="52"/>
      <c r="I180" s="51"/>
      <c r="J180" s="52"/>
      <c r="K180" s="51"/>
      <c r="L180" s="51"/>
      <c r="M180" s="52"/>
      <c r="N180" s="51"/>
      <c r="O180" s="52"/>
      <c r="P180" s="51"/>
      <c r="Q180" s="51"/>
      <c r="R180" s="52"/>
      <c r="S180" s="51"/>
      <c r="T180" s="52"/>
      <c r="U180" s="51"/>
      <c r="V180" s="51"/>
      <c r="W180" s="52"/>
      <c r="X180" s="51"/>
      <c r="Y180" s="52"/>
      <c r="Z180" s="51"/>
      <c r="AA180" s="51"/>
      <c r="AB180" s="52"/>
      <c r="AC180" s="51"/>
      <c r="AD180" s="52"/>
      <c r="AE180" s="51"/>
      <c r="AF180" s="51"/>
      <c r="AG180" s="52"/>
      <c r="AH180" s="51"/>
      <c r="AI180" s="52"/>
      <c r="AJ180" s="51"/>
      <c r="AK180" s="51"/>
      <c r="AL180" s="52"/>
      <c r="AM180" s="51"/>
      <c r="AN180" s="52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2"/>
      <c r="BB180" s="51"/>
      <c r="BC180" s="52"/>
      <c r="BD180" s="51"/>
      <c r="BE180" s="55"/>
      <c r="BF180" s="51"/>
      <c r="BG180" s="52"/>
      <c r="BH180" s="52"/>
      <c r="BI180" s="52"/>
      <c r="BJ180" s="53"/>
      <c r="BK180" s="52"/>
      <c r="BL180" s="52"/>
      <c r="BM180" s="52"/>
      <c r="BN180" s="53"/>
      <c r="BO180" s="53"/>
      <c r="BP180" s="52"/>
      <c r="BQ180" s="52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</row>
    <row r="181" spans="1:84" ht="14.25" customHeight="1" x14ac:dyDescent="0.15">
      <c r="A181" s="46"/>
      <c r="B181" s="51"/>
      <c r="C181" s="52"/>
      <c r="D181" s="51"/>
      <c r="E181" s="52"/>
      <c r="F181" s="51"/>
      <c r="G181" s="51"/>
      <c r="H181" s="52"/>
      <c r="I181" s="51"/>
      <c r="J181" s="52"/>
      <c r="K181" s="51"/>
      <c r="L181" s="51"/>
      <c r="M181" s="52"/>
      <c r="N181" s="51"/>
      <c r="O181" s="52"/>
      <c r="P181" s="51"/>
      <c r="Q181" s="51"/>
      <c r="R181" s="52"/>
      <c r="S181" s="51"/>
      <c r="T181" s="52"/>
      <c r="U181" s="51"/>
      <c r="V181" s="51"/>
      <c r="W181" s="52"/>
      <c r="X181" s="51"/>
      <c r="Y181" s="52"/>
      <c r="Z181" s="51"/>
      <c r="AA181" s="51"/>
      <c r="AB181" s="52"/>
      <c r="AC181" s="51"/>
      <c r="AD181" s="52"/>
      <c r="AE181" s="51"/>
      <c r="AF181" s="51"/>
      <c r="AG181" s="52"/>
      <c r="AH181" s="51"/>
      <c r="AI181" s="52"/>
      <c r="AJ181" s="51"/>
      <c r="AK181" s="51"/>
      <c r="AL181" s="52"/>
      <c r="AM181" s="51"/>
      <c r="AN181" s="52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2"/>
      <c r="BB181" s="51"/>
      <c r="BC181" s="52"/>
      <c r="BD181" s="51"/>
      <c r="BE181" s="55"/>
      <c r="BF181" s="51"/>
      <c r="BG181" s="52"/>
      <c r="BH181" s="52"/>
      <c r="BI181" s="52"/>
      <c r="BJ181" s="53"/>
      <c r="BK181" s="52"/>
      <c r="BL181" s="52"/>
      <c r="BM181" s="52"/>
      <c r="BN181" s="53"/>
      <c r="BO181" s="53"/>
      <c r="BP181" s="52"/>
      <c r="BQ181" s="52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</row>
    <row r="182" spans="1:84" ht="14.25" customHeight="1" x14ac:dyDescent="0.15">
      <c r="A182" s="46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5"/>
      <c r="BF182" s="51"/>
      <c r="BG182" s="52"/>
      <c r="BH182" s="52"/>
      <c r="BI182" s="52"/>
      <c r="BJ182" s="53"/>
      <c r="BK182" s="52"/>
      <c r="BL182" s="52"/>
      <c r="BM182" s="52"/>
      <c r="BN182" s="53"/>
      <c r="BO182" s="53"/>
      <c r="BP182" s="53"/>
      <c r="BQ182" s="52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</row>
    <row r="183" spans="1:84" ht="14.25" customHeight="1" x14ac:dyDescent="0.15">
      <c r="A183" s="46"/>
      <c r="B183" s="51"/>
      <c r="C183" s="52"/>
      <c r="D183" s="51"/>
      <c r="E183" s="52"/>
      <c r="F183" s="51"/>
      <c r="G183" s="51"/>
      <c r="H183" s="52"/>
      <c r="I183" s="51"/>
      <c r="J183" s="52"/>
      <c r="K183" s="51"/>
      <c r="L183" s="51"/>
      <c r="M183" s="52"/>
      <c r="N183" s="51"/>
      <c r="O183" s="52"/>
      <c r="P183" s="51"/>
      <c r="Q183" s="51"/>
      <c r="R183" s="52"/>
      <c r="S183" s="51"/>
      <c r="T183" s="52"/>
      <c r="U183" s="51"/>
      <c r="V183" s="51"/>
      <c r="W183" s="52"/>
      <c r="X183" s="51"/>
      <c r="Y183" s="52"/>
      <c r="Z183" s="51"/>
      <c r="AA183" s="51"/>
      <c r="AB183" s="52"/>
      <c r="AC183" s="51"/>
      <c r="AD183" s="52"/>
      <c r="AE183" s="51"/>
      <c r="AF183" s="51"/>
      <c r="AG183" s="52"/>
      <c r="AH183" s="51"/>
      <c r="AI183" s="52"/>
      <c r="AJ183" s="51"/>
      <c r="AK183" s="51"/>
      <c r="AL183" s="52"/>
      <c r="AM183" s="51"/>
      <c r="AN183" s="52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2"/>
      <c r="BB183" s="51"/>
      <c r="BC183" s="52"/>
      <c r="BD183" s="51"/>
      <c r="BE183" s="55"/>
      <c r="BF183" s="51"/>
      <c r="BG183" s="52"/>
      <c r="BH183" s="52"/>
      <c r="BI183" s="52"/>
      <c r="BJ183" s="53"/>
      <c r="BK183" s="52"/>
      <c r="BL183" s="52"/>
      <c r="BM183" s="52"/>
      <c r="BN183" s="53"/>
      <c r="BO183" s="53"/>
      <c r="BP183" s="52"/>
      <c r="BQ183" s="52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</row>
    <row r="184" spans="1:84" ht="14.25" customHeight="1" x14ac:dyDescent="0.15">
      <c r="A184" s="46"/>
      <c r="B184" s="51"/>
      <c r="C184" s="52"/>
      <c r="D184" s="51"/>
      <c r="E184" s="52"/>
      <c r="F184" s="51"/>
      <c r="G184" s="51"/>
      <c r="H184" s="52"/>
      <c r="I184" s="51"/>
      <c r="J184" s="52"/>
      <c r="K184" s="51"/>
      <c r="L184" s="51"/>
      <c r="M184" s="52"/>
      <c r="N184" s="51"/>
      <c r="O184" s="52"/>
      <c r="P184" s="51"/>
      <c r="Q184" s="51"/>
      <c r="R184" s="52"/>
      <c r="S184" s="51"/>
      <c r="T184" s="52"/>
      <c r="U184" s="51"/>
      <c r="V184" s="51"/>
      <c r="W184" s="52"/>
      <c r="X184" s="51"/>
      <c r="Y184" s="52"/>
      <c r="Z184" s="51"/>
      <c r="AA184" s="51"/>
      <c r="AB184" s="52"/>
      <c r="AC184" s="51"/>
      <c r="AD184" s="52"/>
      <c r="AE184" s="51"/>
      <c r="AF184" s="51"/>
      <c r="AG184" s="52"/>
      <c r="AH184" s="51"/>
      <c r="AI184" s="52"/>
      <c r="AJ184" s="51"/>
      <c r="AK184" s="51"/>
      <c r="AL184" s="52"/>
      <c r="AM184" s="51"/>
      <c r="AN184" s="52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2"/>
      <c r="BB184" s="51"/>
      <c r="BC184" s="52"/>
      <c r="BD184" s="51"/>
      <c r="BE184" s="55"/>
      <c r="BF184" s="51"/>
      <c r="BG184" s="52"/>
      <c r="BH184" s="52"/>
      <c r="BI184" s="52"/>
      <c r="BJ184" s="53"/>
      <c r="BK184" s="52"/>
      <c r="BL184" s="52"/>
      <c r="BM184" s="52"/>
      <c r="BN184" s="53"/>
      <c r="BO184" s="53"/>
      <c r="BP184" s="52"/>
      <c r="BQ184" s="52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</row>
    <row r="185" spans="1:84" ht="14.25" customHeight="1" x14ac:dyDescent="0.15">
      <c r="A185" s="46"/>
      <c r="B185" s="51"/>
      <c r="C185" s="52"/>
      <c r="D185" s="51"/>
      <c r="E185" s="52"/>
      <c r="F185" s="51"/>
      <c r="G185" s="51"/>
      <c r="H185" s="52"/>
      <c r="I185" s="51"/>
      <c r="J185" s="52"/>
      <c r="K185" s="51"/>
      <c r="L185" s="51"/>
      <c r="M185" s="52"/>
      <c r="N185" s="51"/>
      <c r="O185" s="52"/>
      <c r="P185" s="51"/>
      <c r="Q185" s="51"/>
      <c r="R185" s="52"/>
      <c r="S185" s="51"/>
      <c r="T185" s="52"/>
      <c r="U185" s="51"/>
      <c r="V185" s="51"/>
      <c r="W185" s="52"/>
      <c r="X185" s="51"/>
      <c r="Y185" s="52"/>
      <c r="Z185" s="51"/>
      <c r="AA185" s="51"/>
      <c r="AB185" s="52"/>
      <c r="AC185" s="51"/>
      <c r="AD185" s="52"/>
      <c r="AE185" s="51"/>
      <c r="AF185" s="51"/>
      <c r="AG185" s="52"/>
      <c r="AH185" s="51"/>
      <c r="AI185" s="52"/>
      <c r="AJ185" s="51"/>
      <c r="AK185" s="51"/>
      <c r="AL185" s="52"/>
      <c r="AM185" s="51"/>
      <c r="AN185" s="52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2"/>
      <c r="BB185" s="51"/>
      <c r="BC185" s="52"/>
      <c r="BD185" s="51"/>
      <c r="BE185" s="55"/>
      <c r="BF185" s="51"/>
      <c r="BG185" s="52"/>
      <c r="BH185" s="52"/>
      <c r="BI185" s="52"/>
      <c r="BJ185" s="53"/>
      <c r="BK185" s="52"/>
      <c r="BL185" s="52"/>
      <c r="BM185" s="52"/>
      <c r="BN185" s="53"/>
      <c r="BO185" s="53"/>
      <c r="BP185" s="52"/>
      <c r="BQ185" s="52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</row>
    <row r="186" spans="1:84" ht="14.25" customHeight="1" x14ac:dyDescent="0.15">
      <c r="A186" s="46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5"/>
      <c r="BF186" s="51"/>
      <c r="BG186" s="52"/>
      <c r="BH186" s="52"/>
      <c r="BI186" s="52"/>
      <c r="BJ186" s="53"/>
      <c r="BK186" s="52"/>
      <c r="BL186" s="52"/>
      <c r="BM186" s="52"/>
      <c r="BN186" s="53"/>
      <c r="BO186" s="53"/>
      <c r="BP186" s="53"/>
      <c r="BQ186" s="52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</row>
    <row r="187" spans="1:84" ht="14.25" customHeight="1" x14ac:dyDescent="0.15">
      <c r="A187" s="46"/>
      <c r="B187" s="51"/>
      <c r="C187" s="52"/>
      <c r="D187" s="51"/>
      <c r="E187" s="52"/>
      <c r="F187" s="51"/>
      <c r="G187" s="51"/>
      <c r="H187" s="52"/>
      <c r="I187" s="51"/>
      <c r="J187" s="52"/>
      <c r="K187" s="51"/>
      <c r="L187" s="51"/>
      <c r="M187" s="52"/>
      <c r="N187" s="51"/>
      <c r="O187" s="52"/>
      <c r="P187" s="51"/>
      <c r="Q187" s="51"/>
      <c r="R187" s="52"/>
      <c r="S187" s="51"/>
      <c r="T187" s="52"/>
      <c r="U187" s="51"/>
      <c r="V187" s="51"/>
      <c r="W187" s="52"/>
      <c r="X187" s="51"/>
      <c r="Y187" s="52"/>
      <c r="Z187" s="51"/>
      <c r="AA187" s="51"/>
      <c r="AB187" s="52"/>
      <c r="AC187" s="51"/>
      <c r="AD187" s="52"/>
      <c r="AE187" s="51"/>
      <c r="AF187" s="51"/>
      <c r="AG187" s="52"/>
      <c r="AH187" s="51"/>
      <c r="AI187" s="52"/>
      <c r="AJ187" s="51"/>
      <c r="AK187" s="51"/>
      <c r="AL187" s="52"/>
      <c r="AM187" s="51"/>
      <c r="AN187" s="52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2"/>
      <c r="BB187" s="51"/>
      <c r="BC187" s="52"/>
      <c r="BD187" s="51"/>
      <c r="BE187" s="55"/>
      <c r="BF187" s="51"/>
      <c r="BG187" s="52"/>
      <c r="BH187" s="52"/>
      <c r="BI187" s="52"/>
      <c r="BJ187" s="53"/>
      <c r="BK187" s="52"/>
      <c r="BL187" s="52"/>
      <c r="BM187" s="52"/>
      <c r="BN187" s="53"/>
      <c r="BO187" s="53"/>
      <c r="BP187" s="52"/>
      <c r="BQ187" s="52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</row>
    <row r="188" spans="1:84" ht="14.25" customHeight="1" x14ac:dyDescent="0.15">
      <c r="A188" s="46"/>
      <c r="B188" s="51"/>
      <c r="C188" s="52"/>
      <c r="D188" s="51"/>
      <c r="E188" s="52"/>
      <c r="F188" s="51"/>
      <c r="G188" s="51"/>
      <c r="H188" s="52"/>
      <c r="I188" s="51"/>
      <c r="J188" s="52"/>
      <c r="K188" s="51"/>
      <c r="L188" s="51"/>
      <c r="M188" s="52"/>
      <c r="N188" s="51"/>
      <c r="O188" s="52"/>
      <c r="P188" s="51"/>
      <c r="Q188" s="51"/>
      <c r="R188" s="52"/>
      <c r="S188" s="51"/>
      <c r="T188" s="52"/>
      <c r="U188" s="51"/>
      <c r="V188" s="51"/>
      <c r="W188" s="52"/>
      <c r="X188" s="51"/>
      <c r="Y188" s="52"/>
      <c r="Z188" s="51"/>
      <c r="AA188" s="51"/>
      <c r="AB188" s="52"/>
      <c r="AC188" s="51"/>
      <c r="AD188" s="52"/>
      <c r="AE188" s="51"/>
      <c r="AF188" s="51"/>
      <c r="AG188" s="52"/>
      <c r="AH188" s="51"/>
      <c r="AI188" s="52"/>
      <c r="AJ188" s="51"/>
      <c r="AK188" s="51"/>
      <c r="AL188" s="52"/>
      <c r="AM188" s="51"/>
      <c r="AN188" s="52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2"/>
      <c r="BB188" s="51"/>
      <c r="BC188" s="52"/>
      <c r="BD188" s="51"/>
      <c r="BE188" s="55"/>
      <c r="BF188" s="51"/>
      <c r="BG188" s="52"/>
      <c r="BH188" s="52"/>
      <c r="BI188" s="52"/>
      <c r="BJ188" s="53"/>
      <c r="BK188" s="52"/>
      <c r="BL188" s="52"/>
      <c r="BM188" s="52"/>
      <c r="BN188" s="53"/>
      <c r="BO188" s="53"/>
      <c r="BP188" s="52"/>
      <c r="BQ188" s="52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</row>
    <row r="189" spans="1:84" ht="14.25" customHeight="1" x14ac:dyDescent="0.15">
      <c r="A189" s="46"/>
      <c r="B189" s="51"/>
      <c r="C189" s="52"/>
      <c r="D189" s="51"/>
      <c r="E189" s="52"/>
      <c r="F189" s="51"/>
      <c r="G189" s="51"/>
      <c r="H189" s="52"/>
      <c r="I189" s="51"/>
      <c r="J189" s="52"/>
      <c r="K189" s="51"/>
      <c r="L189" s="51"/>
      <c r="M189" s="52"/>
      <c r="N189" s="51"/>
      <c r="O189" s="52"/>
      <c r="P189" s="51"/>
      <c r="Q189" s="51"/>
      <c r="R189" s="52"/>
      <c r="S189" s="51"/>
      <c r="T189" s="52"/>
      <c r="U189" s="51"/>
      <c r="V189" s="51"/>
      <c r="W189" s="52"/>
      <c r="X189" s="51"/>
      <c r="Y189" s="52"/>
      <c r="Z189" s="51"/>
      <c r="AA189" s="51"/>
      <c r="AB189" s="52"/>
      <c r="AC189" s="51"/>
      <c r="AD189" s="52"/>
      <c r="AE189" s="51"/>
      <c r="AF189" s="51"/>
      <c r="AG189" s="52"/>
      <c r="AH189" s="51"/>
      <c r="AI189" s="52"/>
      <c r="AJ189" s="51"/>
      <c r="AK189" s="51"/>
      <c r="AL189" s="52"/>
      <c r="AM189" s="51"/>
      <c r="AN189" s="52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2"/>
      <c r="BB189" s="51"/>
      <c r="BC189" s="52"/>
      <c r="BD189" s="51"/>
      <c r="BE189" s="55"/>
      <c r="BF189" s="51"/>
      <c r="BG189" s="52"/>
      <c r="BH189" s="52"/>
      <c r="BI189" s="52"/>
      <c r="BJ189" s="53"/>
      <c r="BK189" s="52"/>
      <c r="BL189" s="52"/>
      <c r="BM189" s="52"/>
      <c r="BN189" s="53"/>
      <c r="BO189" s="53"/>
      <c r="BP189" s="52"/>
      <c r="BQ189" s="52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</row>
    <row r="190" spans="1:84" ht="14.25" customHeight="1" x14ac:dyDescent="0.15">
      <c r="A190" s="46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5"/>
      <c r="BF190" s="51"/>
      <c r="BG190" s="52"/>
      <c r="BH190" s="52"/>
      <c r="BI190" s="52"/>
      <c r="BJ190" s="53"/>
      <c r="BK190" s="52"/>
      <c r="BL190" s="52"/>
      <c r="BM190" s="52"/>
      <c r="BN190" s="53"/>
      <c r="BO190" s="53"/>
      <c r="BP190" s="53"/>
      <c r="BQ190" s="52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</row>
    <row r="191" spans="1:84" ht="14.25" customHeight="1" x14ac:dyDescent="0.15">
      <c r="A191" s="46"/>
      <c r="B191" s="51"/>
      <c r="C191" s="52"/>
      <c r="D191" s="51"/>
      <c r="E191" s="52"/>
      <c r="F191" s="51"/>
      <c r="G191" s="51"/>
      <c r="H191" s="52"/>
      <c r="I191" s="51"/>
      <c r="J191" s="52"/>
      <c r="K191" s="51"/>
      <c r="L191" s="51"/>
      <c r="M191" s="52"/>
      <c r="N191" s="51"/>
      <c r="O191" s="52"/>
      <c r="P191" s="51"/>
      <c r="Q191" s="51"/>
      <c r="R191" s="52"/>
      <c r="S191" s="51"/>
      <c r="T191" s="52"/>
      <c r="U191" s="51"/>
      <c r="V191" s="51"/>
      <c r="W191" s="52"/>
      <c r="X191" s="51"/>
      <c r="Y191" s="52"/>
      <c r="Z191" s="51"/>
      <c r="AA191" s="51"/>
      <c r="AB191" s="52"/>
      <c r="AC191" s="51"/>
      <c r="AD191" s="52"/>
      <c r="AE191" s="51"/>
      <c r="AF191" s="51"/>
      <c r="AG191" s="52"/>
      <c r="AH191" s="51"/>
      <c r="AI191" s="52"/>
      <c r="AJ191" s="51"/>
      <c r="AK191" s="51"/>
      <c r="AL191" s="52"/>
      <c r="AM191" s="51"/>
      <c r="AN191" s="52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2"/>
      <c r="BB191" s="51"/>
      <c r="BC191" s="52"/>
      <c r="BD191" s="51"/>
      <c r="BE191" s="55"/>
      <c r="BF191" s="51"/>
      <c r="BG191" s="52"/>
      <c r="BH191" s="52"/>
      <c r="BI191" s="52"/>
      <c r="BJ191" s="53"/>
      <c r="BK191" s="52"/>
      <c r="BL191" s="52"/>
      <c r="BM191" s="52"/>
      <c r="BN191" s="53"/>
      <c r="BO191" s="53"/>
      <c r="BP191" s="52"/>
      <c r="BQ191" s="52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</row>
    <row r="192" spans="1:84" ht="14.25" customHeight="1" x14ac:dyDescent="0.15">
      <c r="A192" s="46"/>
      <c r="B192" s="51"/>
      <c r="C192" s="52"/>
      <c r="D192" s="51"/>
      <c r="E192" s="52"/>
      <c r="F192" s="51"/>
      <c r="G192" s="51"/>
      <c r="H192" s="52"/>
      <c r="I192" s="51"/>
      <c r="J192" s="52"/>
      <c r="K192" s="51"/>
      <c r="L192" s="51"/>
      <c r="M192" s="52"/>
      <c r="N192" s="51"/>
      <c r="O192" s="52"/>
      <c r="P192" s="51"/>
      <c r="Q192" s="51"/>
      <c r="R192" s="52"/>
      <c r="S192" s="51"/>
      <c r="T192" s="52"/>
      <c r="U192" s="51"/>
      <c r="V192" s="51"/>
      <c r="W192" s="52"/>
      <c r="X192" s="51"/>
      <c r="Y192" s="52"/>
      <c r="Z192" s="51"/>
      <c r="AA192" s="51"/>
      <c r="AB192" s="52"/>
      <c r="AC192" s="51"/>
      <c r="AD192" s="52"/>
      <c r="AE192" s="51"/>
      <c r="AF192" s="51"/>
      <c r="AG192" s="52"/>
      <c r="AH192" s="51"/>
      <c r="AI192" s="52"/>
      <c r="AJ192" s="51"/>
      <c r="AK192" s="51"/>
      <c r="AL192" s="52"/>
      <c r="AM192" s="51"/>
      <c r="AN192" s="52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2"/>
      <c r="BB192" s="51"/>
      <c r="BC192" s="52"/>
      <c r="BD192" s="51"/>
      <c r="BE192" s="55"/>
      <c r="BF192" s="51"/>
      <c r="BG192" s="52"/>
      <c r="BH192" s="52"/>
      <c r="BI192" s="52"/>
      <c r="BJ192" s="53"/>
      <c r="BK192" s="52"/>
      <c r="BL192" s="52"/>
      <c r="BM192" s="52"/>
      <c r="BN192" s="53"/>
      <c r="BO192" s="53"/>
      <c r="BP192" s="52"/>
      <c r="BQ192" s="52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</row>
    <row r="193" spans="1:84" ht="14.25" customHeight="1" x14ac:dyDescent="0.15">
      <c r="A193" s="46"/>
      <c r="B193" s="51"/>
      <c r="C193" s="52"/>
      <c r="D193" s="51"/>
      <c r="E193" s="52"/>
      <c r="F193" s="51"/>
      <c r="G193" s="51"/>
      <c r="H193" s="52"/>
      <c r="I193" s="51"/>
      <c r="J193" s="52"/>
      <c r="K193" s="51"/>
      <c r="L193" s="51"/>
      <c r="M193" s="52"/>
      <c r="N193" s="51"/>
      <c r="O193" s="52"/>
      <c r="P193" s="51"/>
      <c r="Q193" s="51"/>
      <c r="R193" s="52"/>
      <c r="S193" s="51"/>
      <c r="T193" s="52"/>
      <c r="U193" s="51"/>
      <c r="V193" s="51"/>
      <c r="W193" s="52"/>
      <c r="X193" s="51"/>
      <c r="Y193" s="52"/>
      <c r="Z193" s="51"/>
      <c r="AA193" s="51"/>
      <c r="AB193" s="52"/>
      <c r="AC193" s="51"/>
      <c r="AD193" s="52"/>
      <c r="AE193" s="51"/>
      <c r="AF193" s="51"/>
      <c r="AG193" s="52"/>
      <c r="AH193" s="51"/>
      <c r="AI193" s="52"/>
      <c r="AJ193" s="51"/>
      <c r="AK193" s="51"/>
      <c r="AL193" s="52"/>
      <c r="AM193" s="51"/>
      <c r="AN193" s="52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2"/>
      <c r="BB193" s="51"/>
      <c r="BC193" s="52"/>
      <c r="BD193" s="51"/>
      <c r="BE193" s="55"/>
      <c r="BF193" s="51"/>
      <c r="BG193" s="52"/>
      <c r="BH193" s="52"/>
      <c r="BI193" s="52"/>
      <c r="BJ193" s="53"/>
      <c r="BK193" s="52"/>
      <c r="BL193" s="52"/>
      <c r="BM193" s="52"/>
      <c r="BN193" s="53"/>
      <c r="BO193" s="53"/>
      <c r="BP193" s="52"/>
      <c r="BQ193" s="52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</row>
    <row r="194" spans="1:84" ht="14.25" customHeight="1" x14ac:dyDescent="0.15">
      <c r="A194" s="46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5"/>
      <c r="BF194" s="51"/>
      <c r="BG194" s="52"/>
      <c r="BH194" s="52"/>
      <c r="BI194" s="52"/>
      <c r="BJ194" s="53"/>
      <c r="BK194" s="52"/>
      <c r="BL194" s="52"/>
      <c r="BM194" s="52"/>
      <c r="BN194" s="53"/>
      <c r="BO194" s="53"/>
      <c r="BP194" s="53"/>
      <c r="BQ194" s="52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</row>
    <row r="195" spans="1:84" ht="14.25" customHeight="1" x14ac:dyDescent="0.15">
      <c r="A195" s="46"/>
      <c r="B195" s="51"/>
      <c r="C195" s="52"/>
      <c r="D195" s="51"/>
      <c r="E195" s="52"/>
      <c r="F195" s="51"/>
      <c r="G195" s="51"/>
      <c r="H195" s="52"/>
      <c r="I195" s="51"/>
      <c r="J195" s="52"/>
      <c r="K195" s="51"/>
      <c r="L195" s="51"/>
      <c r="M195" s="52"/>
      <c r="N195" s="51"/>
      <c r="O195" s="52"/>
      <c r="P195" s="51"/>
      <c r="Q195" s="51"/>
      <c r="R195" s="52"/>
      <c r="S195" s="51"/>
      <c r="T195" s="52"/>
      <c r="U195" s="51"/>
      <c r="V195" s="51"/>
      <c r="W195" s="52"/>
      <c r="X195" s="51"/>
      <c r="Y195" s="52"/>
      <c r="Z195" s="51"/>
      <c r="AA195" s="51"/>
      <c r="AB195" s="52"/>
      <c r="AC195" s="51"/>
      <c r="AD195" s="52"/>
      <c r="AE195" s="51"/>
      <c r="AF195" s="51"/>
      <c r="AG195" s="52"/>
      <c r="AH195" s="51"/>
      <c r="AI195" s="52"/>
      <c r="AJ195" s="51"/>
      <c r="AK195" s="51"/>
      <c r="AL195" s="52"/>
      <c r="AM195" s="51"/>
      <c r="AN195" s="52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2"/>
      <c r="BB195" s="51"/>
      <c r="BC195" s="52"/>
      <c r="BD195" s="51"/>
      <c r="BE195" s="55"/>
      <c r="BF195" s="51"/>
      <c r="BG195" s="52"/>
      <c r="BH195" s="52"/>
      <c r="BI195" s="52"/>
      <c r="BJ195" s="53"/>
      <c r="BK195" s="52"/>
      <c r="BL195" s="52"/>
      <c r="BM195" s="52"/>
      <c r="BN195" s="53"/>
      <c r="BO195" s="53"/>
      <c r="BP195" s="52"/>
      <c r="BQ195" s="52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</row>
    <row r="196" spans="1:84" ht="14.25" customHeight="1" x14ac:dyDescent="0.15">
      <c r="A196" s="46"/>
      <c r="B196" s="51"/>
      <c r="C196" s="52"/>
      <c r="D196" s="51"/>
      <c r="E196" s="52"/>
      <c r="F196" s="51"/>
      <c r="G196" s="51"/>
      <c r="H196" s="52"/>
      <c r="I196" s="51"/>
      <c r="J196" s="52"/>
      <c r="K196" s="51"/>
      <c r="L196" s="51"/>
      <c r="M196" s="52"/>
      <c r="N196" s="51"/>
      <c r="O196" s="52"/>
      <c r="P196" s="51"/>
      <c r="Q196" s="51"/>
      <c r="R196" s="52"/>
      <c r="S196" s="51"/>
      <c r="T196" s="52"/>
      <c r="U196" s="51"/>
      <c r="V196" s="51"/>
      <c r="W196" s="52"/>
      <c r="X196" s="51"/>
      <c r="Y196" s="52"/>
      <c r="Z196" s="51"/>
      <c r="AA196" s="51"/>
      <c r="AB196" s="52"/>
      <c r="AC196" s="51"/>
      <c r="AD196" s="52"/>
      <c r="AE196" s="51"/>
      <c r="AF196" s="51"/>
      <c r="AG196" s="52"/>
      <c r="AH196" s="51"/>
      <c r="AI196" s="52"/>
      <c r="AJ196" s="51"/>
      <c r="AK196" s="51"/>
      <c r="AL196" s="52"/>
      <c r="AM196" s="51"/>
      <c r="AN196" s="52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2"/>
      <c r="BB196" s="51"/>
      <c r="BC196" s="52"/>
      <c r="BD196" s="51"/>
      <c r="BE196" s="55"/>
      <c r="BF196" s="51"/>
      <c r="BG196" s="52"/>
      <c r="BH196" s="52"/>
      <c r="BI196" s="52"/>
      <c r="BJ196" s="53"/>
      <c r="BK196" s="52"/>
      <c r="BL196" s="52"/>
      <c r="BM196" s="52"/>
      <c r="BN196" s="53"/>
      <c r="BO196" s="53"/>
      <c r="BP196" s="52"/>
      <c r="BQ196" s="52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</row>
    <row r="197" spans="1:84" ht="14.25" customHeight="1" x14ac:dyDescent="0.15">
      <c r="A197" s="46"/>
      <c r="B197" s="51"/>
      <c r="C197" s="52"/>
      <c r="D197" s="51"/>
      <c r="E197" s="52"/>
      <c r="F197" s="51"/>
      <c r="G197" s="51"/>
      <c r="H197" s="52"/>
      <c r="I197" s="51"/>
      <c r="J197" s="52"/>
      <c r="K197" s="51"/>
      <c r="L197" s="51"/>
      <c r="M197" s="52"/>
      <c r="N197" s="51"/>
      <c r="O197" s="52"/>
      <c r="P197" s="51"/>
      <c r="Q197" s="51"/>
      <c r="R197" s="52"/>
      <c r="S197" s="51"/>
      <c r="T197" s="52"/>
      <c r="U197" s="51"/>
      <c r="V197" s="51"/>
      <c r="W197" s="52"/>
      <c r="X197" s="51"/>
      <c r="Y197" s="52"/>
      <c r="Z197" s="51"/>
      <c r="AA197" s="51"/>
      <c r="AB197" s="52"/>
      <c r="AC197" s="51"/>
      <c r="AD197" s="52"/>
      <c r="AE197" s="51"/>
      <c r="AF197" s="51"/>
      <c r="AG197" s="52"/>
      <c r="AH197" s="51"/>
      <c r="AI197" s="52"/>
      <c r="AJ197" s="51"/>
      <c r="AK197" s="51"/>
      <c r="AL197" s="52"/>
      <c r="AM197" s="51"/>
      <c r="AN197" s="52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2"/>
      <c r="BB197" s="51"/>
      <c r="BC197" s="52"/>
      <c r="BD197" s="51"/>
      <c r="BE197" s="55"/>
      <c r="BF197" s="51"/>
      <c r="BG197" s="52"/>
      <c r="BH197" s="52"/>
      <c r="BI197" s="52"/>
      <c r="BJ197" s="53"/>
      <c r="BK197" s="52"/>
      <c r="BL197" s="52"/>
      <c r="BM197" s="52"/>
      <c r="BN197" s="53"/>
      <c r="BO197" s="53"/>
      <c r="BP197" s="52"/>
      <c r="BQ197" s="52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</row>
    <row r="198" spans="1:84" ht="14.25" customHeight="1" x14ac:dyDescent="0.15">
      <c r="A198" s="46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5"/>
      <c r="BF198" s="51"/>
      <c r="BG198" s="52"/>
      <c r="BH198" s="52"/>
      <c r="BI198" s="52"/>
      <c r="BJ198" s="53"/>
      <c r="BK198" s="52"/>
      <c r="BL198" s="52"/>
      <c r="BM198" s="52"/>
      <c r="BN198" s="53"/>
      <c r="BO198" s="53"/>
      <c r="BP198" s="53"/>
      <c r="BQ198" s="52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</row>
    <row r="199" spans="1:84" ht="14.25" customHeight="1" x14ac:dyDescent="0.15">
      <c r="A199" s="46"/>
      <c r="B199" s="51"/>
      <c r="C199" s="52"/>
      <c r="D199" s="51"/>
      <c r="E199" s="52"/>
      <c r="F199" s="51"/>
      <c r="G199" s="51"/>
      <c r="H199" s="52"/>
      <c r="I199" s="51"/>
      <c r="J199" s="52"/>
      <c r="K199" s="51"/>
      <c r="L199" s="51"/>
      <c r="M199" s="52"/>
      <c r="N199" s="51"/>
      <c r="O199" s="52"/>
      <c r="P199" s="51"/>
      <c r="Q199" s="51"/>
      <c r="R199" s="52"/>
      <c r="S199" s="51"/>
      <c r="T199" s="52"/>
      <c r="U199" s="51"/>
      <c r="V199" s="51"/>
      <c r="W199" s="52"/>
      <c r="X199" s="51"/>
      <c r="Y199" s="52"/>
      <c r="Z199" s="51"/>
      <c r="AA199" s="51"/>
      <c r="AB199" s="52"/>
      <c r="AC199" s="51"/>
      <c r="AD199" s="52"/>
      <c r="AE199" s="51"/>
      <c r="AF199" s="51"/>
      <c r="AG199" s="52"/>
      <c r="AH199" s="51"/>
      <c r="AI199" s="52"/>
      <c r="AJ199" s="51"/>
      <c r="AK199" s="51"/>
      <c r="AL199" s="52"/>
      <c r="AM199" s="51"/>
      <c r="AN199" s="52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2"/>
      <c r="BB199" s="51"/>
      <c r="BC199" s="52"/>
      <c r="BD199" s="51"/>
      <c r="BE199" s="55"/>
      <c r="BF199" s="51"/>
      <c r="BG199" s="52"/>
      <c r="BH199" s="52"/>
      <c r="BI199" s="52"/>
      <c r="BJ199" s="53"/>
      <c r="BK199" s="52"/>
      <c r="BL199" s="52"/>
      <c r="BM199" s="52"/>
      <c r="BN199" s="53"/>
      <c r="BO199" s="53"/>
      <c r="BP199" s="52"/>
      <c r="BQ199" s="52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</row>
    <row r="200" spans="1:84" ht="14.25" customHeight="1" x14ac:dyDescent="0.15">
      <c r="A200" s="46"/>
      <c r="B200" s="51"/>
      <c r="C200" s="52"/>
      <c r="D200" s="51"/>
      <c r="E200" s="52"/>
      <c r="F200" s="51"/>
      <c r="G200" s="51"/>
      <c r="H200" s="52"/>
      <c r="I200" s="51"/>
      <c r="J200" s="52"/>
      <c r="K200" s="51"/>
      <c r="L200" s="51"/>
      <c r="M200" s="52"/>
      <c r="N200" s="51"/>
      <c r="O200" s="52"/>
      <c r="P200" s="51"/>
      <c r="Q200" s="51"/>
      <c r="R200" s="52"/>
      <c r="S200" s="51"/>
      <c r="T200" s="52"/>
      <c r="U200" s="51"/>
      <c r="V200" s="51"/>
      <c r="W200" s="52"/>
      <c r="X200" s="51"/>
      <c r="Y200" s="52"/>
      <c r="Z200" s="51"/>
      <c r="AA200" s="51"/>
      <c r="AB200" s="52"/>
      <c r="AC200" s="51"/>
      <c r="AD200" s="52"/>
      <c r="AE200" s="51"/>
      <c r="AF200" s="51"/>
      <c r="AG200" s="52"/>
      <c r="AH200" s="51"/>
      <c r="AI200" s="52"/>
      <c r="AJ200" s="51"/>
      <c r="AK200" s="51"/>
      <c r="AL200" s="52"/>
      <c r="AM200" s="51"/>
      <c r="AN200" s="52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2"/>
      <c r="BB200" s="51"/>
      <c r="BC200" s="52"/>
      <c r="BD200" s="51"/>
      <c r="BE200" s="55"/>
      <c r="BF200" s="51"/>
      <c r="BG200" s="52"/>
      <c r="BH200" s="52"/>
      <c r="BI200" s="52"/>
      <c r="BJ200" s="53"/>
      <c r="BK200" s="52"/>
      <c r="BL200" s="52"/>
      <c r="BM200" s="52"/>
      <c r="BN200" s="53"/>
      <c r="BO200" s="53"/>
      <c r="BP200" s="52"/>
      <c r="BQ200" s="52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</row>
    <row r="201" spans="1:84" ht="14.25" customHeight="1" x14ac:dyDescent="0.15">
      <c r="A201" s="46"/>
      <c r="B201" s="51"/>
      <c r="C201" s="52"/>
      <c r="D201" s="51"/>
      <c r="E201" s="52"/>
      <c r="F201" s="51"/>
      <c r="G201" s="51"/>
      <c r="H201" s="52"/>
      <c r="I201" s="51"/>
      <c r="J201" s="52"/>
      <c r="K201" s="51"/>
      <c r="L201" s="51"/>
      <c r="M201" s="52"/>
      <c r="N201" s="51"/>
      <c r="O201" s="52"/>
      <c r="P201" s="51"/>
      <c r="Q201" s="51"/>
      <c r="R201" s="52"/>
      <c r="S201" s="51"/>
      <c r="T201" s="52"/>
      <c r="U201" s="51"/>
      <c r="V201" s="51"/>
      <c r="W201" s="52"/>
      <c r="X201" s="51"/>
      <c r="Y201" s="52"/>
      <c r="Z201" s="51"/>
      <c r="AA201" s="51"/>
      <c r="AB201" s="52"/>
      <c r="AC201" s="51"/>
      <c r="AD201" s="52"/>
      <c r="AE201" s="51"/>
      <c r="AF201" s="51"/>
      <c r="AG201" s="52"/>
      <c r="AH201" s="51"/>
      <c r="AI201" s="52"/>
      <c r="AJ201" s="51"/>
      <c r="AK201" s="51"/>
      <c r="AL201" s="52"/>
      <c r="AM201" s="51"/>
      <c r="AN201" s="52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2"/>
      <c r="BB201" s="51"/>
      <c r="BC201" s="52"/>
      <c r="BD201" s="51"/>
      <c r="BE201" s="55"/>
      <c r="BF201" s="51"/>
      <c r="BG201" s="52"/>
      <c r="BH201" s="52"/>
      <c r="BI201" s="52"/>
      <c r="BJ201" s="53"/>
      <c r="BK201" s="52"/>
      <c r="BL201" s="52"/>
      <c r="BM201" s="52"/>
      <c r="BN201" s="53"/>
      <c r="BO201" s="53"/>
      <c r="BP201" s="52"/>
      <c r="BQ201" s="52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</row>
    <row r="202" spans="1:84" ht="14.25" customHeight="1" x14ac:dyDescent="0.15">
      <c r="A202" s="46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5"/>
      <c r="BF202" s="51"/>
      <c r="BG202" s="52"/>
      <c r="BH202" s="52"/>
      <c r="BI202" s="52"/>
      <c r="BJ202" s="53"/>
      <c r="BK202" s="52"/>
      <c r="BL202" s="52"/>
      <c r="BM202" s="52"/>
      <c r="BN202" s="53"/>
      <c r="BO202" s="53"/>
      <c r="BP202" s="53"/>
      <c r="BQ202" s="52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</row>
    <row r="203" spans="1:84" ht="14.25" customHeight="1" x14ac:dyDescent="0.15">
      <c r="A203" s="46"/>
      <c r="B203" s="51"/>
      <c r="C203" s="52"/>
      <c r="D203" s="51"/>
      <c r="E203" s="52"/>
      <c r="F203" s="51"/>
      <c r="G203" s="51"/>
      <c r="H203" s="52"/>
      <c r="I203" s="51"/>
      <c r="J203" s="52"/>
      <c r="K203" s="51"/>
      <c r="L203" s="51"/>
      <c r="M203" s="52"/>
      <c r="N203" s="51"/>
      <c r="O203" s="52"/>
      <c r="P203" s="51"/>
      <c r="Q203" s="51"/>
      <c r="R203" s="52"/>
      <c r="S203" s="51"/>
      <c r="T203" s="52"/>
      <c r="U203" s="51"/>
      <c r="V203" s="51"/>
      <c r="W203" s="52"/>
      <c r="X203" s="51"/>
      <c r="Y203" s="52"/>
      <c r="Z203" s="51"/>
      <c r="AA203" s="51"/>
      <c r="AB203" s="52"/>
      <c r="AC203" s="51"/>
      <c r="AD203" s="52"/>
      <c r="AE203" s="51"/>
      <c r="AF203" s="51"/>
      <c r="AG203" s="52"/>
      <c r="AH203" s="51"/>
      <c r="AI203" s="52"/>
      <c r="AJ203" s="51"/>
      <c r="AK203" s="51"/>
      <c r="AL203" s="52"/>
      <c r="AM203" s="51"/>
      <c r="AN203" s="52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2"/>
      <c r="BB203" s="51"/>
      <c r="BC203" s="52"/>
      <c r="BD203" s="51"/>
      <c r="BE203" s="55"/>
      <c r="BF203" s="51"/>
      <c r="BG203" s="52"/>
      <c r="BH203" s="52"/>
      <c r="BI203" s="52"/>
      <c r="BJ203" s="53"/>
      <c r="BK203" s="52"/>
      <c r="BL203" s="52"/>
      <c r="BM203" s="52"/>
      <c r="BN203" s="53"/>
      <c r="BO203" s="53"/>
      <c r="BP203" s="52"/>
      <c r="BQ203" s="52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</row>
    <row r="204" spans="1:84" ht="14.25" customHeight="1" x14ac:dyDescent="0.15">
      <c r="A204" s="46"/>
      <c r="B204" s="51"/>
      <c r="C204" s="52"/>
      <c r="D204" s="51"/>
      <c r="E204" s="52"/>
      <c r="F204" s="51"/>
      <c r="G204" s="51"/>
      <c r="H204" s="52"/>
      <c r="I204" s="51"/>
      <c r="J204" s="52"/>
      <c r="K204" s="51"/>
      <c r="L204" s="51"/>
      <c r="M204" s="52"/>
      <c r="N204" s="51"/>
      <c r="O204" s="52"/>
      <c r="P204" s="51"/>
      <c r="Q204" s="51"/>
      <c r="R204" s="52"/>
      <c r="S204" s="51"/>
      <c r="T204" s="52"/>
      <c r="U204" s="51"/>
      <c r="V204" s="51"/>
      <c r="W204" s="52"/>
      <c r="X204" s="51"/>
      <c r="Y204" s="52"/>
      <c r="Z204" s="51"/>
      <c r="AA204" s="51"/>
      <c r="AB204" s="52"/>
      <c r="AC204" s="51"/>
      <c r="AD204" s="52"/>
      <c r="AE204" s="51"/>
      <c r="AF204" s="51"/>
      <c r="AG204" s="52"/>
      <c r="AH204" s="51"/>
      <c r="AI204" s="52"/>
      <c r="AJ204" s="51"/>
      <c r="AK204" s="51"/>
      <c r="AL204" s="52"/>
      <c r="AM204" s="51"/>
      <c r="AN204" s="52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2"/>
      <c r="BB204" s="51"/>
      <c r="BC204" s="52"/>
      <c r="BD204" s="51"/>
      <c r="BE204" s="55"/>
      <c r="BF204" s="51"/>
      <c r="BG204" s="52"/>
      <c r="BH204" s="52"/>
      <c r="BI204" s="52"/>
      <c r="BJ204" s="53"/>
      <c r="BK204" s="52"/>
      <c r="BL204" s="52"/>
      <c r="BM204" s="52"/>
      <c r="BN204" s="53"/>
      <c r="BO204" s="53"/>
      <c r="BP204" s="52"/>
      <c r="BQ204" s="52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</row>
    <row r="205" spans="1:84" ht="14.25" customHeight="1" x14ac:dyDescent="0.15">
      <c r="A205" s="46"/>
      <c r="B205" s="51"/>
      <c r="C205" s="52"/>
      <c r="D205" s="51"/>
      <c r="E205" s="52"/>
      <c r="F205" s="51"/>
      <c r="G205" s="51"/>
      <c r="H205" s="52"/>
      <c r="I205" s="51"/>
      <c r="J205" s="52"/>
      <c r="K205" s="51"/>
      <c r="L205" s="51"/>
      <c r="M205" s="52"/>
      <c r="N205" s="51"/>
      <c r="O205" s="52"/>
      <c r="P205" s="51"/>
      <c r="Q205" s="51"/>
      <c r="R205" s="52"/>
      <c r="S205" s="51"/>
      <c r="T205" s="52"/>
      <c r="U205" s="51"/>
      <c r="V205" s="51"/>
      <c r="W205" s="52"/>
      <c r="X205" s="51"/>
      <c r="Y205" s="52"/>
      <c r="Z205" s="51"/>
      <c r="AA205" s="51"/>
      <c r="AB205" s="52"/>
      <c r="AC205" s="51"/>
      <c r="AD205" s="52"/>
      <c r="AE205" s="51"/>
      <c r="AF205" s="51"/>
      <c r="AG205" s="52"/>
      <c r="AH205" s="51"/>
      <c r="AI205" s="52"/>
      <c r="AJ205" s="51"/>
      <c r="AK205" s="51"/>
      <c r="AL205" s="52"/>
      <c r="AM205" s="51"/>
      <c r="AN205" s="52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2"/>
      <c r="BB205" s="51"/>
      <c r="BC205" s="52"/>
      <c r="BD205" s="51"/>
      <c r="BE205" s="55"/>
      <c r="BF205" s="51"/>
      <c r="BG205" s="52"/>
      <c r="BH205" s="52"/>
      <c r="BI205" s="52"/>
      <c r="BJ205" s="53"/>
      <c r="BK205" s="52"/>
      <c r="BL205" s="52"/>
      <c r="BM205" s="52"/>
      <c r="BN205" s="53"/>
      <c r="BO205" s="53"/>
      <c r="BP205" s="52"/>
      <c r="BQ205" s="52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</row>
    <row r="206" spans="1:84" ht="14.25" customHeight="1" x14ac:dyDescent="0.15">
      <c r="A206" s="46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5"/>
      <c r="BF206" s="51"/>
      <c r="BG206" s="52"/>
      <c r="BH206" s="52"/>
      <c r="BI206" s="52"/>
      <c r="BJ206" s="53"/>
      <c r="BK206" s="52"/>
      <c r="BL206" s="52"/>
      <c r="BM206" s="52"/>
      <c r="BN206" s="53"/>
      <c r="BO206" s="53"/>
      <c r="BP206" s="53"/>
      <c r="BQ206" s="52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</row>
    <row r="207" spans="1:84" ht="14.25" customHeight="1" x14ac:dyDescent="0.15">
      <c r="A207" s="46"/>
      <c r="B207" s="51"/>
      <c r="C207" s="52"/>
      <c r="D207" s="51"/>
      <c r="E207" s="52"/>
      <c r="F207" s="51"/>
      <c r="G207" s="51"/>
      <c r="H207" s="52"/>
      <c r="I207" s="51"/>
      <c r="J207" s="52"/>
      <c r="K207" s="51"/>
      <c r="L207" s="51"/>
      <c r="M207" s="52"/>
      <c r="N207" s="51"/>
      <c r="O207" s="52"/>
      <c r="P207" s="51"/>
      <c r="Q207" s="51"/>
      <c r="R207" s="52"/>
      <c r="S207" s="51"/>
      <c r="T207" s="52"/>
      <c r="U207" s="51"/>
      <c r="V207" s="51"/>
      <c r="W207" s="52"/>
      <c r="X207" s="51"/>
      <c r="Y207" s="52"/>
      <c r="Z207" s="51"/>
      <c r="AA207" s="51"/>
      <c r="AB207" s="52"/>
      <c r="AC207" s="51"/>
      <c r="AD207" s="52"/>
      <c r="AE207" s="51"/>
      <c r="AF207" s="51"/>
      <c r="AG207" s="52"/>
      <c r="AH207" s="51"/>
      <c r="AI207" s="52"/>
      <c r="AJ207" s="51"/>
      <c r="AK207" s="51"/>
      <c r="AL207" s="52"/>
      <c r="AM207" s="51"/>
      <c r="AN207" s="52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2"/>
      <c r="BB207" s="51"/>
      <c r="BC207" s="52"/>
      <c r="BD207" s="51"/>
      <c r="BE207" s="55"/>
      <c r="BF207" s="51"/>
      <c r="BG207" s="52"/>
      <c r="BH207" s="52"/>
      <c r="BI207" s="52"/>
      <c r="BJ207" s="53"/>
      <c r="BK207" s="52"/>
      <c r="BL207" s="52"/>
      <c r="BM207" s="52"/>
      <c r="BN207" s="53"/>
      <c r="BO207" s="53"/>
      <c r="BP207" s="52"/>
      <c r="BQ207" s="52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</row>
    <row r="208" spans="1:84" ht="14.25" customHeight="1" x14ac:dyDescent="0.15">
      <c r="A208" s="46"/>
      <c r="B208" s="51"/>
      <c r="C208" s="52"/>
      <c r="D208" s="51"/>
      <c r="E208" s="52"/>
      <c r="F208" s="51"/>
      <c r="G208" s="51"/>
      <c r="H208" s="52"/>
      <c r="I208" s="51"/>
      <c r="J208" s="52"/>
      <c r="K208" s="51"/>
      <c r="L208" s="51"/>
      <c r="M208" s="52"/>
      <c r="N208" s="51"/>
      <c r="O208" s="52"/>
      <c r="P208" s="51"/>
      <c r="Q208" s="51"/>
      <c r="R208" s="52"/>
      <c r="S208" s="51"/>
      <c r="T208" s="52"/>
      <c r="U208" s="51"/>
      <c r="V208" s="51"/>
      <c r="W208" s="52"/>
      <c r="X208" s="51"/>
      <c r="Y208" s="52"/>
      <c r="Z208" s="51"/>
      <c r="AA208" s="51"/>
      <c r="AB208" s="52"/>
      <c r="AC208" s="51"/>
      <c r="AD208" s="52"/>
      <c r="AE208" s="51"/>
      <c r="AF208" s="51"/>
      <c r="AG208" s="52"/>
      <c r="AH208" s="51"/>
      <c r="AI208" s="52"/>
      <c r="AJ208" s="51"/>
      <c r="AK208" s="51"/>
      <c r="AL208" s="52"/>
      <c r="AM208" s="51"/>
      <c r="AN208" s="52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2"/>
      <c r="BB208" s="51"/>
      <c r="BC208" s="52"/>
      <c r="BD208" s="51"/>
      <c r="BE208" s="55"/>
      <c r="BF208" s="51"/>
      <c r="BG208" s="52"/>
      <c r="BH208" s="52"/>
      <c r="BI208" s="52"/>
      <c r="BJ208" s="53"/>
      <c r="BK208" s="52"/>
      <c r="BL208" s="52"/>
      <c r="BM208" s="52"/>
      <c r="BN208" s="53"/>
      <c r="BO208" s="53"/>
      <c r="BP208" s="52"/>
      <c r="BQ208" s="52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</row>
    <row r="209" spans="1:84" ht="14.25" customHeight="1" x14ac:dyDescent="0.15">
      <c r="A209" s="46"/>
      <c r="B209" s="51"/>
      <c r="C209" s="52"/>
      <c r="D209" s="51"/>
      <c r="E209" s="52"/>
      <c r="F209" s="51"/>
      <c r="G209" s="51"/>
      <c r="H209" s="52"/>
      <c r="I209" s="51"/>
      <c r="J209" s="52"/>
      <c r="K209" s="51"/>
      <c r="L209" s="51"/>
      <c r="M209" s="52"/>
      <c r="N209" s="51"/>
      <c r="O209" s="52"/>
      <c r="P209" s="51"/>
      <c r="Q209" s="51"/>
      <c r="R209" s="52"/>
      <c r="S209" s="51"/>
      <c r="T209" s="52"/>
      <c r="U209" s="51"/>
      <c r="V209" s="51"/>
      <c r="W209" s="52"/>
      <c r="X209" s="51"/>
      <c r="Y209" s="52"/>
      <c r="Z209" s="51"/>
      <c r="AA209" s="51"/>
      <c r="AB209" s="52"/>
      <c r="AC209" s="51"/>
      <c r="AD209" s="52"/>
      <c r="AE209" s="51"/>
      <c r="AF209" s="51"/>
      <c r="AG209" s="52"/>
      <c r="AH209" s="51"/>
      <c r="AI209" s="52"/>
      <c r="AJ209" s="51"/>
      <c r="AK209" s="51"/>
      <c r="AL209" s="52"/>
      <c r="AM209" s="51"/>
      <c r="AN209" s="52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2"/>
      <c r="BB209" s="51"/>
      <c r="BC209" s="52"/>
      <c r="BD209" s="51"/>
      <c r="BE209" s="55"/>
      <c r="BF209" s="51"/>
      <c r="BG209" s="52"/>
      <c r="BH209" s="52"/>
      <c r="BI209" s="52"/>
      <c r="BJ209" s="53"/>
      <c r="BK209" s="52"/>
      <c r="BL209" s="52"/>
      <c r="BM209" s="52"/>
      <c r="BN209" s="53"/>
      <c r="BO209" s="53"/>
      <c r="BP209" s="52"/>
      <c r="BQ209" s="52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</row>
    <row r="210" spans="1:84" ht="14.25" customHeight="1" x14ac:dyDescent="0.15">
      <c r="A210" s="46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5"/>
      <c r="BF210" s="51"/>
      <c r="BG210" s="52"/>
      <c r="BH210" s="52"/>
      <c r="BI210" s="52"/>
      <c r="BJ210" s="53"/>
      <c r="BK210" s="52"/>
      <c r="BL210" s="52"/>
      <c r="BM210" s="52"/>
      <c r="BN210" s="53"/>
      <c r="BO210" s="53"/>
      <c r="BP210" s="53"/>
      <c r="BQ210" s="52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</row>
    <row r="211" spans="1:84" ht="14.25" customHeight="1" x14ac:dyDescent="0.15">
      <c r="A211" s="46"/>
      <c r="B211" s="51"/>
      <c r="C211" s="52"/>
      <c r="D211" s="51"/>
      <c r="E211" s="52"/>
      <c r="F211" s="51"/>
      <c r="G211" s="51"/>
      <c r="H211" s="52"/>
      <c r="I211" s="51"/>
      <c r="J211" s="52"/>
      <c r="K211" s="51"/>
      <c r="L211" s="51"/>
      <c r="M211" s="52"/>
      <c r="N211" s="51"/>
      <c r="O211" s="52"/>
      <c r="P211" s="51"/>
      <c r="Q211" s="51"/>
      <c r="R211" s="52"/>
      <c r="S211" s="51"/>
      <c r="T211" s="52"/>
      <c r="U211" s="51"/>
      <c r="V211" s="51"/>
      <c r="W211" s="52"/>
      <c r="X211" s="51"/>
      <c r="Y211" s="52"/>
      <c r="Z211" s="51"/>
      <c r="AA211" s="51"/>
      <c r="AB211" s="52"/>
      <c r="AC211" s="51"/>
      <c r="AD211" s="52"/>
      <c r="AE211" s="51"/>
      <c r="AF211" s="51"/>
      <c r="AG211" s="52"/>
      <c r="AH211" s="51"/>
      <c r="AI211" s="52"/>
      <c r="AJ211" s="51"/>
      <c r="AK211" s="51"/>
      <c r="AL211" s="52"/>
      <c r="AM211" s="51"/>
      <c r="AN211" s="52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2"/>
      <c r="BB211" s="51"/>
      <c r="BC211" s="52"/>
      <c r="BD211" s="51"/>
      <c r="BE211" s="55"/>
      <c r="BF211" s="51"/>
      <c r="BG211" s="52"/>
      <c r="BH211" s="52"/>
      <c r="BI211" s="52"/>
      <c r="BJ211" s="53"/>
      <c r="BK211" s="52"/>
      <c r="BL211" s="52"/>
      <c r="BM211" s="52"/>
      <c r="BN211" s="53"/>
      <c r="BO211" s="53"/>
      <c r="BP211" s="52"/>
      <c r="BQ211" s="52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</row>
    <row r="212" spans="1:84" ht="14.25" customHeight="1" x14ac:dyDescent="0.15">
      <c r="A212" s="46"/>
      <c r="B212" s="51"/>
      <c r="C212" s="52"/>
      <c r="D212" s="51"/>
      <c r="E212" s="52"/>
      <c r="F212" s="51"/>
      <c r="G212" s="51"/>
      <c r="H212" s="52"/>
      <c r="I212" s="51"/>
      <c r="J212" s="52"/>
      <c r="K212" s="51"/>
      <c r="L212" s="51"/>
      <c r="M212" s="52"/>
      <c r="N212" s="51"/>
      <c r="O212" s="52"/>
      <c r="P212" s="51"/>
      <c r="Q212" s="51"/>
      <c r="R212" s="52"/>
      <c r="S212" s="51"/>
      <c r="T212" s="52"/>
      <c r="U212" s="51"/>
      <c r="V212" s="51"/>
      <c r="W212" s="52"/>
      <c r="X212" s="51"/>
      <c r="Y212" s="52"/>
      <c r="Z212" s="51"/>
      <c r="AA212" s="51"/>
      <c r="AB212" s="52"/>
      <c r="AC212" s="51"/>
      <c r="AD212" s="52"/>
      <c r="AE212" s="51"/>
      <c r="AF212" s="51"/>
      <c r="AG212" s="52"/>
      <c r="AH212" s="51"/>
      <c r="AI212" s="52"/>
      <c r="AJ212" s="51"/>
      <c r="AK212" s="51"/>
      <c r="AL212" s="52"/>
      <c r="AM212" s="51"/>
      <c r="AN212" s="52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2"/>
      <c r="BB212" s="51"/>
      <c r="BC212" s="52"/>
      <c r="BD212" s="51"/>
      <c r="BE212" s="55"/>
      <c r="BF212" s="51"/>
      <c r="BG212" s="52"/>
      <c r="BH212" s="52"/>
      <c r="BI212" s="52"/>
      <c r="BJ212" s="53"/>
      <c r="BK212" s="52"/>
      <c r="BL212" s="52"/>
      <c r="BM212" s="52"/>
      <c r="BN212" s="53"/>
      <c r="BO212" s="53"/>
      <c r="BP212" s="52"/>
      <c r="BQ212" s="52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</row>
    <row r="213" spans="1:84" ht="14.25" customHeight="1" x14ac:dyDescent="0.15">
      <c r="A213" s="46"/>
      <c r="B213" s="51"/>
      <c r="C213" s="52"/>
      <c r="D213" s="51"/>
      <c r="E213" s="52"/>
      <c r="F213" s="51"/>
      <c r="G213" s="51"/>
      <c r="H213" s="52"/>
      <c r="I213" s="51"/>
      <c r="J213" s="52"/>
      <c r="K213" s="51"/>
      <c r="L213" s="51"/>
      <c r="M213" s="52"/>
      <c r="N213" s="51"/>
      <c r="O213" s="52"/>
      <c r="P213" s="51"/>
      <c r="Q213" s="51"/>
      <c r="R213" s="52"/>
      <c r="S213" s="51"/>
      <c r="T213" s="52"/>
      <c r="U213" s="51"/>
      <c r="V213" s="51"/>
      <c r="W213" s="52"/>
      <c r="X213" s="51"/>
      <c r="Y213" s="52"/>
      <c r="Z213" s="51"/>
      <c r="AA213" s="51"/>
      <c r="AB213" s="52"/>
      <c r="AC213" s="51"/>
      <c r="AD213" s="52"/>
      <c r="AE213" s="51"/>
      <c r="AF213" s="51"/>
      <c r="AG213" s="52"/>
      <c r="AH213" s="51"/>
      <c r="AI213" s="52"/>
      <c r="AJ213" s="51"/>
      <c r="AK213" s="51"/>
      <c r="AL213" s="52"/>
      <c r="AM213" s="51"/>
      <c r="AN213" s="52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2"/>
      <c r="BB213" s="51"/>
      <c r="BC213" s="52"/>
      <c r="BD213" s="51"/>
      <c r="BE213" s="55"/>
      <c r="BF213" s="51"/>
      <c r="BG213" s="52"/>
      <c r="BH213" s="52"/>
      <c r="BI213" s="52"/>
      <c r="BJ213" s="53"/>
      <c r="BK213" s="52"/>
      <c r="BL213" s="52"/>
      <c r="BM213" s="52"/>
      <c r="BN213" s="53"/>
      <c r="BO213" s="53"/>
      <c r="BP213" s="52"/>
      <c r="BQ213" s="52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</row>
    <row r="214" spans="1:84" x14ac:dyDescent="0.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</row>
    <row r="215" spans="1:84" ht="24.95" customHeight="1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92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</row>
    <row r="216" spans="1:84" ht="24.95" customHeight="1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55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</row>
    <row r="217" spans="1:84" ht="24.95" customHeight="1" x14ac:dyDescent="0.15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55"/>
      <c r="BF217" s="45"/>
      <c r="BG217" s="47"/>
      <c r="BH217" s="47"/>
      <c r="BI217" s="47"/>
      <c r="BJ217" s="47"/>
      <c r="BK217" s="48"/>
      <c r="BL217" s="47"/>
      <c r="BM217" s="47"/>
      <c r="BN217" s="47"/>
      <c r="BO217" s="47"/>
      <c r="BP217" s="47"/>
      <c r="BQ217" s="49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</row>
    <row r="218" spans="1:84" ht="24.95" customHeight="1" x14ac:dyDescent="0.15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55"/>
      <c r="BF218" s="45"/>
      <c r="BG218" s="47"/>
      <c r="BH218" s="47"/>
      <c r="BI218" s="47"/>
      <c r="BJ218" s="47"/>
      <c r="BK218" s="48"/>
      <c r="BL218" s="47"/>
      <c r="BM218" s="47"/>
      <c r="BN218" s="47"/>
      <c r="BO218" s="47"/>
      <c r="BP218" s="47"/>
      <c r="BQ218" s="49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</row>
    <row r="219" spans="1:84" ht="14.25" customHeight="1" x14ac:dyDescent="0.15">
      <c r="A219" s="46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5"/>
      <c r="BF219" s="51"/>
      <c r="BG219" s="52"/>
      <c r="BH219" s="52"/>
      <c r="BI219" s="52"/>
      <c r="BJ219" s="53"/>
      <c r="BK219" s="52"/>
      <c r="BL219" s="52"/>
      <c r="BM219" s="52"/>
      <c r="BN219" s="53"/>
      <c r="BO219" s="53"/>
      <c r="BP219" s="53"/>
      <c r="BQ219" s="52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</row>
    <row r="220" spans="1:84" ht="14.25" customHeight="1" x14ac:dyDescent="0.15">
      <c r="A220" s="46"/>
      <c r="B220" s="51"/>
      <c r="C220" s="52"/>
      <c r="D220" s="51"/>
      <c r="E220" s="52"/>
      <c r="F220" s="51"/>
      <c r="G220" s="51"/>
      <c r="H220" s="52"/>
      <c r="I220" s="51"/>
      <c r="J220" s="52"/>
      <c r="K220" s="51"/>
      <c r="L220" s="51"/>
      <c r="M220" s="52"/>
      <c r="N220" s="51"/>
      <c r="O220" s="52"/>
      <c r="P220" s="51"/>
      <c r="Q220" s="51"/>
      <c r="R220" s="52"/>
      <c r="S220" s="51"/>
      <c r="T220" s="52"/>
      <c r="U220" s="51"/>
      <c r="V220" s="51"/>
      <c r="W220" s="52"/>
      <c r="X220" s="51"/>
      <c r="Y220" s="52"/>
      <c r="Z220" s="51"/>
      <c r="AA220" s="51"/>
      <c r="AB220" s="52"/>
      <c r="AC220" s="51"/>
      <c r="AD220" s="52"/>
      <c r="AE220" s="51"/>
      <c r="AF220" s="51"/>
      <c r="AG220" s="52"/>
      <c r="AH220" s="51"/>
      <c r="AI220" s="52"/>
      <c r="AJ220" s="51"/>
      <c r="AK220" s="51"/>
      <c r="AL220" s="52"/>
      <c r="AM220" s="51"/>
      <c r="AN220" s="52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2"/>
      <c r="BB220" s="51"/>
      <c r="BC220" s="52"/>
      <c r="BD220" s="51"/>
      <c r="BE220" s="55"/>
      <c r="BF220" s="51"/>
      <c r="BG220" s="52"/>
      <c r="BH220" s="52"/>
      <c r="BI220" s="52"/>
      <c r="BJ220" s="53"/>
      <c r="BK220" s="52"/>
      <c r="BL220" s="52"/>
      <c r="BM220" s="52"/>
      <c r="BN220" s="53"/>
      <c r="BO220" s="53"/>
      <c r="BP220" s="52"/>
      <c r="BQ220" s="52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</row>
    <row r="221" spans="1:84" ht="14.25" customHeight="1" x14ac:dyDescent="0.15">
      <c r="A221" s="46"/>
      <c r="B221" s="51"/>
      <c r="C221" s="52"/>
      <c r="D221" s="51"/>
      <c r="E221" s="52"/>
      <c r="F221" s="51"/>
      <c r="G221" s="51"/>
      <c r="H221" s="52"/>
      <c r="I221" s="51"/>
      <c r="J221" s="52"/>
      <c r="K221" s="51"/>
      <c r="L221" s="51"/>
      <c r="M221" s="52"/>
      <c r="N221" s="51"/>
      <c r="O221" s="52"/>
      <c r="P221" s="51"/>
      <c r="Q221" s="51"/>
      <c r="R221" s="52"/>
      <c r="S221" s="51"/>
      <c r="T221" s="52"/>
      <c r="U221" s="51"/>
      <c r="V221" s="51"/>
      <c r="W221" s="52"/>
      <c r="X221" s="51"/>
      <c r="Y221" s="52"/>
      <c r="Z221" s="51"/>
      <c r="AA221" s="51"/>
      <c r="AB221" s="52"/>
      <c r="AC221" s="51"/>
      <c r="AD221" s="52"/>
      <c r="AE221" s="51"/>
      <c r="AF221" s="51"/>
      <c r="AG221" s="52"/>
      <c r="AH221" s="51"/>
      <c r="AI221" s="52"/>
      <c r="AJ221" s="51"/>
      <c r="AK221" s="51"/>
      <c r="AL221" s="52"/>
      <c r="AM221" s="51"/>
      <c r="AN221" s="52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2"/>
      <c r="BB221" s="51"/>
      <c r="BC221" s="52"/>
      <c r="BD221" s="51"/>
      <c r="BE221" s="55"/>
      <c r="BF221" s="51"/>
      <c r="BG221" s="52"/>
      <c r="BH221" s="52"/>
      <c r="BI221" s="52"/>
      <c r="BJ221" s="53"/>
      <c r="BK221" s="52"/>
      <c r="BL221" s="52"/>
      <c r="BM221" s="52"/>
      <c r="BN221" s="53"/>
      <c r="BO221" s="53"/>
      <c r="BP221" s="52"/>
      <c r="BQ221" s="52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</row>
    <row r="222" spans="1:84" ht="14.25" customHeight="1" x14ac:dyDescent="0.15">
      <c r="A222" s="46"/>
      <c r="B222" s="51"/>
      <c r="C222" s="52"/>
      <c r="D222" s="51"/>
      <c r="E222" s="52"/>
      <c r="F222" s="51"/>
      <c r="G222" s="51"/>
      <c r="H222" s="52"/>
      <c r="I222" s="51"/>
      <c r="J222" s="52"/>
      <c r="K222" s="51"/>
      <c r="L222" s="51"/>
      <c r="M222" s="52"/>
      <c r="N222" s="51"/>
      <c r="O222" s="52"/>
      <c r="P222" s="51"/>
      <c r="Q222" s="51"/>
      <c r="R222" s="52"/>
      <c r="S222" s="51"/>
      <c r="T222" s="52"/>
      <c r="U222" s="51"/>
      <c r="V222" s="51"/>
      <c r="W222" s="52"/>
      <c r="X222" s="51"/>
      <c r="Y222" s="52"/>
      <c r="Z222" s="51"/>
      <c r="AA222" s="51"/>
      <c r="AB222" s="52"/>
      <c r="AC222" s="51"/>
      <c r="AD222" s="52"/>
      <c r="AE222" s="51"/>
      <c r="AF222" s="51"/>
      <c r="AG222" s="52"/>
      <c r="AH222" s="51"/>
      <c r="AI222" s="52"/>
      <c r="AJ222" s="51"/>
      <c r="AK222" s="51"/>
      <c r="AL222" s="52"/>
      <c r="AM222" s="51"/>
      <c r="AN222" s="52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2"/>
      <c r="BB222" s="51"/>
      <c r="BC222" s="52"/>
      <c r="BD222" s="51"/>
      <c r="BE222" s="55"/>
      <c r="BF222" s="51"/>
      <c r="BG222" s="52"/>
      <c r="BH222" s="52"/>
      <c r="BI222" s="52"/>
      <c r="BJ222" s="53"/>
      <c r="BK222" s="52"/>
      <c r="BL222" s="52"/>
      <c r="BM222" s="52"/>
      <c r="BN222" s="53"/>
      <c r="BO222" s="53"/>
      <c r="BP222" s="52"/>
      <c r="BQ222" s="52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</row>
    <row r="223" spans="1:84" ht="14.25" customHeight="1" x14ac:dyDescent="0.15">
      <c r="A223" s="46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5"/>
      <c r="BF223" s="51"/>
      <c r="BG223" s="52"/>
      <c r="BH223" s="52"/>
      <c r="BI223" s="52"/>
      <c r="BJ223" s="53"/>
      <c r="BK223" s="52"/>
      <c r="BL223" s="52"/>
      <c r="BM223" s="52"/>
      <c r="BN223" s="53"/>
      <c r="BO223" s="53"/>
      <c r="BP223" s="53"/>
      <c r="BQ223" s="52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</row>
    <row r="224" spans="1:84" ht="14.25" customHeight="1" x14ac:dyDescent="0.15">
      <c r="A224" s="46"/>
      <c r="B224" s="51"/>
      <c r="C224" s="52"/>
      <c r="D224" s="51"/>
      <c r="E224" s="52"/>
      <c r="F224" s="51"/>
      <c r="G224" s="51"/>
      <c r="H224" s="52"/>
      <c r="I224" s="51"/>
      <c r="J224" s="52"/>
      <c r="K224" s="51"/>
      <c r="L224" s="51"/>
      <c r="M224" s="52"/>
      <c r="N224" s="51"/>
      <c r="O224" s="52"/>
      <c r="P224" s="51"/>
      <c r="Q224" s="51"/>
      <c r="R224" s="52"/>
      <c r="S224" s="51"/>
      <c r="T224" s="52"/>
      <c r="U224" s="51"/>
      <c r="V224" s="51"/>
      <c r="W224" s="52"/>
      <c r="X224" s="51"/>
      <c r="Y224" s="52"/>
      <c r="Z224" s="51"/>
      <c r="AA224" s="51"/>
      <c r="AB224" s="52"/>
      <c r="AC224" s="51"/>
      <c r="AD224" s="52"/>
      <c r="AE224" s="51"/>
      <c r="AF224" s="51"/>
      <c r="AG224" s="52"/>
      <c r="AH224" s="51"/>
      <c r="AI224" s="52"/>
      <c r="AJ224" s="51"/>
      <c r="AK224" s="51"/>
      <c r="AL224" s="52"/>
      <c r="AM224" s="51"/>
      <c r="AN224" s="52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2"/>
      <c r="BB224" s="51"/>
      <c r="BC224" s="52"/>
      <c r="BD224" s="51"/>
      <c r="BE224" s="55"/>
      <c r="BF224" s="51"/>
      <c r="BG224" s="52"/>
      <c r="BH224" s="52"/>
      <c r="BI224" s="52"/>
      <c r="BJ224" s="53"/>
      <c r="BK224" s="52"/>
      <c r="BL224" s="52"/>
      <c r="BM224" s="52"/>
      <c r="BN224" s="53"/>
      <c r="BO224" s="53"/>
      <c r="BP224" s="52"/>
      <c r="BQ224" s="52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</row>
    <row r="225" spans="1:84" ht="14.25" customHeight="1" x14ac:dyDescent="0.15">
      <c r="A225" s="46"/>
      <c r="B225" s="51"/>
      <c r="C225" s="52"/>
      <c r="D225" s="51"/>
      <c r="E225" s="52"/>
      <c r="F225" s="51"/>
      <c r="G225" s="51"/>
      <c r="H225" s="52"/>
      <c r="I225" s="51"/>
      <c r="J225" s="52"/>
      <c r="K225" s="51"/>
      <c r="L225" s="51"/>
      <c r="M225" s="52"/>
      <c r="N225" s="51"/>
      <c r="O225" s="52"/>
      <c r="P225" s="51"/>
      <c r="Q225" s="51"/>
      <c r="R225" s="52"/>
      <c r="S225" s="51"/>
      <c r="T225" s="52"/>
      <c r="U225" s="51"/>
      <c r="V225" s="51"/>
      <c r="W225" s="52"/>
      <c r="X225" s="51"/>
      <c r="Y225" s="52"/>
      <c r="Z225" s="51"/>
      <c r="AA225" s="51"/>
      <c r="AB225" s="52"/>
      <c r="AC225" s="51"/>
      <c r="AD225" s="52"/>
      <c r="AE225" s="51"/>
      <c r="AF225" s="51"/>
      <c r="AG225" s="52"/>
      <c r="AH225" s="51"/>
      <c r="AI225" s="52"/>
      <c r="AJ225" s="51"/>
      <c r="AK225" s="51"/>
      <c r="AL225" s="52"/>
      <c r="AM225" s="51"/>
      <c r="AN225" s="52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2"/>
      <c r="BB225" s="51"/>
      <c r="BC225" s="52"/>
      <c r="BD225" s="51"/>
      <c r="BE225" s="55"/>
      <c r="BF225" s="51"/>
      <c r="BG225" s="52"/>
      <c r="BH225" s="52"/>
      <c r="BI225" s="52"/>
      <c r="BJ225" s="53"/>
      <c r="BK225" s="52"/>
      <c r="BL225" s="52"/>
      <c r="BM225" s="52"/>
      <c r="BN225" s="53"/>
      <c r="BO225" s="53"/>
      <c r="BP225" s="52"/>
      <c r="BQ225" s="52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</row>
    <row r="226" spans="1:84" ht="14.25" customHeight="1" x14ac:dyDescent="0.15">
      <c r="A226" s="46"/>
      <c r="B226" s="51"/>
      <c r="C226" s="52"/>
      <c r="D226" s="51"/>
      <c r="E226" s="52"/>
      <c r="F226" s="51"/>
      <c r="G226" s="51"/>
      <c r="H226" s="52"/>
      <c r="I226" s="51"/>
      <c r="J226" s="52"/>
      <c r="K226" s="51"/>
      <c r="L226" s="51"/>
      <c r="M226" s="52"/>
      <c r="N226" s="51"/>
      <c r="O226" s="52"/>
      <c r="P226" s="51"/>
      <c r="Q226" s="51"/>
      <c r="R226" s="52"/>
      <c r="S226" s="51"/>
      <c r="T226" s="52"/>
      <c r="U226" s="51"/>
      <c r="V226" s="51"/>
      <c r="W226" s="52"/>
      <c r="X226" s="51"/>
      <c r="Y226" s="52"/>
      <c r="Z226" s="51"/>
      <c r="AA226" s="51"/>
      <c r="AB226" s="52"/>
      <c r="AC226" s="51"/>
      <c r="AD226" s="52"/>
      <c r="AE226" s="51"/>
      <c r="AF226" s="51"/>
      <c r="AG226" s="52"/>
      <c r="AH226" s="51"/>
      <c r="AI226" s="52"/>
      <c r="AJ226" s="51"/>
      <c r="AK226" s="51"/>
      <c r="AL226" s="52"/>
      <c r="AM226" s="51"/>
      <c r="AN226" s="52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2"/>
      <c r="BB226" s="51"/>
      <c r="BC226" s="52"/>
      <c r="BD226" s="51"/>
      <c r="BE226" s="55"/>
      <c r="BF226" s="51"/>
      <c r="BG226" s="52"/>
      <c r="BH226" s="52"/>
      <c r="BI226" s="52"/>
      <c r="BJ226" s="53"/>
      <c r="BK226" s="52"/>
      <c r="BL226" s="52"/>
      <c r="BM226" s="52"/>
      <c r="BN226" s="53"/>
      <c r="BO226" s="53"/>
      <c r="BP226" s="52"/>
      <c r="BQ226" s="52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</row>
    <row r="227" spans="1:84" ht="14.25" customHeight="1" x14ac:dyDescent="0.15">
      <c r="A227" s="46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5"/>
      <c r="BF227" s="51"/>
      <c r="BG227" s="52"/>
      <c r="BH227" s="52"/>
      <c r="BI227" s="52"/>
      <c r="BJ227" s="53"/>
      <c r="BK227" s="52"/>
      <c r="BL227" s="52"/>
      <c r="BM227" s="52"/>
      <c r="BN227" s="53"/>
      <c r="BO227" s="53"/>
      <c r="BP227" s="53"/>
      <c r="BQ227" s="52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</row>
    <row r="228" spans="1:84" ht="14.25" customHeight="1" x14ac:dyDescent="0.15">
      <c r="A228" s="46"/>
      <c r="B228" s="51"/>
      <c r="C228" s="52"/>
      <c r="D228" s="51"/>
      <c r="E228" s="52"/>
      <c r="F228" s="51"/>
      <c r="G228" s="51"/>
      <c r="H228" s="52"/>
      <c r="I228" s="51"/>
      <c r="J228" s="52"/>
      <c r="K228" s="51"/>
      <c r="L228" s="51"/>
      <c r="M228" s="52"/>
      <c r="N228" s="51"/>
      <c r="O228" s="52"/>
      <c r="P228" s="51"/>
      <c r="Q228" s="51"/>
      <c r="R228" s="52"/>
      <c r="S228" s="51"/>
      <c r="T228" s="52"/>
      <c r="U228" s="51"/>
      <c r="V228" s="51"/>
      <c r="W228" s="52"/>
      <c r="X228" s="51"/>
      <c r="Y228" s="52"/>
      <c r="Z228" s="51"/>
      <c r="AA228" s="51"/>
      <c r="AB228" s="52"/>
      <c r="AC228" s="51"/>
      <c r="AD228" s="52"/>
      <c r="AE228" s="51"/>
      <c r="AF228" s="51"/>
      <c r="AG228" s="52"/>
      <c r="AH228" s="51"/>
      <c r="AI228" s="52"/>
      <c r="AJ228" s="51"/>
      <c r="AK228" s="51"/>
      <c r="AL228" s="52"/>
      <c r="AM228" s="51"/>
      <c r="AN228" s="52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2"/>
      <c r="BB228" s="51"/>
      <c r="BC228" s="52"/>
      <c r="BD228" s="51"/>
      <c r="BE228" s="55"/>
      <c r="BF228" s="51"/>
      <c r="BG228" s="52"/>
      <c r="BH228" s="52"/>
      <c r="BI228" s="52"/>
      <c r="BJ228" s="53"/>
      <c r="BK228" s="52"/>
      <c r="BL228" s="52"/>
      <c r="BM228" s="52"/>
      <c r="BN228" s="53"/>
      <c r="BO228" s="53"/>
      <c r="BP228" s="52"/>
      <c r="BQ228" s="52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</row>
    <row r="229" spans="1:84" ht="14.25" customHeight="1" x14ac:dyDescent="0.15">
      <c r="A229" s="46"/>
      <c r="B229" s="51"/>
      <c r="C229" s="52"/>
      <c r="D229" s="51"/>
      <c r="E229" s="52"/>
      <c r="F229" s="51"/>
      <c r="G229" s="51"/>
      <c r="H229" s="52"/>
      <c r="I229" s="51"/>
      <c r="J229" s="52"/>
      <c r="K229" s="51"/>
      <c r="L229" s="51"/>
      <c r="M229" s="52"/>
      <c r="N229" s="51"/>
      <c r="O229" s="52"/>
      <c r="P229" s="51"/>
      <c r="Q229" s="51"/>
      <c r="R229" s="52"/>
      <c r="S229" s="51"/>
      <c r="T229" s="52"/>
      <c r="U229" s="51"/>
      <c r="V229" s="51"/>
      <c r="W229" s="52"/>
      <c r="X229" s="51"/>
      <c r="Y229" s="52"/>
      <c r="Z229" s="51"/>
      <c r="AA229" s="51"/>
      <c r="AB229" s="52"/>
      <c r="AC229" s="51"/>
      <c r="AD229" s="52"/>
      <c r="AE229" s="51"/>
      <c r="AF229" s="51"/>
      <c r="AG229" s="52"/>
      <c r="AH229" s="51"/>
      <c r="AI229" s="52"/>
      <c r="AJ229" s="51"/>
      <c r="AK229" s="51"/>
      <c r="AL229" s="52"/>
      <c r="AM229" s="51"/>
      <c r="AN229" s="52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2"/>
      <c r="BB229" s="51"/>
      <c r="BC229" s="52"/>
      <c r="BD229" s="51"/>
      <c r="BE229" s="55"/>
      <c r="BF229" s="51"/>
      <c r="BG229" s="52"/>
      <c r="BH229" s="52"/>
      <c r="BI229" s="52"/>
      <c r="BJ229" s="53"/>
      <c r="BK229" s="52"/>
      <c r="BL229" s="52"/>
      <c r="BM229" s="52"/>
      <c r="BN229" s="53"/>
      <c r="BO229" s="53"/>
      <c r="BP229" s="52"/>
      <c r="BQ229" s="52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</row>
    <row r="230" spans="1:84" ht="14.25" customHeight="1" x14ac:dyDescent="0.15">
      <c r="A230" s="46"/>
      <c r="B230" s="51"/>
      <c r="C230" s="52"/>
      <c r="D230" s="51"/>
      <c r="E230" s="52"/>
      <c r="F230" s="51"/>
      <c r="G230" s="51"/>
      <c r="H230" s="52"/>
      <c r="I230" s="51"/>
      <c r="J230" s="52"/>
      <c r="K230" s="51"/>
      <c r="L230" s="51"/>
      <c r="M230" s="52"/>
      <c r="N230" s="51"/>
      <c r="O230" s="52"/>
      <c r="P230" s="51"/>
      <c r="Q230" s="51"/>
      <c r="R230" s="52"/>
      <c r="S230" s="51"/>
      <c r="T230" s="52"/>
      <c r="U230" s="51"/>
      <c r="V230" s="51"/>
      <c r="W230" s="52"/>
      <c r="X230" s="51"/>
      <c r="Y230" s="52"/>
      <c r="Z230" s="51"/>
      <c r="AA230" s="51"/>
      <c r="AB230" s="52"/>
      <c r="AC230" s="51"/>
      <c r="AD230" s="52"/>
      <c r="AE230" s="51"/>
      <c r="AF230" s="51"/>
      <c r="AG230" s="52"/>
      <c r="AH230" s="51"/>
      <c r="AI230" s="52"/>
      <c r="AJ230" s="51"/>
      <c r="AK230" s="51"/>
      <c r="AL230" s="52"/>
      <c r="AM230" s="51"/>
      <c r="AN230" s="52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2"/>
      <c r="BB230" s="51"/>
      <c r="BC230" s="52"/>
      <c r="BD230" s="51"/>
      <c r="BE230" s="55"/>
      <c r="BF230" s="51"/>
      <c r="BG230" s="52"/>
      <c r="BH230" s="52"/>
      <c r="BI230" s="52"/>
      <c r="BJ230" s="53"/>
      <c r="BK230" s="52"/>
      <c r="BL230" s="52"/>
      <c r="BM230" s="52"/>
      <c r="BN230" s="53"/>
      <c r="BO230" s="53"/>
      <c r="BP230" s="52"/>
      <c r="BQ230" s="52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</row>
    <row r="231" spans="1:84" ht="14.25" customHeight="1" x14ac:dyDescent="0.15">
      <c r="A231" s="46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5"/>
      <c r="BF231" s="51"/>
      <c r="BG231" s="52"/>
      <c r="BH231" s="52"/>
      <c r="BI231" s="52"/>
      <c r="BJ231" s="53"/>
      <c r="BK231" s="52"/>
      <c r="BL231" s="52"/>
      <c r="BM231" s="52"/>
      <c r="BN231" s="53"/>
      <c r="BO231" s="53"/>
      <c r="BP231" s="53"/>
      <c r="BQ231" s="52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</row>
    <row r="232" spans="1:84" ht="14.25" customHeight="1" x14ac:dyDescent="0.15">
      <c r="A232" s="46"/>
      <c r="B232" s="51"/>
      <c r="C232" s="52"/>
      <c r="D232" s="51"/>
      <c r="E232" s="52"/>
      <c r="F232" s="51"/>
      <c r="G232" s="51"/>
      <c r="H232" s="52"/>
      <c r="I232" s="51"/>
      <c r="J232" s="52"/>
      <c r="K232" s="51"/>
      <c r="L232" s="51"/>
      <c r="M232" s="52"/>
      <c r="N232" s="51"/>
      <c r="O232" s="52"/>
      <c r="P232" s="51"/>
      <c r="Q232" s="51"/>
      <c r="R232" s="52"/>
      <c r="S232" s="51"/>
      <c r="T232" s="52"/>
      <c r="U232" s="51"/>
      <c r="V232" s="51"/>
      <c r="W232" s="52"/>
      <c r="X232" s="51"/>
      <c r="Y232" s="52"/>
      <c r="Z232" s="51"/>
      <c r="AA232" s="51"/>
      <c r="AB232" s="52"/>
      <c r="AC232" s="51"/>
      <c r="AD232" s="52"/>
      <c r="AE232" s="51"/>
      <c r="AF232" s="51"/>
      <c r="AG232" s="52"/>
      <c r="AH232" s="51"/>
      <c r="AI232" s="52"/>
      <c r="AJ232" s="51"/>
      <c r="AK232" s="51"/>
      <c r="AL232" s="52"/>
      <c r="AM232" s="51"/>
      <c r="AN232" s="52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2"/>
      <c r="BB232" s="51"/>
      <c r="BC232" s="52"/>
      <c r="BD232" s="51"/>
      <c r="BE232" s="55"/>
      <c r="BF232" s="51"/>
      <c r="BG232" s="52"/>
      <c r="BH232" s="52"/>
      <c r="BI232" s="52"/>
      <c r="BJ232" s="53"/>
      <c r="BK232" s="52"/>
      <c r="BL232" s="52"/>
      <c r="BM232" s="52"/>
      <c r="BN232" s="53"/>
      <c r="BO232" s="53"/>
      <c r="BP232" s="52"/>
      <c r="BQ232" s="52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</row>
    <row r="233" spans="1:84" ht="14.25" customHeight="1" x14ac:dyDescent="0.15">
      <c r="A233" s="46"/>
      <c r="B233" s="51"/>
      <c r="C233" s="52"/>
      <c r="D233" s="51"/>
      <c r="E233" s="52"/>
      <c r="F233" s="51"/>
      <c r="G233" s="51"/>
      <c r="H233" s="52"/>
      <c r="I233" s="51"/>
      <c r="J233" s="52"/>
      <c r="K233" s="51"/>
      <c r="L233" s="51"/>
      <c r="M233" s="52"/>
      <c r="N233" s="51"/>
      <c r="O233" s="52"/>
      <c r="P233" s="51"/>
      <c r="Q233" s="51"/>
      <c r="R233" s="52"/>
      <c r="S233" s="51"/>
      <c r="T233" s="52"/>
      <c r="U233" s="51"/>
      <c r="V233" s="51"/>
      <c r="W233" s="52"/>
      <c r="X233" s="51"/>
      <c r="Y233" s="52"/>
      <c r="Z233" s="51"/>
      <c r="AA233" s="51"/>
      <c r="AB233" s="52"/>
      <c r="AC233" s="51"/>
      <c r="AD233" s="52"/>
      <c r="AE233" s="51"/>
      <c r="AF233" s="51"/>
      <c r="AG233" s="52"/>
      <c r="AH233" s="51"/>
      <c r="AI233" s="52"/>
      <c r="AJ233" s="51"/>
      <c r="AK233" s="51"/>
      <c r="AL233" s="52"/>
      <c r="AM233" s="51"/>
      <c r="AN233" s="52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2"/>
      <c r="BB233" s="51"/>
      <c r="BC233" s="52"/>
      <c r="BD233" s="51"/>
      <c r="BE233" s="55"/>
      <c r="BF233" s="51"/>
      <c r="BG233" s="52"/>
      <c r="BH233" s="52"/>
      <c r="BI233" s="52"/>
      <c r="BJ233" s="53"/>
      <c r="BK233" s="52"/>
      <c r="BL233" s="52"/>
      <c r="BM233" s="52"/>
      <c r="BN233" s="53"/>
      <c r="BO233" s="53"/>
      <c r="BP233" s="52"/>
      <c r="BQ233" s="52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</row>
    <row r="234" spans="1:84" ht="14.25" customHeight="1" x14ac:dyDescent="0.15">
      <c r="A234" s="46"/>
      <c r="B234" s="51"/>
      <c r="C234" s="52"/>
      <c r="D234" s="51"/>
      <c r="E234" s="52"/>
      <c r="F234" s="51"/>
      <c r="G234" s="51"/>
      <c r="H234" s="52"/>
      <c r="I234" s="51"/>
      <c r="J234" s="52"/>
      <c r="K234" s="51"/>
      <c r="L234" s="51"/>
      <c r="M234" s="52"/>
      <c r="N234" s="51"/>
      <c r="O234" s="52"/>
      <c r="P234" s="51"/>
      <c r="Q234" s="51"/>
      <c r="R234" s="52"/>
      <c r="S234" s="51"/>
      <c r="T234" s="52"/>
      <c r="U234" s="51"/>
      <c r="V234" s="51"/>
      <c r="W234" s="52"/>
      <c r="X234" s="51"/>
      <c r="Y234" s="52"/>
      <c r="Z234" s="51"/>
      <c r="AA234" s="51"/>
      <c r="AB234" s="52"/>
      <c r="AC234" s="51"/>
      <c r="AD234" s="52"/>
      <c r="AE234" s="51"/>
      <c r="AF234" s="51"/>
      <c r="AG234" s="52"/>
      <c r="AH234" s="51"/>
      <c r="AI234" s="52"/>
      <c r="AJ234" s="51"/>
      <c r="AK234" s="51"/>
      <c r="AL234" s="52"/>
      <c r="AM234" s="51"/>
      <c r="AN234" s="52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2"/>
      <c r="BB234" s="51"/>
      <c r="BC234" s="52"/>
      <c r="BD234" s="51"/>
      <c r="BE234" s="55"/>
      <c r="BF234" s="51"/>
      <c r="BG234" s="52"/>
      <c r="BH234" s="52"/>
      <c r="BI234" s="52"/>
      <c r="BJ234" s="53"/>
      <c r="BK234" s="52"/>
      <c r="BL234" s="52"/>
      <c r="BM234" s="52"/>
      <c r="BN234" s="53"/>
      <c r="BO234" s="53"/>
      <c r="BP234" s="52"/>
      <c r="BQ234" s="52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</row>
    <row r="235" spans="1:84" ht="14.25" customHeight="1" x14ac:dyDescent="0.15">
      <c r="A235" s="46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5"/>
      <c r="BF235" s="51"/>
      <c r="BG235" s="52"/>
      <c r="BH235" s="52"/>
      <c r="BI235" s="52"/>
      <c r="BJ235" s="53"/>
      <c r="BK235" s="52"/>
      <c r="BL235" s="52"/>
      <c r="BM235" s="52"/>
      <c r="BN235" s="53"/>
      <c r="BO235" s="53"/>
      <c r="BP235" s="53"/>
      <c r="BQ235" s="52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</row>
    <row r="236" spans="1:84" ht="14.25" customHeight="1" x14ac:dyDescent="0.15">
      <c r="A236" s="46"/>
      <c r="B236" s="51"/>
      <c r="C236" s="52"/>
      <c r="D236" s="51"/>
      <c r="E236" s="52"/>
      <c r="F236" s="51"/>
      <c r="G236" s="51"/>
      <c r="H236" s="52"/>
      <c r="I236" s="51"/>
      <c r="J236" s="52"/>
      <c r="K236" s="51"/>
      <c r="L236" s="51"/>
      <c r="M236" s="52"/>
      <c r="N236" s="51"/>
      <c r="O236" s="52"/>
      <c r="P236" s="51"/>
      <c r="Q236" s="51"/>
      <c r="R236" s="52"/>
      <c r="S236" s="51"/>
      <c r="T236" s="52"/>
      <c r="U236" s="51"/>
      <c r="V236" s="51"/>
      <c r="W236" s="52"/>
      <c r="X236" s="51"/>
      <c r="Y236" s="52"/>
      <c r="Z236" s="51"/>
      <c r="AA236" s="51"/>
      <c r="AB236" s="52"/>
      <c r="AC236" s="51"/>
      <c r="AD236" s="52"/>
      <c r="AE236" s="51"/>
      <c r="AF236" s="51"/>
      <c r="AG236" s="52"/>
      <c r="AH236" s="51"/>
      <c r="AI236" s="52"/>
      <c r="AJ236" s="51"/>
      <c r="AK236" s="51"/>
      <c r="AL236" s="52"/>
      <c r="AM236" s="51"/>
      <c r="AN236" s="52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2"/>
      <c r="BB236" s="51"/>
      <c r="BC236" s="52"/>
      <c r="BD236" s="51"/>
      <c r="BE236" s="55"/>
      <c r="BF236" s="51"/>
      <c r="BG236" s="52"/>
      <c r="BH236" s="52"/>
      <c r="BI236" s="52"/>
      <c r="BJ236" s="53"/>
      <c r="BK236" s="52"/>
      <c r="BL236" s="52"/>
      <c r="BM236" s="52"/>
      <c r="BN236" s="53"/>
      <c r="BO236" s="53"/>
      <c r="BP236" s="52"/>
      <c r="BQ236" s="52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</row>
    <row r="237" spans="1:84" ht="14.25" customHeight="1" x14ac:dyDescent="0.15">
      <c r="A237" s="46"/>
      <c r="B237" s="51"/>
      <c r="C237" s="52"/>
      <c r="D237" s="51"/>
      <c r="E237" s="52"/>
      <c r="F237" s="51"/>
      <c r="G237" s="51"/>
      <c r="H237" s="52"/>
      <c r="I237" s="51"/>
      <c r="J237" s="52"/>
      <c r="K237" s="51"/>
      <c r="L237" s="51"/>
      <c r="M237" s="52"/>
      <c r="N237" s="51"/>
      <c r="O237" s="52"/>
      <c r="P237" s="51"/>
      <c r="Q237" s="51"/>
      <c r="R237" s="52"/>
      <c r="S237" s="51"/>
      <c r="T237" s="52"/>
      <c r="U237" s="51"/>
      <c r="V237" s="51"/>
      <c r="W237" s="52"/>
      <c r="X237" s="51"/>
      <c r="Y237" s="52"/>
      <c r="Z237" s="51"/>
      <c r="AA237" s="51"/>
      <c r="AB237" s="52"/>
      <c r="AC237" s="51"/>
      <c r="AD237" s="52"/>
      <c r="AE237" s="51"/>
      <c r="AF237" s="51"/>
      <c r="AG237" s="52"/>
      <c r="AH237" s="51"/>
      <c r="AI237" s="52"/>
      <c r="AJ237" s="51"/>
      <c r="AK237" s="51"/>
      <c r="AL237" s="52"/>
      <c r="AM237" s="51"/>
      <c r="AN237" s="52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2"/>
      <c r="BB237" s="51"/>
      <c r="BC237" s="52"/>
      <c r="BD237" s="51"/>
      <c r="BE237" s="55"/>
      <c r="BF237" s="51"/>
      <c r="BG237" s="52"/>
      <c r="BH237" s="52"/>
      <c r="BI237" s="52"/>
      <c r="BJ237" s="53"/>
      <c r="BK237" s="52"/>
      <c r="BL237" s="52"/>
      <c r="BM237" s="52"/>
      <c r="BN237" s="53"/>
      <c r="BO237" s="53"/>
      <c r="BP237" s="52"/>
      <c r="BQ237" s="52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</row>
    <row r="238" spans="1:84" ht="14.25" customHeight="1" x14ac:dyDescent="0.15">
      <c r="A238" s="46"/>
      <c r="B238" s="51"/>
      <c r="C238" s="52"/>
      <c r="D238" s="51"/>
      <c r="E238" s="52"/>
      <c r="F238" s="51"/>
      <c r="G238" s="51"/>
      <c r="H238" s="52"/>
      <c r="I238" s="51"/>
      <c r="J238" s="52"/>
      <c r="K238" s="51"/>
      <c r="L238" s="51"/>
      <c r="M238" s="52"/>
      <c r="N238" s="51"/>
      <c r="O238" s="52"/>
      <c r="P238" s="51"/>
      <c r="Q238" s="51"/>
      <c r="R238" s="52"/>
      <c r="S238" s="51"/>
      <c r="T238" s="52"/>
      <c r="U238" s="51"/>
      <c r="V238" s="51"/>
      <c r="W238" s="52"/>
      <c r="X238" s="51"/>
      <c r="Y238" s="52"/>
      <c r="Z238" s="51"/>
      <c r="AA238" s="51"/>
      <c r="AB238" s="52"/>
      <c r="AC238" s="51"/>
      <c r="AD238" s="52"/>
      <c r="AE238" s="51"/>
      <c r="AF238" s="51"/>
      <c r="AG238" s="52"/>
      <c r="AH238" s="51"/>
      <c r="AI238" s="52"/>
      <c r="AJ238" s="51"/>
      <c r="AK238" s="51"/>
      <c r="AL238" s="52"/>
      <c r="AM238" s="51"/>
      <c r="AN238" s="52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2"/>
      <c r="BB238" s="51"/>
      <c r="BC238" s="52"/>
      <c r="BD238" s="51"/>
      <c r="BE238" s="55"/>
      <c r="BF238" s="51"/>
      <c r="BG238" s="52"/>
      <c r="BH238" s="52"/>
      <c r="BI238" s="52"/>
      <c r="BJ238" s="53"/>
      <c r="BK238" s="52"/>
      <c r="BL238" s="52"/>
      <c r="BM238" s="52"/>
      <c r="BN238" s="53"/>
      <c r="BO238" s="53"/>
      <c r="BP238" s="52"/>
      <c r="BQ238" s="52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</row>
    <row r="239" spans="1:84" ht="14.25" customHeight="1" x14ac:dyDescent="0.15">
      <c r="A239" s="46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5"/>
      <c r="BF239" s="51"/>
      <c r="BG239" s="52"/>
      <c r="BH239" s="52"/>
      <c r="BI239" s="52"/>
      <c r="BJ239" s="53"/>
      <c r="BK239" s="52"/>
      <c r="BL239" s="52"/>
      <c r="BM239" s="52"/>
      <c r="BN239" s="53"/>
      <c r="BO239" s="53"/>
      <c r="BP239" s="53"/>
      <c r="BQ239" s="52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</row>
    <row r="240" spans="1:84" ht="14.25" customHeight="1" x14ac:dyDescent="0.15">
      <c r="A240" s="46"/>
      <c r="B240" s="51"/>
      <c r="C240" s="52"/>
      <c r="D240" s="51"/>
      <c r="E240" s="52"/>
      <c r="F240" s="51"/>
      <c r="G240" s="51"/>
      <c r="H240" s="52"/>
      <c r="I240" s="51"/>
      <c r="J240" s="52"/>
      <c r="K240" s="51"/>
      <c r="L240" s="51"/>
      <c r="M240" s="52"/>
      <c r="N240" s="51"/>
      <c r="O240" s="52"/>
      <c r="P240" s="51"/>
      <c r="Q240" s="51"/>
      <c r="R240" s="52"/>
      <c r="S240" s="51"/>
      <c r="T240" s="52"/>
      <c r="U240" s="51"/>
      <c r="V240" s="51"/>
      <c r="W240" s="52"/>
      <c r="X240" s="51"/>
      <c r="Y240" s="52"/>
      <c r="Z240" s="51"/>
      <c r="AA240" s="51"/>
      <c r="AB240" s="52"/>
      <c r="AC240" s="51"/>
      <c r="AD240" s="52"/>
      <c r="AE240" s="51"/>
      <c r="AF240" s="51"/>
      <c r="AG240" s="52"/>
      <c r="AH240" s="51"/>
      <c r="AI240" s="52"/>
      <c r="AJ240" s="51"/>
      <c r="AK240" s="51"/>
      <c r="AL240" s="52"/>
      <c r="AM240" s="51"/>
      <c r="AN240" s="52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2"/>
      <c r="BB240" s="51"/>
      <c r="BC240" s="52"/>
      <c r="BD240" s="51"/>
      <c r="BE240" s="55"/>
      <c r="BF240" s="51"/>
      <c r="BG240" s="52"/>
      <c r="BH240" s="52"/>
      <c r="BI240" s="52"/>
      <c r="BJ240" s="53"/>
      <c r="BK240" s="52"/>
      <c r="BL240" s="52"/>
      <c r="BM240" s="52"/>
      <c r="BN240" s="53"/>
      <c r="BO240" s="53"/>
      <c r="BP240" s="52"/>
      <c r="BQ240" s="52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</row>
    <row r="241" spans="1:84" ht="14.25" customHeight="1" x14ac:dyDescent="0.15">
      <c r="A241" s="46"/>
      <c r="B241" s="51"/>
      <c r="C241" s="52"/>
      <c r="D241" s="51"/>
      <c r="E241" s="52"/>
      <c r="F241" s="51"/>
      <c r="G241" s="51"/>
      <c r="H241" s="52"/>
      <c r="I241" s="51"/>
      <c r="J241" s="52"/>
      <c r="K241" s="51"/>
      <c r="L241" s="51"/>
      <c r="M241" s="52"/>
      <c r="N241" s="51"/>
      <c r="O241" s="52"/>
      <c r="P241" s="51"/>
      <c r="Q241" s="51"/>
      <c r="R241" s="52"/>
      <c r="S241" s="51"/>
      <c r="T241" s="52"/>
      <c r="U241" s="51"/>
      <c r="V241" s="51"/>
      <c r="W241" s="52"/>
      <c r="X241" s="51"/>
      <c r="Y241" s="52"/>
      <c r="Z241" s="51"/>
      <c r="AA241" s="51"/>
      <c r="AB241" s="52"/>
      <c r="AC241" s="51"/>
      <c r="AD241" s="52"/>
      <c r="AE241" s="51"/>
      <c r="AF241" s="51"/>
      <c r="AG241" s="52"/>
      <c r="AH241" s="51"/>
      <c r="AI241" s="52"/>
      <c r="AJ241" s="51"/>
      <c r="AK241" s="51"/>
      <c r="AL241" s="52"/>
      <c r="AM241" s="51"/>
      <c r="AN241" s="52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2"/>
      <c r="BB241" s="51"/>
      <c r="BC241" s="52"/>
      <c r="BD241" s="51"/>
      <c r="BE241" s="55"/>
      <c r="BF241" s="51"/>
      <c r="BG241" s="52"/>
      <c r="BH241" s="52"/>
      <c r="BI241" s="52"/>
      <c r="BJ241" s="53"/>
      <c r="BK241" s="52"/>
      <c r="BL241" s="52"/>
      <c r="BM241" s="52"/>
      <c r="BN241" s="53"/>
      <c r="BO241" s="53"/>
      <c r="BP241" s="52"/>
      <c r="BQ241" s="52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</row>
    <row r="242" spans="1:84" ht="14.25" customHeight="1" x14ac:dyDescent="0.15">
      <c r="A242" s="46"/>
      <c r="B242" s="51"/>
      <c r="C242" s="52"/>
      <c r="D242" s="51"/>
      <c r="E242" s="52"/>
      <c r="F242" s="51"/>
      <c r="G242" s="51"/>
      <c r="H242" s="52"/>
      <c r="I242" s="51"/>
      <c r="J242" s="52"/>
      <c r="K242" s="51"/>
      <c r="L242" s="51"/>
      <c r="M242" s="52"/>
      <c r="N242" s="51"/>
      <c r="O242" s="52"/>
      <c r="P242" s="51"/>
      <c r="Q242" s="51"/>
      <c r="R242" s="52"/>
      <c r="S242" s="51"/>
      <c r="T242" s="52"/>
      <c r="U242" s="51"/>
      <c r="V242" s="51"/>
      <c r="W242" s="52"/>
      <c r="X242" s="51"/>
      <c r="Y242" s="52"/>
      <c r="Z242" s="51"/>
      <c r="AA242" s="51"/>
      <c r="AB242" s="52"/>
      <c r="AC242" s="51"/>
      <c r="AD242" s="52"/>
      <c r="AE242" s="51"/>
      <c r="AF242" s="51"/>
      <c r="AG242" s="52"/>
      <c r="AH242" s="51"/>
      <c r="AI242" s="52"/>
      <c r="AJ242" s="51"/>
      <c r="AK242" s="51"/>
      <c r="AL242" s="52"/>
      <c r="AM242" s="51"/>
      <c r="AN242" s="52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2"/>
      <c r="BB242" s="51"/>
      <c r="BC242" s="52"/>
      <c r="BD242" s="51"/>
      <c r="BE242" s="55"/>
      <c r="BF242" s="51"/>
      <c r="BG242" s="52"/>
      <c r="BH242" s="52"/>
      <c r="BI242" s="52"/>
      <c r="BJ242" s="53"/>
      <c r="BK242" s="52"/>
      <c r="BL242" s="52"/>
      <c r="BM242" s="52"/>
      <c r="BN242" s="53"/>
      <c r="BO242" s="53"/>
      <c r="BP242" s="52"/>
      <c r="BQ242" s="52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</row>
    <row r="243" spans="1:84" ht="14.25" customHeight="1" x14ac:dyDescent="0.15">
      <c r="A243" s="46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5"/>
      <c r="BF243" s="51"/>
      <c r="BG243" s="52"/>
      <c r="BH243" s="52"/>
      <c r="BI243" s="52"/>
      <c r="BJ243" s="53"/>
      <c r="BK243" s="52"/>
      <c r="BL243" s="52"/>
      <c r="BM243" s="52"/>
      <c r="BN243" s="53"/>
      <c r="BO243" s="53"/>
      <c r="BP243" s="53"/>
      <c r="BQ243" s="52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</row>
    <row r="244" spans="1:84" ht="14.25" customHeight="1" x14ac:dyDescent="0.15">
      <c r="A244" s="46"/>
      <c r="B244" s="51"/>
      <c r="C244" s="52"/>
      <c r="D244" s="51"/>
      <c r="E244" s="52"/>
      <c r="F244" s="51"/>
      <c r="G244" s="51"/>
      <c r="H244" s="52"/>
      <c r="I244" s="51"/>
      <c r="J244" s="52"/>
      <c r="K244" s="51"/>
      <c r="L244" s="51"/>
      <c r="M244" s="52"/>
      <c r="N244" s="51"/>
      <c r="O244" s="52"/>
      <c r="P244" s="51"/>
      <c r="Q244" s="51"/>
      <c r="R244" s="52"/>
      <c r="S244" s="51"/>
      <c r="T244" s="52"/>
      <c r="U244" s="51"/>
      <c r="V244" s="51"/>
      <c r="W244" s="52"/>
      <c r="X244" s="51"/>
      <c r="Y244" s="52"/>
      <c r="Z244" s="51"/>
      <c r="AA244" s="51"/>
      <c r="AB244" s="52"/>
      <c r="AC244" s="51"/>
      <c r="AD244" s="52"/>
      <c r="AE244" s="51"/>
      <c r="AF244" s="51"/>
      <c r="AG244" s="52"/>
      <c r="AH244" s="51"/>
      <c r="AI244" s="52"/>
      <c r="AJ244" s="51"/>
      <c r="AK244" s="51"/>
      <c r="AL244" s="52"/>
      <c r="AM244" s="51"/>
      <c r="AN244" s="52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2"/>
      <c r="BB244" s="51"/>
      <c r="BC244" s="52"/>
      <c r="BD244" s="51"/>
      <c r="BE244" s="55"/>
      <c r="BF244" s="51"/>
      <c r="BG244" s="52"/>
      <c r="BH244" s="52"/>
      <c r="BI244" s="52"/>
      <c r="BJ244" s="53"/>
      <c r="BK244" s="52"/>
      <c r="BL244" s="52"/>
      <c r="BM244" s="52"/>
      <c r="BN244" s="53"/>
      <c r="BO244" s="53"/>
      <c r="BP244" s="52"/>
      <c r="BQ244" s="52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</row>
    <row r="245" spans="1:84" ht="14.25" customHeight="1" x14ac:dyDescent="0.15">
      <c r="A245" s="46"/>
      <c r="B245" s="51"/>
      <c r="C245" s="52"/>
      <c r="D245" s="51"/>
      <c r="E245" s="52"/>
      <c r="F245" s="51"/>
      <c r="G245" s="51"/>
      <c r="H245" s="52"/>
      <c r="I245" s="51"/>
      <c r="J245" s="52"/>
      <c r="K245" s="51"/>
      <c r="L245" s="51"/>
      <c r="M245" s="52"/>
      <c r="N245" s="51"/>
      <c r="O245" s="52"/>
      <c r="P245" s="51"/>
      <c r="Q245" s="51"/>
      <c r="R245" s="52"/>
      <c r="S245" s="51"/>
      <c r="T245" s="52"/>
      <c r="U245" s="51"/>
      <c r="V245" s="51"/>
      <c r="W245" s="52"/>
      <c r="X245" s="51"/>
      <c r="Y245" s="52"/>
      <c r="Z245" s="51"/>
      <c r="AA245" s="51"/>
      <c r="AB245" s="52"/>
      <c r="AC245" s="51"/>
      <c r="AD245" s="52"/>
      <c r="AE245" s="51"/>
      <c r="AF245" s="51"/>
      <c r="AG245" s="52"/>
      <c r="AH245" s="51"/>
      <c r="AI245" s="52"/>
      <c r="AJ245" s="51"/>
      <c r="AK245" s="51"/>
      <c r="AL245" s="52"/>
      <c r="AM245" s="51"/>
      <c r="AN245" s="52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2"/>
      <c r="BB245" s="51"/>
      <c r="BC245" s="52"/>
      <c r="BD245" s="51"/>
      <c r="BE245" s="55"/>
      <c r="BF245" s="51"/>
      <c r="BG245" s="52"/>
      <c r="BH245" s="52"/>
      <c r="BI245" s="52"/>
      <c r="BJ245" s="53"/>
      <c r="BK245" s="52"/>
      <c r="BL245" s="52"/>
      <c r="BM245" s="52"/>
      <c r="BN245" s="53"/>
      <c r="BO245" s="53"/>
      <c r="BP245" s="52"/>
      <c r="BQ245" s="52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</row>
    <row r="246" spans="1:84" ht="14.25" customHeight="1" x14ac:dyDescent="0.15">
      <c r="A246" s="46"/>
      <c r="B246" s="51"/>
      <c r="C246" s="52"/>
      <c r="D246" s="51"/>
      <c r="E246" s="52"/>
      <c r="F246" s="51"/>
      <c r="G246" s="51"/>
      <c r="H246" s="52"/>
      <c r="I246" s="51"/>
      <c r="J246" s="52"/>
      <c r="K246" s="51"/>
      <c r="L246" s="51"/>
      <c r="M246" s="52"/>
      <c r="N246" s="51"/>
      <c r="O246" s="52"/>
      <c r="P246" s="51"/>
      <c r="Q246" s="51"/>
      <c r="R246" s="52"/>
      <c r="S246" s="51"/>
      <c r="T246" s="52"/>
      <c r="U246" s="51"/>
      <c r="V246" s="51"/>
      <c r="W246" s="52"/>
      <c r="X246" s="51"/>
      <c r="Y246" s="52"/>
      <c r="Z246" s="51"/>
      <c r="AA246" s="51"/>
      <c r="AB246" s="52"/>
      <c r="AC246" s="51"/>
      <c r="AD246" s="52"/>
      <c r="AE246" s="51"/>
      <c r="AF246" s="51"/>
      <c r="AG246" s="52"/>
      <c r="AH246" s="51"/>
      <c r="AI246" s="52"/>
      <c r="AJ246" s="51"/>
      <c r="AK246" s="51"/>
      <c r="AL246" s="52"/>
      <c r="AM246" s="51"/>
      <c r="AN246" s="52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2"/>
      <c r="BB246" s="51"/>
      <c r="BC246" s="52"/>
      <c r="BD246" s="51"/>
      <c r="BE246" s="55"/>
      <c r="BF246" s="51"/>
      <c r="BG246" s="52"/>
      <c r="BH246" s="52"/>
      <c r="BI246" s="52"/>
      <c r="BJ246" s="53"/>
      <c r="BK246" s="52"/>
      <c r="BL246" s="52"/>
      <c r="BM246" s="52"/>
      <c r="BN246" s="53"/>
      <c r="BO246" s="53"/>
      <c r="BP246" s="52"/>
      <c r="BQ246" s="52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</row>
    <row r="247" spans="1:84" ht="14.25" customHeight="1" x14ac:dyDescent="0.15">
      <c r="A247" s="46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5"/>
      <c r="BF247" s="51"/>
      <c r="BG247" s="52"/>
      <c r="BH247" s="52"/>
      <c r="BI247" s="52"/>
      <c r="BJ247" s="53"/>
      <c r="BK247" s="52"/>
      <c r="BL247" s="52"/>
      <c r="BM247" s="52"/>
      <c r="BN247" s="53"/>
      <c r="BO247" s="53"/>
      <c r="BP247" s="53"/>
      <c r="BQ247" s="52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</row>
    <row r="248" spans="1:84" ht="14.25" customHeight="1" x14ac:dyDescent="0.15">
      <c r="A248" s="46"/>
      <c r="B248" s="51"/>
      <c r="C248" s="52"/>
      <c r="D248" s="51"/>
      <c r="E248" s="52"/>
      <c r="F248" s="51"/>
      <c r="G248" s="51"/>
      <c r="H248" s="52"/>
      <c r="I248" s="51"/>
      <c r="J248" s="52"/>
      <c r="K248" s="51"/>
      <c r="L248" s="51"/>
      <c r="M248" s="52"/>
      <c r="N248" s="51"/>
      <c r="O248" s="52"/>
      <c r="P248" s="51"/>
      <c r="Q248" s="51"/>
      <c r="R248" s="52"/>
      <c r="S248" s="51"/>
      <c r="T248" s="52"/>
      <c r="U248" s="51"/>
      <c r="V248" s="51"/>
      <c r="W248" s="52"/>
      <c r="X248" s="51"/>
      <c r="Y248" s="52"/>
      <c r="Z248" s="51"/>
      <c r="AA248" s="51"/>
      <c r="AB248" s="52"/>
      <c r="AC248" s="51"/>
      <c r="AD248" s="52"/>
      <c r="AE248" s="51"/>
      <c r="AF248" s="51"/>
      <c r="AG248" s="52"/>
      <c r="AH248" s="51"/>
      <c r="AI248" s="52"/>
      <c r="AJ248" s="51"/>
      <c r="AK248" s="51"/>
      <c r="AL248" s="52"/>
      <c r="AM248" s="51"/>
      <c r="AN248" s="52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2"/>
      <c r="BB248" s="51"/>
      <c r="BC248" s="52"/>
      <c r="BD248" s="51"/>
      <c r="BE248" s="55"/>
      <c r="BF248" s="51"/>
      <c r="BG248" s="52"/>
      <c r="BH248" s="52"/>
      <c r="BI248" s="52"/>
      <c r="BJ248" s="53"/>
      <c r="BK248" s="52"/>
      <c r="BL248" s="52"/>
      <c r="BM248" s="52"/>
      <c r="BN248" s="53"/>
      <c r="BO248" s="53"/>
      <c r="BP248" s="52"/>
      <c r="BQ248" s="52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</row>
    <row r="249" spans="1:84" ht="14.25" customHeight="1" x14ac:dyDescent="0.15">
      <c r="A249" s="46"/>
      <c r="B249" s="51"/>
      <c r="C249" s="52"/>
      <c r="D249" s="51"/>
      <c r="E249" s="52"/>
      <c r="F249" s="51"/>
      <c r="G249" s="51"/>
      <c r="H249" s="52"/>
      <c r="I249" s="51"/>
      <c r="J249" s="52"/>
      <c r="K249" s="51"/>
      <c r="L249" s="51"/>
      <c r="M249" s="52"/>
      <c r="N249" s="51"/>
      <c r="O249" s="52"/>
      <c r="P249" s="51"/>
      <c r="Q249" s="51"/>
      <c r="R249" s="52"/>
      <c r="S249" s="51"/>
      <c r="T249" s="52"/>
      <c r="U249" s="51"/>
      <c r="V249" s="51"/>
      <c r="W249" s="52"/>
      <c r="X249" s="51"/>
      <c r="Y249" s="52"/>
      <c r="Z249" s="51"/>
      <c r="AA249" s="51"/>
      <c r="AB249" s="52"/>
      <c r="AC249" s="51"/>
      <c r="AD249" s="52"/>
      <c r="AE249" s="51"/>
      <c r="AF249" s="51"/>
      <c r="AG249" s="52"/>
      <c r="AH249" s="51"/>
      <c r="AI249" s="52"/>
      <c r="AJ249" s="51"/>
      <c r="AK249" s="51"/>
      <c r="AL249" s="52"/>
      <c r="AM249" s="51"/>
      <c r="AN249" s="52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2"/>
      <c r="BB249" s="51"/>
      <c r="BC249" s="52"/>
      <c r="BD249" s="51"/>
      <c r="BE249" s="55"/>
      <c r="BF249" s="51"/>
      <c r="BG249" s="52"/>
      <c r="BH249" s="52"/>
      <c r="BI249" s="52"/>
      <c r="BJ249" s="53"/>
      <c r="BK249" s="52"/>
      <c r="BL249" s="52"/>
      <c r="BM249" s="52"/>
      <c r="BN249" s="53"/>
      <c r="BO249" s="53"/>
      <c r="BP249" s="52"/>
      <c r="BQ249" s="52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</row>
    <row r="250" spans="1:84" ht="14.25" customHeight="1" x14ac:dyDescent="0.15">
      <c r="A250" s="46"/>
      <c r="B250" s="51"/>
      <c r="C250" s="52"/>
      <c r="D250" s="51"/>
      <c r="E250" s="52"/>
      <c r="F250" s="51"/>
      <c r="G250" s="51"/>
      <c r="H250" s="52"/>
      <c r="I250" s="51"/>
      <c r="J250" s="52"/>
      <c r="K250" s="51"/>
      <c r="L250" s="51"/>
      <c r="M250" s="52"/>
      <c r="N250" s="51"/>
      <c r="O250" s="52"/>
      <c r="P250" s="51"/>
      <c r="Q250" s="51"/>
      <c r="R250" s="52"/>
      <c r="S250" s="51"/>
      <c r="T250" s="52"/>
      <c r="U250" s="51"/>
      <c r="V250" s="51"/>
      <c r="W250" s="52"/>
      <c r="X250" s="51"/>
      <c r="Y250" s="52"/>
      <c r="Z250" s="51"/>
      <c r="AA250" s="51"/>
      <c r="AB250" s="52"/>
      <c r="AC250" s="51"/>
      <c r="AD250" s="52"/>
      <c r="AE250" s="51"/>
      <c r="AF250" s="51"/>
      <c r="AG250" s="52"/>
      <c r="AH250" s="51"/>
      <c r="AI250" s="52"/>
      <c r="AJ250" s="51"/>
      <c r="AK250" s="51"/>
      <c r="AL250" s="52"/>
      <c r="AM250" s="51"/>
      <c r="AN250" s="52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2"/>
      <c r="BB250" s="51"/>
      <c r="BC250" s="52"/>
      <c r="BD250" s="51"/>
      <c r="BE250" s="55"/>
      <c r="BF250" s="51"/>
      <c r="BG250" s="52"/>
      <c r="BH250" s="52"/>
      <c r="BI250" s="52"/>
      <c r="BJ250" s="53"/>
      <c r="BK250" s="52"/>
      <c r="BL250" s="52"/>
      <c r="BM250" s="52"/>
      <c r="BN250" s="53"/>
      <c r="BO250" s="53"/>
      <c r="BP250" s="52"/>
      <c r="BQ250" s="52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</row>
    <row r="251" spans="1:84" ht="14.25" customHeight="1" x14ac:dyDescent="0.15">
      <c r="A251" s="46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5"/>
      <c r="BF251" s="51"/>
      <c r="BG251" s="52"/>
      <c r="BH251" s="52"/>
      <c r="BI251" s="52"/>
      <c r="BJ251" s="53"/>
      <c r="BK251" s="52"/>
      <c r="BL251" s="52"/>
      <c r="BM251" s="52"/>
      <c r="BN251" s="53"/>
      <c r="BO251" s="53"/>
      <c r="BP251" s="53"/>
      <c r="BQ251" s="52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</row>
    <row r="252" spans="1:84" ht="14.25" customHeight="1" x14ac:dyDescent="0.15">
      <c r="A252" s="46"/>
      <c r="B252" s="51"/>
      <c r="C252" s="52"/>
      <c r="D252" s="51"/>
      <c r="E252" s="52"/>
      <c r="F252" s="51"/>
      <c r="G252" s="51"/>
      <c r="H252" s="52"/>
      <c r="I252" s="51"/>
      <c r="J252" s="52"/>
      <c r="K252" s="51"/>
      <c r="L252" s="51"/>
      <c r="M252" s="52"/>
      <c r="N252" s="51"/>
      <c r="O252" s="52"/>
      <c r="P252" s="51"/>
      <c r="Q252" s="51"/>
      <c r="R252" s="52"/>
      <c r="S252" s="51"/>
      <c r="T252" s="52"/>
      <c r="U252" s="51"/>
      <c r="V252" s="51"/>
      <c r="W252" s="52"/>
      <c r="X252" s="51"/>
      <c r="Y252" s="52"/>
      <c r="Z252" s="51"/>
      <c r="AA252" s="51"/>
      <c r="AB252" s="52"/>
      <c r="AC252" s="51"/>
      <c r="AD252" s="52"/>
      <c r="AE252" s="51"/>
      <c r="AF252" s="51"/>
      <c r="AG252" s="52"/>
      <c r="AH252" s="51"/>
      <c r="AI252" s="52"/>
      <c r="AJ252" s="51"/>
      <c r="AK252" s="51"/>
      <c r="AL252" s="52"/>
      <c r="AM252" s="51"/>
      <c r="AN252" s="52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2"/>
      <c r="BB252" s="51"/>
      <c r="BC252" s="52"/>
      <c r="BD252" s="51"/>
      <c r="BE252" s="55"/>
      <c r="BF252" s="51"/>
      <c r="BG252" s="52"/>
      <c r="BH252" s="52"/>
      <c r="BI252" s="52"/>
      <c r="BJ252" s="53"/>
      <c r="BK252" s="52"/>
      <c r="BL252" s="52"/>
      <c r="BM252" s="52"/>
      <c r="BN252" s="53"/>
      <c r="BO252" s="53"/>
      <c r="BP252" s="52"/>
      <c r="BQ252" s="52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</row>
    <row r="253" spans="1:84" ht="14.25" customHeight="1" x14ac:dyDescent="0.15">
      <c r="A253" s="46"/>
      <c r="B253" s="51"/>
      <c r="C253" s="52"/>
      <c r="D253" s="51"/>
      <c r="E253" s="52"/>
      <c r="F253" s="51"/>
      <c r="G253" s="51"/>
      <c r="H253" s="52"/>
      <c r="I253" s="51"/>
      <c r="J253" s="52"/>
      <c r="K253" s="51"/>
      <c r="L253" s="51"/>
      <c r="M253" s="52"/>
      <c r="N253" s="51"/>
      <c r="O253" s="52"/>
      <c r="P253" s="51"/>
      <c r="Q253" s="51"/>
      <c r="R253" s="52"/>
      <c r="S253" s="51"/>
      <c r="T253" s="52"/>
      <c r="U253" s="51"/>
      <c r="V253" s="51"/>
      <c r="W253" s="52"/>
      <c r="X253" s="51"/>
      <c r="Y253" s="52"/>
      <c r="Z253" s="51"/>
      <c r="AA253" s="51"/>
      <c r="AB253" s="52"/>
      <c r="AC253" s="51"/>
      <c r="AD253" s="52"/>
      <c r="AE253" s="51"/>
      <c r="AF253" s="51"/>
      <c r="AG253" s="52"/>
      <c r="AH253" s="51"/>
      <c r="AI253" s="52"/>
      <c r="AJ253" s="51"/>
      <c r="AK253" s="51"/>
      <c r="AL253" s="52"/>
      <c r="AM253" s="51"/>
      <c r="AN253" s="52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2"/>
      <c r="BB253" s="51"/>
      <c r="BC253" s="52"/>
      <c r="BD253" s="51"/>
      <c r="BE253" s="55"/>
      <c r="BF253" s="51"/>
      <c r="BG253" s="52"/>
      <c r="BH253" s="52"/>
      <c r="BI253" s="52"/>
      <c r="BJ253" s="53"/>
      <c r="BK253" s="52"/>
      <c r="BL253" s="52"/>
      <c r="BM253" s="52"/>
      <c r="BN253" s="53"/>
      <c r="BO253" s="53"/>
      <c r="BP253" s="52"/>
      <c r="BQ253" s="52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</row>
    <row r="254" spans="1:84" ht="14.25" customHeight="1" x14ac:dyDescent="0.15">
      <c r="A254" s="46"/>
      <c r="B254" s="51"/>
      <c r="C254" s="52"/>
      <c r="D254" s="51"/>
      <c r="E254" s="52"/>
      <c r="F254" s="51"/>
      <c r="G254" s="51"/>
      <c r="H254" s="52"/>
      <c r="I254" s="51"/>
      <c r="J254" s="52"/>
      <c r="K254" s="51"/>
      <c r="L254" s="51"/>
      <c r="M254" s="52"/>
      <c r="N254" s="51"/>
      <c r="O254" s="52"/>
      <c r="P254" s="51"/>
      <c r="Q254" s="51"/>
      <c r="R254" s="52"/>
      <c r="S254" s="51"/>
      <c r="T254" s="52"/>
      <c r="U254" s="51"/>
      <c r="V254" s="51"/>
      <c r="W254" s="52"/>
      <c r="X254" s="51"/>
      <c r="Y254" s="52"/>
      <c r="Z254" s="51"/>
      <c r="AA254" s="51"/>
      <c r="AB254" s="52"/>
      <c r="AC254" s="51"/>
      <c r="AD254" s="52"/>
      <c r="AE254" s="51"/>
      <c r="AF254" s="51"/>
      <c r="AG254" s="52"/>
      <c r="AH254" s="51"/>
      <c r="AI254" s="52"/>
      <c r="AJ254" s="51"/>
      <c r="AK254" s="51"/>
      <c r="AL254" s="52"/>
      <c r="AM254" s="51"/>
      <c r="AN254" s="52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2"/>
      <c r="BB254" s="51"/>
      <c r="BC254" s="52"/>
      <c r="BD254" s="51"/>
      <c r="BE254" s="55"/>
      <c r="BF254" s="51"/>
      <c r="BG254" s="52"/>
      <c r="BH254" s="52"/>
      <c r="BI254" s="52"/>
      <c r="BJ254" s="53"/>
      <c r="BK254" s="52"/>
      <c r="BL254" s="52"/>
      <c r="BM254" s="52"/>
      <c r="BN254" s="53"/>
      <c r="BO254" s="53"/>
      <c r="BP254" s="52"/>
      <c r="BQ254" s="52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</row>
    <row r="255" spans="1:84" x14ac:dyDescent="0.1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</row>
    <row r="256" spans="1:84" x14ac:dyDescent="0.1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</row>
    <row r="257" spans="1:84" x14ac:dyDescent="0.1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</row>
    <row r="258" spans="1:84" x14ac:dyDescent="0.1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</row>
    <row r="259" spans="1:84" x14ac:dyDescent="0.1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</row>
    <row r="260" spans="1:84" x14ac:dyDescent="0.1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</row>
    <row r="261" spans="1:84" x14ac:dyDescent="0.1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</row>
    <row r="262" spans="1:84" x14ac:dyDescent="0.1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</row>
    <row r="263" spans="1:84" x14ac:dyDescent="0.1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</row>
    <row r="264" spans="1:84" x14ac:dyDescent="0.1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</row>
  </sheetData>
  <mergeCells count="530">
    <mergeCell ref="BQ45:BQ48"/>
    <mergeCell ref="BF51:BQ51"/>
    <mergeCell ref="BQ9:BQ12"/>
    <mergeCell ref="BQ13:BQ16"/>
    <mergeCell ref="BQ17:BQ20"/>
    <mergeCell ref="BQ21:BQ24"/>
    <mergeCell ref="BQ25:BQ28"/>
    <mergeCell ref="BQ29:BQ32"/>
    <mergeCell ref="BQ33:BQ36"/>
    <mergeCell ref="BQ37:BQ40"/>
    <mergeCell ref="BQ41:BQ44"/>
    <mergeCell ref="BP3:BP4"/>
    <mergeCell ref="BP5:BP8"/>
    <mergeCell ref="A5:A8"/>
    <mergeCell ref="B5:F5"/>
    <mergeCell ref="G5:K5"/>
    <mergeCell ref="BF1:BQ1"/>
    <mergeCell ref="BF2:BQ2"/>
    <mergeCell ref="BQ3:BQ4"/>
    <mergeCell ref="BQ5:BQ8"/>
    <mergeCell ref="A1:BD1"/>
    <mergeCell ref="A2:BD2"/>
    <mergeCell ref="A3:A4"/>
    <mergeCell ref="B3:F4"/>
    <mergeCell ref="G3:K4"/>
    <mergeCell ref="L3:P4"/>
    <mergeCell ref="Q3:U4"/>
    <mergeCell ref="V3:Z4"/>
    <mergeCell ref="BD6:BD8"/>
    <mergeCell ref="V6:V8"/>
    <mergeCell ref="Z6:Z8"/>
    <mergeCell ref="AA6:AA8"/>
    <mergeCell ref="AE6:AE8"/>
    <mergeCell ref="AF6:AF8"/>
    <mergeCell ref="AJ6:AJ8"/>
    <mergeCell ref="L5:P5"/>
    <mergeCell ref="Q5:U5"/>
    <mergeCell ref="V5:Z5"/>
    <mergeCell ref="AA5:AE5"/>
    <mergeCell ref="AA3:AE4"/>
    <mergeCell ref="AF3:AJ4"/>
    <mergeCell ref="AK3:AO4"/>
    <mergeCell ref="AZ3:BD4"/>
    <mergeCell ref="BF3:BF4"/>
    <mergeCell ref="BK5:BK8"/>
    <mergeCell ref="AF5:AJ5"/>
    <mergeCell ref="AK5:AO5"/>
    <mergeCell ref="AZ5:BD5"/>
    <mergeCell ref="BG3:BJ3"/>
    <mergeCell ref="BK3:BK4"/>
    <mergeCell ref="BL3:BN3"/>
    <mergeCell ref="AP3:AT4"/>
    <mergeCell ref="AU3:AY4"/>
    <mergeCell ref="BF5:BF8"/>
    <mergeCell ref="BG5:BG8"/>
    <mergeCell ref="BH5:BH8"/>
    <mergeCell ref="AU9:AY9"/>
    <mergeCell ref="BO5:BO8"/>
    <mergeCell ref="B6:B8"/>
    <mergeCell ref="F6:F8"/>
    <mergeCell ref="G6:G8"/>
    <mergeCell ref="K6:K8"/>
    <mergeCell ref="L6:L8"/>
    <mergeCell ref="P6:P8"/>
    <mergeCell ref="Q6:Q8"/>
    <mergeCell ref="U6:U8"/>
    <mergeCell ref="BL5:BL8"/>
    <mergeCell ref="BM5:BM8"/>
    <mergeCell ref="BN5:BN8"/>
    <mergeCell ref="BI5:BI8"/>
    <mergeCell ref="BJ5:BJ8"/>
    <mergeCell ref="AP5:AT5"/>
    <mergeCell ref="AP6:AP8"/>
    <mergeCell ref="AT6:AT8"/>
    <mergeCell ref="AU5:AY5"/>
    <mergeCell ref="AU6:AU8"/>
    <mergeCell ref="AY6:AY8"/>
    <mergeCell ref="AK6:AK8"/>
    <mergeCell ref="AO6:AO8"/>
    <mergeCell ref="AZ6:AZ8"/>
    <mergeCell ref="AF10:AF12"/>
    <mergeCell ref="AJ10:AJ12"/>
    <mergeCell ref="A9:A12"/>
    <mergeCell ref="B9:F9"/>
    <mergeCell ref="G9:K9"/>
    <mergeCell ref="L9:P9"/>
    <mergeCell ref="Q9:U9"/>
    <mergeCell ref="V9:Z9"/>
    <mergeCell ref="U10:U12"/>
    <mergeCell ref="V10:V12"/>
    <mergeCell ref="Z10:Z12"/>
    <mergeCell ref="BO9:BO12"/>
    <mergeCell ref="B10:B12"/>
    <mergeCell ref="F10:F12"/>
    <mergeCell ref="G10:G12"/>
    <mergeCell ref="K10:K12"/>
    <mergeCell ref="L10:L12"/>
    <mergeCell ref="P10:P12"/>
    <mergeCell ref="Q10:Q12"/>
    <mergeCell ref="BL9:BL12"/>
    <mergeCell ref="BM9:BM12"/>
    <mergeCell ref="BN9:BN12"/>
    <mergeCell ref="BH9:BH12"/>
    <mergeCell ref="BI9:BI12"/>
    <mergeCell ref="BJ9:BJ12"/>
    <mergeCell ref="BK9:BK12"/>
    <mergeCell ref="AA9:AE9"/>
    <mergeCell ref="AF9:AJ9"/>
    <mergeCell ref="AP9:AT9"/>
    <mergeCell ref="AK9:AO9"/>
    <mergeCell ref="AZ9:BD9"/>
    <mergeCell ref="BF9:BF12"/>
    <mergeCell ref="BG9:BG12"/>
    <mergeCell ref="AA10:AA12"/>
    <mergeCell ref="AE10:AE12"/>
    <mergeCell ref="AO14:AO16"/>
    <mergeCell ref="AZ14:AZ16"/>
    <mergeCell ref="AK10:AK12"/>
    <mergeCell ref="AO10:AO12"/>
    <mergeCell ref="AZ10:AZ12"/>
    <mergeCell ref="BD10:BD12"/>
    <mergeCell ref="AP10:AP12"/>
    <mergeCell ref="AT10:AT12"/>
    <mergeCell ref="AU10:AU12"/>
    <mergeCell ref="AY10:AY12"/>
    <mergeCell ref="AP13:AT13"/>
    <mergeCell ref="AP14:AP16"/>
    <mergeCell ref="AT14:AT16"/>
    <mergeCell ref="AU13:AY13"/>
    <mergeCell ref="AU14:AU16"/>
    <mergeCell ref="AY14:AY16"/>
    <mergeCell ref="BO13:BO16"/>
    <mergeCell ref="B14:B16"/>
    <mergeCell ref="F14:F16"/>
    <mergeCell ref="G14:G16"/>
    <mergeCell ref="K14:K16"/>
    <mergeCell ref="L14:L16"/>
    <mergeCell ref="P14:P16"/>
    <mergeCell ref="Q14:Q16"/>
    <mergeCell ref="BL13:BL16"/>
    <mergeCell ref="BM13:BM16"/>
    <mergeCell ref="BN13:BN16"/>
    <mergeCell ref="BH13:BH16"/>
    <mergeCell ref="BI13:BI16"/>
    <mergeCell ref="BJ13:BJ16"/>
    <mergeCell ref="BK13:BK16"/>
    <mergeCell ref="AA13:AE13"/>
    <mergeCell ref="AF13:AJ13"/>
    <mergeCell ref="BD14:BD16"/>
    <mergeCell ref="AK13:AO13"/>
    <mergeCell ref="AZ13:BD13"/>
    <mergeCell ref="BF13:BF16"/>
    <mergeCell ref="BG13:BG16"/>
    <mergeCell ref="AJ14:AJ16"/>
    <mergeCell ref="AK14:AK16"/>
    <mergeCell ref="A17:A20"/>
    <mergeCell ref="B17:F17"/>
    <mergeCell ref="G17:K17"/>
    <mergeCell ref="L17:P17"/>
    <mergeCell ref="Q17:U17"/>
    <mergeCell ref="V17:Z17"/>
    <mergeCell ref="AA17:AE17"/>
    <mergeCell ref="AF17:AJ17"/>
    <mergeCell ref="AK17:AO17"/>
    <mergeCell ref="AJ18:AJ20"/>
    <mergeCell ref="AK18:AK20"/>
    <mergeCell ref="AO18:AO20"/>
    <mergeCell ref="AA18:AA20"/>
    <mergeCell ref="AE18:AE20"/>
    <mergeCell ref="U14:U16"/>
    <mergeCell ref="V14:V16"/>
    <mergeCell ref="Z14:Z16"/>
    <mergeCell ref="AA14:AA16"/>
    <mergeCell ref="AE14:AE16"/>
    <mergeCell ref="AF14:AF16"/>
    <mergeCell ref="A13:A16"/>
    <mergeCell ref="B13:F13"/>
    <mergeCell ref="G13:K13"/>
    <mergeCell ref="L13:P13"/>
    <mergeCell ref="Q13:U13"/>
    <mergeCell ref="V13:Z13"/>
    <mergeCell ref="BO17:BO20"/>
    <mergeCell ref="BK17:BK20"/>
    <mergeCell ref="BL17:BL20"/>
    <mergeCell ref="B18:B20"/>
    <mergeCell ref="F18:F20"/>
    <mergeCell ref="G18:G20"/>
    <mergeCell ref="K18:K20"/>
    <mergeCell ref="L18:L20"/>
    <mergeCell ref="P18:P20"/>
    <mergeCell ref="BM17:BM20"/>
    <mergeCell ref="BN17:BN20"/>
    <mergeCell ref="AZ17:BD17"/>
    <mergeCell ref="BF17:BF20"/>
    <mergeCell ref="BG17:BG20"/>
    <mergeCell ref="BH17:BH20"/>
    <mergeCell ref="BI17:BI20"/>
    <mergeCell ref="BJ17:BJ20"/>
    <mergeCell ref="AF18:AF20"/>
    <mergeCell ref="AZ18:AZ20"/>
    <mergeCell ref="BD18:BD20"/>
    <mergeCell ref="Q18:Q20"/>
    <mergeCell ref="U18:U20"/>
    <mergeCell ref="V18:V20"/>
    <mergeCell ref="Z18:Z20"/>
    <mergeCell ref="AK21:AO21"/>
    <mergeCell ref="AZ21:BD21"/>
    <mergeCell ref="A21:A24"/>
    <mergeCell ref="B21:F21"/>
    <mergeCell ref="G21:K21"/>
    <mergeCell ref="L21:P21"/>
    <mergeCell ref="Q21:U21"/>
    <mergeCell ref="V21:Z21"/>
    <mergeCell ref="U22:U24"/>
    <mergeCell ref="V22:V24"/>
    <mergeCell ref="Z22:Z24"/>
    <mergeCell ref="AK22:AK24"/>
    <mergeCell ref="AO22:AO24"/>
    <mergeCell ref="AZ22:AZ24"/>
    <mergeCell ref="BD22:BD24"/>
    <mergeCell ref="BF21:BF24"/>
    <mergeCell ref="BG21:BG24"/>
    <mergeCell ref="BO21:BO24"/>
    <mergeCell ref="B22:B24"/>
    <mergeCell ref="F22:F24"/>
    <mergeCell ref="G22:G24"/>
    <mergeCell ref="K22:K24"/>
    <mergeCell ref="L22:L24"/>
    <mergeCell ref="P22:P24"/>
    <mergeCell ref="Q22:Q24"/>
    <mergeCell ref="BL21:BL24"/>
    <mergeCell ref="BM21:BM24"/>
    <mergeCell ref="BN21:BN24"/>
    <mergeCell ref="BH21:BH24"/>
    <mergeCell ref="BI21:BI24"/>
    <mergeCell ref="BJ21:BJ24"/>
    <mergeCell ref="BK21:BK24"/>
    <mergeCell ref="AA21:AE21"/>
    <mergeCell ref="AF21:AJ21"/>
    <mergeCell ref="AP21:AT21"/>
    <mergeCell ref="AA22:AA24"/>
    <mergeCell ref="AE22:AE24"/>
    <mergeCell ref="AF22:AF24"/>
    <mergeCell ref="AJ22:AJ24"/>
    <mergeCell ref="BM25:BM28"/>
    <mergeCell ref="BN25:BN28"/>
    <mergeCell ref="BH25:BH28"/>
    <mergeCell ref="BI25:BI28"/>
    <mergeCell ref="BJ25:BJ28"/>
    <mergeCell ref="BK25:BK28"/>
    <mergeCell ref="AA25:AE25"/>
    <mergeCell ref="AF25:AJ25"/>
    <mergeCell ref="BD26:BD28"/>
    <mergeCell ref="AK25:AO25"/>
    <mergeCell ref="AZ25:BD25"/>
    <mergeCell ref="BF25:BF28"/>
    <mergeCell ref="BG25:BG28"/>
    <mergeCell ref="AJ26:AJ28"/>
    <mergeCell ref="AK26:AK28"/>
    <mergeCell ref="AO26:AO28"/>
    <mergeCell ref="AZ26:AZ28"/>
    <mergeCell ref="AP25:AT25"/>
    <mergeCell ref="AP26:AP28"/>
    <mergeCell ref="AT26:AT28"/>
    <mergeCell ref="AU25:AY25"/>
    <mergeCell ref="AU26:AU28"/>
    <mergeCell ref="AY26:AY28"/>
    <mergeCell ref="A29:A32"/>
    <mergeCell ref="B29:F29"/>
    <mergeCell ref="G29:K29"/>
    <mergeCell ref="L29:P29"/>
    <mergeCell ref="Q29:U29"/>
    <mergeCell ref="V29:Z29"/>
    <mergeCell ref="AA29:AE29"/>
    <mergeCell ref="AF29:AJ29"/>
    <mergeCell ref="AK29:AO29"/>
    <mergeCell ref="AJ30:AJ32"/>
    <mergeCell ref="AK30:AK32"/>
    <mergeCell ref="AO30:AO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Z30:Z32"/>
    <mergeCell ref="AA30:AA32"/>
    <mergeCell ref="AE30:AE32"/>
    <mergeCell ref="U26:U28"/>
    <mergeCell ref="V26:V28"/>
    <mergeCell ref="Z26:Z28"/>
    <mergeCell ref="AA26:AA28"/>
    <mergeCell ref="AE26:AE28"/>
    <mergeCell ref="AF26:AF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L26:L28"/>
    <mergeCell ref="P26:P28"/>
    <mergeCell ref="Q26:Q28"/>
    <mergeCell ref="BM29:BM32"/>
    <mergeCell ref="BN29:BN32"/>
    <mergeCell ref="AZ29:BD29"/>
    <mergeCell ref="BF29:BF32"/>
    <mergeCell ref="BG29:BG32"/>
    <mergeCell ref="BH29:BH32"/>
    <mergeCell ref="BI29:BI32"/>
    <mergeCell ref="BJ29:BJ32"/>
    <mergeCell ref="AF30:AF32"/>
    <mergeCell ref="AZ30:AZ32"/>
    <mergeCell ref="BD30:BD32"/>
    <mergeCell ref="AK33:AO33"/>
    <mergeCell ref="AZ33:BD33"/>
    <mergeCell ref="A33:A36"/>
    <mergeCell ref="B33:F33"/>
    <mergeCell ref="G33:K33"/>
    <mergeCell ref="L33:P33"/>
    <mergeCell ref="Q33:U33"/>
    <mergeCell ref="V33:Z33"/>
    <mergeCell ref="U34:U36"/>
    <mergeCell ref="V34:V36"/>
    <mergeCell ref="Z34:Z36"/>
    <mergeCell ref="B34:B36"/>
    <mergeCell ref="F34:F36"/>
    <mergeCell ref="G34:G36"/>
    <mergeCell ref="K34:K36"/>
    <mergeCell ref="L34:L36"/>
    <mergeCell ref="P34:P36"/>
    <mergeCell ref="Q34:Q36"/>
    <mergeCell ref="BL33:BL36"/>
    <mergeCell ref="BM33:BM36"/>
    <mergeCell ref="BH33:BH36"/>
    <mergeCell ref="BI33:BI36"/>
    <mergeCell ref="BJ33:BJ36"/>
    <mergeCell ref="BK33:BK36"/>
    <mergeCell ref="AA33:AE33"/>
    <mergeCell ref="AF33:AJ33"/>
    <mergeCell ref="AK34:AK36"/>
    <mergeCell ref="BF33:BF36"/>
    <mergeCell ref="BG33:BG36"/>
    <mergeCell ref="AA34:AA36"/>
    <mergeCell ref="AE34:AE36"/>
    <mergeCell ref="AF34:AF36"/>
    <mergeCell ref="AJ34:AJ36"/>
    <mergeCell ref="AO34:AO36"/>
    <mergeCell ref="AZ34:AZ36"/>
    <mergeCell ref="BD34:BD36"/>
    <mergeCell ref="AP33:AT33"/>
    <mergeCell ref="AP34:AP36"/>
    <mergeCell ref="AT34:AT36"/>
    <mergeCell ref="AU33:AY33"/>
    <mergeCell ref="AU34:AU36"/>
    <mergeCell ref="AY34:AY36"/>
    <mergeCell ref="AU46:AU48"/>
    <mergeCell ref="AY46:AY48"/>
    <mergeCell ref="A45:A48"/>
    <mergeCell ref="B45:F45"/>
    <mergeCell ref="G45:K45"/>
    <mergeCell ref="L45:P45"/>
    <mergeCell ref="Q45:U45"/>
    <mergeCell ref="V45:Z45"/>
    <mergeCell ref="BH45:BH48"/>
    <mergeCell ref="BO45:BO48"/>
    <mergeCell ref="BL45:BL48"/>
    <mergeCell ref="BM45:BM48"/>
    <mergeCell ref="BN45:BN48"/>
    <mergeCell ref="BP33:BP36"/>
    <mergeCell ref="BK45:BK48"/>
    <mergeCell ref="BF45:BF48"/>
    <mergeCell ref="BG45:BG48"/>
    <mergeCell ref="BI45:BI48"/>
    <mergeCell ref="BJ45:BJ48"/>
    <mergeCell ref="BO33:BO36"/>
    <mergeCell ref="BN33:BN36"/>
    <mergeCell ref="BP45:BP48"/>
    <mergeCell ref="BI37:BI40"/>
    <mergeCell ref="BI41:BI44"/>
    <mergeCell ref="BJ37:BJ40"/>
    <mergeCell ref="BJ41:BJ44"/>
    <mergeCell ref="BP37:BP40"/>
    <mergeCell ref="BP41:BP44"/>
    <mergeCell ref="BL41:BL44"/>
    <mergeCell ref="BM41:BM44"/>
    <mergeCell ref="BN41:BN44"/>
    <mergeCell ref="BO41:BO44"/>
    <mergeCell ref="BO37:BO40"/>
    <mergeCell ref="BO29:BO32"/>
    <mergeCell ref="BK29:BK32"/>
    <mergeCell ref="BL29:BL32"/>
    <mergeCell ref="BO25:BO28"/>
    <mergeCell ref="BL25:BL28"/>
    <mergeCell ref="K46:K48"/>
    <mergeCell ref="L46:L48"/>
    <mergeCell ref="P46:P48"/>
    <mergeCell ref="Q46:Q48"/>
    <mergeCell ref="Z38:Z40"/>
    <mergeCell ref="AO38:AO40"/>
    <mergeCell ref="AP37:AT37"/>
    <mergeCell ref="AP38:AP40"/>
    <mergeCell ref="AT38:AT40"/>
    <mergeCell ref="V37:Z37"/>
    <mergeCell ref="V38:V40"/>
    <mergeCell ref="AA37:AE37"/>
    <mergeCell ref="AA38:AA40"/>
    <mergeCell ref="AE38:AE40"/>
    <mergeCell ref="AA42:AA44"/>
    <mergeCell ref="AE42:AE44"/>
    <mergeCell ref="AF41:AJ41"/>
    <mergeCell ref="AF42:AF44"/>
    <mergeCell ref="AJ42:AJ44"/>
    <mergeCell ref="BP9:BP12"/>
    <mergeCell ref="BP13:BP16"/>
    <mergeCell ref="BP17:BP20"/>
    <mergeCell ref="BP21:BP24"/>
    <mergeCell ref="BP25:BP28"/>
    <mergeCell ref="BP29:BP32"/>
    <mergeCell ref="BD46:BD48"/>
    <mergeCell ref="AA45:AE45"/>
    <mergeCell ref="AF45:AJ45"/>
    <mergeCell ref="AK45:AO45"/>
    <mergeCell ref="AZ45:BD45"/>
    <mergeCell ref="AJ46:AJ48"/>
    <mergeCell ref="AK46:AK48"/>
    <mergeCell ref="AO46:AO48"/>
    <mergeCell ref="AZ46:AZ48"/>
    <mergeCell ref="AP45:AT45"/>
    <mergeCell ref="AP46:AP48"/>
    <mergeCell ref="AT46:AT48"/>
    <mergeCell ref="AU45:AY45"/>
    <mergeCell ref="AF37:AJ37"/>
    <mergeCell ref="AF38:AF40"/>
    <mergeCell ref="AJ38:AJ40"/>
    <mergeCell ref="AK37:AO37"/>
    <mergeCell ref="AK38:AK40"/>
    <mergeCell ref="A51:BD51"/>
    <mergeCell ref="B37:F37"/>
    <mergeCell ref="B38:B40"/>
    <mergeCell ref="F38:F40"/>
    <mergeCell ref="A37:A40"/>
    <mergeCell ref="A41:A44"/>
    <mergeCell ref="G37:K37"/>
    <mergeCell ref="U46:U48"/>
    <mergeCell ref="V46:V48"/>
    <mergeCell ref="Z46:Z48"/>
    <mergeCell ref="AA46:AA48"/>
    <mergeCell ref="AE46:AE48"/>
    <mergeCell ref="AF46:AF48"/>
    <mergeCell ref="B46:B48"/>
    <mergeCell ref="F46:F48"/>
    <mergeCell ref="G46:G48"/>
    <mergeCell ref="B41:F41"/>
    <mergeCell ref="B42:B44"/>
    <mergeCell ref="F42:F44"/>
    <mergeCell ref="G41:K41"/>
    <mergeCell ref="G42:G44"/>
    <mergeCell ref="K42:K44"/>
    <mergeCell ref="L41:P41"/>
    <mergeCell ref="G38:G40"/>
    <mergeCell ref="K38:K40"/>
    <mergeCell ref="L37:P37"/>
    <mergeCell ref="L38:L40"/>
    <mergeCell ref="P38:P40"/>
    <mergeCell ref="Q37:U37"/>
    <mergeCell ref="Q38:Q40"/>
    <mergeCell ref="U38:U40"/>
    <mergeCell ref="AA41:AE41"/>
    <mergeCell ref="L42:L44"/>
    <mergeCell ref="P42:P44"/>
    <mergeCell ref="Q41:U41"/>
    <mergeCell ref="Q42:Q44"/>
    <mergeCell ref="U42:U44"/>
    <mergeCell ref="V41:Z41"/>
    <mergeCell ref="V42:V44"/>
    <mergeCell ref="Z42:Z44"/>
    <mergeCell ref="AK41:AO41"/>
    <mergeCell ref="AK42:AK44"/>
    <mergeCell ref="AO42:AO44"/>
    <mergeCell ref="AP41:AT41"/>
    <mergeCell ref="AP42:AP44"/>
    <mergeCell ref="AT42:AT44"/>
    <mergeCell ref="AU41:AY41"/>
    <mergeCell ref="AU42:AU44"/>
    <mergeCell ref="AY42:AY44"/>
    <mergeCell ref="AP17:AT17"/>
    <mergeCell ref="AP18:AP20"/>
    <mergeCell ref="AT18:AT20"/>
    <mergeCell ref="AU17:AY17"/>
    <mergeCell ref="AU18:AU20"/>
    <mergeCell ref="AY18:AY20"/>
    <mergeCell ref="AU30:AU32"/>
    <mergeCell ref="AY30:AY32"/>
    <mergeCell ref="AP29:AT29"/>
    <mergeCell ref="AP30:AP32"/>
    <mergeCell ref="AT30:AT32"/>
    <mergeCell ref="AU29:AY29"/>
    <mergeCell ref="AU21:AY21"/>
    <mergeCell ref="AP22:AP24"/>
    <mergeCell ref="AT22:AT24"/>
    <mergeCell ref="AU22:AU24"/>
    <mergeCell ref="AY22:AY24"/>
    <mergeCell ref="AZ41:BD41"/>
    <mergeCell ref="AZ42:AZ44"/>
    <mergeCell ref="BD42:BD44"/>
    <mergeCell ref="AZ37:BD37"/>
    <mergeCell ref="AZ38:AZ40"/>
    <mergeCell ref="BD38:BD40"/>
    <mergeCell ref="AU37:AY37"/>
    <mergeCell ref="AU38:AU40"/>
    <mergeCell ref="AY38:AY40"/>
    <mergeCell ref="BL37:BL40"/>
    <mergeCell ref="BM37:BM40"/>
    <mergeCell ref="BN37:BN40"/>
    <mergeCell ref="BK37:BK40"/>
    <mergeCell ref="BK41:BK44"/>
    <mergeCell ref="BF37:BF40"/>
    <mergeCell ref="BF41:BF44"/>
    <mergeCell ref="BG37:BG40"/>
    <mergeCell ref="BH37:BH40"/>
    <mergeCell ref="BG41:BG44"/>
    <mergeCell ref="BH41:BH44"/>
  </mergeCells>
  <phoneticPr fontId="2"/>
  <pageMargins left="0.7" right="0.7" top="0.75" bottom="0.75" header="0.3" footer="0.3"/>
  <pageSetup paperSize="9" orientation="portrait" horizontalDpi="4294967293" verticalDpi="0" r:id="rId1"/>
  <ignoredErrors>
    <ignoredError sqref="BF5:BQ4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T156"/>
  <sheetViews>
    <sheetView zoomScale="70" zoomScaleNormal="70" workbookViewId="0">
      <selection activeCell="H6" sqref="H6:J8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50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小学生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172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" t="s">
        <v>171</v>
      </c>
      <c r="AC2" s="325" t="str">
        <f>A2</f>
        <v>　Aグループ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173</v>
      </c>
      <c r="B3" s="421" t="s">
        <v>174</v>
      </c>
      <c r="C3" s="421"/>
      <c r="D3" s="421"/>
      <c r="E3" s="421"/>
      <c r="F3" s="421"/>
      <c r="G3" s="421" t="s">
        <v>175</v>
      </c>
      <c r="H3" s="421"/>
      <c r="I3" s="421"/>
      <c r="J3" s="421"/>
      <c r="K3" s="421"/>
      <c r="L3" s="421" t="s">
        <v>176</v>
      </c>
      <c r="M3" s="421"/>
      <c r="N3" s="421"/>
      <c r="O3" s="421"/>
      <c r="P3" s="421"/>
      <c r="Q3" s="421" t="s">
        <v>177</v>
      </c>
      <c r="R3" s="421"/>
      <c r="S3" s="421"/>
      <c r="T3" s="421"/>
      <c r="U3" s="421"/>
      <c r="V3" s="421" t="s">
        <v>178</v>
      </c>
      <c r="W3" s="421"/>
      <c r="X3" s="421"/>
      <c r="Y3" s="421"/>
      <c r="Z3" s="423"/>
      <c r="AC3" s="419" t="str">
        <f>A3</f>
        <v>サブDコート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はりキッズボンバー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はりキッズボンバー</v>
      </c>
      <c r="AD5" s="267">
        <f>IF(B6&gt;F6,1,0)+IF(G6&gt;K6,1,0)+IF(L6&gt;P6,1,0)+IF(Q6&gt;U6,1,0)+IF(V6&gt;Z6,1,0)</f>
        <v>2</v>
      </c>
      <c r="AE5" s="267">
        <f>IF(F6&gt;B6,1,0)+IF(K6&gt;G6,1,0)+IF(P6&gt;L6,1,0)+IF(U6&gt;Q6,1,0)+IF(Z6&gt;V6,1,0)</f>
        <v>2</v>
      </c>
      <c r="AF5" s="268">
        <f>SUM(AD5/(AD5+AE5))</f>
        <v>0.5</v>
      </c>
      <c r="AG5" s="267">
        <f>RANK(AF5,$AF$5:$AF$24,0)</f>
        <v>3</v>
      </c>
      <c r="AH5" s="267">
        <f>SUM(B6+G6+L6+Q6+V6)</f>
        <v>6</v>
      </c>
      <c r="AI5" s="267">
        <f>SUM(F6+K6+P6+U6+Z6)</f>
        <v>5</v>
      </c>
      <c r="AJ5" s="268">
        <f>SUM(AH5/(AH5+AI5))</f>
        <v>0.54545454545454541</v>
      </c>
      <c r="AK5" s="267">
        <f>RANK(AJ5,$AJ$5:$AJ$24,0)</f>
        <v>3</v>
      </c>
      <c r="AL5" s="267">
        <f>SUM(C6+C7+C8+H6+H7+H8+M6+M7+M8+R6+R7+R8+W6+W7+W8)</f>
        <v>150</v>
      </c>
      <c r="AM5" s="267">
        <f>SUM(E6+E7+E8+J6+J7+J8+O6+O7+O8+T6+T7+T8+Y6+Y7+Y8)</f>
        <v>120</v>
      </c>
      <c r="AN5" s="268">
        <f>SUM(AL5/(AL5+AM5))</f>
        <v>0.55555555555555558</v>
      </c>
      <c r="AO5" s="267">
        <f>RANK(AN5,$AN$5:$AN$24,0)</f>
        <v>2</v>
      </c>
      <c r="AP5" s="268">
        <f>RANK(AF5,$AF$5:$AF$24,1)+AJ5</f>
        <v>3.5454545454545454</v>
      </c>
      <c r="AQ5" s="268">
        <f>RANK(AP5,$AP$5:$AP$24,1)+AN5</f>
        <v>3.5555555555555554</v>
      </c>
      <c r="AR5" s="432" t="str">
        <f>$AC$5</f>
        <v>はりキッズボンバー</v>
      </c>
      <c r="AS5" s="433">
        <f>RANK(AQ5,$AQ$5:$AQ$24)</f>
        <v>3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2</v>
      </c>
      <c r="H6" s="38">
        <v>11</v>
      </c>
      <c r="I6" s="80" t="s">
        <v>29</v>
      </c>
      <c r="J6" s="38">
        <v>15</v>
      </c>
      <c r="K6" s="414">
        <f>IF(J6&gt;H6,1,0)+IF(J7&gt;H7,1,0)+IF(J8&gt;H8,1,0)</f>
        <v>1</v>
      </c>
      <c r="L6" s="414">
        <f>IF(M6&gt;O6,1,0)+IF(M7&gt;O7,1,0)+IF(M8&gt;O8,1,0)</f>
        <v>1</v>
      </c>
      <c r="M6" s="38">
        <v>15</v>
      </c>
      <c r="N6" s="80" t="s">
        <v>29</v>
      </c>
      <c r="O6" s="38">
        <v>9</v>
      </c>
      <c r="P6" s="414">
        <f>IF(O6&gt;M6,1,0)+IF(O7&gt;M7,1,0)+IF(O8&gt;M8,1,0)</f>
        <v>2</v>
      </c>
      <c r="Q6" s="414">
        <f>IF(R6&gt;T6,1,0)+IF(R7&gt;T7,1,0)+IF(R8&gt;T8,1,0)</f>
        <v>1</v>
      </c>
      <c r="R6" s="38">
        <v>11</v>
      </c>
      <c r="S6" s="80" t="s">
        <v>29</v>
      </c>
      <c r="T6" s="38">
        <v>15</v>
      </c>
      <c r="U6" s="414">
        <f>IF(T6&gt;R6,1,0)+IF(T7&gt;R7,1,0)+IF(T8&gt;R8,1,0)</f>
        <v>2</v>
      </c>
      <c r="V6" s="414">
        <f>IF(W6&gt;Y6,1,0)+IF(W7&gt;Y7,1,0)+IF(W8&gt;Y8,1,0)</f>
        <v>2</v>
      </c>
      <c r="W6" s="38">
        <v>15</v>
      </c>
      <c r="X6" s="80" t="s">
        <v>29</v>
      </c>
      <c r="Y6" s="38">
        <v>1</v>
      </c>
      <c r="Z6" s="415">
        <f>IF(Y6&gt;W6,1,0)+IF(Y7&gt;W7,1,0)+IF(Y8&gt;W8,1,0)</f>
        <v>0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15</v>
      </c>
      <c r="I7" s="80" t="s">
        <v>29</v>
      </c>
      <c r="J7" s="38">
        <v>9</v>
      </c>
      <c r="K7" s="414"/>
      <c r="L7" s="414"/>
      <c r="M7" s="38">
        <v>14</v>
      </c>
      <c r="N7" s="80" t="s">
        <v>29</v>
      </c>
      <c r="O7" s="38">
        <v>16</v>
      </c>
      <c r="P7" s="414"/>
      <c r="Q7" s="414"/>
      <c r="R7" s="38">
        <v>15</v>
      </c>
      <c r="S7" s="80" t="s">
        <v>29</v>
      </c>
      <c r="T7" s="38">
        <v>9</v>
      </c>
      <c r="U7" s="414"/>
      <c r="V7" s="414"/>
      <c r="W7" s="38">
        <v>15</v>
      </c>
      <c r="X7" s="80" t="s">
        <v>29</v>
      </c>
      <c r="Y7" s="38">
        <v>3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>
        <v>15</v>
      </c>
      <c r="I8" s="80" t="s">
        <v>29</v>
      </c>
      <c r="J8" s="38">
        <v>13</v>
      </c>
      <c r="K8" s="414"/>
      <c r="L8" s="414"/>
      <c r="M8" s="38">
        <v>12</v>
      </c>
      <c r="N8" s="80" t="s">
        <v>29</v>
      </c>
      <c r="O8" s="38">
        <v>15</v>
      </c>
      <c r="P8" s="414"/>
      <c r="Q8" s="414"/>
      <c r="R8" s="38">
        <v>12</v>
      </c>
      <c r="S8" s="80" t="s">
        <v>29</v>
      </c>
      <c r="T8" s="38">
        <v>15</v>
      </c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豊田JV朝日　B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豊田JV朝日　B</v>
      </c>
      <c r="AD9" s="361">
        <f>IF(B10&gt;F10,1,0)+IF(G10&gt;K10,1,0)+IF(L10&gt;P10,1,0)+IF(Q10&gt;U10,1,0)+IF(V10&gt;Z10,1,0)</f>
        <v>1</v>
      </c>
      <c r="AE9" s="361">
        <f>IF(F10&gt;B10,1,0)+IF(K10&gt;G10,1,0)+IF(P10&gt;L10,1,0)+IF(U10&gt;Q10,1,0)+IF(Z10&gt;V10,1,0)</f>
        <v>3</v>
      </c>
      <c r="AF9" s="363">
        <f>SUM(AD9/(AD9+AE9))</f>
        <v>0.25</v>
      </c>
      <c r="AG9" s="361">
        <f>RANK(AF9,$AF$5:$AF$24,0)</f>
        <v>4</v>
      </c>
      <c r="AH9" s="361">
        <f>SUM(B10+G10+L10+Q10+V10)</f>
        <v>4</v>
      </c>
      <c r="AI9" s="361">
        <f>SUM(F10+K10+P10+U10+Z10)</f>
        <v>6</v>
      </c>
      <c r="AJ9" s="363">
        <f>SUM(AH9/(AH9+AI9))</f>
        <v>0.4</v>
      </c>
      <c r="AK9" s="361">
        <f>RANK(AJ9,$AJ$5:$AJ$24,0)</f>
        <v>4</v>
      </c>
      <c r="AL9" s="361">
        <f>SUM(C10+C11+C12+H10+H11+H12+M10+M11+M12+R10+R11+R12+W10+W11+W12)</f>
        <v>136</v>
      </c>
      <c r="AM9" s="361">
        <f>SUM(E10+E11+E12+J10+J11+J12+O10+O11+O12+T10+T11+T12+Y10+Y11+Y12)</f>
        <v>138</v>
      </c>
      <c r="AN9" s="363">
        <f>SUM(AL9/(AL9+AM9))</f>
        <v>0.49635036496350365</v>
      </c>
      <c r="AO9" s="361">
        <f>RANK(AN9,$AN$5:$AN$24,0)</f>
        <v>4</v>
      </c>
      <c r="AP9" s="363">
        <f>RANK(AF9,$AF$5:$AF$24,1)+AJ9</f>
        <v>2.4</v>
      </c>
      <c r="AQ9" s="363">
        <f>RANK(AP9,$AP$5:$AP$24,1)+AN9</f>
        <v>2.4963503649635035</v>
      </c>
      <c r="AR9" s="240" t="str">
        <f>$AC$9</f>
        <v>豊田JV朝日　B</v>
      </c>
      <c r="AS9" s="406">
        <f>RANK(AQ9,$AQ$5:$AQ$24)</f>
        <v>4</v>
      </c>
      <c r="AT9" s="78"/>
    </row>
    <row r="10" spans="1:46" ht="21.95" customHeight="1" x14ac:dyDescent="0.15">
      <c r="A10" s="408"/>
      <c r="B10" s="404">
        <f>IF(C10&gt;E10,1,0)+IF(C11&gt;E11,1,0)+IF(C12&gt;E12,1,0)</f>
        <v>1</v>
      </c>
      <c r="C10" s="58">
        <f>J6</f>
        <v>15</v>
      </c>
      <c r="D10" s="88" t="s">
        <v>42</v>
      </c>
      <c r="E10" s="58">
        <f>H6</f>
        <v>11</v>
      </c>
      <c r="F10" s="404">
        <f>IF(E10&gt;C10,1,0)+IF(E11&gt;C11,1,0)+IF(E12&gt;C12,1,0)</f>
        <v>2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0</v>
      </c>
      <c r="M10" s="38">
        <v>14</v>
      </c>
      <c r="N10" s="80" t="s">
        <v>42</v>
      </c>
      <c r="O10" s="38">
        <v>16</v>
      </c>
      <c r="P10" s="414">
        <f>IF(O10&gt;M10,1,0)+IF(O11&gt;M11,1,0)+IF(O12&gt;M12,1,0)</f>
        <v>2</v>
      </c>
      <c r="Q10" s="414">
        <f>IF(R10&gt;T10,1,0)+IF(R11&gt;T11,1,0)+IF(R12&gt;T12,1,0)</f>
        <v>1</v>
      </c>
      <c r="R10" s="38">
        <v>15</v>
      </c>
      <c r="S10" s="80" t="s">
        <v>42</v>
      </c>
      <c r="T10" s="38">
        <v>9</v>
      </c>
      <c r="U10" s="414">
        <f>IF(T10&gt;R10,1,0)+IF(T11&gt;R11,1,0)+IF(T12&gt;R12,1,0)</f>
        <v>2</v>
      </c>
      <c r="V10" s="414">
        <f>IF(W10&gt;Y10,1,0)+IF(W11&gt;Y11,1,0)+IF(W12&gt;Y12,1,0)</f>
        <v>2</v>
      </c>
      <c r="W10" s="38">
        <v>15</v>
      </c>
      <c r="X10" s="80" t="s">
        <v>42</v>
      </c>
      <c r="Y10" s="38">
        <v>13</v>
      </c>
      <c r="Z10" s="415">
        <f>IF(Y10&gt;W10,1,0)+IF(Y11&gt;W11,1,0)+IF(Y12&gt;W12,1,0)</f>
        <v>0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9</v>
      </c>
      <c r="D11" s="88" t="s">
        <v>42</v>
      </c>
      <c r="E11" s="58">
        <f>H7</f>
        <v>15</v>
      </c>
      <c r="F11" s="404"/>
      <c r="G11" s="410"/>
      <c r="H11" s="56"/>
      <c r="I11" s="87" t="s">
        <v>29</v>
      </c>
      <c r="J11" s="56"/>
      <c r="K11" s="410"/>
      <c r="L11" s="414"/>
      <c r="M11" s="38">
        <v>16</v>
      </c>
      <c r="N11" s="80" t="s">
        <v>29</v>
      </c>
      <c r="O11" s="38">
        <v>17</v>
      </c>
      <c r="P11" s="414"/>
      <c r="Q11" s="414"/>
      <c r="R11" s="38">
        <v>11</v>
      </c>
      <c r="S11" s="80" t="s">
        <v>29</v>
      </c>
      <c r="T11" s="38">
        <v>15</v>
      </c>
      <c r="U11" s="414"/>
      <c r="V11" s="414"/>
      <c r="W11" s="38">
        <v>15</v>
      </c>
      <c r="X11" s="80" t="s">
        <v>29</v>
      </c>
      <c r="Y11" s="38">
        <v>12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13</v>
      </c>
      <c r="D12" s="88" t="s">
        <v>35</v>
      </c>
      <c r="E12" s="58">
        <f>H8</f>
        <v>15</v>
      </c>
      <c r="F12" s="404"/>
      <c r="G12" s="410"/>
      <c r="H12" s="56"/>
      <c r="I12" s="87" t="s">
        <v>35</v>
      </c>
      <c r="J12" s="56"/>
      <c r="K12" s="410"/>
      <c r="L12" s="414"/>
      <c r="M12" s="38"/>
      <c r="N12" s="80" t="s">
        <v>35</v>
      </c>
      <c r="O12" s="38"/>
      <c r="P12" s="414"/>
      <c r="Q12" s="414"/>
      <c r="R12" s="38">
        <v>13</v>
      </c>
      <c r="S12" s="80" t="s">
        <v>35</v>
      </c>
      <c r="T12" s="38">
        <v>15</v>
      </c>
      <c r="U12" s="414"/>
      <c r="V12" s="414"/>
      <c r="W12" s="38"/>
      <c r="X12" s="80" t="s">
        <v>35</v>
      </c>
      <c r="Y12" s="38"/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浄水クラブ　B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浄水クラブ　B</v>
      </c>
      <c r="AD13" s="361">
        <f>IF(B14&gt;F14,1,0)+IF(G14&gt;K14,1,0)+IF(L14&gt;P14,1,0)+IF(Q14&gt;U14,1,0)+IF(V14&gt;Z14,1,0)</f>
        <v>4</v>
      </c>
      <c r="AE13" s="361">
        <f>IF(F14&gt;B14,1,0)+IF(K14&gt;G14,1,0)+IF(P14&gt;L14,1,0)+IF(U14&gt;Q14,1,0)+IF(Z14&gt;V14,1,0)</f>
        <v>0</v>
      </c>
      <c r="AF13" s="363">
        <f>SUM(AD13/(AD13+AE13))</f>
        <v>1</v>
      </c>
      <c r="AG13" s="361">
        <f>RANK(AF13,$AF$5:$AF$24,0)</f>
        <v>1</v>
      </c>
      <c r="AH13" s="361">
        <f>SUM(B14+G14+L14+Q14+V14)</f>
        <v>8</v>
      </c>
      <c r="AI13" s="361">
        <f>SUM(F14+K14+P14+U14+Z14)</f>
        <v>1</v>
      </c>
      <c r="AJ13" s="363">
        <f>SUM(AH13/(AH13+AI13))</f>
        <v>0.88888888888888884</v>
      </c>
      <c r="AK13" s="361">
        <f>RANK(AJ13,$AJ$5:$AJ$24,0)</f>
        <v>1</v>
      </c>
      <c r="AL13" s="361">
        <f>SUM(C14+C15+C16+H14+H15+H16+M14+M15+M16+R14+R15+R16+W14+W15+W16)</f>
        <v>133</v>
      </c>
      <c r="AM13" s="361">
        <f>SUM(E14+E15+E16+J14+J15+J16+O14+O15+O16+T14+T15+T16+Y14+Y15+Y16)</f>
        <v>98</v>
      </c>
      <c r="AN13" s="363">
        <f>SUM(AL13/(AL13+AM13))</f>
        <v>0.5757575757575758</v>
      </c>
      <c r="AO13" s="361">
        <f>RANK(AN13,$AN$5:$AN$24,0)</f>
        <v>1</v>
      </c>
      <c r="AP13" s="363">
        <f>RANK(AF13,$AF$5:$AF$24,1)+AJ13</f>
        <v>5.8888888888888893</v>
      </c>
      <c r="AQ13" s="416">
        <f>RANK(AP13,$AP$5:$AP$24,1)+AN13</f>
        <v>5.5757575757575761</v>
      </c>
      <c r="AR13" s="418" t="str">
        <f>$AC$13</f>
        <v>浄水クラブ　B</v>
      </c>
      <c r="AS13" s="406">
        <f>RANK(AQ13,$AQ$5:$AQ$24)</f>
        <v>1</v>
      </c>
      <c r="AT13" s="78"/>
    </row>
    <row r="14" spans="1:46" ht="21.95" customHeight="1" x14ac:dyDescent="0.15">
      <c r="A14" s="408"/>
      <c r="B14" s="404">
        <f>IF(C14&gt;E14,1,0)+IF(C15&gt;E15,1,0)+IF(C16&gt;E16,1,0)</f>
        <v>2</v>
      </c>
      <c r="C14" s="58">
        <f>O6</f>
        <v>9</v>
      </c>
      <c r="D14" s="88" t="s">
        <v>35</v>
      </c>
      <c r="E14" s="58">
        <f>M6</f>
        <v>15</v>
      </c>
      <c r="F14" s="404">
        <f>IF(E14&gt;C14,1,0)+IF(E15&gt;C15,1,0)+IF(E16&gt;C16,1,0)</f>
        <v>1</v>
      </c>
      <c r="G14" s="404">
        <f>IF(H14&gt;J14,1,0)+IF(H15&gt;J15,1,0)+IF(H16&gt;J16,1,0)</f>
        <v>2</v>
      </c>
      <c r="H14" s="58">
        <f>O10</f>
        <v>16</v>
      </c>
      <c r="I14" s="88" t="s">
        <v>35</v>
      </c>
      <c r="J14" s="58">
        <f>M10</f>
        <v>14</v>
      </c>
      <c r="K14" s="404">
        <f>IF(J14&gt;H14,1,0)+IF(J15&gt;H15,1,0)+IF(J16&gt;H16,1,0)</f>
        <v>0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2</v>
      </c>
      <c r="R14" s="38">
        <v>15</v>
      </c>
      <c r="S14" s="80" t="s">
        <v>35</v>
      </c>
      <c r="T14" s="38">
        <v>10</v>
      </c>
      <c r="U14" s="414">
        <f>IF(T14&gt;R14,1,0)+IF(T15&gt;R15,1,0)+IF(T16&gt;R16,1,0)</f>
        <v>0</v>
      </c>
      <c r="V14" s="414">
        <f>IF(W14&gt;Y14,1,0)+IF(W15&gt;Y15,1,0)+IF(W16&gt;Y16,1,0)</f>
        <v>2</v>
      </c>
      <c r="W14" s="38">
        <v>15</v>
      </c>
      <c r="X14" s="80" t="s">
        <v>35</v>
      </c>
      <c r="Y14" s="38">
        <v>7</v>
      </c>
      <c r="Z14" s="415">
        <f>IF(Y14&gt;W14,1,0)+IF(Y15&gt;W15,1,0)+IF(Y16&gt;W16,1,0)</f>
        <v>0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16</v>
      </c>
      <c r="D15" s="88" t="s">
        <v>42</v>
      </c>
      <c r="E15" s="58">
        <f>M7</f>
        <v>14</v>
      </c>
      <c r="F15" s="404"/>
      <c r="G15" s="404"/>
      <c r="H15" s="58">
        <f>O11</f>
        <v>17</v>
      </c>
      <c r="I15" s="88" t="s">
        <v>42</v>
      </c>
      <c r="J15" s="58">
        <f>M11</f>
        <v>16</v>
      </c>
      <c r="K15" s="404"/>
      <c r="L15" s="410"/>
      <c r="M15" s="56"/>
      <c r="N15" s="87" t="s">
        <v>35</v>
      </c>
      <c r="O15" s="56"/>
      <c r="P15" s="410"/>
      <c r="Q15" s="414"/>
      <c r="R15" s="38">
        <v>15</v>
      </c>
      <c r="S15" s="80" t="s">
        <v>35</v>
      </c>
      <c r="T15" s="38">
        <v>2</v>
      </c>
      <c r="U15" s="414"/>
      <c r="V15" s="414"/>
      <c r="W15" s="38">
        <v>15</v>
      </c>
      <c r="X15" s="80" t="s">
        <v>35</v>
      </c>
      <c r="Y15" s="38">
        <v>8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15</v>
      </c>
      <c r="D16" s="88" t="s">
        <v>35</v>
      </c>
      <c r="E16" s="58">
        <f>M8</f>
        <v>12</v>
      </c>
      <c r="F16" s="404"/>
      <c r="G16" s="404"/>
      <c r="H16" s="58">
        <f>O12</f>
        <v>0</v>
      </c>
      <c r="I16" s="88" t="s">
        <v>35</v>
      </c>
      <c r="J16" s="58">
        <f>M12</f>
        <v>0</v>
      </c>
      <c r="K16" s="404"/>
      <c r="L16" s="410"/>
      <c r="M16" s="56"/>
      <c r="N16" s="87" t="s">
        <v>35</v>
      </c>
      <c r="O16" s="56"/>
      <c r="P16" s="410"/>
      <c r="Q16" s="414"/>
      <c r="R16" s="38"/>
      <c r="S16" s="80" t="s">
        <v>35</v>
      </c>
      <c r="T16" s="38"/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豊田JV朝日　A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豊田JV朝日　A</v>
      </c>
      <c r="AD17" s="361">
        <f>IF(B18&gt;F18,1,0)+IF(G18&gt;K18,1,0)+IF(L18&gt;P18,1,0)+IF(Q18&gt;U18,1,0)+IF(V18&gt;Z18,1,0)</f>
        <v>3</v>
      </c>
      <c r="AE17" s="361">
        <f>IF(F18&gt;B18,1,0)+IF(K18&gt;G18,1,0)+IF(P18&gt;L18,1,0)+IF(U18&gt;Q18,1,0)+IF(Z18&gt;V18,1,0)</f>
        <v>1</v>
      </c>
      <c r="AF17" s="363">
        <f>SUM(AD17/(AD17+AE17))</f>
        <v>0.75</v>
      </c>
      <c r="AG17" s="361">
        <f>RANK(AF17,$AF$5:$AF$24,0)</f>
        <v>2</v>
      </c>
      <c r="AH17" s="361">
        <f>SUM(B18+G18+L18+Q18+V18)</f>
        <v>6</v>
      </c>
      <c r="AI17" s="361">
        <f>SUM(F18+K18+P18+U18+Z18)</f>
        <v>4</v>
      </c>
      <c r="AJ17" s="363">
        <f>SUM(AH17/(AH17+AI17))</f>
        <v>0.6</v>
      </c>
      <c r="AK17" s="361">
        <f>RANK(AJ17,$AJ$5:$AJ$24,0)</f>
        <v>2</v>
      </c>
      <c r="AL17" s="361">
        <f>SUM(C18+C19+C20+H18+H19+H20+M18+M19+M20+R18+R19+R20+W18+W19+W20)</f>
        <v>120</v>
      </c>
      <c r="AM17" s="361">
        <f>SUM(E18+E19+E20+J18+J19+J20+O18+O19+O20+T18+T19+T20+Y18+Y19+Y20)</f>
        <v>117</v>
      </c>
      <c r="AN17" s="363">
        <f>SUM(AL17/(AL17+AM17))</f>
        <v>0.50632911392405067</v>
      </c>
      <c r="AO17" s="361">
        <f>RANK(AN17,$AN$5:$AN$24,0)</f>
        <v>3</v>
      </c>
      <c r="AP17" s="363">
        <f>RANK(AF17,$AF$5:$AF$24,1)+AJ17</f>
        <v>4.5999999999999996</v>
      </c>
      <c r="AQ17" s="363">
        <f>RANK(AP17,$AP$5:$AP$24,1)+AN17</f>
        <v>4.5063291139240507</v>
      </c>
      <c r="AR17" s="240" t="str">
        <f>$AC$17</f>
        <v>豊田JV朝日　A</v>
      </c>
      <c r="AS17" s="406">
        <f>RANK(AQ17,$AQ$5:$AQ$24)</f>
        <v>2</v>
      </c>
      <c r="AT17" s="78"/>
    </row>
    <row r="18" spans="1:46" ht="21.95" customHeight="1" x14ac:dyDescent="0.15">
      <c r="A18" s="408"/>
      <c r="B18" s="404">
        <f>IF(C18&gt;E18,1,0)+IF(C19&gt;E19,1,0)+IF(C20&gt;E20,1,0)</f>
        <v>2</v>
      </c>
      <c r="C18" s="58">
        <f>T6</f>
        <v>15</v>
      </c>
      <c r="D18" s="88" t="s">
        <v>29</v>
      </c>
      <c r="E18" s="58">
        <f>R6</f>
        <v>11</v>
      </c>
      <c r="F18" s="404">
        <f>IF(E18&gt;C18,1,0)+IF(E19&gt;C19,1,0)+IF(E20&gt;C20,1,0)</f>
        <v>1</v>
      </c>
      <c r="G18" s="404">
        <f>IF(H18&gt;J18,1,0)+IF(H19&gt;J19,1,0)+IF(H20&gt;J20,1,0)</f>
        <v>2</v>
      </c>
      <c r="H18" s="58">
        <f>T10</f>
        <v>9</v>
      </c>
      <c r="I18" s="88" t="s">
        <v>43</v>
      </c>
      <c r="J18" s="58">
        <f>R10</f>
        <v>15</v>
      </c>
      <c r="K18" s="404">
        <f>IF(J18&gt;H18,1,0)+IF(J19&gt;H19,1,0)+IF(J20&gt;H20,1,0)</f>
        <v>1</v>
      </c>
      <c r="L18" s="404">
        <f>IF(M18&gt;O18,1,0)+IF(M19&gt;O19,1,0)+IF(M20&gt;O20,1,0)</f>
        <v>0</v>
      </c>
      <c r="M18" s="58">
        <f>T14</f>
        <v>10</v>
      </c>
      <c r="N18" s="88" t="s">
        <v>29</v>
      </c>
      <c r="O18" s="58">
        <f>R14</f>
        <v>15</v>
      </c>
      <c r="P18" s="404">
        <f>IF(O18&gt;M18,1,0)+IF(O19&gt;M19,1,0)+IF(O20&gt;M20,1,0)</f>
        <v>2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15</v>
      </c>
      <c r="X18" s="80" t="s">
        <v>35</v>
      </c>
      <c r="Y18" s="38">
        <v>6</v>
      </c>
      <c r="Z18" s="415">
        <f>IF(Y18&gt;W18,1,0)+IF(Y19&gt;W19,1,0)+IF(Y20&gt;W20,1,0)</f>
        <v>0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9</v>
      </c>
      <c r="D19" s="88" t="s">
        <v>35</v>
      </c>
      <c r="E19" s="58">
        <f>R7</f>
        <v>15</v>
      </c>
      <c r="F19" s="404"/>
      <c r="G19" s="404"/>
      <c r="H19" s="58">
        <f>T11</f>
        <v>15</v>
      </c>
      <c r="I19" s="88" t="s">
        <v>29</v>
      </c>
      <c r="J19" s="58">
        <f>R11</f>
        <v>11</v>
      </c>
      <c r="K19" s="404"/>
      <c r="L19" s="404"/>
      <c r="M19" s="58">
        <f>T15</f>
        <v>2</v>
      </c>
      <c r="N19" s="88" t="s">
        <v>35</v>
      </c>
      <c r="O19" s="58">
        <f>R15</f>
        <v>15</v>
      </c>
      <c r="P19" s="404"/>
      <c r="Q19" s="410"/>
      <c r="R19" s="56"/>
      <c r="S19" s="87" t="s">
        <v>35</v>
      </c>
      <c r="T19" s="56"/>
      <c r="U19" s="410"/>
      <c r="V19" s="414"/>
      <c r="W19" s="38">
        <v>15</v>
      </c>
      <c r="X19" s="80" t="s">
        <v>35</v>
      </c>
      <c r="Y19" s="38">
        <v>4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15</v>
      </c>
      <c r="D20" s="88" t="s">
        <v>29</v>
      </c>
      <c r="E20" s="58">
        <f>R8</f>
        <v>12</v>
      </c>
      <c r="F20" s="404"/>
      <c r="G20" s="404"/>
      <c r="H20" s="58">
        <f>T12</f>
        <v>15</v>
      </c>
      <c r="I20" s="88" t="s">
        <v>43</v>
      </c>
      <c r="J20" s="58">
        <f>R12</f>
        <v>13</v>
      </c>
      <c r="K20" s="404"/>
      <c r="L20" s="404"/>
      <c r="M20" s="58">
        <f>T16</f>
        <v>0</v>
      </c>
      <c r="N20" s="88" t="s">
        <v>29</v>
      </c>
      <c r="O20" s="58">
        <f>R16</f>
        <v>0</v>
      </c>
      <c r="P20" s="404"/>
      <c r="Q20" s="410"/>
      <c r="R20" s="56"/>
      <c r="S20" s="87" t="s">
        <v>35</v>
      </c>
      <c r="T20" s="56"/>
      <c r="U20" s="410"/>
      <c r="V20" s="414"/>
      <c r="W20" s="38"/>
      <c r="X20" s="80" t="s">
        <v>35</v>
      </c>
      <c r="Y20" s="38"/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KHSキッズ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KHSキッズ</v>
      </c>
      <c r="AD21" s="361">
        <f>IF(B22&gt;F22,1,0)+IF(G22&gt;K22,1,0)+IF(L22&gt;P22,1,0)+IF(Q22&gt;U22,1,0)+IF(V22&gt;Z22,1,0)</f>
        <v>0</v>
      </c>
      <c r="AE21" s="361">
        <f>IF(F22&gt;B22,1,0)+IF(K22&gt;G22,1,0)+IF(P22&gt;L22,1,0)+IF(U22&gt;Q22,1,0)+IF(Z22&gt;V22,1,0)</f>
        <v>4</v>
      </c>
      <c r="AF21" s="363">
        <f>SUM(AD21/(AD21+AE21))</f>
        <v>0</v>
      </c>
      <c r="AG21" s="361">
        <f>RANK(AF21,$AF$5:$AF$24,0)</f>
        <v>5</v>
      </c>
      <c r="AH21" s="361">
        <f>SUM(B22+G22+L22+Q22+V22)</f>
        <v>0</v>
      </c>
      <c r="AI21" s="361">
        <f>SUM(F22+K22+P22+U22+Z22)</f>
        <v>8</v>
      </c>
      <c r="AJ21" s="363">
        <f>SUM(AH21/(AH21+AI21))</f>
        <v>0</v>
      </c>
      <c r="AK21" s="361">
        <f>RANK(AJ21,$AJ$5:$AJ$24,0)</f>
        <v>5</v>
      </c>
      <c r="AL21" s="361">
        <f>SUM(C22+C23+C24+H22+H23+H24+M22+M23+M24+R22+R23+R24+W22+W23+W24)</f>
        <v>54</v>
      </c>
      <c r="AM21" s="361">
        <f>SUM(E22+E23+E24+J22+J23+J24+O22+O23+O24+T22+T23+T24+Y22+Y23+Y24)</f>
        <v>120</v>
      </c>
      <c r="AN21" s="363">
        <f>SUM(AL21/(AL21+AM21))</f>
        <v>0.31034482758620691</v>
      </c>
      <c r="AO21" s="361">
        <f>RANK(AN21,$AN$5:$AN$24,0)</f>
        <v>5</v>
      </c>
      <c r="AP21" s="363">
        <f>RANK(AF21,$AF$5:$AF$24,1)+AJ21</f>
        <v>1</v>
      </c>
      <c r="AQ21" s="363">
        <f>RANK(AP21,$AP$5:$AP$24,1)+AN21</f>
        <v>1.3103448275862069</v>
      </c>
      <c r="AR21" s="240" t="str">
        <f>$AC$21</f>
        <v>KHSキッズ</v>
      </c>
      <c r="AS21" s="406">
        <f>RANK(AQ21,$AQ$5:$AQ$24)</f>
        <v>5</v>
      </c>
      <c r="AT21" s="78"/>
    </row>
    <row r="22" spans="1:46" ht="21.95" customHeight="1" x14ac:dyDescent="0.15">
      <c r="A22" s="408"/>
      <c r="B22" s="404">
        <f>IF(C22&gt;E22,1,0)+IF(C23&gt;E23,1,0)+IF(C24&gt;E24,1,0)</f>
        <v>0</v>
      </c>
      <c r="C22" s="58">
        <f>Y6</f>
        <v>1</v>
      </c>
      <c r="D22" s="88" t="s">
        <v>29</v>
      </c>
      <c r="E22" s="58">
        <f>W6</f>
        <v>15</v>
      </c>
      <c r="F22" s="404">
        <f>IF(E22&gt;C22,1,0)+IF(E23&gt;C23,1,0)+IF(E24&gt;C24,1,0)</f>
        <v>2</v>
      </c>
      <c r="G22" s="404">
        <f>IF(H22&gt;J22,1,0)+IF(H23&gt;J23,1,0)+IF(H24&gt;J24,1,0)</f>
        <v>0</v>
      </c>
      <c r="H22" s="58">
        <f>Y10</f>
        <v>13</v>
      </c>
      <c r="I22" s="88" t="s">
        <v>35</v>
      </c>
      <c r="J22" s="58">
        <f>W10</f>
        <v>15</v>
      </c>
      <c r="K22" s="404">
        <f>IF(J22&gt;H22,1,0)+IF(J23&gt;H23,1,0)+IF(J24&gt;H24,1,0)</f>
        <v>2</v>
      </c>
      <c r="L22" s="404">
        <f>IF(M22&gt;O22,1,0)+IF(M23&gt;O23,1,0)+IF(M24&gt;O24,1,0)</f>
        <v>0</v>
      </c>
      <c r="M22" s="58">
        <f>Y14</f>
        <v>7</v>
      </c>
      <c r="N22" s="88" t="s">
        <v>29</v>
      </c>
      <c r="O22" s="58">
        <f>W14</f>
        <v>15</v>
      </c>
      <c r="P22" s="404">
        <f>IF(O22&gt;M22,1,0)+IF(O23&gt;M23,1,0)+IF(O24&gt;M24,1,0)</f>
        <v>2</v>
      </c>
      <c r="Q22" s="404">
        <f>IF(R22&gt;T22,1,0)+IF(R23&gt;T23,1,0)+IF(R24&gt;T24,1,0)</f>
        <v>0</v>
      </c>
      <c r="R22" s="58">
        <f>Y18</f>
        <v>6</v>
      </c>
      <c r="S22" s="88" t="s">
        <v>35</v>
      </c>
      <c r="T22" s="58">
        <f>W18</f>
        <v>15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3</v>
      </c>
      <c r="D23" s="88" t="s">
        <v>29</v>
      </c>
      <c r="E23" s="58">
        <f>W7</f>
        <v>15</v>
      </c>
      <c r="F23" s="404"/>
      <c r="G23" s="404"/>
      <c r="H23" s="58">
        <f>Y11</f>
        <v>12</v>
      </c>
      <c r="I23" s="88" t="s">
        <v>35</v>
      </c>
      <c r="J23" s="58">
        <f>W11</f>
        <v>15</v>
      </c>
      <c r="K23" s="404"/>
      <c r="L23" s="404"/>
      <c r="M23" s="58">
        <f>Y15</f>
        <v>8</v>
      </c>
      <c r="N23" s="88" t="s">
        <v>29</v>
      </c>
      <c r="O23" s="58">
        <f>W15</f>
        <v>15</v>
      </c>
      <c r="P23" s="404"/>
      <c r="Q23" s="404"/>
      <c r="R23" s="58">
        <f>Y19</f>
        <v>4</v>
      </c>
      <c r="S23" s="88" t="s">
        <v>43</v>
      </c>
      <c r="T23" s="58">
        <f>W19</f>
        <v>15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0</v>
      </c>
      <c r="I24" s="89" t="s">
        <v>43</v>
      </c>
      <c r="J24" s="62">
        <f>W12</f>
        <v>0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0</v>
      </c>
      <c r="S24" s="89" t="s">
        <v>43</v>
      </c>
      <c r="T24" s="62">
        <f>W20</f>
        <v>0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X168"/>
  <sheetViews>
    <sheetView topLeftCell="P4" zoomScale="70" zoomScaleNormal="70" workbookViewId="0">
      <selection activeCell="AB20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トリム30歳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Aグループ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75</v>
      </c>
      <c r="B3" s="328" t="s">
        <v>202</v>
      </c>
      <c r="C3" s="329"/>
      <c r="D3" s="329"/>
      <c r="E3" s="329"/>
      <c r="F3" s="330"/>
      <c r="G3" s="334" t="s">
        <v>76</v>
      </c>
      <c r="H3" s="329"/>
      <c r="I3" s="329"/>
      <c r="J3" s="329"/>
      <c r="K3" s="330"/>
      <c r="L3" s="334" t="s">
        <v>77</v>
      </c>
      <c r="M3" s="329"/>
      <c r="N3" s="329"/>
      <c r="O3" s="329"/>
      <c r="P3" s="330"/>
      <c r="Q3" s="334" t="s">
        <v>78</v>
      </c>
      <c r="R3" s="329"/>
      <c r="S3" s="329"/>
      <c r="T3" s="329"/>
      <c r="U3" s="330"/>
      <c r="V3" s="334" t="s">
        <v>79</v>
      </c>
      <c r="W3" s="329"/>
      <c r="X3" s="329"/>
      <c r="Y3" s="329"/>
      <c r="Z3" s="330"/>
      <c r="AA3" s="334" t="s">
        <v>80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排球倶楽部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排球倶楽部</v>
      </c>
      <c r="AI5" s="308">
        <f>IF(B6&gt;F6,1,0)+IF(G6&gt;K6,1,0)+IF(L6&gt;P6,1,0)+IF(Q6&gt;U6,1,0)+IF(V6&gt;Z6,1,0)+IF(AA6&gt;AE6,1,0)</f>
        <v>0</v>
      </c>
      <c r="AJ5" s="309">
        <f>IF(F6&gt;B6,1,0)+IF(K6&gt;G6,1,0)+IF(P6&gt;L6,1,0)+IF(U6&gt;Q6,1,0)+IF(Z6&gt;V6,1,0)+IF(AE6&gt;AA6,1,0)</f>
        <v>4</v>
      </c>
      <c r="AK5" s="310">
        <f>SUM(AI5/(AI5+AJ5))</f>
        <v>0</v>
      </c>
      <c r="AL5" s="309">
        <f>RANK(AK5,$AK$5:$AK$28,0)</f>
        <v>5</v>
      </c>
      <c r="AM5" s="309">
        <f>SUM(B6+G6+L6+Q6+V6+AA6)</f>
        <v>0</v>
      </c>
      <c r="AN5" s="309">
        <f>SUM(F6+K6+P6+U6+Z6+AE6)</f>
        <v>8</v>
      </c>
      <c r="AO5" s="310">
        <f>SUM(AM5/(AM5+AN5))</f>
        <v>0</v>
      </c>
      <c r="AP5" s="309">
        <f>RANK(AO5,$AO$5:$AO$28,0)</f>
        <v>6</v>
      </c>
      <c r="AQ5" s="309">
        <f>SUM(C6+C7+C8+H6+H7+H8+M6+M7+M8+R6+R7+R8+W6+W7+W8+AB6+AB7+AB8)</f>
        <v>62</v>
      </c>
      <c r="AR5" s="309">
        <f>SUM(E6+E7+E8+J6+J7+J8+O6+O7+O8+T6+T7+T8+Y6+Y7+Y8+AD6+AD7+AD8)</f>
        <v>120</v>
      </c>
      <c r="AS5" s="310">
        <f>SUM(AQ5/(AQ5+AR5))</f>
        <v>0.34065934065934067</v>
      </c>
      <c r="AT5" s="309">
        <f>RANK(AS5,$AS$5:$AS$28,0)</f>
        <v>6</v>
      </c>
      <c r="AU5" s="310">
        <f>RANK(AK5,$AK$5:$AK$28,1)+AO5</f>
        <v>1</v>
      </c>
      <c r="AV5" s="310">
        <f>RANK(AU5,$AU$5:$AU$28,1)+AS5</f>
        <v>1.3406593406593408</v>
      </c>
      <c r="AW5" s="312" t="str">
        <f>$AH$5</f>
        <v>排球倶楽部</v>
      </c>
      <c r="AX5" s="313">
        <f>RANK(AV5,$AV$5:$AV$28)</f>
        <v>6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0</v>
      </c>
      <c r="H6" s="38">
        <v>10</v>
      </c>
      <c r="I6" s="39" t="s">
        <v>27</v>
      </c>
      <c r="J6" s="38">
        <v>15</v>
      </c>
      <c r="K6" s="286">
        <f>IF(J6&gt;H6,1,0)+IF(J7&gt;H7,1,0)+IF(J8&gt;H8,1,0)</f>
        <v>2</v>
      </c>
      <c r="L6" s="286">
        <f>IF(M6&gt;O6,1,0)+IF(M7&gt;O7,1,0)+IF(M8&gt;O8,1,0)</f>
        <v>0</v>
      </c>
      <c r="M6" s="38">
        <v>7</v>
      </c>
      <c r="N6" s="39" t="s">
        <v>27</v>
      </c>
      <c r="O6" s="38">
        <v>15</v>
      </c>
      <c r="P6" s="286">
        <f>IF(O6&gt;M6,1,0)+IF(O7&gt;M7,1,0)+IF(O8&gt;M8,1,0)</f>
        <v>2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0</v>
      </c>
      <c r="W6" s="38">
        <v>7</v>
      </c>
      <c r="X6" s="39" t="s">
        <v>27</v>
      </c>
      <c r="Y6" s="38">
        <v>15</v>
      </c>
      <c r="Z6" s="286">
        <f>IF(Y6&gt;W6,1,0)+IF(Y7&gt;W7,1,0)+IF(Y8&gt;W8,1,0)</f>
        <v>2</v>
      </c>
      <c r="AA6" s="286">
        <f>IF(AB6&gt;AD6,1,0)+IF(AB7&gt;AD7,1,0)+IF(AB8&gt;AD8,1,0)</f>
        <v>0</v>
      </c>
      <c r="AB6" s="38">
        <v>8</v>
      </c>
      <c r="AC6" s="39" t="s">
        <v>27</v>
      </c>
      <c r="AD6" s="38">
        <v>15</v>
      </c>
      <c r="AE6" s="289">
        <f>IF(AD6&gt;AB6,1,0)+IF(AD7&gt;AB7,1,0)+IF(AD8&gt;AB8,1,0)</f>
        <v>2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8</v>
      </c>
      <c r="I7" s="39" t="s">
        <v>27</v>
      </c>
      <c r="J7" s="38">
        <v>15</v>
      </c>
      <c r="K7" s="287"/>
      <c r="L7" s="287"/>
      <c r="M7" s="38">
        <v>6</v>
      </c>
      <c r="N7" s="39" t="s">
        <v>27</v>
      </c>
      <c r="O7" s="38">
        <v>15</v>
      </c>
      <c r="P7" s="287"/>
      <c r="Q7" s="270"/>
      <c r="R7" s="60"/>
      <c r="S7" s="61" t="s">
        <v>27</v>
      </c>
      <c r="T7" s="60"/>
      <c r="U7" s="270"/>
      <c r="V7" s="287"/>
      <c r="W7" s="38">
        <v>10</v>
      </c>
      <c r="X7" s="39" t="s">
        <v>27</v>
      </c>
      <c r="Y7" s="38">
        <v>15</v>
      </c>
      <c r="Z7" s="287"/>
      <c r="AA7" s="287"/>
      <c r="AB7" s="38">
        <v>6</v>
      </c>
      <c r="AC7" s="39" t="s">
        <v>27</v>
      </c>
      <c r="AD7" s="38">
        <v>15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/>
      <c r="N8" s="39" t="s">
        <v>27</v>
      </c>
      <c r="O8" s="38"/>
      <c r="P8" s="288"/>
      <c r="Q8" s="271"/>
      <c r="R8" s="60"/>
      <c r="S8" s="61" t="s">
        <v>27</v>
      </c>
      <c r="T8" s="60"/>
      <c r="U8" s="271"/>
      <c r="V8" s="288"/>
      <c r="W8" s="38"/>
      <c r="X8" s="39" t="s">
        <v>27</v>
      </c>
      <c r="Y8" s="38"/>
      <c r="Z8" s="288"/>
      <c r="AA8" s="288"/>
      <c r="AB8" s="38"/>
      <c r="AC8" s="39" t="s">
        <v>27</v>
      </c>
      <c r="AD8" s="38"/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パワーストーン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パワーストーン</v>
      </c>
      <c r="AI9" s="252">
        <f>IF(B10&gt;F10,1,0)+IF(G10&gt;K10,1,0)+IF(L10&gt;P10,1,0)+IF(Q10&gt;U10,1,0)+IF(V10&gt;Z10,1,0)+IF(AA10&gt;AE10,1,0)</f>
        <v>3</v>
      </c>
      <c r="AJ9" s="237">
        <f>IF(F10&gt;B10,1,0)+IF(K10&gt;G10,1,0)+IF(P10&gt;L10,1,0)+IF(U10&gt;Q10,1,0)+IF(Z10&gt;V10,1,0)+IF(AE10&gt;AA10,1,0)</f>
        <v>1</v>
      </c>
      <c r="AK9" s="234">
        <f>SUM(AI9/(AI9+AJ9))</f>
        <v>0.75</v>
      </c>
      <c r="AL9" s="237">
        <f>RANK(AK9,$AK$5:$AK$28,0)</f>
        <v>2</v>
      </c>
      <c r="AM9" s="237">
        <f>SUM(B10+G10+L10+Q10+V10+AA10)</f>
        <v>6</v>
      </c>
      <c r="AN9" s="237">
        <f>SUM(F10+K10+P10+U10+Z10+AE10)</f>
        <v>3</v>
      </c>
      <c r="AO9" s="234">
        <f>SUM(AM9/(AM9+AN9))</f>
        <v>0.66666666666666663</v>
      </c>
      <c r="AP9" s="237">
        <f>RANK(AO9,$AO$5:$AO$28,0)</f>
        <v>2</v>
      </c>
      <c r="AQ9" s="237">
        <f>SUM(C10+C11+C12+H10+H11+H12+M10+M11+M12+R10+R11+R12+W10+W11+W12+AB10+AB11+AB12)</f>
        <v>124</v>
      </c>
      <c r="AR9" s="237">
        <f>SUM(E10+E11+E12+J10+J11+J12+O10+O11+O12+T10+T11+T12+Y10+Y11+Y12+AD10+AD11+AD12)</f>
        <v>100</v>
      </c>
      <c r="AS9" s="234">
        <f>SUM(AQ9/(AQ9+AR9))</f>
        <v>0.5535714285714286</v>
      </c>
      <c r="AT9" s="237">
        <f>RANK(AS9,$AS$5:$AS$28,0)</f>
        <v>3</v>
      </c>
      <c r="AU9" s="234">
        <f>RANK(AK9,$AK$5:$AK$28,1)+AO9</f>
        <v>4.666666666666667</v>
      </c>
      <c r="AV9" s="234">
        <f>RANK(AU9,$AU$5:$AU$28,1)+AS9</f>
        <v>4.5535714285714288</v>
      </c>
      <c r="AW9" s="240" t="str">
        <f>$AH$9</f>
        <v>パワーストーン</v>
      </c>
      <c r="AX9" s="243">
        <f>RANK(AV9,$AV$5:$AV$28)</f>
        <v>3</v>
      </c>
    </row>
    <row r="10" spans="1:50" ht="21.95" customHeight="1" x14ac:dyDescent="0.15">
      <c r="A10" s="250"/>
      <c r="B10" s="259">
        <f>IF(C10&gt;E10,1,0)+IF(C11&gt;E11,1,0)+IF(C12&gt;E12,1,0)</f>
        <v>2</v>
      </c>
      <c r="C10" s="58">
        <f>J6</f>
        <v>15</v>
      </c>
      <c r="D10" s="59" t="s">
        <v>27</v>
      </c>
      <c r="E10" s="58">
        <f>H6</f>
        <v>10</v>
      </c>
      <c r="F10" s="231">
        <f>IF(E10&gt;C10,1,0)+IF(E11&gt;C11,1,0)+IF(E12&gt;C12,1,0)</f>
        <v>0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2</v>
      </c>
      <c r="R10" s="38">
        <v>15</v>
      </c>
      <c r="S10" s="39" t="s">
        <v>27</v>
      </c>
      <c r="T10" s="38">
        <v>3</v>
      </c>
      <c r="U10" s="286">
        <f>IF(T10&gt;R10,1,0)+IF(T11&gt;R11,1,0)+IF(T12&gt;R12,1,0)</f>
        <v>1</v>
      </c>
      <c r="V10" s="286">
        <f>IF(W10&gt;Y10,1,0)+IF(W11&gt;Y11,1,0)+IF(W12&gt;Y12,1,0)</f>
        <v>0</v>
      </c>
      <c r="W10" s="38">
        <v>11</v>
      </c>
      <c r="X10" s="39" t="s">
        <v>27</v>
      </c>
      <c r="Y10" s="38">
        <v>15</v>
      </c>
      <c r="Z10" s="286">
        <f>IF(Y10&gt;W10,1,0)+IF(Y11&gt;W11,1,0)+IF(Y12&gt;W12,1,0)</f>
        <v>2</v>
      </c>
      <c r="AA10" s="286">
        <f>IF(AB10&gt;AD10,1,0)+IF(AB11&gt;AD11,1,0)+IF(AB12&gt;AD12,1,0)</f>
        <v>2</v>
      </c>
      <c r="AB10" s="38">
        <v>15</v>
      </c>
      <c r="AC10" s="39" t="s">
        <v>27</v>
      </c>
      <c r="AD10" s="38">
        <v>12</v>
      </c>
      <c r="AE10" s="289">
        <f>IF(AD10&gt;AB10,1,0)+IF(AD11&gt;AB11,1,0)+IF(AD12&gt;AB12,1,0)</f>
        <v>0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15</v>
      </c>
      <c r="D11" s="59" t="s">
        <v>27</v>
      </c>
      <c r="E11" s="58">
        <f>H7</f>
        <v>8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13</v>
      </c>
      <c r="S11" s="39" t="s">
        <v>27</v>
      </c>
      <c r="T11" s="38">
        <v>15</v>
      </c>
      <c r="U11" s="287"/>
      <c r="V11" s="287"/>
      <c r="W11" s="38">
        <v>10</v>
      </c>
      <c r="X11" s="39" t="s">
        <v>27</v>
      </c>
      <c r="Y11" s="38">
        <v>15</v>
      </c>
      <c r="Z11" s="287"/>
      <c r="AA11" s="287"/>
      <c r="AB11" s="38">
        <v>15</v>
      </c>
      <c r="AC11" s="39" t="s">
        <v>27</v>
      </c>
      <c r="AD11" s="38">
        <v>13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>
        <v>15</v>
      </c>
      <c r="S12" s="39" t="s">
        <v>27</v>
      </c>
      <c r="T12" s="38">
        <v>9</v>
      </c>
      <c r="U12" s="288"/>
      <c r="V12" s="288"/>
      <c r="W12" s="38"/>
      <c r="X12" s="39" t="s">
        <v>27</v>
      </c>
      <c r="Y12" s="38"/>
      <c r="Z12" s="288"/>
      <c r="AA12" s="288"/>
      <c r="AB12" s="38"/>
      <c r="AC12" s="39" t="s">
        <v>27</v>
      </c>
      <c r="AD12" s="38"/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竹千代B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竹千代B</v>
      </c>
      <c r="AI13" s="252">
        <f>IF(B14&gt;F14,1,0)+IF(G14&gt;K14,1,0)+IF(L14&gt;P14,1,0)+IF(Q14&gt;U14,1,0)+IF(V14&gt;Z14,1,0)+IF(AA14&gt;AE14,1,0)</f>
        <v>2</v>
      </c>
      <c r="AJ13" s="237">
        <f>IF(F14&gt;B14,1,0)+IF(K14&gt;G14,1,0)+IF(P14&gt;L14,1,0)+IF(U14&gt;Q14,1,0)+IF(Z14&gt;V14,1,0)+IF(AE14&gt;AA14,1,0)</f>
        <v>2</v>
      </c>
      <c r="AK13" s="234">
        <f>SUM(AI13/(AI13+AJ13))</f>
        <v>0.5</v>
      </c>
      <c r="AL13" s="237">
        <f>RANK(AK13,$AK$5:$AK$28,0)</f>
        <v>4</v>
      </c>
      <c r="AM13" s="237">
        <f>SUM(B14+G14+L14+Q14+V14+AA14)</f>
        <v>5</v>
      </c>
      <c r="AN13" s="237">
        <f>SUM(F14+K14+P14+U14+Z14+AE14)</f>
        <v>5</v>
      </c>
      <c r="AO13" s="234">
        <f>SUM(AM13/(AM13+AN13))</f>
        <v>0.5</v>
      </c>
      <c r="AP13" s="237">
        <f>RANK(AO13,$AO$5:$AO$28,0)</f>
        <v>4</v>
      </c>
      <c r="AQ13" s="237">
        <f>SUM(C14+C15+C16+H14+H15+H16+M14+M15+M16+R14+R15+R16+W14+W15+W16+AB14+AB15+AB16)</f>
        <v>125</v>
      </c>
      <c r="AR13" s="237">
        <f>SUM(E14+E15+E16+J14+J15+J16+O14+O15+O16+T14+T15+T16+Y14+Y15+Y16+AD14+AD15+AD16)</f>
        <v>120</v>
      </c>
      <c r="AS13" s="234">
        <f>SUM(AQ13/(AQ13+AR13))</f>
        <v>0.51020408163265307</v>
      </c>
      <c r="AT13" s="237">
        <f>RANK(AS13,$AS$5:$AS$28,0)</f>
        <v>4</v>
      </c>
      <c r="AU13" s="234">
        <f>RANK(AK13,$AK$5:$AK$28,1)+AO13</f>
        <v>3.5</v>
      </c>
      <c r="AV13" s="234">
        <f>RANK(AU13,$AU$5:$AU$28,1)+AS13</f>
        <v>3.510204081632653</v>
      </c>
      <c r="AW13" s="240" t="str">
        <f>$AH$13</f>
        <v>竹千代B</v>
      </c>
      <c r="AX13" s="243">
        <f>RANK(AV13,$AV$5:$AV$28)</f>
        <v>4</v>
      </c>
    </row>
    <row r="14" spans="1:50" ht="21.75" customHeight="1" x14ac:dyDescent="0.15">
      <c r="A14" s="250"/>
      <c r="B14" s="259">
        <f>IF(C14&gt;E14,1,0)+IF(C15&gt;E15,1,0)+IF(C16&gt;E16,1,0)</f>
        <v>2</v>
      </c>
      <c r="C14" s="58">
        <f>O6</f>
        <v>15</v>
      </c>
      <c r="D14" s="59" t="s">
        <v>27</v>
      </c>
      <c r="E14" s="58">
        <f>M6</f>
        <v>7</v>
      </c>
      <c r="F14" s="231">
        <f>IF(E14&gt;C14,1,0)+IF(E15&gt;C15,1,0)+IF(E16&gt;C16,1,0)</f>
        <v>0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2</v>
      </c>
      <c r="R14" s="38">
        <v>15</v>
      </c>
      <c r="S14" s="39" t="s">
        <v>27</v>
      </c>
      <c r="T14" s="38">
        <v>9</v>
      </c>
      <c r="U14" s="286">
        <f>IF(T14&gt;R14,1,0)+IF(T15&gt;R15,1,0)+IF(T16&gt;R16,1,0)</f>
        <v>1</v>
      </c>
      <c r="V14" s="286">
        <f>IF(W14&gt;Y14,1,0)+IF(W15&gt;Y15,1,0)+IF(W16&gt;Y16,1,0)</f>
        <v>0</v>
      </c>
      <c r="W14" s="38">
        <v>9</v>
      </c>
      <c r="X14" s="39" t="s">
        <v>27</v>
      </c>
      <c r="Y14" s="38">
        <v>15</v>
      </c>
      <c r="Z14" s="286">
        <f>IF(Y14&gt;W14,1,0)+IF(Y15&gt;W15,1,0)+IF(Y16&gt;W16,1,0)</f>
        <v>2</v>
      </c>
      <c r="AA14" s="286">
        <f>IF(AB14&gt;AD14,1,0)+IF(AB15&gt;AD15,1,0)+IF(AB16&gt;AD16,1,0)</f>
        <v>1</v>
      </c>
      <c r="AB14" s="38">
        <v>12</v>
      </c>
      <c r="AC14" s="39" t="s">
        <v>27</v>
      </c>
      <c r="AD14" s="38">
        <v>15</v>
      </c>
      <c r="AE14" s="289">
        <f>IF(AD14&gt;AB14,1,0)+IF(AD15&gt;AB15,1,0)+IF(AD16&gt;AB16,1,0)</f>
        <v>2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15</v>
      </c>
      <c r="D15" s="59" t="s">
        <v>27</v>
      </c>
      <c r="E15" s="58">
        <f>M7</f>
        <v>6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13</v>
      </c>
      <c r="S15" s="39" t="s">
        <v>27</v>
      </c>
      <c r="T15" s="38">
        <v>15</v>
      </c>
      <c r="U15" s="287"/>
      <c r="V15" s="287"/>
      <c r="W15" s="38">
        <v>8</v>
      </c>
      <c r="X15" s="39" t="s">
        <v>27</v>
      </c>
      <c r="Y15" s="38">
        <v>15</v>
      </c>
      <c r="Z15" s="287"/>
      <c r="AA15" s="287"/>
      <c r="AB15" s="38">
        <v>15</v>
      </c>
      <c r="AC15" s="39" t="s">
        <v>27</v>
      </c>
      <c r="AD15" s="38">
        <v>11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0</v>
      </c>
      <c r="D16" s="59" t="s">
        <v>27</v>
      </c>
      <c r="E16" s="58">
        <f>M8</f>
        <v>0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>
        <v>15</v>
      </c>
      <c r="S16" s="39" t="s">
        <v>27</v>
      </c>
      <c r="T16" s="38">
        <v>12</v>
      </c>
      <c r="U16" s="288"/>
      <c r="V16" s="288"/>
      <c r="W16" s="38"/>
      <c r="X16" s="39" t="s">
        <v>27</v>
      </c>
      <c r="Y16" s="38"/>
      <c r="Z16" s="288"/>
      <c r="AA16" s="288"/>
      <c r="AB16" s="38">
        <v>8</v>
      </c>
      <c r="AC16" s="39" t="s">
        <v>27</v>
      </c>
      <c r="AD16" s="38">
        <v>15</v>
      </c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999（メーテル）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999（メーテル）</v>
      </c>
      <c r="AI17" s="252">
        <f>IF(B18&gt;F18,1,0)+IF(G18&gt;K18,1,0)+IF(L18&gt;P18,1,0)+IF(Q18&gt;U18,1,0)+IF(V18&gt;Z18,1,0)+IF(AA18&gt;AE18,1,0)</f>
        <v>0</v>
      </c>
      <c r="AJ17" s="237">
        <f>IF(F18&gt;B18,1,0)+IF(K18&gt;G18,1,0)+IF(P18&gt;L18,1,0)+IF(U18&gt;Q18,1,0)+IF(Z18&gt;V18,1,0)+IF(AE18&gt;AA18,1,0)</f>
        <v>4</v>
      </c>
      <c r="AK17" s="234">
        <f>SUM(AI17/(AI17+AJ17))</f>
        <v>0</v>
      </c>
      <c r="AL17" s="237">
        <f>RANK(AK17,$AK$5:$AK$28,0)</f>
        <v>5</v>
      </c>
      <c r="AM17" s="237">
        <f>SUM(B18+G18+L18+Q18+V18+AA18)</f>
        <v>2</v>
      </c>
      <c r="AN17" s="237">
        <f>SUM(F18+K18+P18+U18+Z18+AE18)</f>
        <v>8</v>
      </c>
      <c r="AO17" s="234">
        <f>SUM(AM17/(AM17+AN17))</f>
        <v>0.2</v>
      </c>
      <c r="AP17" s="237">
        <f>RANK(AO17,$AO$5:$AO$28,0)</f>
        <v>5</v>
      </c>
      <c r="AQ17" s="237">
        <f>SUM(C18+C19+C20+H18+H19+H20+M18+M19+M20+R18+R19+R20+W18+W19+W20+AB18+AB19+AB20)</f>
        <v>92</v>
      </c>
      <c r="AR17" s="237">
        <f>SUM(E18+E19+E20+J18+J19+J20+O18+O19+O20+T18+T19+T20+Y18+Y19+Y20+AD18+AD19+AD20)</f>
        <v>146</v>
      </c>
      <c r="AS17" s="234">
        <f>SUM(AQ17/(AQ17+AR17))</f>
        <v>0.38655462184873951</v>
      </c>
      <c r="AT17" s="237">
        <f>RANK(AS17,$AS$5:$AS$28,0)</f>
        <v>5</v>
      </c>
      <c r="AU17" s="234">
        <f>RANK(AK17,$AK$5:$AK$28,1)+AO17</f>
        <v>1.2</v>
      </c>
      <c r="AV17" s="234">
        <f>RANK(AU17,$AU$5:$AU$28,1)+AS17</f>
        <v>2.3865546218487395</v>
      </c>
      <c r="AW17" s="240" t="str">
        <f>$AH$17</f>
        <v>999（メーテル）</v>
      </c>
      <c r="AX17" s="243">
        <f>RANK(AV17,$AV$5:$AV$28)</f>
        <v>5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1</v>
      </c>
      <c r="H18" s="58">
        <f>T10</f>
        <v>3</v>
      </c>
      <c r="I18" s="59" t="s">
        <v>27</v>
      </c>
      <c r="J18" s="58">
        <f>R10</f>
        <v>15</v>
      </c>
      <c r="K18" s="231">
        <f>IF(J18&gt;H18,1,0)+IF(J19&gt;H19,1,0)+IF(J20&gt;H20,1,0)</f>
        <v>2</v>
      </c>
      <c r="L18" s="231">
        <f>IF(M18&gt;O18,1,0)+IF(M19&gt;O19,1,0)+IF(M20&gt;O20,1,0)</f>
        <v>1</v>
      </c>
      <c r="M18" s="58">
        <f>T14</f>
        <v>9</v>
      </c>
      <c r="N18" s="59" t="s">
        <v>27</v>
      </c>
      <c r="O18" s="58">
        <f>R14</f>
        <v>15</v>
      </c>
      <c r="P18" s="231">
        <f>IF(O18&gt;M18,1,0)+IF(O19&gt;M19,1,0)+IF(O20&gt;M20,1,0)</f>
        <v>2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0</v>
      </c>
      <c r="W18" s="38">
        <v>6</v>
      </c>
      <c r="X18" s="39" t="s">
        <v>27</v>
      </c>
      <c r="Y18" s="38">
        <v>15</v>
      </c>
      <c r="Z18" s="286">
        <f>IF(Y18&gt;W18,1,0)+IF(Y19&gt;W19,1,0)+IF(Y20&gt;W20,1,0)</f>
        <v>2</v>
      </c>
      <c r="AA18" s="286">
        <f>IF(AB18&gt;AD18,1,0)+IF(AB19&gt;AD19,1,0)+IF(AB20&gt;AD20,1,0)</f>
        <v>0</v>
      </c>
      <c r="AB18" s="38">
        <v>12</v>
      </c>
      <c r="AC18" s="39" t="s">
        <v>27</v>
      </c>
      <c r="AD18" s="38">
        <v>15</v>
      </c>
      <c r="AE18" s="289">
        <f>IF(AD18&gt;AB18,1,0)+IF(AD19&gt;AB19,1,0)+IF(AD20&gt;AB20,1,0)</f>
        <v>2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15</v>
      </c>
      <c r="I19" s="59" t="s">
        <v>27</v>
      </c>
      <c r="J19" s="58">
        <f>R11</f>
        <v>13</v>
      </c>
      <c r="K19" s="232"/>
      <c r="L19" s="232"/>
      <c r="M19" s="58">
        <f>T15</f>
        <v>15</v>
      </c>
      <c r="N19" s="59" t="s">
        <v>27</v>
      </c>
      <c r="O19" s="58">
        <f>R15</f>
        <v>13</v>
      </c>
      <c r="P19" s="232"/>
      <c r="Q19" s="276"/>
      <c r="R19" s="56"/>
      <c r="S19" s="57" t="s">
        <v>27</v>
      </c>
      <c r="T19" s="56"/>
      <c r="U19" s="276"/>
      <c r="V19" s="287"/>
      <c r="W19" s="38">
        <v>6</v>
      </c>
      <c r="X19" s="39" t="s">
        <v>27</v>
      </c>
      <c r="Y19" s="38">
        <v>15</v>
      </c>
      <c r="Z19" s="287"/>
      <c r="AA19" s="287"/>
      <c r="AB19" s="38">
        <v>5</v>
      </c>
      <c r="AC19" s="39" t="s">
        <v>27</v>
      </c>
      <c r="AD19" s="38">
        <v>15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9</v>
      </c>
      <c r="I20" s="59" t="s">
        <v>29</v>
      </c>
      <c r="J20" s="58">
        <f>R12</f>
        <v>15</v>
      </c>
      <c r="K20" s="294"/>
      <c r="L20" s="294"/>
      <c r="M20" s="58">
        <f>T16</f>
        <v>12</v>
      </c>
      <c r="N20" s="59" t="s">
        <v>29</v>
      </c>
      <c r="O20" s="58">
        <f>R16</f>
        <v>15</v>
      </c>
      <c r="P20" s="294"/>
      <c r="Q20" s="295"/>
      <c r="R20" s="56"/>
      <c r="S20" s="57" t="s">
        <v>28</v>
      </c>
      <c r="T20" s="56"/>
      <c r="U20" s="295"/>
      <c r="V20" s="288"/>
      <c r="W20" s="38"/>
      <c r="X20" s="39" t="s">
        <v>29</v>
      </c>
      <c r="Y20" s="38"/>
      <c r="Z20" s="288"/>
      <c r="AA20" s="288"/>
      <c r="AB20" s="38"/>
      <c r="AC20" s="39" t="s">
        <v>29</v>
      </c>
      <c r="AD20" s="38"/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MAX.V　ふるーちぇ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MAX.V　ふるーちぇ</v>
      </c>
      <c r="AI21" s="252">
        <f>IF(B22&gt;F22,1,0)+IF(G22&gt;K22,1,0)+IF(L22&gt;P22,1,0)+IF(Q22&gt;U22,1,0)+IF(V22&gt;Z22,1,0)+IF(AA22&gt;AE22,1,0)</f>
        <v>4</v>
      </c>
      <c r="AJ21" s="237">
        <f>IF(F22&gt;B22,1,0)+IF(K22&gt;G22,1,0)+IF(P22&gt;L22,1,0)+IF(U22&gt;Q22,1,0)+IF(Z22&gt;V22,1,0)+IF(AE22&gt;AA22,1,0)</f>
        <v>0</v>
      </c>
      <c r="AK21" s="234">
        <f>SUM(AI21/(AI21+AJ21))</f>
        <v>1</v>
      </c>
      <c r="AL21" s="237">
        <f>RANK(AK21,$AK$5:$AK$28,0)</f>
        <v>1</v>
      </c>
      <c r="AM21" s="237">
        <f>SUM(B22+G22+L22+Q22+V22+AA22)</f>
        <v>8</v>
      </c>
      <c r="AN21" s="237">
        <f>SUM(F22+K22+P22+U22+Z22+AE22)</f>
        <v>0</v>
      </c>
      <c r="AO21" s="234">
        <f>SUM(AM21/(AM21+AN21))</f>
        <v>1</v>
      </c>
      <c r="AP21" s="237">
        <f>RANK(AO21,$AO$5:$AO$28,0)</f>
        <v>1</v>
      </c>
      <c r="AQ21" s="237">
        <f>SUM(C22+C23+C24+H22+H23+H24+M22+M23+M24+R22+R23+R24+W22+W23+W24+AB22+AB23+AB24)</f>
        <v>120</v>
      </c>
      <c r="AR21" s="237">
        <f>SUM(E22+E23+E24+J22+J23+J24+O22+O23+O24+T22+T23+T24+Y22+Y23+Y24+AD22+AD23+AD24)</f>
        <v>67</v>
      </c>
      <c r="AS21" s="234">
        <f>SUM(AQ21/(AQ21+AR21))</f>
        <v>0.64171122994652408</v>
      </c>
      <c r="AT21" s="237">
        <f>RANK(AS21,$AS$5:$AS$28,0)</f>
        <v>1</v>
      </c>
      <c r="AU21" s="234">
        <f>RANK(AK21,$AK$5:$AK$28,1)+AO21</f>
        <v>7</v>
      </c>
      <c r="AV21" s="234">
        <f>RANK(AU21,$AU$5:$AU$28,1)+AS21</f>
        <v>6.641711229946524</v>
      </c>
      <c r="AW21" s="240" t="str">
        <f>$AH$21</f>
        <v>MAX.V　ふるーちぇ</v>
      </c>
      <c r="AX21" s="243">
        <f>RANK(AV21,$AV$5:$AV$28)</f>
        <v>1</v>
      </c>
    </row>
    <row r="22" spans="1:50" ht="21.95" customHeight="1" x14ac:dyDescent="0.15">
      <c r="A22" s="250"/>
      <c r="B22" s="259">
        <f>IF(C22&gt;E22,1,0)+IF(C23&gt;E23,1,0)+IF(C24&gt;E24,1,0)</f>
        <v>2</v>
      </c>
      <c r="C22" s="58">
        <f>Y6</f>
        <v>15</v>
      </c>
      <c r="D22" s="59" t="s">
        <v>29</v>
      </c>
      <c r="E22" s="58">
        <f>W6</f>
        <v>7</v>
      </c>
      <c r="F22" s="231">
        <f>IF(E22&gt;C22,1,0)+IF(E23&gt;C23,1,0)+IF(E24&gt;C24,1,0)</f>
        <v>0</v>
      </c>
      <c r="G22" s="231">
        <f>IF(H22&gt;J22,1,0)+IF(H23&gt;J23,1,0)+IF(H24&gt;J24,1,0)</f>
        <v>2</v>
      </c>
      <c r="H22" s="58">
        <f>Y10</f>
        <v>15</v>
      </c>
      <c r="I22" s="59" t="s">
        <v>28</v>
      </c>
      <c r="J22" s="58">
        <f>W10</f>
        <v>11</v>
      </c>
      <c r="K22" s="231">
        <f>IF(J22&gt;H22,1,0)+IF(J23&gt;H23,1,0)+IF(J24&gt;H24,1,0)</f>
        <v>0</v>
      </c>
      <c r="L22" s="231">
        <f>IF(M22&gt;O22,1,0)+IF(M23&gt;O23,1,0)+IF(M24&gt;O24,1,0)</f>
        <v>2</v>
      </c>
      <c r="M22" s="58">
        <f>Y14</f>
        <v>15</v>
      </c>
      <c r="N22" s="59" t="s">
        <v>29</v>
      </c>
      <c r="O22" s="58">
        <f>W14</f>
        <v>9</v>
      </c>
      <c r="P22" s="231">
        <f>IF(O22&gt;M22,1,0)+IF(O23&gt;M23,1,0)+IF(O24&gt;M24,1,0)</f>
        <v>0</v>
      </c>
      <c r="Q22" s="231">
        <f>IF(R22&gt;T22,1,0)+IF(R23&gt;T23,1,0)+IF(R24&gt;T24,1,0)</f>
        <v>2</v>
      </c>
      <c r="R22" s="58">
        <f>Y18</f>
        <v>15</v>
      </c>
      <c r="S22" s="59" t="s">
        <v>29</v>
      </c>
      <c r="T22" s="58">
        <f>W18</f>
        <v>6</v>
      </c>
      <c r="U22" s="231">
        <f>IF(T22&gt;R22,1,0)+IF(T23&gt;R23,1,0)+IF(T24&gt;R24,1,0)</f>
        <v>0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15</v>
      </c>
      <c r="D23" s="59" t="s">
        <v>30</v>
      </c>
      <c r="E23" s="58">
        <f>W7</f>
        <v>10</v>
      </c>
      <c r="F23" s="232"/>
      <c r="G23" s="232"/>
      <c r="H23" s="58">
        <f>Y11</f>
        <v>15</v>
      </c>
      <c r="I23" s="59" t="s">
        <v>27</v>
      </c>
      <c r="J23" s="58">
        <f>W11</f>
        <v>10</v>
      </c>
      <c r="K23" s="232"/>
      <c r="L23" s="232"/>
      <c r="M23" s="58">
        <f>Y15</f>
        <v>15</v>
      </c>
      <c r="N23" s="59" t="s">
        <v>27</v>
      </c>
      <c r="O23" s="58">
        <f>W15</f>
        <v>8</v>
      </c>
      <c r="P23" s="232"/>
      <c r="Q23" s="232"/>
      <c r="R23" s="58">
        <f>Y19</f>
        <v>15</v>
      </c>
      <c r="S23" s="59" t="s">
        <v>27</v>
      </c>
      <c r="T23" s="58">
        <f>W19</f>
        <v>6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0</v>
      </c>
      <c r="D24" s="59" t="s">
        <v>27</v>
      </c>
      <c r="E24" s="58">
        <f>W8</f>
        <v>0</v>
      </c>
      <c r="F24" s="294"/>
      <c r="G24" s="294"/>
      <c r="H24" s="58">
        <f>Y12</f>
        <v>0</v>
      </c>
      <c r="I24" s="59" t="s">
        <v>27</v>
      </c>
      <c r="J24" s="58">
        <f>W12</f>
        <v>0</v>
      </c>
      <c r="K24" s="294"/>
      <c r="L24" s="294"/>
      <c r="M24" s="58">
        <f>Y16</f>
        <v>0</v>
      </c>
      <c r="N24" s="59" t="s">
        <v>27</v>
      </c>
      <c r="O24" s="58">
        <f>W16</f>
        <v>0</v>
      </c>
      <c r="P24" s="294"/>
      <c r="Q24" s="294"/>
      <c r="R24" s="58">
        <f>Y20</f>
        <v>0</v>
      </c>
      <c r="S24" s="59" t="s">
        <v>27</v>
      </c>
      <c r="T24" s="58">
        <f>W20</f>
        <v>0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雁が音SC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雁が音SC</v>
      </c>
      <c r="AI25" s="252">
        <f>IF(B26&gt;F26,1,0)+IF(G26&gt;K26,1,0)+IF(L26&gt;P26,1,0)+IF(Q26&gt;U26,1,0)+IF(V26&gt;Z26,1,0)+IF(AA26&gt;AE26,1,0)</f>
        <v>3</v>
      </c>
      <c r="AJ25" s="237">
        <f>IF(F26&gt;B26,1,0)+IF(K26&gt;G26,1,0)+IF(P26&gt;L26,1,0)+IF(U26&gt;Q26,1,0)+IF(Z26&gt;V26,1,0)+IF(AE26&gt;AA26,1,0)</f>
        <v>1</v>
      </c>
      <c r="AK25" s="234">
        <f>SUM(AI25/(AI25+AJ25))</f>
        <v>0.75</v>
      </c>
      <c r="AL25" s="237">
        <f>RANK(AK25,$AK$5:$AK$28,0)</f>
        <v>2</v>
      </c>
      <c r="AM25" s="237">
        <f>SUM(B26+G26+L26+Q26+V26+AA26)</f>
        <v>6</v>
      </c>
      <c r="AN25" s="237">
        <f>SUM(F26+K26+P26+U26+Z26+AE26)</f>
        <v>3</v>
      </c>
      <c r="AO25" s="234">
        <f>SUM(AM25/(AM25+AN25))</f>
        <v>0.66666666666666663</v>
      </c>
      <c r="AP25" s="237">
        <f>RANK(AO25,$AO$5:$AO$28,0)</f>
        <v>2</v>
      </c>
      <c r="AQ25" s="237">
        <f>SUM(C26+C27+C28+H26+H27+H28+M26+M27+M28+R26+R27+R28+W26+W27+W28+AB26+AB27+AB28)</f>
        <v>126</v>
      </c>
      <c r="AR25" s="237">
        <f>SUM(E26+E27+E28+J26+J27+J28+O26+O27+O28+T26+T27+T28+Y26+Y27+Y28+AD26+AD27+AD28)</f>
        <v>96</v>
      </c>
      <c r="AS25" s="234">
        <f>SUM(AQ25/(AQ25+AR25))</f>
        <v>0.56756756756756754</v>
      </c>
      <c r="AT25" s="237">
        <f>RANK(AS25,$AS$5:$AS$28,0)</f>
        <v>2</v>
      </c>
      <c r="AU25" s="234">
        <f>RANK(AK25,$AK$5:$AK$28,1)+AO25</f>
        <v>4.666666666666667</v>
      </c>
      <c r="AV25" s="234">
        <f>RANK(AU25,$AU$5:$AU$28,1)+AS25</f>
        <v>4.5675675675675675</v>
      </c>
      <c r="AW25" s="240" t="str">
        <f>$AH$25</f>
        <v>雁が音SC</v>
      </c>
      <c r="AX25" s="243">
        <f>RANK(AV25,$AV$5:$AV$28)</f>
        <v>2</v>
      </c>
    </row>
    <row r="26" spans="1:50" ht="21.95" customHeight="1" x14ac:dyDescent="0.15">
      <c r="A26" s="250"/>
      <c r="B26" s="259">
        <f>IF(C26&gt;E26,1,0)+IF(C27&gt;E27,1,0)+IF(C28&gt;E28,1,0)</f>
        <v>2</v>
      </c>
      <c r="C26" s="58">
        <f>AD6</f>
        <v>15</v>
      </c>
      <c r="D26" s="59" t="s">
        <v>27</v>
      </c>
      <c r="E26" s="58">
        <f>AB6</f>
        <v>8</v>
      </c>
      <c r="F26" s="231">
        <f>IF(E26&gt;C26,1,0)+IF(E27&gt;C27,1,0)+IF(E28&gt;C28,1,0)</f>
        <v>0</v>
      </c>
      <c r="G26" s="231">
        <f>IF(H26&gt;J26,1,0)+IF(H27&gt;J27,1,0)+IF(H28&gt;J28,1,0)</f>
        <v>0</v>
      </c>
      <c r="H26" s="58">
        <f>AD10</f>
        <v>12</v>
      </c>
      <c r="I26" s="59" t="s">
        <v>27</v>
      </c>
      <c r="J26" s="58">
        <f>AB10</f>
        <v>15</v>
      </c>
      <c r="K26" s="231">
        <f>IF(J26&gt;H26,1,0)+IF(J27&gt;H27,1,0)+IF(J28&gt;H28,1,0)</f>
        <v>2</v>
      </c>
      <c r="L26" s="231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12</v>
      </c>
      <c r="P26" s="231">
        <f>IF(O26&gt;M26,1,0)+IF(O27&gt;M27,1,0)+IF(O28&gt;M28,1,0)</f>
        <v>1</v>
      </c>
      <c r="Q26" s="231">
        <f>IF(R26&gt;T26,1,0)+IF(R27&gt;T27,1,0)+IF(R28&gt;T28,1,0)</f>
        <v>2</v>
      </c>
      <c r="R26" s="58">
        <f>AD18</f>
        <v>15</v>
      </c>
      <c r="S26" s="59" t="s">
        <v>27</v>
      </c>
      <c r="T26" s="58">
        <f>AB18</f>
        <v>12</v>
      </c>
      <c r="U26" s="231">
        <f>IF(T26&gt;R26,1,0)+IF(T27&gt;R27,1,0)+IF(T28&gt;R28,1,0)</f>
        <v>0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15</v>
      </c>
      <c r="D27" s="59" t="s">
        <v>27</v>
      </c>
      <c r="E27" s="58">
        <f>AB7</f>
        <v>6</v>
      </c>
      <c r="F27" s="232"/>
      <c r="G27" s="232"/>
      <c r="H27" s="58">
        <f>AD11</f>
        <v>13</v>
      </c>
      <c r="I27" s="59" t="s">
        <v>27</v>
      </c>
      <c r="J27" s="58">
        <f>AB11</f>
        <v>15</v>
      </c>
      <c r="K27" s="232"/>
      <c r="L27" s="232"/>
      <c r="M27" s="58">
        <f>AD15</f>
        <v>11</v>
      </c>
      <c r="N27" s="59" t="s">
        <v>27</v>
      </c>
      <c r="O27" s="58">
        <f>AB15</f>
        <v>15</v>
      </c>
      <c r="P27" s="232"/>
      <c r="Q27" s="232"/>
      <c r="R27" s="58">
        <f>AD19</f>
        <v>15</v>
      </c>
      <c r="S27" s="59" t="s">
        <v>27</v>
      </c>
      <c r="T27" s="58">
        <f>AB19</f>
        <v>5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0</v>
      </c>
      <c r="D28" s="63" t="s">
        <v>27</v>
      </c>
      <c r="E28" s="62">
        <f>AB8</f>
        <v>0</v>
      </c>
      <c r="F28" s="233"/>
      <c r="G28" s="233"/>
      <c r="H28" s="62">
        <f>AD12</f>
        <v>0</v>
      </c>
      <c r="I28" s="63" t="s">
        <v>27</v>
      </c>
      <c r="J28" s="62">
        <f>AB12</f>
        <v>0</v>
      </c>
      <c r="K28" s="233"/>
      <c r="L28" s="233"/>
      <c r="M28" s="62">
        <f>AD16</f>
        <v>15</v>
      </c>
      <c r="N28" s="63" t="s">
        <v>27</v>
      </c>
      <c r="O28" s="62">
        <f>AB16</f>
        <v>8</v>
      </c>
      <c r="P28" s="233"/>
      <c r="Q28" s="233"/>
      <c r="R28" s="62">
        <f>AD20</f>
        <v>0</v>
      </c>
      <c r="S28" s="63" t="s">
        <v>27</v>
      </c>
      <c r="T28" s="62">
        <f>AB20</f>
        <v>0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X168"/>
  <sheetViews>
    <sheetView topLeftCell="K5" zoomScale="70" zoomScaleNormal="70" workbookViewId="0">
      <selection activeCell="AB20" sqref="AB18:AD20"/>
    </sheetView>
  </sheetViews>
  <sheetFormatPr defaultRowHeight="13.5" x14ac:dyDescent="0.15"/>
  <cols>
    <col min="1" max="1" width="15.625" style="32" customWidth="1"/>
    <col min="2" max="32" width="3.875" style="32" customWidth="1"/>
    <col min="33" max="33" width="3.75" style="32" customWidth="1"/>
    <col min="34" max="34" width="15.625" style="32" customWidth="1"/>
    <col min="35" max="36" width="5.625" style="32" customWidth="1"/>
    <col min="37" max="38" width="8.625" style="32" customWidth="1"/>
    <col min="39" max="40" width="5.625" style="32" customWidth="1"/>
    <col min="41" max="42" width="8.625" style="32" customWidth="1"/>
    <col min="43" max="44" width="5.625" style="32" customWidth="1"/>
    <col min="45" max="45" width="9.625" style="32" customWidth="1"/>
    <col min="46" max="48" width="8.625" style="32" customWidth="1"/>
    <col min="49" max="49" width="15.75" style="32" customWidth="1"/>
    <col min="50" max="50" width="9.625" style="32" customWidth="1"/>
    <col min="51" max="256" width="9" style="32"/>
    <col min="257" max="257" width="15.625" style="32" customWidth="1"/>
    <col min="258" max="288" width="3.875" style="32" customWidth="1"/>
    <col min="289" max="289" width="3.75" style="32" customWidth="1"/>
    <col min="290" max="290" width="15.625" style="32" customWidth="1"/>
    <col min="291" max="292" width="5.625" style="32" customWidth="1"/>
    <col min="293" max="294" width="8.625" style="32" customWidth="1"/>
    <col min="295" max="296" width="5.625" style="32" customWidth="1"/>
    <col min="297" max="298" width="8.625" style="32" customWidth="1"/>
    <col min="299" max="300" width="5.625" style="32" customWidth="1"/>
    <col min="301" max="301" width="9.625" style="32" customWidth="1"/>
    <col min="302" max="304" width="8.625" style="32" customWidth="1"/>
    <col min="305" max="305" width="15.75" style="32" customWidth="1"/>
    <col min="306" max="306" width="9.625" style="32" customWidth="1"/>
    <col min="307" max="512" width="9" style="32"/>
    <col min="513" max="513" width="15.625" style="32" customWidth="1"/>
    <col min="514" max="544" width="3.875" style="32" customWidth="1"/>
    <col min="545" max="545" width="3.75" style="32" customWidth="1"/>
    <col min="546" max="546" width="15.625" style="32" customWidth="1"/>
    <col min="547" max="548" width="5.625" style="32" customWidth="1"/>
    <col min="549" max="550" width="8.625" style="32" customWidth="1"/>
    <col min="551" max="552" width="5.625" style="32" customWidth="1"/>
    <col min="553" max="554" width="8.625" style="32" customWidth="1"/>
    <col min="555" max="556" width="5.625" style="32" customWidth="1"/>
    <col min="557" max="557" width="9.625" style="32" customWidth="1"/>
    <col min="558" max="560" width="8.625" style="32" customWidth="1"/>
    <col min="561" max="561" width="15.75" style="32" customWidth="1"/>
    <col min="562" max="562" width="9.625" style="32" customWidth="1"/>
    <col min="563" max="768" width="9" style="32"/>
    <col min="769" max="769" width="15.625" style="32" customWidth="1"/>
    <col min="770" max="800" width="3.875" style="32" customWidth="1"/>
    <col min="801" max="801" width="3.75" style="32" customWidth="1"/>
    <col min="802" max="802" width="15.625" style="32" customWidth="1"/>
    <col min="803" max="804" width="5.625" style="32" customWidth="1"/>
    <col min="805" max="806" width="8.625" style="32" customWidth="1"/>
    <col min="807" max="808" width="5.625" style="32" customWidth="1"/>
    <col min="809" max="810" width="8.625" style="32" customWidth="1"/>
    <col min="811" max="812" width="5.625" style="32" customWidth="1"/>
    <col min="813" max="813" width="9.625" style="32" customWidth="1"/>
    <col min="814" max="816" width="8.625" style="32" customWidth="1"/>
    <col min="817" max="817" width="15.75" style="32" customWidth="1"/>
    <col min="818" max="818" width="9.625" style="32" customWidth="1"/>
    <col min="819" max="1024" width="9" style="32"/>
    <col min="1025" max="1025" width="15.625" style="32" customWidth="1"/>
    <col min="1026" max="1056" width="3.875" style="32" customWidth="1"/>
    <col min="1057" max="1057" width="3.75" style="32" customWidth="1"/>
    <col min="1058" max="1058" width="15.625" style="32" customWidth="1"/>
    <col min="1059" max="1060" width="5.625" style="32" customWidth="1"/>
    <col min="1061" max="1062" width="8.625" style="32" customWidth="1"/>
    <col min="1063" max="1064" width="5.625" style="32" customWidth="1"/>
    <col min="1065" max="1066" width="8.625" style="32" customWidth="1"/>
    <col min="1067" max="1068" width="5.625" style="32" customWidth="1"/>
    <col min="1069" max="1069" width="9.625" style="32" customWidth="1"/>
    <col min="1070" max="1072" width="8.625" style="32" customWidth="1"/>
    <col min="1073" max="1073" width="15.75" style="32" customWidth="1"/>
    <col min="1074" max="1074" width="9.625" style="32" customWidth="1"/>
    <col min="1075" max="1280" width="9" style="32"/>
    <col min="1281" max="1281" width="15.625" style="32" customWidth="1"/>
    <col min="1282" max="1312" width="3.875" style="32" customWidth="1"/>
    <col min="1313" max="1313" width="3.75" style="32" customWidth="1"/>
    <col min="1314" max="1314" width="15.625" style="32" customWidth="1"/>
    <col min="1315" max="1316" width="5.625" style="32" customWidth="1"/>
    <col min="1317" max="1318" width="8.625" style="32" customWidth="1"/>
    <col min="1319" max="1320" width="5.625" style="32" customWidth="1"/>
    <col min="1321" max="1322" width="8.625" style="32" customWidth="1"/>
    <col min="1323" max="1324" width="5.625" style="32" customWidth="1"/>
    <col min="1325" max="1325" width="9.625" style="32" customWidth="1"/>
    <col min="1326" max="1328" width="8.625" style="32" customWidth="1"/>
    <col min="1329" max="1329" width="15.75" style="32" customWidth="1"/>
    <col min="1330" max="1330" width="9.625" style="32" customWidth="1"/>
    <col min="1331" max="1536" width="9" style="32"/>
    <col min="1537" max="1537" width="15.625" style="32" customWidth="1"/>
    <col min="1538" max="1568" width="3.875" style="32" customWidth="1"/>
    <col min="1569" max="1569" width="3.75" style="32" customWidth="1"/>
    <col min="1570" max="1570" width="15.625" style="32" customWidth="1"/>
    <col min="1571" max="1572" width="5.625" style="32" customWidth="1"/>
    <col min="1573" max="1574" width="8.625" style="32" customWidth="1"/>
    <col min="1575" max="1576" width="5.625" style="32" customWidth="1"/>
    <col min="1577" max="1578" width="8.625" style="32" customWidth="1"/>
    <col min="1579" max="1580" width="5.625" style="32" customWidth="1"/>
    <col min="1581" max="1581" width="9.625" style="32" customWidth="1"/>
    <col min="1582" max="1584" width="8.625" style="32" customWidth="1"/>
    <col min="1585" max="1585" width="15.75" style="32" customWidth="1"/>
    <col min="1586" max="1586" width="9.625" style="32" customWidth="1"/>
    <col min="1587" max="1792" width="9" style="32"/>
    <col min="1793" max="1793" width="15.625" style="32" customWidth="1"/>
    <col min="1794" max="1824" width="3.875" style="32" customWidth="1"/>
    <col min="1825" max="1825" width="3.75" style="32" customWidth="1"/>
    <col min="1826" max="1826" width="15.625" style="32" customWidth="1"/>
    <col min="1827" max="1828" width="5.625" style="32" customWidth="1"/>
    <col min="1829" max="1830" width="8.625" style="32" customWidth="1"/>
    <col min="1831" max="1832" width="5.625" style="32" customWidth="1"/>
    <col min="1833" max="1834" width="8.625" style="32" customWidth="1"/>
    <col min="1835" max="1836" width="5.625" style="32" customWidth="1"/>
    <col min="1837" max="1837" width="9.625" style="32" customWidth="1"/>
    <col min="1838" max="1840" width="8.625" style="32" customWidth="1"/>
    <col min="1841" max="1841" width="15.75" style="32" customWidth="1"/>
    <col min="1842" max="1842" width="9.625" style="32" customWidth="1"/>
    <col min="1843" max="2048" width="9" style="32"/>
    <col min="2049" max="2049" width="15.625" style="32" customWidth="1"/>
    <col min="2050" max="2080" width="3.875" style="32" customWidth="1"/>
    <col min="2081" max="2081" width="3.75" style="32" customWidth="1"/>
    <col min="2082" max="2082" width="15.625" style="32" customWidth="1"/>
    <col min="2083" max="2084" width="5.625" style="32" customWidth="1"/>
    <col min="2085" max="2086" width="8.625" style="32" customWidth="1"/>
    <col min="2087" max="2088" width="5.625" style="32" customWidth="1"/>
    <col min="2089" max="2090" width="8.625" style="32" customWidth="1"/>
    <col min="2091" max="2092" width="5.625" style="32" customWidth="1"/>
    <col min="2093" max="2093" width="9.625" style="32" customWidth="1"/>
    <col min="2094" max="2096" width="8.625" style="32" customWidth="1"/>
    <col min="2097" max="2097" width="15.75" style="32" customWidth="1"/>
    <col min="2098" max="2098" width="9.625" style="32" customWidth="1"/>
    <col min="2099" max="2304" width="9" style="32"/>
    <col min="2305" max="2305" width="15.625" style="32" customWidth="1"/>
    <col min="2306" max="2336" width="3.875" style="32" customWidth="1"/>
    <col min="2337" max="2337" width="3.75" style="32" customWidth="1"/>
    <col min="2338" max="2338" width="15.625" style="32" customWidth="1"/>
    <col min="2339" max="2340" width="5.625" style="32" customWidth="1"/>
    <col min="2341" max="2342" width="8.625" style="32" customWidth="1"/>
    <col min="2343" max="2344" width="5.625" style="32" customWidth="1"/>
    <col min="2345" max="2346" width="8.625" style="32" customWidth="1"/>
    <col min="2347" max="2348" width="5.625" style="32" customWidth="1"/>
    <col min="2349" max="2349" width="9.625" style="32" customWidth="1"/>
    <col min="2350" max="2352" width="8.625" style="32" customWidth="1"/>
    <col min="2353" max="2353" width="15.75" style="32" customWidth="1"/>
    <col min="2354" max="2354" width="9.625" style="32" customWidth="1"/>
    <col min="2355" max="2560" width="9" style="32"/>
    <col min="2561" max="2561" width="15.625" style="32" customWidth="1"/>
    <col min="2562" max="2592" width="3.875" style="32" customWidth="1"/>
    <col min="2593" max="2593" width="3.75" style="32" customWidth="1"/>
    <col min="2594" max="2594" width="15.625" style="32" customWidth="1"/>
    <col min="2595" max="2596" width="5.625" style="32" customWidth="1"/>
    <col min="2597" max="2598" width="8.625" style="32" customWidth="1"/>
    <col min="2599" max="2600" width="5.625" style="32" customWidth="1"/>
    <col min="2601" max="2602" width="8.625" style="32" customWidth="1"/>
    <col min="2603" max="2604" width="5.625" style="32" customWidth="1"/>
    <col min="2605" max="2605" width="9.625" style="32" customWidth="1"/>
    <col min="2606" max="2608" width="8.625" style="32" customWidth="1"/>
    <col min="2609" max="2609" width="15.75" style="32" customWidth="1"/>
    <col min="2610" max="2610" width="9.625" style="32" customWidth="1"/>
    <col min="2611" max="2816" width="9" style="32"/>
    <col min="2817" max="2817" width="15.625" style="32" customWidth="1"/>
    <col min="2818" max="2848" width="3.875" style="32" customWidth="1"/>
    <col min="2849" max="2849" width="3.75" style="32" customWidth="1"/>
    <col min="2850" max="2850" width="15.625" style="32" customWidth="1"/>
    <col min="2851" max="2852" width="5.625" style="32" customWidth="1"/>
    <col min="2853" max="2854" width="8.625" style="32" customWidth="1"/>
    <col min="2855" max="2856" width="5.625" style="32" customWidth="1"/>
    <col min="2857" max="2858" width="8.625" style="32" customWidth="1"/>
    <col min="2859" max="2860" width="5.625" style="32" customWidth="1"/>
    <col min="2861" max="2861" width="9.625" style="32" customWidth="1"/>
    <col min="2862" max="2864" width="8.625" style="32" customWidth="1"/>
    <col min="2865" max="2865" width="15.75" style="32" customWidth="1"/>
    <col min="2866" max="2866" width="9.625" style="32" customWidth="1"/>
    <col min="2867" max="3072" width="9" style="32"/>
    <col min="3073" max="3073" width="15.625" style="32" customWidth="1"/>
    <col min="3074" max="3104" width="3.875" style="32" customWidth="1"/>
    <col min="3105" max="3105" width="3.75" style="32" customWidth="1"/>
    <col min="3106" max="3106" width="15.625" style="32" customWidth="1"/>
    <col min="3107" max="3108" width="5.625" style="32" customWidth="1"/>
    <col min="3109" max="3110" width="8.625" style="32" customWidth="1"/>
    <col min="3111" max="3112" width="5.625" style="32" customWidth="1"/>
    <col min="3113" max="3114" width="8.625" style="32" customWidth="1"/>
    <col min="3115" max="3116" width="5.625" style="32" customWidth="1"/>
    <col min="3117" max="3117" width="9.625" style="32" customWidth="1"/>
    <col min="3118" max="3120" width="8.625" style="32" customWidth="1"/>
    <col min="3121" max="3121" width="15.75" style="32" customWidth="1"/>
    <col min="3122" max="3122" width="9.625" style="32" customWidth="1"/>
    <col min="3123" max="3328" width="9" style="32"/>
    <col min="3329" max="3329" width="15.625" style="32" customWidth="1"/>
    <col min="3330" max="3360" width="3.875" style="32" customWidth="1"/>
    <col min="3361" max="3361" width="3.75" style="32" customWidth="1"/>
    <col min="3362" max="3362" width="15.625" style="32" customWidth="1"/>
    <col min="3363" max="3364" width="5.625" style="32" customWidth="1"/>
    <col min="3365" max="3366" width="8.625" style="32" customWidth="1"/>
    <col min="3367" max="3368" width="5.625" style="32" customWidth="1"/>
    <col min="3369" max="3370" width="8.625" style="32" customWidth="1"/>
    <col min="3371" max="3372" width="5.625" style="32" customWidth="1"/>
    <col min="3373" max="3373" width="9.625" style="32" customWidth="1"/>
    <col min="3374" max="3376" width="8.625" style="32" customWidth="1"/>
    <col min="3377" max="3377" width="15.75" style="32" customWidth="1"/>
    <col min="3378" max="3378" width="9.625" style="32" customWidth="1"/>
    <col min="3379" max="3584" width="9" style="32"/>
    <col min="3585" max="3585" width="15.625" style="32" customWidth="1"/>
    <col min="3586" max="3616" width="3.875" style="32" customWidth="1"/>
    <col min="3617" max="3617" width="3.75" style="32" customWidth="1"/>
    <col min="3618" max="3618" width="15.625" style="32" customWidth="1"/>
    <col min="3619" max="3620" width="5.625" style="32" customWidth="1"/>
    <col min="3621" max="3622" width="8.625" style="32" customWidth="1"/>
    <col min="3623" max="3624" width="5.625" style="32" customWidth="1"/>
    <col min="3625" max="3626" width="8.625" style="32" customWidth="1"/>
    <col min="3627" max="3628" width="5.625" style="32" customWidth="1"/>
    <col min="3629" max="3629" width="9.625" style="32" customWidth="1"/>
    <col min="3630" max="3632" width="8.625" style="32" customWidth="1"/>
    <col min="3633" max="3633" width="15.75" style="32" customWidth="1"/>
    <col min="3634" max="3634" width="9.625" style="32" customWidth="1"/>
    <col min="3635" max="3840" width="9" style="32"/>
    <col min="3841" max="3841" width="15.625" style="32" customWidth="1"/>
    <col min="3842" max="3872" width="3.875" style="32" customWidth="1"/>
    <col min="3873" max="3873" width="3.75" style="32" customWidth="1"/>
    <col min="3874" max="3874" width="15.625" style="32" customWidth="1"/>
    <col min="3875" max="3876" width="5.625" style="32" customWidth="1"/>
    <col min="3877" max="3878" width="8.625" style="32" customWidth="1"/>
    <col min="3879" max="3880" width="5.625" style="32" customWidth="1"/>
    <col min="3881" max="3882" width="8.625" style="32" customWidth="1"/>
    <col min="3883" max="3884" width="5.625" style="32" customWidth="1"/>
    <col min="3885" max="3885" width="9.625" style="32" customWidth="1"/>
    <col min="3886" max="3888" width="8.625" style="32" customWidth="1"/>
    <col min="3889" max="3889" width="15.75" style="32" customWidth="1"/>
    <col min="3890" max="3890" width="9.625" style="32" customWidth="1"/>
    <col min="3891" max="4096" width="9" style="32"/>
    <col min="4097" max="4097" width="15.625" style="32" customWidth="1"/>
    <col min="4098" max="4128" width="3.875" style="32" customWidth="1"/>
    <col min="4129" max="4129" width="3.75" style="32" customWidth="1"/>
    <col min="4130" max="4130" width="15.625" style="32" customWidth="1"/>
    <col min="4131" max="4132" width="5.625" style="32" customWidth="1"/>
    <col min="4133" max="4134" width="8.625" style="32" customWidth="1"/>
    <col min="4135" max="4136" width="5.625" style="32" customWidth="1"/>
    <col min="4137" max="4138" width="8.625" style="32" customWidth="1"/>
    <col min="4139" max="4140" width="5.625" style="32" customWidth="1"/>
    <col min="4141" max="4141" width="9.625" style="32" customWidth="1"/>
    <col min="4142" max="4144" width="8.625" style="32" customWidth="1"/>
    <col min="4145" max="4145" width="15.75" style="32" customWidth="1"/>
    <col min="4146" max="4146" width="9.625" style="32" customWidth="1"/>
    <col min="4147" max="4352" width="9" style="32"/>
    <col min="4353" max="4353" width="15.625" style="32" customWidth="1"/>
    <col min="4354" max="4384" width="3.875" style="32" customWidth="1"/>
    <col min="4385" max="4385" width="3.75" style="32" customWidth="1"/>
    <col min="4386" max="4386" width="15.625" style="32" customWidth="1"/>
    <col min="4387" max="4388" width="5.625" style="32" customWidth="1"/>
    <col min="4389" max="4390" width="8.625" style="32" customWidth="1"/>
    <col min="4391" max="4392" width="5.625" style="32" customWidth="1"/>
    <col min="4393" max="4394" width="8.625" style="32" customWidth="1"/>
    <col min="4395" max="4396" width="5.625" style="32" customWidth="1"/>
    <col min="4397" max="4397" width="9.625" style="32" customWidth="1"/>
    <col min="4398" max="4400" width="8.625" style="32" customWidth="1"/>
    <col min="4401" max="4401" width="15.75" style="32" customWidth="1"/>
    <col min="4402" max="4402" width="9.625" style="32" customWidth="1"/>
    <col min="4403" max="4608" width="9" style="32"/>
    <col min="4609" max="4609" width="15.625" style="32" customWidth="1"/>
    <col min="4610" max="4640" width="3.875" style="32" customWidth="1"/>
    <col min="4641" max="4641" width="3.75" style="32" customWidth="1"/>
    <col min="4642" max="4642" width="15.625" style="32" customWidth="1"/>
    <col min="4643" max="4644" width="5.625" style="32" customWidth="1"/>
    <col min="4645" max="4646" width="8.625" style="32" customWidth="1"/>
    <col min="4647" max="4648" width="5.625" style="32" customWidth="1"/>
    <col min="4649" max="4650" width="8.625" style="32" customWidth="1"/>
    <col min="4651" max="4652" width="5.625" style="32" customWidth="1"/>
    <col min="4653" max="4653" width="9.625" style="32" customWidth="1"/>
    <col min="4654" max="4656" width="8.625" style="32" customWidth="1"/>
    <col min="4657" max="4657" width="15.75" style="32" customWidth="1"/>
    <col min="4658" max="4658" width="9.625" style="32" customWidth="1"/>
    <col min="4659" max="4864" width="9" style="32"/>
    <col min="4865" max="4865" width="15.625" style="32" customWidth="1"/>
    <col min="4866" max="4896" width="3.875" style="32" customWidth="1"/>
    <col min="4897" max="4897" width="3.75" style="32" customWidth="1"/>
    <col min="4898" max="4898" width="15.625" style="32" customWidth="1"/>
    <col min="4899" max="4900" width="5.625" style="32" customWidth="1"/>
    <col min="4901" max="4902" width="8.625" style="32" customWidth="1"/>
    <col min="4903" max="4904" width="5.625" style="32" customWidth="1"/>
    <col min="4905" max="4906" width="8.625" style="32" customWidth="1"/>
    <col min="4907" max="4908" width="5.625" style="32" customWidth="1"/>
    <col min="4909" max="4909" width="9.625" style="32" customWidth="1"/>
    <col min="4910" max="4912" width="8.625" style="32" customWidth="1"/>
    <col min="4913" max="4913" width="15.75" style="32" customWidth="1"/>
    <col min="4914" max="4914" width="9.625" style="32" customWidth="1"/>
    <col min="4915" max="5120" width="9" style="32"/>
    <col min="5121" max="5121" width="15.625" style="32" customWidth="1"/>
    <col min="5122" max="5152" width="3.875" style="32" customWidth="1"/>
    <col min="5153" max="5153" width="3.75" style="32" customWidth="1"/>
    <col min="5154" max="5154" width="15.625" style="32" customWidth="1"/>
    <col min="5155" max="5156" width="5.625" style="32" customWidth="1"/>
    <col min="5157" max="5158" width="8.625" style="32" customWidth="1"/>
    <col min="5159" max="5160" width="5.625" style="32" customWidth="1"/>
    <col min="5161" max="5162" width="8.625" style="32" customWidth="1"/>
    <col min="5163" max="5164" width="5.625" style="32" customWidth="1"/>
    <col min="5165" max="5165" width="9.625" style="32" customWidth="1"/>
    <col min="5166" max="5168" width="8.625" style="32" customWidth="1"/>
    <col min="5169" max="5169" width="15.75" style="32" customWidth="1"/>
    <col min="5170" max="5170" width="9.625" style="32" customWidth="1"/>
    <col min="5171" max="5376" width="9" style="32"/>
    <col min="5377" max="5377" width="15.625" style="32" customWidth="1"/>
    <col min="5378" max="5408" width="3.875" style="32" customWidth="1"/>
    <col min="5409" max="5409" width="3.75" style="32" customWidth="1"/>
    <col min="5410" max="5410" width="15.625" style="32" customWidth="1"/>
    <col min="5411" max="5412" width="5.625" style="32" customWidth="1"/>
    <col min="5413" max="5414" width="8.625" style="32" customWidth="1"/>
    <col min="5415" max="5416" width="5.625" style="32" customWidth="1"/>
    <col min="5417" max="5418" width="8.625" style="32" customWidth="1"/>
    <col min="5419" max="5420" width="5.625" style="32" customWidth="1"/>
    <col min="5421" max="5421" width="9.625" style="32" customWidth="1"/>
    <col min="5422" max="5424" width="8.625" style="32" customWidth="1"/>
    <col min="5425" max="5425" width="15.75" style="32" customWidth="1"/>
    <col min="5426" max="5426" width="9.625" style="32" customWidth="1"/>
    <col min="5427" max="5632" width="9" style="32"/>
    <col min="5633" max="5633" width="15.625" style="32" customWidth="1"/>
    <col min="5634" max="5664" width="3.875" style="32" customWidth="1"/>
    <col min="5665" max="5665" width="3.75" style="32" customWidth="1"/>
    <col min="5666" max="5666" width="15.625" style="32" customWidth="1"/>
    <col min="5667" max="5668" width="5.625" style="32" customWidth="1"/>
    <col min="5669" max="5670" width="8.625" style="32" customWidth="1"/>
    <col min="5671" max="5672" width="5.625" style="32" customWidth="1"/>
    <col min="5673" max="5674" width="8.625" style="32" customWidth="1"/>
    <col min="5675" max="5676" width="5.625" style="32" customWidth="1"/>
    <col min="5677" max="5677" width="9.625" style="32" customWidth="1"/>
    <col min="5678" max="5680" width="8.625" style="32" customWidth="1"/>
    <col min="5681" max="5681" width="15.75" style="32" customWidth="1"/>
    <col min="5682" max="5682" width="9.625" style="32" customWidth="1"/>
    <col min="5683" max="5888" width="9" style="32"/>
    <col min="5889" max="5889" width="15.625" style="32" customWidth="1"/>
    <col min="5890" max="5920" width="3.875" style="32" customWidth="1"/>
    <col min="5921" max="5921" width="3.75" style="32" customWidth="1"/>
    <col min="5922" max="5922" width="15.625" style="32" customWidth="1"/>
    <col min="5923" max="5924" width="5.625" style="32" customWidth="1"/>
    <col min="5925" max="5926" width="8.625" style="32" customWidth="1"/>
    <col min="5927" max="5928" width="5.625" style="32" customWidth="1"/>
    <col min="5929" max="5930" width="8.625" style="32" customWidth="1"/>
    <col min="5931" max="5932" width="5.625" style="32" customWidth="1"/>
    <col min="5933" max="5933" width="9.625" style="32" customWidth="1"/>
    <col min="5934" max="5936" width="8.625" style="32" customWidth="1"/>
    <col min="5937" max="5937" width="15.75" style="32" customWidth="1"/>
    <col min="5938" max="5938" width="9.625" style="32" customWidth="1"/>
    <col min="5939" max="6144" width="9" style="32"/>
    <col min="6145" max="6145" width="15.625" style="32" customWidth="1"/>
    <col min="6146" max="6176" width="3.875" style="32" customWidth="1"/>
    <col min="6177" max="6177" width="3.75" style="32" customWidth="1"/>
    <col min="6178" max="6178" width="15.625" style="32" customWidth="1"/>
    <col min="6179" max="6180" width="5.625" style="32" customWidth="1"/>
    <col min="6181" max="6182" width="8.625" style="32" customWidth="1"/>
    <col min="6183" max="6184" width="5.625" style="32" customWidth="1"/>
    <col min="6185" max="6186" width="8.625" style="32" customWidth="1"/>
    <col min="6187" max="6188" width="5.625" style="32" customWidth="1"/>
    <col min="6189" max="6189" width="9.625" style="32" customWidth="1"/>
    <col min="6190" max="6192" width="8.625" style="32" customWidth="1"/>
    <col min="6193" max="6193" width="15.75" style="32" customWidth="1"/>
    <col min="6194" max="6194" width="9.625" style="32" customWidth="1"/>
    <col min="6195" max="6400" width="9" style="32"/>
    <col min="6401" max="6401" width="15.625" style="32" customWidth="1"/>
    <col min="6402" max="6432" width="3.875" style="32" customWidth="1"/>
    <col min="6433" max="6433" width="3.75" style="32" customWidth="1"/>
    <col min="6434" max="6434" width="15.625" style="32" customWidth="1"/>
    <col min="6435" max="6436" width="5.625" style="32" customWidth="1"/>
    <col min="6437" max="6438" width="8.625" style="32" customWidth="1"/>
    <col min="6439" max="6440" width="5.625" style="32" customWidth="1"/>
    <col min="6441" max="6442" width="8.625" style="32" customWidth="1"/>
    <col min="6443" max="6444" width="5.625" style="32" customWidth="1"/>
    <col min="6445" max="6445" width="9.625" style="32" customWidth="1"/>
    <col min="6446" max="6448" width="8.625" style="32" customWidth="1"/>
    <col min="6449" max="6449" width="15.75" style="32" customWidth="1"/>
    <col min="6450" max="6450" width="9.625" style="32" customWidth="1"/>
    <col min="6451" max="6656" width="9" style="32"/>
    <col min="6657" max="6657" width="15.625" style="32" customWidth="1"/>
    <col min="6658" max="6688" width="3.875" style="32" customWidth="1"/>
    <col min="6689" max="6689" width="3.75" style="32" customWidth="1"/>
    <col min="6690" max="6690" width="15.625" style="32" customWidth="1"/>
    <col min="6691" max="6692" width="5.625" style="32" customWidth="1"/>
    <col min="6693" max="6694" width="8.625" style="32" customWidth="1"/>
    <col min="6695" max="6696" width="5.625" style="32" customWidth="1"/>
    <col min="6697" max="6698" width="8.625" style="32" customWidth="1"/>
    <col min="6699" max="6700" width="5.625" style="32" customWidth="1"/>
    <col min="6701" max="6701" width="9.625" style="32" customWidth="1"/>
    <col min="6702" max="6704" width="8.625" style="32" customWidth="1"/>
    <col min="6705" max="6705" width="15.75" style="32" customWidth="1"/>
    <col min="6706" max="6706" width="9.625" style="32" customWidth="1"/>
    <col min="6707" max="6912" width="9" style="32"/>
    <col min="6913" max="6913" width="15.625" style="32" customWidth="1"/>
    <col min="6914" max="6944" width="3.875" style="32" customWidth="1"/>
    <col min="6945" max="6945" width="3.75" style="32" customWidth="1"/>
    <col min="6946" max="6946" width="15.625" style="32" customWidth="1"/>
    <col min="6947" max="6948" width="5.625" style="32" customWidth="1"/>
    <col min="6949" max="6950" width="8.625" style="32" customWidth="1"/>
    <col min="6951" max="6952" width="5.625" style="32" customWidth="1"/>
    <col min="6953" max="6954" width="8.625" style="32" customWidth="1"/>
    <col min="6955" max="6956" width="5.625" style="32" customWidth="1"/>
    <col min="6957" max="6957" width="9.625" style="32" customWidth="1"/>
    <col min="6958" max="6960" width="8.625" style="32" customWidth="1"/>
    <col min="6961" max="6961" width="15.75" style="32" customWidth="1"/>
    <col min="6962" max="6962" width="9.625" style="32" customWidth="1"/>
    <col min="6963" max="7168" width="9" style="32"/>
    <col min="7169" max="7169" width="15.625" style="32" customWidth="1"/>
    <col min="7170" max="7200" width="3.875" style="32" customWidth="1"/>
    <col min="7201" max="7201" width="3.75" style="32" customWidth="1"/>
    <col min="7202" max="7202" width="15.625" style="32" customWidth="1"/>
    <col min="7203" max="7204" width="5.625" style="32" customWidth="1"/>
    <col min="7205" max="7206" width="8.625" style="32" customWidth="1"/>
    <col min="7207" max="7208" width="5.625" style="32" customWidth="1"/>
    <col min="7209" max="7210" width="8.625" style="32" customWidth="1"/>
    <col min="7211" max="7212" width="5.625" style="32" customWidth="1"/>
    <col min="7213" max="7213" width="9.625" style="32" customWidth="1"/>
    <col min="7214" max="7216" width="8.625" style="32" customWidth="1"/>
    <col min="7217" max="7217" width="15.75" style="32" customWidth="1"/>
    <col min="7218" max="7218" width="9.625" style="32" customWidth="1"/>
    <col min="7219" max="7424" width="9" style="32"/>
    <col min="7425" max="7425" width="15.625" style="32" customWidth="1"/>
    <col min="7426" max="7456" width="3.875" style="32" customWidth="1"/>
    <col min="7457" max="7457" width="3.75" style="32" customWidth="1"/>
    <col min="7458" max="7458" width="15.625" style="32" customWidth="1"/>
    <col min="7459" max="7460" width="5.625" style="32" customWidth="1"/>
    <col min="7461" max="7462" width="8.625" style="32" customWidth="1"/>
    <col min="7463" max="7464" width="5.625" style="32" customWidth="1"/>
    <col min="7465" max="7466" width="8.625" style="32" customWidth="1"/>
    <col min="7467" max="7468" width="5.625" style="32" customWidth="1"/>
    <col min="7469" max="7469" width="9.625" style="32" customWidth="1"/>
    <col min="7470" max="7472" width="8.625" style="32" customWidth="1"/>
    <col min="7473" max="7473" width="15.75" style="32" customWidth="1"/>
    <col min="7474" max="7474" width="9.625" style="32" customWidth="1"/>
    <col min="7475" max="7680" width="9" style="32"/>
    <col min="7681" max="7681" width="15.625" style="32" customWidth="1"/>
    <col min="7682" max="7712" width="3.875" style="32" customWidth="1"/>
    <col min="7713" max="7713" width="3.75" style="32" customWidth="1"/>
    <col min="7714" max="7714" width="15.625" style="32" customWidth="1"/>
    <col min="7715" max="7716" width="5.625" style="32" customWidth="1"/>
    <col min="7717" max="7718" width="8.625" style="32" customWidth="1"/>
    <col min="7719" max="7720" width="5.625" style="32" customWidth="1"/>
    <col min="7721" max="7722" width="8.625" style="32" customWidth="1"/>
    <col min="7723" max="7724" width="5.625" style="32" customWidth="1"/>
    <col min="7725" max="7725" width="9.625" style="32" customWidth="1"/>
    <col min="7726" max="7728" width="8.625" style="32" customWidth="1"/>
    <col min="7729" max="7729" width="15.75" style="32" customWidth="1"/>
    <col min="7730" max="7730" width="9.625" style="32" customWidth="1"/>
    <col min="7731" max="7936" width="9" style="32"/>
    <col min="7937" max="7937" width="15.625" style="32" customWidth="1"/>
    <col min="7938" max="7968" width="3.875" style="32" customWidth="1"/>
    <col min="7969" max="7969" width="3.75" style="32" customWidth="1"/>
    <col min="7970" max="7970" width="15.625" style="32" customWidth="1"/>
    <col min="7971" max="7972" width="5.625" style="32" customWidth="1"/>
    <col min="7973" max="7974" width="8.625" style="32" customWidth="1"/>
    <col min="7975" max="7976" width="5.625" style="32" customWidth="1"/>
    <col min="7977" max="7978" width="8.625" style="32" customWidth="1"/>
    <col min="7979" max="7980" width="5.625" style="32" customWidth="1"/>
    <col min="7981" max="7981" width="9.625" style="32" customWidth="1"/>
    <col min="7982" max="7984" width="8.625" style="32" customWidth="1"/>
    <col min="7985" max="7985" width="15.75" style="32" customWidth="1"/>
    <col min="7986" max="7986" width="9.625" style="32" customWidth="1"/>
    <col min="7987" max="8192" width="9" style="32"/>
    <col min="8193" max="8193" width="15.625" style="32" customWidth="1"/>
    <col min="8194" max="8224" width="3.875" style="32" customWidth="1"/>
    <col min="8225" max="8225" width="3.75" style="32" customWidth="1"/>
    <col min="8226" max="8226" width="15.625" style="32" customWidth="1"/>
    <col min="8227" max="8228" width="5.625" style="32" customWidth="1"/>
    <col min="8229" max="8230" width="8.625" style="32" customWidth="1"/>
    <col min="8231" max="8232" width="5.625" style="32" customWidth="1"/>
    <col min="8233" max="8234" width="8.625" style="32" customWidth="1"/>
    <col min="8235" max="8236" width="5.625" style="32" customWidth="1"/>
    <col min="8237" max="8237" width="9.625" style="32" customWidth="1"/>
    <col min="8238" max="8240" width="8.625" style="32" customWidth="1"/>
    <col min="8241" max="8241" width="15.75" style="32" customWidth="1"/>
    <col min="8242" max="8242" width="9.625" style="32" customWidth="1"/>
    <col min="8243" max="8448" width="9" style="32"/>
    <col min="8449" max="8449" width="15.625" style="32" customWidth="1"/>
    <col min="8450" max="8480" width="3.875" style="32" customWidth="1"/>
    <col min="8481" max="8481" width="3.75" style="32" customWidth="1"/>
    <col min="8482" max="8482" width="15.625" style="32" customWidth="1"/>
    <col min="8483" max="8484" width="5.625" style="32" customWidth="1"/>
    <col min="8485" max="8486" width="8.625" style="32" customWidth="1"/>
    <col min="8487" max="8488" width="5.625" style="32" customWidth="1"/>
    <col min="8489" max="8490" width="8.625" style="32" customWidth="1"/>
    <col min="8491" max="8492" width="5.625" style="32" customWidth="1"/>
    <col min="8493" max="8493" width="9.625" style="32" customWidth="1"/>
    <col min="8494" max="8496" width="8.625" style="32" customWidth="1"/>
    <col min="8497" max="8497" width="15.75" style="32" customWidth="1"/>
    <col min="8498" max="8498" width="9.625" style="32" customWidth="1"/>
    <col min="8499" max="8704" width="9" style="32"/>
    <col min="8705" max="8705" width="15.625" style="32" customWidth="1"/>
    <col min="8706" max="8736" width="3.875" style="32" customWidth="1"/>
    <col min="8737" max="8737" width="3.75" style="32" customWidth="1"/>
    <col min="8738" max="8738" width="15.625" style="32" customWidth="1"/>
    <col min="8739" max="8740" width="5.625" style="32" customWidth="1"/>
    <col min="8741" max="8742" width="8.625" style="32" customWidth="1"/>
    <col min="8743" max="8744" width="5.625" style="32" customWidth="1"/>
    <col min="8745" max="8746" width="8.625" style="32" customWidth="1"/>
    <col min="8747" max="8748" width="5.625" style="32" customWidth="1"/>
    <col min="8749" max="8749" width="9.625" style="32" customWidth="1"/>
    <col min="8750" max="8752" width="8.625" style="32" customWidth="1"/>
    <col min="8753" max="8753" width="15.75" style="32" customWidth="1"/>
    <col min="8754" max="8754" width="9.625" style="32" customWidth="1"/>
    <col min="8755" max="8960" width="9" style="32"/>
    <col min="8961" max="8961" width="15.625" style="32" customWidth="1"/>
    <col min="8962" max="8992" width="3.875" style="32" customWidth="1"/>
    <col min="8993" max="8993" width="3.75" style="32" customWidth="1"/>
    <col min="8994" max="8994" width="15.625" style="32" customWidth="1"/>
    <col min="8995" max="8996" width="5.625" style="32" customWidth="1"/>
    <col min="8997" max="8998" width="8.625" style="32" customWidth="1"/>
    <col min="8999" max="9000" width="5.625" style="32" customWidth="1"/>
    <col min="9001" max="9002" width="8.625" style="32" customWidth="1"/>
    <col min="9003" max="9004" width="5.625" style="32" customWidth="1"/>
    <col min="9005" max="9005" width="9.625" style="32" customWidth="1"/>
    <col min="9006" max="9008" width="8.625" style="32" customWidth="1"/>
    <col min="9009" max="9009" width="15.75" style="32" customWidth="1"/>
    <col min="9010" max="9010" width="9.625" style="32" customWidth="1"/>
    <col min="9011" max="9216" width="9" style="32"/>
    <col min="9217" max="9217" width="15.625" style="32" customWidth="1"/>
    <col min="9218" max="9248" width="3.875" style="32" customWidth="1"/>
    <col min="9249" max="9249" width="3.75" style="32" customWidth="1"/>
    <col min="9250" max="9250" width="15.625" style="32" customWidth="1"/>
    <col min="9251" max="9252" width="5.625" style="32" customWidth="1"/>
    <col min="9253" max="9254" width="8.625" style="32" customWidth="1"/>
    <col min="9255" max="9256" width="5.625" style="32" customWidth="1"/>
    <col min="9257" max="9258" width="8.625" style="32" customWidth="1"/>
    <col min="9259" max="9260" width="5.625" style="32" customWidth="1"/>
    <col min="9261" max="9261" width="9.625" style="32" customWidth="1"/>
    <col min="9262" max="9264" width="8.625" style="32" customWidth="1"/>
    <col min="9265" max="9265" width="15.75" style="32" customWidth="1"/>
    <col min="9266" max="9266" width="9.625" style="32" customWidth="1"/>
    <col min="9267" max="9472" width="9" style="32"/>
    <col min="9473" max="9473" width="15.625" style="32" customWidth="1"/>
    <col min="9474" max="9504" width="3.875" style="32" customWidth="1"/>
    <col min="9505" max="9505" width="3.75" style="32" customWidth="1"/>
    <col min="9506" max="9506" width="15.625" style="32" customWidth="1"/>
    <col min="9507" max="9508" width="5.625" style="32" customWidth="1"/>
    <col min="9509" max="9510" width="8.625" style="32" customWidth="1"/>
    <col min="9511" max="9512" width="5.625" style="32" customWidth="1"/>
    <col min="9513" max="9514" width="8.625" style="32" customWidth="1"/>
    <col min="9515" max="9516" width="5.625" style="32" customWidth="1"/>
    <col min="9517" max="9517" width="9.625" style="32" customWidth="1"/>
    <col min="9518" max="9520" width="8.625" style="32" customWidth="1"/>
    <col min="9521" max="9521" width="15.75" style="32" customWidth="1"/>
    <col min="9522" max="9522" width="9.625" style="32" customWidth="1"/>
    <col min="9523" max="9728" width="9" style="32"/>
    <col min="9729" max="9729" width="15.625" style="32" customWidth="1"/>
    <col min="9730" max="9760" width="3.875" style="32" customWidth="1"/>
    <col min="9761" max="9761" width="3.75" style="32" customWidth="1"/>
    <col min="9762" max="9762" width="15.625" style="32" customWidth="1"/>
    <col min="9763" max="9764" width="5.625" style="32" customWidth="1"/>
    <col min="9765" max="9766" width="8.625" style="32" customWidth="1"/>
    <col min="9767" max="9768" width="5.625" style="32" customWidth="1"/>
    <col min="9769" max="9770" width="8.625" style="32" customWidth="1"/>
    <col min="9771" max="9772" width="5.625" style="32" customWidth="1"/>
    <col min="9773" max="9773" width="9.625" style="32" customWidth="1"/>
    <col min="9774" max="9776" width="8.625" style="32" customWidth="1"/>
    <col min="9777" max="9777" width="15.75" style="32" customWidth="1"/>
    <col min="9778" max="9778" width="9.625" style="32" customWidth="1"/>
    <col min="9779" max="9984" width="9" style="32"/>
    <col min="9985" max="9985" width="15.625" style="32" customWidth="1"/>
    <col min="9986" max="10016" width="3.875" style="32" customWidth="1"/>
    <col min="10017" max="10017" width="3.75" style="32" customWidth="1"/>
    <col min="10018" max="10018" width="15.625" style="32" customWidth="1"/>
    <col min="10019" max="10020" width="5.625" style="32" customWidth="1"/>
    <col min="10021" max="10022" width="8.625" style="32" customWidth="1"/>
    <col min="10023" max="10024" width="5.625" style="32" customWidth="1"/>
    <col min="10025" max="10026" width="8.625" style="32" customWidth="1"/>
    <col min="10027" max="10028" width="5.625" style="32" customWidth="1"/>
    <col min="10029" max="10029" width="9.625" style="32" customWidth="1"/>
    <col min="10030" max="10032" width="8.625" style="32" customWidth="1"/>
    <col min="10033" max="10033" width="15.75" style="32" customWidth="1"/>
    <col min="10034" max="10034" width="9.625" style="32" customWidth="1"/>
    <col min="10035" max="10240" width="9" style="32"/>
    <col min="10241" max="10241" width="15.625" style="32" customWidth="1"/>
    <col min="10242" max="10272" width="3.875" style="32" customWidth="1"/>
    <col min="10273" max="10273" width="3.75" style="32" customWidth="1"/>
    <col min="10274" max="10274" width="15.625" style="32" customWidth="1"/>
    <col min="10275" max="10276" width="5.625" style="32" customWidth="1"/>
    <col min="10277" max="10278" width="8.625" style="32" customWidth="1"/>
    <col min="10279" max="10280" width="5.625" style="32" customWidth="1"/>
    <col min="10281" max="10282" width="8.625" style="32" customWidth="1"/>
    <col min="10283" max="10284" width="5.625" style="32" customWidth="1"/>
    <col min="10285" max="10285" width="9.625" style="32" customWidth="1"/>
    <col min="10286" max="10288" width="8.625" style="32" customWidth="1"/>
    <col min="10289" max="10289" width="15.75" style="32" customWidth="1"/>
    <col min="10290" max="10290" width="9.625" style="32" customWidth="1"/>
    <col min="10291" max="10496" width="9" style="32"/>
    <col min="10497" max="10497" width="15.625" style="32" customWidth="1"/>
    <col min="10498" max="10528" width="3.875" style="32" customWidth="1"/>
    <col min="10529" max="10529" width="3.75" style="32" customWidth="1"/>
    <col min="10530" max="10530" width="15.625" style="32" customWidth="1"/>
    <col min="10531" max="10532" width="5.625" style="32" customWidth="1"/>
    <col min="10533" max="10534" width="8.625" style="32" customWidth="1"/>
    <col min="10535" max="10536" width="5.625" style="32" customWidth="1"/>
    <col min="10537" max="10538" width="8.625" style="32" customWidth="1"/>
    <col min="10539" max="10540" width="5.625" style="32" customWidth="1"/>
    <col min="10541" max="10541" width="9.625" style="32" customWidth="1"/>
    <col min="10542" max="10544" width="8.625" style="32" customWidth="1"/>
    <col min="10545" max="10545" width="15.75" style="32" customWidth="1"/>
    <col min="10546" max="10546" width="9.625" style="32" customWidth="1"/>
    <col min="10547" max="10752" width="9" style="32"/>
    <col min="10753" max="10753" width="15.625" style="32" customWidth="1"/>
    <col min="10754" max="10784" width="3.875" style="32" customWidth="1"/>
    <col min="10785" max="10785" width="3.75" style="32" customWidth="1"/>
    <col min="10786" max="10786" width="15.625" style="32" customWidth="1"/>
    <col min="10787" max="10788" width="5.625" style="32" customWidth="1"/>
    <col min="10789" max="10790" width="8.625" style="32" customWidth="1"/>
    <col min="10791" max="10792" width="5.625" style="32" customWidth="1"/>
    <col min="10793" max="10794" width="8.625" style="32" customWidth="1"/>
    <col min="10795" max="10796" width="5.625" style="32" customWidth="1"/>
    <col min="10797" max="10797" width="9.625" style="32" customWidth="1"/>
    <col min="10798" max="10800" width="8.625" style="32" customWidth="1"/>
    <col min="10801" max="10801" width="15.75" style="32" customWidth="1"/>
    <col min="10802" max="10802" width="9.625" style="32" customWidth="1"/>
    <col min="10803" max="11008" width="9" style="32"/>
    <col min="11009" max="11009" width="15.625" style="32" customWidth="1"/>
    <col min="11010" max="11040" width="3.875" style="32" customWidth="1"/>
    <col min="11041" max="11041" width="3.75" style="32" customWidth="1"/>
    <col min="11042" max="11042" width="15.625" style="32" customWidth="1"/>
    <col min="11043" max="11044" width="5.625" style="32" customWidth="1"/>
    <col min="11045" max="11046" width="8.625" style="32" customWidth="1"/>
    <col min="11047" max="11048" width="5.625" style="32" customWidth="1"/>
    <col min="11049" max="11050" width="8.625" style="32" customWidth="1"/>
    <col min="11051" max="11052" width="5.625" style="32" customWidth="1"/>
    <col min="11053" max="11053" width="9.625" style="32" customWidth="1"/>
    <col min="11054" max="11056" width="8.625" style="32" customWidth="1"/>
    <col min="11057" max="11057" width="15.75" style="32" customWidth="1"/>
    <col min="11058" max="11058" width="9.625" style="32" customWidth="1"/>
    <col min="11059" max="11264" width="9" style="32"/>
    <col min="11265" max="11265" width="15.625" style="32" customWidth="1"/>
    <col min="11266" max="11296" width="3.875" style="32" customWidth="1"/>
    <col min="11297" max="11297" width="3.75" style="32" customWidth="1"/>
    <col min="11298" max="11298" width="15.625" style="32" customWidth="1"/>
    <col min="11299" max="11300" width="5.625" style="32" customWidth="1"/>
    <col min="11301" max="11302" width="8.625" style="32" customWidth="1"/>
    <col min="11303" max="11304" width="5.625" style="32" customWidth="1"/>
    <col min="11305" max="11306" width="8.625" style="32" customWidth="1"/>
    <col min="11307" max="11308" width="5.625" style="32" customWidth="1"/>
    <col min="11309" max="11309" width="9.625" style="32" customWidth="1"/>
    <col min="11310" max="11312" width="8.625" style="32" customWidth="1"/>
    <col min="11313" max="11313" width="15.75" style="32" customWidth="1"/>
    <col min="11314" max="11314" width="9.625" style="32" customWidth="1"/>
    <col min="11315" max="11520" width="9" style="32"/>
    <col min="11521" max="11521" width="15.625" style="32" customWidth="1"/>
    <col min="11522" max="11552" width="3.875" style="32" customWidth="1"/>
    <col min="11553" max="11553" width="3.75" style="32" customWidth="1"/>
    <col min="11554" max="11554" width="15.625" style="32" customWidth="1"/>
    <col min="11555" max="11556" width="5.625" style="32" customWidth="1"/>
    <col min="11557" max="11558" width="8.625" style="32" customWidth="1"/>
    <col min="11559" max="11560" width="5.625" style="32" customWidth="1"/>
    <col min="11561" max="11562" width="8.625" style="32" customWidth="1"/>
    <col min="11563" max="11564" width="5.625" style="32" customWidth="1"/>
    <col min="11565" max="11565" width="9.625" style="32" customWidth="1"/>
    <col min="11566" max="11568" width="8.625" style="32" customWidth="1"/>
    <col min="11569" max="11569" width="15.75" style="32" customWidth="1"/>
    <col min="11570" max="11570" width="9.625" style="32" customWidth="1"/>
    <col min="11571" max="11776" width="9" style="32"/>
    <col min="11777" max="11777" width="15.625" style="32" customWidth="1"/>
    <col min="11778" max="11808" width="3.875" style="32" customWidth="1"/>
    <col min="11809" max="11809" width="3.75" style="32" customWidth="1"/>
    <col min="11810" max="11810" width="15.625" style="32" customWidth="1"/>
    <col min="11811" max="11812" width="5.625" style="32" customWidth="1"/>
    <col min="11813" max="11814" width="8.625" style="32" customWidth="1"/>
    <col min="11815" max="11816" width="5.625" style="32" customWidth="1"/>
    <col min="11817" max="11818" width="8.625" style="32" customWidth="1"/>
    <col min="11819" max="11820" width="5.625" style="32" customWidth="1"/>
    <col min="11821" max="11821" width="9.625" style="32" customWidth="1"/>
    <col min="11822" max="11824" width="8.625" style="32" customWidth="1"/>
    <col min="11825" max="11825" width="15.75" style="32" customWidth="1"/>
    <col min="11826" max="11826" width="9.625" style="32" customWidth="1"/>
    <col min="11827" max="12032" width="9" style="32"/>
    <col min="12033" max="12033" width="15.625" style="32" customWidth="1"/>
    <col min="12034" max="12064" width="3.875" style="32" customWidth="1"/>
    <col min="12065" max="12065" width="3.75" style="32" customWidth="1"/>
    <col min="12066" max="12066" width="15.625" style="32" customWidth="1"/>
    <col min="12067" max="12068" width="5.625" style="32" customWidth="1"/>
    <col min="12069" max="12070" width="8.625" style="32" customWidth="1"/>
    <col min="12071" max="12072" width="5.625" style="32" customWidth="1"/>
    <col min="12073" max="12074" width="8.625" style="32" customWidth="1"/>
    <col min="12075" max="12076" width="5.625" style="32" customWidth="1"/>
    <col min="12077" max="12077" width="9.625" style="32" customWidth="1"/>
    <col min="12078" max="12080" width="8.625" style="32" customWidth="1"/>
    <col min="12081" max="12081" width="15.75" style="32" customWidth="1"/>
    <col min="12082" max="12082" width="9.625" style="32" customWidth="1"/>
    <col min="12083" max="12288" width="9" style="32"/>
    <col min="12289" max="12289" width="15.625" style="32" customWidth="1"/>
    <col min="12290" max="12320" width="3.875" style="32" customWidth="1"/>
    <col min="12321" max="12321" width="3.75" style="32" customWidth="1"/>
    <col min="12322" max="12322" width="15.625" style="32" customWidth="1"/>
    <col min="12323" max="12324" width="5.625" style="32" customWidth="1"/>
    <col min="12325" max="12326" width="8.625" style="32" customWidth="1"/>
    <col min="12327" max="12328" width="5.625" style="32" customWidth="1"/>
    <col min="12329" max="12330" width="8.625" style="32" customWidth="1"/>
    <col min="12331" max="12332" width="5.625" style="32" customWidth="1"/>
    <col min="12333" max="12333" width="9.625" style="32" customWidth="1"/>
    <col min="12334" max="12336" width="8.625" style="32" customWidth="1"/>
    <col min="12337" max="12337" width="15.75" style="32" customWidth="1"/>
    <col min="12338" max="12338" width="9.625" style="32" customWidth="1"/>
    <col min="12339" max="12544" width="9" style="32"/>
    <col min="12545" max="12545" width="15.625" style="32" customWidth="1"/>
    <col min="12546" max="12576" width="3.875" style="32" customWidth="1"/>
    <col min="12577" max="12577" width="3.75" style="32" customWidth="1"/>
    <col min="12578" max="12578" width="15.625" style="32" customWidth="1"/>
    <col min="12579" max="12580" width="5.625" style="32" customWidth="1"/>
    <col min="12581" max="12582" width="8.625" style="32" customWidth="1"/>
    <col min="12583" max="12584" width="5.625" style="32" customWidth="1"/>
    <col min="12585" max="12586" width="8.625" style="32" customWidth="1"/>
    <col min="12587" max="12588" width="5.625" style="32" customWidth="1"/>
    <col min="12589" max="12589" width="9.625" style="32" customWidth="1"/>
    <col min="12590" max="12592" width="8.625" style="32" customWidth="1"/>
    <col min="12593" max="12593" width="15.75" style="32" customWidth="1"/>
    <col min="12594" max="12594" width="9.625" style="32" customWidth="1"/>
    <col min="12595" max="12800" width="9" style="32"/>
    <col min="12801" max="12801" width="15.625" style="32" customWidth="1"/>
    <col min="12802" max="12832" width="3.875" style="32" customWidth="1"/>
    <col min="12833" max="12833" width="3.75" style="32" customWidth="1"/>
    <col min="12834" max="12834" width="15.625" style="32" customWidth="1"/>
    <col min="12835" max="12836" width="5.625" style="32" customWidth="1"/>
    <col min="12837" max="12838" width="8.625" style="32" customWidth="1"/>
    <col min="12839" max="12840" width="5.625" style="32" customWidth="1"/>
    <col min="12841" max="12842" width="8.625" style="32" customWidth="1"/>
    <col min="12843" max="12844" width="5.625" style="32" customWidth="1"/>
    <col min="12845" max="12845" width="9.625" style="32" customWidth="1"/>
    <col min="12846" max="12848" width="8.625" style="32" customWidth="1"/>
    <col min="12849" max="12849" width="15.75" style="32" customWidth="1"/>
    <col min="12850" max="12850" width="9.625" style="32" customWidth="1"/>
    <col min="12851" max="13056" width="9" style="32"/>
    <col min="13057" max="13057" width="15.625" style="32" customWidth="1"/>
    <col min="13058" max="13088" width="3.875" style="32" customWidth="1"/>
    <col min="13089" max="13089" width="3.75" style="32" customWidth="1"/>
    <col min="13090" max="13090" width="15.625" style="32" customWidth="1"/>
    <col min="13091" max="13092" width="5.625" style="32" customWidth="1"/>
    <col min="13093" max="13094" width="8.625" style="32" customWidth="1"/>
    <col min="13095" max="13096" width="5.625" style="32" customWidth="1"/>
    <col min="13097" max="13098" width="8.625" style="32" customWidth="1"/>
    <col min="13099" max="13100" width="5.625" style="32" customWidth="1"/>
    <col min="13101" max="13101" width="9.625" style="32" customWidth="1"/>
    <col min="13102" max="13104" width="8.625" style="32" customWidth="1"/>
    <col min="13105" max="13105" width="15.75" style="32" customWidth="1"/>
    <col min="13106" max="13106" width="9.625" style="32" customWidth="1"/>
    <col min="13107" max="13312" width="9" style="32"/>
    <col min="13313" max="13313" width="15.625" style="32" customWidth="1"/>
    <col min="13314" max="13344" width="3.875" style="32" customWidth="1"/>
    <col min="13345" max="13345" width="3.75" style="32" customWidth="1"/>
    <col min="13346" max="13346" width="15.625" style="32" customWidth="1"/>
    <col min="13347" max="13348" width="5.625" style="32" customWidth="1"/>
    <col min="13349" max="13350" width="8.625" style="32" customWidth="1"/>
    <col min="13351" max="13352" width="5.625" style="32" customWidth="1"/>
    <col min="13353" max="13354" width="8.625" style="32" customWidth="1"/>
    <col min="13355" max="13356" width="5.625" style="32" customWidth="1"/>
    <col min="13357" max="13357" width="9.625" style="32" customWidth="1"/>
    <col min="13358" max="13360" width="8.625" style="32" customWidth="1"/>
    <col min="13361" max="13361" width="15.75" style="32" customWidth="1"/>
    <col min="13362" max="13362" width="9.625" style="32" customWidth="1"/>
    <col min="13363" max="13568" width="9" style="32"/>
    <col min="13569" max="13569" width="15.625" style="32" customWidth="1"/>
    <col min="13570" max="13600" width="3.875" style="32" customWidth="1"/>
    <col min="13601" max="13601" width="3.75" style="32" customWidth="1"/>
    <col min="13602" max="13602" width="15.625" style="32" customWidth="1"/>
    <col min="13603" max="13604" width="5.625" style="32" customWidth="1"/>
    <col min="13605" max="13606" width="8.625" style="32" customWidth="1"/>
    <col min="13607" max="13608" width="5.625" style="32" customWidth="1"/>
    <col min="13609" max="13610" width="8.625" style="32" customWidth="1"/>
    <col min="13611" max="13612" width="5.625" style="32" customWidth="1"/>
    <col min="13613" max="13613" width="9.625" style="32" customWidth="1"/>
    <col min="13614" max="13616" width="8.625" style="32" customWidth="1"/>
    <col min="13617" max="13617" width="15.75" style="32" customWidth="1"/>
    <col min="13618" max="13618" width="9.625" style="32" customWidth="1"/>
    <col min="13619" max="13824" width="9" style="32"/>
    <col min="13825" max="13825" width="15.625" style="32" customWidth="1"/>
    <col min="13826" max="13856" width="3.875" style="32" customWidth="1"/>
    <col min="13857" max="13857" width="3.75" style="32" customWidth="1"/>
    <col min="13858" max="13858" width="15.625" style="32" customWidth="1"/>
    <col min="13859" max="13860" width="5.625" style="32" customWidth="1"/>
    <col min="13861" max="13862" width="8.625" style="32" customWidth="1"/>
    <col min="13863" max="13864" width="5.625" style="32" customWidth="1"/>
    <col min="13865" max="13866" width="8.625" style="32" customWidth="1"/>
    <col min="13867" max="13868" width="5.625" style="32" customWidth="1"/>
    <col min="13869" max="13869" width="9.625" style="32" customWidth="1"/>
    <col min="13870" max="13872" width="8.625" style="32" customWidth="1"/>
    <col min="13873" max="13873" width="15.75" style="32" customWidth="1"/>
    <col min="13874" max="13874" width="9.625" style="32" customWidth="1"/>
    <col min="13875" max="14080" width="9" style="32"/>
    <col min="14081" max="14081" width="15.625" style="32" customWidth="1"/>
    <col min="14082" max="14112" width="3.875" style="32" customWidth="1"/>
    <col min="14113" max="14113" width="3.75" style="32" customWidth="1"/>
    <col min="14114" max="14114" width="15.625" style="32" customWidth="1"/>
    <col min="14115" max="14116" width="5.625" style="32" customWidth="1"/>
    <col min="14117" max="14118" width="8.625" style="32" customWidth="1"/>
    <col min="14119" max="14120" width="5.625" style="32" customWidth="1"/>
    <col min="14121" max="14122" width="8.625" style="32" customWidth="1"/>
    <col min="14123" max="14124" width="5.625" style="32" customWidth="1"/>
    <col min="14125" max="14125" width="9.625" style="32" customWidth="1"/>
    <col min="14126" max="14128" width="8.625" style="32" customWidth="1"/>
    <col min="14129" max="14129" width="15.75" style="32" customWidth="1"/>
    <col min="14130" max="14130" width="9.625" style="32" customWidth="1"/>
    <col min="14131" max="14336" width="9" style="32"/>
    <col min="14337" max="14337" width="15.625" style="32" customWidth="1"/>
    <col min="14338" max="14368" width="3.875" style="32" customWidth="1"/>
    <col min="14369" max="14369" width="3.75" style="32" customWidth="1"/>
    <col min="14370" max="14370" width="15.625" style="32" customWidth="1"/>
    <col min="14371" max="14372" width="5.625" style="32" customWidth="1"/>
    <col min="14373" max="14374" width="8.625" style="32" customWidth="1"/>
    <col min="14375" max="14376" width="5.625" style="32" customWidth="1"/>
    <col min="14377" max="14378" width="8.625" style="32" customWidth="1"/>
    <col min="14379" max="14380" width="5.625" style="32" customWidth="1"/>
    <col min="14381" max="14381" width="9.625" style="32" customWidth="1"/>
    <col min="14382" max="14384" width="8.625" style="32" customWidth="1"/>
    <col min="14385" max="14385" width="15.75" style="32" customWidth="1"/>
    <col min="14386" max="14386" width="9.625" style="32" customWidth="1"/>
    <col min="14387" max="14592" width="9" style="32"/>
    <col min="14593" max="14593" width="15.625" style="32" customWidth="1"/>
    <col min="14594" max="14624" width="3.875" style="32" customWidth="1"/>
    <col min="14625" max="14625" width="3.75" style="32" customWidth="1"/>
    <col min="14626" max="14626" width="15.625" style="32" customWidth="1"/>
    <col min="14627" max="14628" width="5.625" style="32" customWidth="1"/>
    <col min="14629" max="14630" width="8.625" style="32" customWidth="1"/>
    <col min="14631" max="14632" width="5.625" style="32" customWidth="1"/>
    <col min="14633" max="14634" width="8.625" style="32" customWidth="1"/>
    <col min="14635" max="14636" width="5.625" style="32" customWidth="1"/>
    <col min="14637" max="14637" width="9.625" style="32" customWidth="1"/>
    <col min="14638" max="14640" width="8.625" style="32" customWidth="1"/>
    <col min="14641" max="14641" width="15.75" style="32" customWidth="1"/>
    <col min="14642" max="14642" width="9.625" style="32" customWidth="1"/>
    <col min="14643" max="14848" width="9" style="32"/>
    <col min="14849" max="14849" width="15.625" style="32" customWidth="1"/>
    <col min="14850" max="14880" width="3.875" style="32" customWidth="1"/>
    <col min="14881" max="14881" width="3.75" style="32" customWidth="1"/>
    <col min="14882" max="14882" width="15.625" style="32" customWidth="1"/>
    <col min="14883" max="14884" width="5.625" style="32" customWidth="1"/>
    <col min="14885" max="14886" width="8.625" style="32" customWidth="1"/>
    <col min="14887" max="14888" width="5.625" style="32" customWidth="1"/>
    <col min="14889" max="14890" width="8.625" style="32" customWidth="1"/>
    <col min="14891" max="14892" width="5.625" style="32" customWidth="1"/>
    <col min="14893" max="14893" width="9.625" style="32" customWidth="1"/>
    <col min="14894" max="14896" width="8.625" style="32" customWidth="1"/>
    <col min="14897" max="14897" width="15.75" style="32" customWidth="1"/>
    <col min="14898" max="14898" width="9.625" style="32" customWidth="1"/>
    <col min="14899" max="15104" width="9" style="32"/>
    <col min="15105" max="15105" width="15.625" style="32" customWidth="1"/>
    <col min="15106" max="15136" width="3.875" style="32" customWidth="1"/>
    <col min="15137" max="15137" width="3.75" style="32" customWidth="1"/>
    <col min="15138" max="15138" width="15.625" style="32" customWidth="1"/>
    <col min="15139" max="15140" width="5.625" style="32" customWidth="1"/>
    <col min="15141" max="15142" width="8.625" style="32" customWidth="1"/>
    <col min="15143" max="15144" width="5.625" style="32" customWidth="1"/>
    <col min="15145" max="15146" width="8.625" style="32" customWidth="1"/>
    <col min="15147" max="15148" width="5.625" style="32" customWidth="1"/>
    <col min="15149" max="15149" width="9.625" style="32" customWidth="1"/>
    <col min="15150" max="15152" width="8.625" style="32" customWidth="1"/>
    <col min="15153" max="15153" width="15.75" style="32" customWidth="1"/>
    <col min="15154" max="15154" width="9.625" style="32" customWidth="1"/>
    <col min="15155" max="15360" width="9" style="32"/>
    <col min="15361" max="15361" width="15.625" style="32" customWidth="1"/>
    <col min="15362" max="15392" width="3.875" style="32" customWidth="1"/>
    <col min="15393" max="15393" width="3.75" style="32" customWidth="1"/>
    <col min="15394" max="15394" width="15.625" style="32" customWidth="1"/>
    <col min="15395" max="15396" width="5.625" style="32" customWidth="1"/>
    <col min="15397" max="15398" width="8.625" style="32" customWidth="1"/>
    <col min="15399" max="15400" width="5.625" style="32" customWidth="1"/>
    <col min="15401" max="15402" width="8.625" style="32" customWidth="1"/>
    <col min="15403" max="15404" width="5.625" style="32" customWidth="1"/>
    <col min="15405" max="15405" width="9.625" style="32" customWidth="1"/>
    <col min="15406" max="15408" width="8.625" style="32" customWidth="1"/>
    <col min="15409" max="15409" width="15.75" style="32" customWidth="1"/>
    <col min="15410" max="15410" width="9.625" style="32" customWidth="1"/>
    <col min="15411" max="15616" width="9" style="32"/>
    <col min="15617" max="15617" width="15.625" style="32" customWidth="1"/>
    <col min="15618" max="15648" width="3.875" style="32" customWidth="1"/>
    <col min="15649" max="15649" width="3.75" style="32" customWidth="1"/>
    <col min="15650" max="15650" width="15.625" style="32" customWidth="1"/>
    <col min="15651" max="15652" width="5.625" style="32" customWidth="1"/>
    <col min="15653" max="15654" width="8.625" style="32" customWidth="1"/>
    <col min="15655" max="15656" width="5.625" style="32" customWidth="1"/>
    <col min="15657" max="15658" width="8.625" style="32" customWidth="1"/>
    <col min="15659" max="15660" width="5.625" style="32" customWidth="1"/>
    <col min="15661" max="15661" width="9.625" style="32" customWidth="1"/>
    <col min="15662" max="15664" width="8.625" style="32" customWidth="1"/>
    <col min="15665" max="15665" width="15.75" style="32" customWidth="1"/>
    <col min="15666" max="15666" width="9.625" style="32" customWidth="1"/>
    <col min="15667" max="15872" width="9" style="32"/>
    <col min="15873" max="15873" width="15.625" style="32" customWidth="1"/>
    <col min="15874" max="15904" width="3.875" style="32" customWidth="1"/>
    <col min="15905" max="15905" width="3.75" style="32" customWidth="1"/>
    <col min="15906" max="15906" width="15.625" style="32" customWidth="1"/>
    <col min="15907" max="15908" width="5.625" style="32" customWidth="1"/>
    <col min="15909" max="15910" width="8.625" style="32" customWidth="1"/>
    <col min="15911" max="15912" width="5.625" style="32" customWidth="1"/>
    <col min="15913" max="15914" width="8.625" style="32" customWidth="1"/>
    <col min="15915" max="15916" width="5.625" style="32" customWidth="1"/>
    <col min="15917" max="15917" width="9.625" style="32" customWidth="1"/>
    <col min="15918" max="15920" width="8.625" style="32" customWidth="1"/>
    <col min="15921" max="15921" width="15.75" style="32" customWidth="1"/>
    <col min="15922" max="15922" width="9.625" style="32" customWidth="1"/>
    <col min="15923" max="16128" width="9" style="32"/>
    <col min="16129" max="16129" width="15.625" style="32" customWidth="1"/>
    <col min="16130" max="16160" width="3.875" style="32" customWidth="1"/>
    <col min="16161" max="16161" width="3.75" style="32" customWidth="1"/>
    <col min="16162" max="16162" width="15.625" style="32" customWidth="1"/>
    <col min="16163" max="16164" width="5.625" style="32" customWidth="1"/>
    <col min="16165" max="16166" width="8.625" style="32" customWidth="1"/>
    <col min="16167" max="16168" width="5.625" style="32" customWidth="1"/>
    <col min="16169" max="16170" width="8.625" style="32" customWidth="1"/>
    <col min="16171" max="16172" width="5.625" style="32" customWidth="1"/>
    <col min="16173" max="16173" width="9.625" style="32" customWidth="1"/>
    <col min="16174" max="16176" width="8.625" style="32" customWidth="1"/>
    <col min="16177" max="16177" width="15.75" style="32" customWidth="1"/>
    <col min="16178" max="16178" width="9.625" style="32" customWidth="1"/>
    <col min="16179" max="16384" width="9" style="32"/>
  </cols>
  <sheetData>
    <row r="1" spans="1:50" ht="24.95" customHeight="1" x14ac:dyDescent="0.2">
      <c r="A1" s="324" t="s">
        <v>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H1" s="324" t="str">
        <f>A1</f>
        <v>トリム30歳</v>
      </c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</row>
    <row r="2" spans="1:50" ht="24.95" customHeight="1" thickBot="1" x14ac:dyDescent="0.25">
      <c r="A2" s="325" t="s">
        <v>87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3"/>
      <c r="AG2" s="33"/>
      <c r="AH2" s="325" t="str">
        <f>A2</f>
        <v>　Bグループ</v>
      </c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</row>
    <row r="3" spans="1:50" ht="24.95" customHeight="1" x14ac:dyDescent="0.15">
      <c r="A3" s="326" t="s">
        <v>88</v>
      </c>
      <c r="B3" s="328" t="s">
        <v>81</v>
      </c>
      <c r="C3" s="329"/>
      <c r="D3" s="329"/>
      <c r="E3" s="329"/>
      <c r="F3" s="330"/>
      <c r="G3" s="334" t="s">
        <v>82</v>
      </c>
      <c r="H3" s="329"/>
      <c r="I3" s="329"/>
      <c r="J3" s="329"/>
      <c r="K3" s="330"/>
      <c r="L3" s="334" t="s">
        <v>83</v>
      </c>
      <c r="M3" s="329"/>
      <c r="N3" s="329"/>
      <c r="O3" s="329"/>
      <c r="P3" s="330"/>
      <c r="Q3" s="334" t="s">
        <v>84</v>
      </c>
      <c r="R3" s="329"/>
      <c r="S3" s="329"/>
      <c r="T3" s="329"/>
      <c r="U3" s="330"/>
      <c r="V3" s="334" t="s">
        <v>85</v>
      </c>
      <c r="W3" s="329"/>
      <c r="X3" s="329"/>
      <c r="Y3" s="329"/>
      <c r="Z3" s="330"/>
      <c r="AA3" s="334" t="s">
        <v>86</v>
      </c>
      <c r="AB3" s="329"/>
      <c r="AC3" s="329"/>
      <c r="AD3" s="329"/>
      <c r="AE3" s="347"/>
      <c r="AF3" s="34"/>
      <c r="AG3" s="34"/>
      <c r="AH3" s="349"/>
      <c r="AI3" s="351" t="s">
        <v>15</v>
      </c>
      <c r="AJ3" s="337"/>
      <c r="AK3" s="338"/>
      <c r="AL3" s="339" t="s">
        <v>16</v>
      </c>
      <c r="AM3" s="336" t="s">
        <v>17</v>
      </c>
      <c r="AN3" s="337"/>
      <c r="AO3" s="338"/>
      <c r="AP3" s="339" t="s">
        <v>16</v>
      </c>
      <c r="AQ3" s="336" t="s">
        <v>18</v>
      </c>
      <c r="AR3" s="337"/>
      <c r="AS3" s="338"/>
      <c r="AT3" s="339" t="s">
        <v>19</v>
      </c>
      <c r="AU3" s="341" t="s">
        <v>20</v>
      </c>
      <c r="AV3" s="341" t="s">
        <v>21</v>
      </c>
      <c r="AW3" s="343" t="s">
        <v>22</v>
      </c>
      <c r="AX3" s="345" t="s">
        <v>23</v>
      </c>
    </row>
    <row r="4" spans="1:50" ht="24.95" customHeight="1" thickBot="1" x14ac:dyDescent="0.2">
      <c r="A4" s="327"/>
      <c r="B4" s="331"/>
      <c r="C4" s="332"/>
      <c r="D4" s="332"/>
      <c r="E4" s="332"/>
      <c r="F4" s="333"/>
      <c r="G4" s="335"/>
      <c r="H4" s="332"/>
      <c r="I4" s="332"/>
      <c r="J4" s="332"/>
      <c r="K4" s="333"/>
      <c r="L4" s="335"/>
      <c r="M4" s="332"/>
      <c r="N4" s="332"/>
      <c r="O4" s="332"/>
      <c r="P4" s="333"/>
      <c r="Q4" s="335"/>
      <c r="R4" s="332"/>
      <c r="S4" s="332"/>
      <c r="T4" s="332"/>
      <c r="U4" s="333"/>
      <c r="V4" s="335"/>
      <c r="W4" s="332"/>
      <c r="X4" s="332"/>
      <c r="Y4" s="332"/>
      <c r="Z4" s="333"/>
      <c r="AA4" s="335"/>
      <c r="AB4" s="332"/>
      <c r="AC4" s="332"/>
      <c r="AD4" s="332"/>
      <c r="AE4" s="348"/>
      <c r="AF4" s="34"/>
      <c r="AG4" s="34"/>
      <c r="AH4" s="350"/>
      <c r="AI4" s="35" t="s">
        <v>24</v>
      </c>
      <c r="AJ4" s="36" t="s">
        <v>25</v>
      </c>
      <c r="AK4" s="36" t="s">
        <v>26</v>
      </c>
      <c r="AL4" s="340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42"/>
      <c r="AV4" s="342"/>
      <c r="AW4" s="344"/>
      <c r="AX4" s="346"/>
    </row>
    <row r="5" spans="1:50" ht="21.95" customHeight="1" x14ac:dyDescent="0.15">
      <c r="A5" s="307" t="str">
        <f>B3</f>
        <v>レジェンド</v>
      </c>
      <c r="B5" s="314"/>
      <c r="C5" s="315"/>
      <c r="D5" s="315"/>
      <c r="E5" s="315"/>
      <c r="F5" s="316"/>
      <c r="G5" s="304">
        <v>10</v>
      </c>
      <c r="H5" s="305"/>
      <c r="I5" s="305"/>
      <c r="J5" s="305"/>
      <c r="K5" s="317"/>
      <c r="L5" s="304">
        <v>7</v>
      </c>
      <c r="M5" s="305"/>
      <c r="N5" s="305"/>
      <c r="O5" s="305"/>
      <c r="P5" s="317"/>
      <c r="Q5" s="318">
        <v>0</v>
      </c>
      <c r="R5" s="319"/>
      <c r="S5" s="319"/>
      <c r="T5" s="319"/>
      <c r="U5" s="320"/>
      <c r="V5" s="304">
        <v>4</v>
      </c>
      <c r="W5" s="305"/>
      <c r="X5" s="305"/>
      <c r="Y5" s="305"/>
      <c r="Z5" s="317"/>
      <c r="AA5" s="304">
        <v>1</v>
      </c>
      <c r="AB5" s="305"/>
      <c r="AC5" s="305"/>
      <c r="AD5" s="305"/>
      <c r="AE5" s="306"/>
      <c r="AF5" s="37"/>
      <c r="AG5" s="37"/>
      <c r="AH5" s="307" t="str">
        <f>A5</f>
        <v>レジェンド</v>
      </c>
      <c r="AI5" s="308">
        <f>IF(B6&gt;F6,1,0)+IF(G6&gt;K6,1,0)+IF(L6&gt;P6,1,0)+IF(Q6&gt;U6,1,0)+IF(V6&gt;Z6,1,0)+IF(AA6&gt;AE6,1,0)</f>
        <v>3</v>
      </c>
      <c r="AJ5" s="309">
        <f>IF(F6&gt;B6,1,0)+IF(K6&gt;G6,1,0)+IF(P6&gt;L6,1,0)+IF(U6&gt;Q6,1,0)+IF(Z6&gt;V6,1,0)+IF(AE6&gt;AA6,1,0)</f>
        <v>1</v>
      </c>
      <c r="AK5" s="310">
        <f>SUM(AI5/(AI5+AJ5))</f>
        <v>0.75</v>
      </c>
      <c r="AL5" s="309">
        <f>RANK(AK5,$AK$5:$AK$28,0)</f>
        <v>2</v>
      </c>
      <c r="AM5" s="309">
        <f>SUM(B6+G6+L6+Q6+V6+AA6)</f>
        <v>6</v>
      </c>
      <c r="AN5" s="309">
        <f>SUM(F6+K6+P6+U6+Z6+AE6)</f>
        <v>3</v>
      </c>
      <c r="AO5" s="310">
        <f>SUM(AM5/(AM5+AN5))</f>
        <v>0.66666666666666663</v>
      </c>
      <c r="AP5" s="309">
        <f>RANK(AO5,$AO$5:$AO$28,0)</f>
        <v>3</v>
      </c>
      <c r="AQ5" s="309">
        <f>SUM(C6+C7+C8+H6+H7+H8+M6+M7+M8+R6+R7+R8+W6+W7+W8+AB6+AB7+AB8)</f>
        <v>124</v>
      </c>
      <c r="AR5" s="309">
        <f>SUM(E6+E7+E8+J6+J7+J8+O6+O7+O8+T6+T7+T8+Y6+Y7+Y8+AD6+AD7+AD8)</f>
        <v>99</v>
      </c>
      <c r="AS5" s="310">
        <f>SUM(AQ5/(AQ5+AR5))</f>
        <v>0.55605381165919288</v>
      </c>
      <c r="AT5" s="309">
        <f>RANK(AS5,$AS$5:$AS$28,0)</f>
        <v>2</v>
      </c>
      <c r="AU5" s="310">
        <f>RANK(AK5,$AK$5:$AK$28,1)+AO5</f>
        <v>4.666666666666667</v>
      </c>
      <c r="AV5" s="310">
        <f>RANK(AU5,$AU$5:$AU$28,1)+AS5</f>
        <v>4.5560538116591927</v>
      </c>
      <c r="AW5" s="312" t="str">
        <f>$AH$5</f>
        <v>レジェンド</v>
      </c>
      <c r="AX5" s="313">
        <f>RANK(AV5,$AV$5:$AV$28)</f>
        <v>3</v>
      </c>
    </row>
    <row r="6" spans="1:50" ht="21.95" customHeight="1" x14ac:dyDescent="0.15">
      <c r="A6" s="250"/>
      <c r="B6" s="321">
        <f>IF(C6&gt;E6,1,0)+IF(C7&gt;E7,1,0)+IF(C8&gt;E8,1,0)</f>
        <v>0</v>
      </c>
      <c r="C6" s="56"/>
      <c r="D6" s="57" t="s">
        <v>27</v>
      </c>
      <c r="E6" s="56"/>
      <c r="F6" s="275">
        <f>IF(E6&gt;C6,1,0)+IF(E7&gt;C7,1,0)+IF(E8&gt;C8,1,0)</f>
        <v>0</v>
      </c>
      <c r="G6" s="286">
        <f>IF(H6&gt;J6,1,0)+IF(H7&gt;J7,1,0)+IF(H8&gt;J8,1,0)</f>
        <v>2</v>
      </c>
      <c r="H6" s="38">
        <v>15</v>
      </c>
      <c r="I6" s="39" t="s">
        <v>27</v>
      </c>
      <c r="J6" s="38">
        <v>8</v>
      </c>
      <c r="K6" s="286">
        <f>IF(J6&gt;H6,1,0)+IF(J7&gt;H7,1,0)+IF(J8&gt;H8,1,0)</f>
        <v>0</v>
      </c>
      <c r="L6" s="286">
        <f>IF(M6&gt;O6,1,0)+IF(M7&gt;O7,1,0)+IF(M8&gt;O8,1,0)</f>
        <v>2</v>
      </c>
      <c r="M6" s="38">
        <v>15</v>
      </c>
      <c r="N6" s="39" t="s">
        <v>27</v>
      </c>
      <c r="O6" s="38">
        <v>6</v>
      </c>
      <c r="P6" s="286">
        <f>IF(O6&gt;M6,1,0)+IF(O7&gt;M7,1,0)+IF(O8&gt;M8,1,0)</f>
        <v>1</v>
      </c>
      <c r="Q6" s="269">
        <f>IF(R6&gt;T6,1,0)+IF(R7&gt;T7,1,0)+IF(R8&gt;T8,1,0)</f>
        <v>0</v>
      </c>
      <c r="R6" s="60"/>
      <c r="S6" s="61" t="s">
        <v>27</v>
      </c>
      <c r="T6" s="60"/>
      <c r="U6" s="269">
        <f>IF(T6&gt;R6,1,0)+IF(T7&gt;R7,1,0)+IF(T8&gt;R8,1,0)</f>
        <v>0</v>
      </c>
      <c r="V6" s="286">
        <f>IF(W6&gt;Y6,1,0)+IF(W7&gt;Y7,1,0)+IF(W8&gt;Y8,1,0)</f>
        <v>2</v>
      </c>
      <c r="W6" s="38">
        <v>15</v>
      </c>
      <c r="X6" s="39" t="s">
        <v>27</v>
      </c>
      <c r="Y6" s="38">
        <v>13</v>
      </c>
      <c r="Z6" s="286">
        <f>IF(Y6&gt;W6,1,0)+IF(Y7&gt;W7,1,0)+IF(Y8&gt;W8,1,0)</f>
        <v>0</v>
      </c>
      <c r="AA6" s="286">
        <f>IF(AB6&gt;AD6,1,0)+IF(AB7&gt;AD7,1,0)+IF(AB8&gt;AD8,1,0)</f>
        <v>0</v>
      </c>
      <c r="AB6" s="38">
        <v>12</v>
      </c>
      <c r="AC6" s="39" t="s">
        <v>27</v>
      </c>
      <c r="AD6" s="38">
        <v>15</v>
      </c>
      <c r="AE6" s="289">
        <f>IF(AD6&gt;AB6,1,0)+IF(AD7&gt;AB7,1,0)+IF(AD8&gt;AB8,1,0)</f>
        <v>2</v>
      </c>
      <c r="AF6" s="40"/>
      <c r="AG6" s="40"/>
      <c r="AH6" s="250"/>
      <c r="AI6" s="253"/>
      <c r="AJ6" s="238"/>
      <c r="AK6" s="235"/>
      <c r="AL6" s="238"/>
      <c r="AM6" s="238"/>
      <c r="AN6" s="238"/>
      <c r="AO6" s="235"/>
      <c r="AP6" s="238"/>
      <c r="AQ6" s="238"/>
      <c r="AR6" s="238"/>
      <c r="AS6" s="235"/>
      <c r="AT6" s="238"/>
      <c r="AU6" s="235"/>
      <c r="AV6" s="235"/>
      <c r="AW6" s="241"/>
      <c r="AX6" s="244"/>
    </row>
    <row r="7" spans="1:50" ht="21.95" customHeight="1" x14ac:dyDescent="0.15">
      <c r="A7" s="250"/>
      <c r="B7" s="322"/>
      <c r="C7" s="56"/>
      <c r="D7" s="57" t="s">
        <v>27</v>
      </c>
      <c r="E7" s="56"/>
      <c r="F7" s="276"/>
      <c r="G7" s="287"/>
      <c r="H7" s="38">
        <v>15</v>
      </c>
      <c r="I7" s="39" t="s">
        <v>27</v>
      </c>
      <c r="J7" s="38">
        <v>10</v>
      </c>
      <c r="K7" s="287"/>
      <c r="L7" s="287"/>
      <c r="M7" s="38">
        <v>11</v>
      </c>
      <c r="N7" s="39" t="s">
        <v>27</v>
      </c>
      <c r="O7" s="38">
        <v>15</v>
      </c>
      <c r="P7" s="287"/>
      <c r="Q7" s="270"/>
      <c r="R7" s="60"/>
      <c r="S7" s="61" t="s">
        <v>27</v>
      </c>
      <c r="T7" s="60"/>
      <c r="U7" s="270"/>
      <c r="V7" s="287"/>
      <c r="W7" s="38">
        <v>15</v>
      </c>
      <c r="X7" s="39" t="s">
        <v>27</v>
      </c>
      <c r="Y7" s="38">
        <v>6</v>
      </c>
      <c r="Z7" s="287"/>
      <c r="AA7" s="287"/>
      <c r="AB7" s="38">
        <v>11</v>
      </c>
      <c r="AC7" s="39" t="s">
        <v>27</v>
      </c>
      <c r="AD7" s="38">
        <v>15</v>
      </c>
      <c r="AE7" s="290"/>
      <c r="AF7" s="40"/>
      <c r="AG7" s="40"/>
      <c r="AH7" s="250"/>
      <c r="AI7" s="253"/>
      <c r="AJ7" s="238"/>
      <c r="AK7" s="235"/>
      <c r="AL7" s="238"/>
      <c r="AM7" s="238"/>
      <c r="AN7" s="238"/>
      <c r="AO7" s="235"/>
      <c r="AP7" s="238"/>
      <c r="AQ7" s="238"/>
      <c r="AR7" s="238"/>
      <c r="AS7" s="235"/>
      <c r="AT7" s="238"/>
      <c r="AU7" s="235"/>
      <c r="AV7" s="235"/>
      <c r="AW7" s="241"/>
      <c r="AX7" s="244"/>
    </row>
    <row r="8" spans="1:50" ht="21.95" customHeight="1" x14ac:dyDescent="0.15">
      <c r="A8" s="265"/>
      <c r="B8" s="323"/>
      <c r="C8" s="56"/>
      <c r="D8" s="57" t="s">
        <v>27</v>
      </c>
      <c r="E8" s="56"/>
      <c r="F8" s="295"/>
      <c r="G8" s="288"/>
      <c r="H8" s="38"/>
      <c r="I8" s="39" t="s">
        <v>27</v>
      </c>
      <c r="J8" s="38"/>
      <c r="K8" s="288"/>
      <c r="L8" s="288"/>
      <c r="M8" s="38">
        <v>15</v>
      </c>
      <c r="N8" s="39" t="s">
        <v>27</v>
      </c>
      <c r="O8" s="38">
        <v>11</v>
      </c>
      <c r="P8" s="288"/>
      <c r="Q8" s="271"/>
      <c r="R8" s="60"/>
      <c r="S8" s="61" t="s">
        <v>27</v>
      </c>
      <c r="T8" s="60"/>
      <c r="U8" s="271"/>
      <c r="V8" s="288"/>
      <c r="W8" s="38"/>
      <c r="X8" s="39" t="s">
        <v>27</v>
      </c>
      <c r="Y8" s="38"/>
      <c r="Z8" s="288"/>
      <c r="AA8" s="288"/>
      <c r="AB8" s="38"/>
      <c r="AC8" s="39" t="s">
        <v>27</v>
      </c>
      <c r="AD8" s="38"/>
      <c r="AE8" s="291"/>
      <c r="AF8" s="40"/>
      <c r="AG8" s="40"/>
      <c r="AH8" s="265"/>
      <c r="AI8" s="266"/>
      <c r="AJ8" s="267"/>
      <c r="AK8" s="268"/>
      <c r="AL8" s="267"/>
      <c r="AM8" s="267"/>
      <c r="AN8" s="267"/>
      <c r="AO8" s="268"/>
      <c r="AP8" s="267"/>
      <c r="AQ8" s="267"/>
      <c r="AR8" s="267"/>
      <c r="AS8" s="268"/>
      <c r="AT8" s="267"/>
      <c r="AU8" s="268"/>
      <c r="AV8" s="268"/>
      <c r="AW8" s="281"/>
      <c r="AX8" s="282"/>
    </row>
    <row r="9" spans="1:50" ht="21.95" customHeight="1" x14ac:dyDescent="0.15">
      <c r="A9" s="249" t="str">
        <f>G3</f>
        <v>西尾フレンズ（A）</v>
      </c>
      <c r="B9" s="255">
        <f>G5</f>
        <v>10</v>
      </c>
      <c r="C9" s="256"/>
      <c r="D9" s="256"/>
      <c r="E9" s="256"/>
      <c r="F9" s="257"/>
      <c r="G9" s="246"/>
      <c r="H9" s="247"/>
      <c r="I9" s="247"/>
      <c r="J9" s="247"/>
      <c r="K9" s="292"/>
      <c r="L9" s="262">
        <v>0</v>
      </c>
      <c r="M9" s="263"/>
      <c r="N9" s="263"/>
      <c r="O9" s="263"/>
      <c r="P9" s="311"/>
      <c r="Q9" s="283">
        <v>6</v>
      </c>
      <c r="R9" s="284"/>
      <c r="S9" s="284"/>
      <c r="T9" s="284"/>
      <c r="U9" s="299"/>
      <c r="V9" s="283">
        <v>2</v>
      </c>
      <c r="W9" s="284"/>
      <c r="X9" s="284"/>
      <c r="Y9" s="284"/>
      <c r="Z9" s="299"/>
      <c r="AA9" s="283">
        <v>8</v>
      </c>
      <c r="AB9" s="284"/>
      <c r="AC9" s="284"/>
      <c r="AD9" s="284"/>
      <c r="AE9" s="285"/>
      <c r="AF9" s="37"/>
      <c r="AG9" s="37"/>
      <c r="AH9" s="249" t="str">
        <f>A9</f>
        <v>西尾フレンズ（A）</v>
      </c>
      <c r="AI9" s="252">
        <f>IF(B10&gt;F10,1,0)+IF(G10&gt;K10,1,0)+IF(L10&gt;P10,1,0)+IF(Q10&gt;U10,1,0)+IF(V10&gt;Z10,1,0)+IF(AA10&gt;AE10,1,0)</f>
        <v>1</v>
      </c>
      <c r="AJ9" s="237">
        <f>IF(F10&gt;B10,1,0)+IF(K10&gt;G10,1,0)+IF(P10&gt;L10,1,0)+IF(U10&gt;Q10,1,0)+IF(Z10&gt;V10,1,0)+IF(AE10&gt;AA10,1,0)</f>
        <v>3</v>
      </c>
      <c r="AK9" s="234">
        <f>SUM(AI9/(AI9+AJ9))</f>
        <v>0.25</v>
      </c>
      <c r="AL9" s="237">
        <f>RANK(AK9,$AK$5:$AK$28,0)</f>
        <v>4</v>
      </c>
      <c r="AM9" s="237">
        <f>SUM(B10+G10+L10+Q10+V10+AA10)</f>
        <v>3</v>
      </c>
      <c r="AN9" s="237">
        <f>SUM(F10+K10+P10+U10+Z10+AE10)</f>
        <v>7</v>
      </c>
      <c r="AO9" s="234">
        <f>SUM(AM9/(AM9+AN9))</f>
        <v>0.3</v>
      </c>
      <c r="AP9" s="237">
        <f>RANK(AO9,$AO$5:$AO$28,0)</f>
        <v>4</v>
      </c>
      <c r="AQ9" s="237">
        <f>SUM(C10+C11+C12+H10+H11+H12+M10+M11+M12+R10+R11+R12+W10+W11+W12+AB10+AB11+AB12)</f>
        <v>109</v>
      </c>
      <c r="AR9" s="237">
        <f>SUM(E10+E11+E12+J10+J11+J12+O10+O11+O12+T10+T11+T12+Y10+Y11+Y12+AD10+AD11+AD12)</f>
        <v>131</v>
      </c>
      <c r="AS9" s="234">
        <f>SUM(AQ9/(AQ9+AR9))</f>
        <v>0.45416666666666666</v>
      </c>
      <c r="AT9" s="237">
        <f>RANK(AS9,$AS$5:$AS$28,0)</f>
        <v>4</v>
      </c>
      <c r="AU9" s="234">
        <f>RANK(AK9,$AK$5:$AK$28,1)+AO9</f>
        <v>2.2999999999999998</v>
      </c>
      <c r="AV9" s="234">
        <f>RANK(AU9,$AU$5:$AU$28,1)+AS9</f>
        <v>2.4541666666666666</v>
      </c>
      <c r="AW9" s="240" t="str">
        <f>$AH$9</f>
        <v>西尾フレンズ（A）</v>
      </c>
      <c r="AX9" s="243">
        <f>RANK(AV9,$AV$5:$AV$28)</f>
        <v>4</v>
      </c>
    </row>
    <row r="10" spans="1:50" ht="21.95" customHeight="1" x14ac:dyDescent="0.15">
      <c r="A10" s="250"/>
      <c r="B10" s="259">
        <f>IF(C10&gt;E10,1,0)+IF(C11&gt;E11,1,0)+IF(C12&gt;E12,1,0)</f>
        <v>0</v>
      </c>
      <c r="C10" s="58">
        <f>J6</f>
        <v>8</v>
      </c>
      <c r="D10" s="59" t="s">
        <v>27</v>
      </c>
      <c r="E10" s="58">
        <f>H6</f>
        <v>15</v>
      </c>
      <c r="F10" s="231">
        <f>IF(E10&gt;C10,1,0)+IF(E11&gt;C11,1,0)+IF(E12&gt;C12,1,0)</f>
        <v>2</v>
      </c>
      <c r="G10" s="275">
        <f>IF(H10&gt;J10,1,0)+IF(H11&gt;J11,1,0)+IF(H12&gt;J12,1,0)</f>
        <v>0</v>
      </c>
      <c r="H10" s="56"/>
      <c r="I10" s="57" t="s">
        <v>27</v>
      </c>
      <c r="J10" s="56"/>
      <c r="K10" s="275">
        <f>IF(J10&gt;H10,1,0)+IF(J11&gt;H11,1,0)+IF(J12&gt;H12,1,0)</f>
        <v>0</v>
      </c>
      <c r="L10" s="269">
        <f>IF(M10&gt;O10,1,0)+IF(M11&gt;O11,1,0)+IF(M12&gt;O12,1,0)</f>
        <v>0</v>
      </c>
      <c r="M10" s="60"/>
      <c r="N10" s="61" t="s">
        <v>27</v>
      </c>
      <c r="O10" s="60"/>
      <c r="P10" s="269">
        <f>IF(O10&gt;M10,1,0)+IF(O11&gt;M11,1,0)+IF(O12&gt;M12,1,0)</f>
        <v>0</v>
      </c>
      <c r="Q10" s="286">
        <f>IF(R10&gt;T10,1,0)+IF(R11&gt;T11,1,0)+IF(R12&gt;T12,1,0)</f>
        <v>1</v>
      </c>
      <c r="R10" s="38">
        <v>6</v>
      </c>
      <c r="S10" s="39" t="s">
        <v>27</v>
      </c>
      <c r="T10" s="38">
        <v>15</v>
      </c>
      <c r="U10" s="286">
        <f>IF(T10&gt;R10,1,0)+IF(T11&gt;R11,1,0)+IF(T12&gt;R12,1,0)</f>
        <v>2</v>
      </c>
      <c r="V10" s="286">
        <f>IF(W10&gt;Y10,1,0)+IF(W11&gt;Y11,1,0)+IF(W12&gt;Y12,1,0)</f>
        <v>2</v>
      </c>
      <c r="W10" s="38">
        <v>15</v>
      </c>
      <c r="X10" s="39" t="s">
        <v>27</v>
      </c>
      <c r="Y10" s="38">
        <v>3</v>
      </c>
      <c r="Z10" s="286">
        <f>IF(Y10&gt;W10,1,0)+IF(Y11&gt;W11,1,0)+IF(Y12&gt;W12,1,0)</f>
        <v>1</v>
      </c>
      <c r="AA10" s="286">
        <f>IF(AB10&gt;AD10,1,0)+IF(AB11&gt;AD11,1,0)+IF(AB12&gt;AD12,1,0)</f>
        <v>0</v>
      </c>
      <c r="AB10" s="38">
        <v>11</v>
      </c>
      <c r="AC10" s="39" t="s">
        <v>27</v>
      </c>
      <c r="AD10" s="38">
        <v>15</v>
      </c>
      <c r="AE10" s="289">
        <f>IF(AD10&gt;AB10,1,0)+IF(AD11&gt;AB11,1,0)+IF(AD12&gt;AB12,1,0)</f>
        <v>2</v>
      </c>
      <c r="AF10" s="40"/>
      <c r="AG10" s="40"/>
      <c r="AH10" s="250"/>
      <c r="AI10" s="253"/>
      <c r="AJ10" s="238"/>
      <c r="AK10" s="235"/>
      <c r="AL10" s="238"/>
      <c r="AM10" s="238"/>
      <c r="AN10" s="238"/>
      <c r="AO10" s="235"/>
      <c r="AP10" s="238"/>
      <c r="AQ10" s="238"/>
      <c r="AR10" s="238"/>
      <c r="AS10" s="235"/>
      <c r="AT10" s="238"/>
      <c r="AU10" s="235"/>
      <c r="AV10" s="235"/>
      <c r="AW10" s="241"/>
      <c r="AX10" s="244"/>
    </row>
    <row r="11" spans="1:50" ht="21.95" customHeight="1" x14ac:dyDescent="0.15">
      <c r="A11" s="250"/>
      <c r="B11" s="260"/>
      <c r="C11" s="58">
        <f>J7</f>
        <v>10</v>
      </c>
      <c r="D11" s="59" t="s">
        <v>27</v>
      </c>
      <c r="E11" s="58">
        <f>H7</f>
        <v>15</v>
      </c>
      <c r="F11" s="232"/>
      <c r="G11" s="276"/>
      <c r="H11" s="56"/>
      <c r="I11" s="57" t="s">
        <v>27</v>
      </c>
      <c r="J11" s="56"/>
      <c r="K11" s="276"/>
      <c r="L11" s="270"/>
      <c r="M11" s="60"/>
      <c r="N11" s="61" t="s">
        <v>27</v>
      </c>
      <c r="O11" s="60"/>
      <c r="P11" s="270"/>
      <c r="Q11" s="287"/>
      <c r="R11" s="38">
        <v>15</v>
      </c>
      <c r="S11" s="39" t="s">
        <v>27</v>
      </c>
      <c r="T11" s="38">
        <v>11</v>
      </c>
      <c r="U11" s="287"/>
      <c r="V11" s="287"/>
      <c r="W11" s="38">
        <v>9</v>
      </c>
      <c r="X11" s="39" t="s">
        <v>27</v>
      </c>
      <c r="Y11" s="38">
        <v>15</v>
      </c>
      <c r="Z11" s="287"/>
      <c r="AA11" s="287"/>
      <c r="AB11" s="38">
        <v>10</v>
      </c>
      <c r="AC11" s="39" t="s">
        <v>27</v>
      </c>
      <c r="AD11" s="38">
        <v>15</v>
      </c>
      <c r="AE11" s="290"/>
      <c r="AF11" s="40"/>
      <c r="AG11" s="40"/>
      <c r="AH11" s="250"/>
      <c r="AI11" s="253"/>
      <c r="AJ11" s="238"/>
      <c r="AK11" s="235"/>
      <c r="AL11" s="238"/>
      <c r="AM11" s="238"/>
      <c r="AN11" s="238"/>
      <c r="AO11" s="235"/>
      <c r="AP11" s="238"/>
      <c r="AQ11" s="238"/>
      <c r="AR11" s="238"/>
      <c r="AS11" s="235"/>
      <c r="AT11" s="238"/>
      <c r="AU11" s="235"/>
      <c r="AV11" s="235"/>
      <c r="AW11" s="241"/>
      <c r="AX11" s="244"/>
    </row>
    <row r="12" spans="1:50" ht="21.95" customHeight="1" x14ac:dyDescent="0.15">
      <c r="A12" s="265"/>
      <c r="B12" s="293"/>
      <c r="C12" s="58">
        <f>J8</f>
        <v>0</v>
      </c>
      <c r="D12" s="59" t="s">
        <v>27</v>
      </c>
      <c r="E12" s="58">
        <f>H8</f>
        <v>0</v>
      </c>
      <c r="F12" s="294"/>
      <c r="G12" s="295"/>
      <c r="H12" s="56"/>
      <c r="I12" s="57" t="s">
        <v>27</v>
      </c>
      <c r="J12" s="56"/>
      <c r="K12" s="295"/>
      <c r="L12" s="271"/>
      <c r="M12" s="60"/>
      <c r="N12" s="61" t="s">
        <v>27</v>
      </c>
      <c r="O12" s="60"/>
      <c r="P12" s="271"/>
      <c r="Q12" s="288"/>
      <c r="R12" s="38">
        <v>10</v>
      </c>
      <c r="S12" s="39" t="s">
        <v>27</v>
      </c>
      <c r="T12" s="38">
        <v>15</v>
      </c>
      <c r="U12" s="288"/>
      <c r="V12" s="288"/>
      <c r="W12" s="38">
        <v>15</v>
      </c>
      <c r="X12" s="39" t="s">
        <v>27</v>
      </c>
      <c r="Y12" s="38">
        <v>12</v>
      </c>
      <c r="Z12" s="288"/>
      <c r="AA12" s="288"/>
      <c r="AB12" s="38"/>
      <c r="AC12" s="39" t="s">
        <v>27</v>
      </c>
      <c r="AD12" s="38"/>
      <c r="AE12" s="291"/>
      <c r="AF12" s="40"/>
      <c r="AG12" s="40"/>
      <c r="AH12" s="265"/>
      <c r="AI12" s="266"/>
      <c r="AJ12" s="267"/>
      <c r="AK12" s="268"/>
      <c r="AL12" s="267"/>
      <c r="AM12" s="267"/>
      <c r="AN12" s="267"/>
      <c r="AO12" s="268"/>
      <c r="AP12" s="267"/>
      <c r="AQ12" s="267"/>
      <c r="AR12" s="267"/>
      <c r="AS12" s="268"/>
      <c r="AT12" s="267"/>
      <c r="AU12" s="268"/>
      <c r="AV12" s="268"/>
      <c r="AW12" s="281"/>
      <c r="AX12" s="282"/>
    </row>
    <row r="13" spans="1:50" ht="21.95" customHeight="1" x14ac:dyDescent="0.15">
      <c r="A13" s="249" t="str">
        <f>L3</f>
        <v>ZERO</v>
      </c>
      <c r="B13" s="255">
        <f>L5</f>
        <v>7</v>
      </c>
      <c r="C13" s="256"/>
      <c r="D13" s="256"/>
      <c r="E13" s="256"/>
      <c r="F13" s="257"/>
      <c r="G13" s="303">
        <f>L9</f>
        <v>0</v>
      </c>
      <c r="H13" s="297"/>
      <c r="I13" s="297"/>
      <c r="J13" s="297"/>
      <c r="K13" s="298"/>
      <c r="L13" s="246"/>
      <c r="M13" s="247"/>
      <c r="N13" s="247"/>
      <c r="O13" s="247"/>
      <c r="P13" s="292"/>
      <c r="Q13" s="283">
        <v>3</v>
      </c>
      <c r="R13" s="284"/>
      <c r="S13" s="284"/>
      <c r="T13" s="284"/>
      <c r="U13" s="299"/>
      <c r="V13" s="283">
        <v>11</v>
      </c>
      <c r="W13" s="284"/>
      <c r="X13" s="284"/>
      <c r="Y13" s="284"/>
      <c r="Z13" s="299"/>
      <c r="AA13" s="283">
        <v>5</v>
      </c>
      <c r="AB13" s="284"/>
      <c r="AC13" s="284"/>
      <c r="AD13" s="284"/>
      <c r="AE13" s="285"/>
      <c r="AF13" s="37"/>
      <c r="AG13" s="37"/>
      <c r="AH13" s="249" t="str">
        <f>A13</f>
        <v>ZERO</v>
      </c>
      <c r="AI13" s="252">
        <f>IF(B14&gt;F14,1,0)+IF(G14&gt;K14,1,0)+IF(L14&gt;P14,1,0)+IF(Q14&gt;U14,1,0)+IF(V14&gt;Z14,1,0)+IF(AA14&gt;AE14,1,0)</f>
        <v>1</v>
      </c>
      <c r="AJ13" s="237">
        <f>IF(F14&gt;B14,1,0)+IF(K14&gt;G14,1,0)+IF(P14&gt;L14,1,0)+IF(U14&gt;Q14,1,0)+IF(Z14&gt;V14,1,0)+IF(AE14&gt;AA14,1,0)</f>
        <v>3</v>
      </c>
      <c r="AK13" s="234">
        <f>SUM(AI13/(AI13+AJ13))</f>
        <v>0.25</v>
      </c>
      <c r="AL13" s="237">
        <f>RANK(AK13,$AK$5:$AK$28,0)</f>
        <v>4</v>
      </c>
      <c r="AM13" s="237">
        <f>SUM(B14+G14+L14+Q14+V14+AA14)</f>
        <v>3</v>
      </c>
      <c r="AN13" s="237">
        <f>SUM(F14+K14+P14+U14+Z14+AE14)</f>
        <v>7</v>
      </c>
      <c r="AO13" s="234">
        <f>SUM(AM13/(AM13+AN13))</f>
        <v>0.3</v>
      </c>
      <c r="AP13" s="237">
        <f>RANK(AO13,$AO$5:$AO$28,0)</f>
        <v>4</v>
      </c>
      <c r="AQ13" s="237">
        <f>SUM(C14+C15+C16+H14+H15+H16+M14+M15+M16+R14+R15+R16+W14+W15+W16+AB14+AB15+AB16)</f>
        <v>117</v>
      </c>
      <c r="AR13" s="237">
        <f>SUM(E14+E15+E16+J14+J15+J16+O14+O15+O16+T14+T15+T16+Y14+Y15+Y16+AD14+AD15+AD16)</f>
        <v>142</v>
      </c>
      <c r="AS13" s="234">
        <f>SUM(AQ13/(AQ13+AR13))</f>
        <v>0.45173745173745172</v>
      </c>
      <c r="AT13" s="237">
        <f>RANK(AS13,$AS$5:$AS$28,0)</f>
        <v>5</v>
      </c>
      <c r="AU13" s="234">
        <f>RANK(AK13,$AK$5:$AK$28,1)+AO13</f>
        <v>2.2999999999999998</v>
      </c>
      <c r="AV13" s="234">
        <f>RANK(AU13,$AU$5:$AU$28,1)+AS13</f>
        <v>2.4517374517374515</v>
      </c>
      <c r="AW13" s="240" t="str">
        <f>$AH$13</f>
        <v>ZERO</v>
      </c>
      <c r="AX13" s="243">
        <f>RANK(AV13,$AV$5:$AV$28)</f>
        <v>5</v>
      </c>
    </row>
    <row r="14" spans="1:50" ht="21.75" customHeight="1" x14ac:dyDescent="0.15">
      <c r="A14" s="250"/>
      <c r="B14" s="259">
        <f>IF(C14&gt;E14,1,0)+IF(C15&gt;E15,1,0)+IF(C16&gt;E16,1,0)</f>
        <v>1</v>
      </c>
      <c r="C14" s="58">
        <f>O6</f>
        <v>6</v>
      </c>
      <c r="D14" s="59" t="s">
        <v>27</v>
      </c>
      <c r="E14" s="58">
        <f>M6</f>
        <v>15</v>
      </c>
      <c r="F14" s="231">
        <f>IF(E14&gt;C14,1,0)+IF(E15&gt;C15,1,0)+IF(E16&gt;C16,1,0)</f>
        <v>2</v>
      </c>
      <c r="G14" s="269">
        <f>IF(H14&gt;J14,1,0)+IF(H15&gt;J15,1,0)+IF(H16&gt;J16,1,0)</f>
        <v>0</v>
      </c>
      <c r="H14" s="60">
        <f>O10</f>
        <v>0</v>
      </c>
      <c r="I14" s="61" t="s">
        <v>27</v>
      </c>
      <c r="J14" s="60">
        <f>M10</f>
        <v>0</v>
      </c>
      <c r="K14" s="269">
        <f>IF(J14&gt;H14,1,0)+IF(J15&gt;H15,1,0)+IF(J16&gt;H16,1,0)</f>
        <v>0</v>
      </c>
      <c r="L14" s="275">
        <f>IF(M14&gt;O14,1,0)+IF(M15&gt;O15,1,0)+IF(M16&gt;O16,1,0)</f>
        <v>0</v>
      </c>
      <c r="M14" s="56"/>
      <c r="N14" s="57" t="s">
        <v>27</v>
      </c>
      <c r="O14" s="56"/>
      <c r="P14" s="275">
        <f>IF(O14&gt;M14,1,0)+IF(O15&gt;M15,1,0)+IF(O16&gt;M16,1,0)</f>
        <v>0</v>
      </c>
      <c r="Q14" s="286">
        <f>IF(R14&gt;T14,1,0)+IF(R15&gt;T15,1,0)+IF(R16&gt;T16,1,0)</f>
        <v>0</v>
      </c>
      <c r="R14" s="38">
        <v>10</v>
      </c>
      <c r="S14" s="39" t="s">
        <v>27</v>
      </c>
      <c r="T14" s="38">
        <v>15</v>
      </c>
      <c r="U14" s="286">
        <f>IF(T14&gt;R14,1,0)+IF(T15&gt;R15,1,0)+IF(T16&gt;R16,1,0)</f>
        <v>2</v>
      </c>
      <c r="V14" s="286">
        <f>IF(W14&gt;Y14,1,0)+IF(W15&gt;Y15,1,0)+IF(W16&gt;Y16,1,0)</f>
        <v>2</v>
      </c>
      <c r="W14" s="38">
        <v>9</v>
      </c>
      <c r="X14" s="39" t="s">
        <v>27</v>
      </c>
      <c r="Y14" s="38">
        <v>15</v>
      </c>
      <c r="Z14" s="286">
        <f>IF(Y14&gt;W14,1,0)+IF(Y15&gt;W15,1,0)+IF(Y16&gt;W16,1,0)</f>
        <v>1</v>
      </c>
      <c r="AA14" s="286">
        <f>IF(AB14&gt;AD14,1,0)+IF(AB15&gt;AD15,1,0)+IF(AB16&gt;AD16,1,0)</f>
        <v>0</v>
      </c>
      <c r="AB14" s="38">
        <v>12</v>
      </c>
      <c r="AC14" s="39" t="s">
        <v>27</v>
      </c>
      <c r="AD14" s="38">
        <v>15</v>
      </c>
      <c r="AE14" s="289">
        <f>IF(AD14&gt;AB14,1,0)+IF(AD15&gt;AB15,1,0)+IF(AD16&gt;AB16,1,0)</f>
        <v>2</v>
      </c>
      <c r="AF14" s="40"/>
      <c r="AG14" s="40"/>
      <c r="AH14" s="250"/>
      <c r="AI14" s="253"/>
      <c r="AJ14" s="238"/>
      <c r="AK14" s="235"/>
      <c r="AL14" s="238"/>
      <c r="AM14" s="238"/>
      <c r="AN14" s="238"/>
      <c r="AO14" s="235"/>
      <c r="AP14" s="238"/>
      <c r="AQ14" s="238"/>
      <c r="AR14" s="238"/>
      <c r="AS14" s="235"/>
      <c r="AT14" s="238"/>
      <c r="AU14" s="235"/>
      <c r="AV14" s="235"/>
      <c r="AW14" s="241"/>
      <c r="AX14" s="244"/>
    </row>
    <row r="15" spans="1:50" ht="21.95" customHeight="1" x14ac:dyDescent="0.15">
      <c r="A15" s="250"/>
      <c r="B15" s="260"/>
      <c r="C15" s="58">
        <f>O7</f>
        <v>15</v>
      </c>
      <c r="D15" s="59" t="s">
        <v>27</v>
      </c>
      <c r="E15" s="58">
        <f>M7</f>
        <v>11</v>
      </c>
      <c r="F15" s="232"/>
      <c r="G15" s="270"/>
      <c r="H15" s="60">
        <f>O11</f>
        <v>0</v>
      </c>
      <c r="I15" s="61" t="s">
        <v>27</v>
      </c>
      <c r="J15" s="60">
        <f>M11</f>
        <v>0</v>
      </c>
      <c r="K15" s="270"/>
      <c r="L15" s="276"/>
      <c r="M15" s="56"/>
      <c r="N15" s="57" t="s">
        <v>27</v>
      </c>
      <c r="O15" s="56"/>
      <c r="P15" s="276"/>
      <c r="Q15" s="287"/>
      <c r="R15" s="38">
        <v>13</v>
      </c>
      <c r="S15" s="39" t="s">
        <v>27</v>
      </c>
      <c r="T15" s="38">
        <v>15</v>
      </c>
      <c r="U15" s="287"/>
      <c r="V15" s="287"/>
      <c r="W15" s="38">
        <v>17</v>
      </c>
      <c r="X15" s="39" t="s">
        <v>27</v>
      </c>
      <c r="Y15" s="38">
        <v>15</v>
      </c>
      <c r="Z15" s="287"/>
      <c r="AA15" s="287"/>
      <c r="AB15" s="38">
        <v>9</v>
      </c>
      <c r="AC15" s="39" t="s">
        <v>27</v>
      </c>
      <c r="AD15" s="38">
        <v>15</v>
      </c>
      <c r="AE15" s="290"/>
      <c r="AF15" s="40"/>
      <c r="AG15" s="40"/>
      <c r="AH15" s="250"/>
      <c r="AI15" s="253"/>
      <c r="AJ15" s="238"/>
      <c r="AK15" s="235"/>
      <c r="AL15" s="238"/>
      <c r="AM15" s="238"/>
      <c r="AN15" s="238"/>
      <c r="AO15" s="235"/>
      <c r="AP15" s="238"/>
      <c r="AQ15" s="238"/>
      <c r="AR15" s="238"/>
      <c r="AS15" s="235"/>
      <c r="AT15" s="238"/>
      <c r="AU15" s="235"/>
      <c r="AV15" s="235"/>
      <c r="AW15" s="241"/>
      <c r="AX15" s="244"/>
    </row>
    <row r="16" spans="1:50" ht="21.95" customHeight="1" x14ac:dyDescent="0.15">
      <c r="A16" s="265"/>
      <c r="B16" s="293"/>
      <c r="C16" s="58">
        <f>O8</f>
        <v>11</v>
      </c>
      <c r="D16" s="59" t="s">
        <v>27</v>
      </c>
      <c r="E16" s="58">
        <f>M8</f>
        <v>15</v>
      </c>
      <c r="F16" s="294"/>
      <c r="G16" s="271"/>
      <c r="H16" s="60">
        <f>O12</f>
        <v>0</v>
      </c>
      <c r="I16" s="61" t="s">
        <v>27</v>
      </c>
      <c r="J16" s="60">
        <f>M12</f>
        <v>0</v>
      </c>
      <c r="K16" s="271"/>
      <c r="L16" s="295"/>
      <c r="M16" s="56"/>
      <c r="N16" s="57" t="s">
        <v>27</v>
      </c>
      <c r="O16" s="56"/>
      <c r="P16" s="295"/>
      <c r="Q16" s="288"/>
      <c r="R16" s="38"/>
      <c r="S16" s="39" t="s">
        <v>27</v>
      </c>
      <c r="T16" s="38"/>
      <c r="U16" s="288"/>
      <c r="V16" s="288"/>
      <c r="W16" s="38">
        <v>15</v>
      </c>
      <c r="X16" s="39" t="s">
        <v>27</v>
      </c>
      <c r="Y16" s="38">
        <v>11</v>
      </c>
      <c r="Z16" s="288"/>
      <c r="AA16" s="288"/>
      <c r="AB16" s="38"/>
      <c r="AC16" s="39" t="s">
        <v>27</v>
      </c>
      <c r="AD16" s="38"/>
      <c r="AE16" s="291"/>
      <c r="AF16" s="40"/>
      <c r="AG16" s="40"/>
      <c r="AH16" s="265"/>
      <c r="AI16" s="266"/>
      <c r="AJ16" s="267"/>
      <c r="AK16" s="268"/>
      <c r="AL16" s="267"/>
      <c r="AM16" s="267"/>
      <c r="AN16" s="267"/>
      <c r="AO16" s="268"/>
      <c r="AP16" s="267"/>
      <c r="AQ16" s="267"/>
      <c r="AR16" s="267"/>
      <c r="AS16" s="268"/>
      <c r="AT16" s="267"/>
      <c r="AU16" s="268"/>
      <c r="AV16" s="268"/>
      <c r="AW16" s="281"/>
      <c r="AX16" s="282"/>
    </row>
    <row r="17" spans="1:50" ht="21.95" customHeight="1" x14ac:dyDescent="0.15">
      <c r="A17" s="249" t="str">
        <f>Q3</f>
        <v>ディライト</v>
      </c>
      <c r="B17" s="296">
        <f>Q5</f>
        <v>0</v>
      </c>
      <c r="C17" s="297"/>
      <c r="D17" s="297"/>
      <c r="E17" s="297"/>
      <c r="F17" s="298"/>
      <c r="G17" s="258">
        <f>Q9</f>
        <v>6</v>
      </c>
      <c r="H17" s="256"/>
      <c r="I17" s="256"/>
      <c r="J17" s="256"/>
      <c r="K17" s="257"/>
      <c r="L17" s="258">
        <f>Q13</f>
        <v>3</v>
      </c>
      <c r="M17" s="256"/>
      <c r="N17" s="256"/>
      <c r="O17" s="256"/>
      <c r="P17" s="257"/>
      <c r="Q17" s="246"/>
      <c r="R17" s="247"/>
      <c r="S17" s="247"/>
      <c r="T17" s="247"/>
      <c r="U17" s="292"/>
      <c r="V17" s="283">
        <v>9</v>
      </c>
      <c r="W17" s="284"/>
      <c r="X17" s="284"/>
      <c r="Y17" s="284"/>
      <c r="Z17" s="299"/>
      <c r="AA17" s="283">
        <v>12</v>
      </c>
      <c r="AB17" s="284"/>
      <c r="AC17" s="284"/>
      <c r="AD17" s="284"/>
      <c r="AE17" s="285"/>
      <c r="AF17" s="37"/>
      <c r="AG17" s="37"/>
      <c r="AH17" s="249" t="str">
        <f>A17</f>
        <v>ディライト</v>
      </c>
      <c r="AI17" s="252">
        <f>IF(B18&gt;F18,1,0)+IF(G18&gt;K18,1,0)+IF(L18&gt;P18,1,0)+IF(Q18&gt;U18,1,0)+IF(V18&gt;Z18,1,0)+IF(AA18&gt;AE18,1,0)</f>
        <v>4</v>
      </c>
      <c r="AJ17" s="237">
        <f>IF(F18&gt;B18,1,0)+IF(K18&gt;G18,1,0)+IF(P18&gt;L18,1,0)+IF(U18&gt;Q18,1,0)+IF(Z18&gt;V18,1,0)+IF(AE18&gt;AA18,1,0)</f>
        <v>0</v>
      </c>
      <c r="AK17" s="234">
        <f>SUM(AI17/(AI17+AJ17))</f>
        <v>1</v>
      </c>
      <c r="AL17" s="237">
        <f>RANK(AK17,$AK$5:$AK$28,0)</f>
        <v>1</v>
      </c>
      <c r="AM17" s="237">
        <f>SUM(B18+G18+L18+Q18+V18+AA18)</f>
        <v>8</v>
      </c>
      <c r="AN17" s="237">
        <f>SUM(F18+K18+P18+U18+Z18+AE18)</f>
        <v>1</v>
      </c>
      <c r="AO17" s="234">
        <f>SUM(AM17/(AM17+AN17))</f>
        <v>0.88888888888888884</v>
      </c>
      <c r="AP17" s="237">
        <f>RANK(AO17,$AO$5:$AO$28,0)</f>
        <v>1</v>
      </c>
      <c r="AQ17" s="237">
        <f>SUM(C18+C19+C20+H18+H19+H20+M18+M19+M20+R18+R19+R20+W18+W19+W20+AB18+AB19+AB20)</f>
        <v>131</v>
      </c>
      <c r="AR17" s="237">
        <f>SUM(E18+E19+E20+J18+J19+J20+O18+O19+O20+T18+T19+T20+Y18+Y19+Y20+AD18+AD19+AD20)</f>
        <v>92</v>
      </c>
      <c r="AS17" s="234">
        <f>SUM(AQ17/(AQ17+AR17))</f>
        <v>0.58744394618834084</v>
      </c>
      <c r="AT17" s="237">
        <f>RANK(AS17,$AS$5:$AS$28,0)</f>
        <v>1</v>
      </c>
      <c r="AU17" s="234">
        <f>RANK(AK17,$AK$5:$AK$28,1)+AO17</f>
        <v>6.8888888888888893</v>
      </c>
      <c r="AV17" s="234">
        <f>RANK(AU17,$AU$5:$AU$28,1)+AS17</f>
        <v>6.5874439461883405</v>
      </c>
      <c r="AW17" s="240" t="str">
        <f>$AH$17</f>
        <v>ディライト</v>
      </c>
      <c r="AX17" s="243">
        <f>RANK(AV17,$AV$5:$AV$28)</f>
        <v>1</v>
      </c>
    </row>
    <row r="18" spans="1:50" ht="21.95" customHeight="1" x14ac:dyDescent="0.15">
      <c r="A18" s="250"/>
      <c r="B18" s="300">
        <f>IF(C18&gt;E18,1,0)+IF(C19&gt;E19,1,0)+IF(C20&gt;E20,1,0)</f>
        <v>0</v>
      </c>
      <c r="C18" s="60">
        <f>T6</f>
        <v>0</v>
      </c>
      <c r="D18" s="61" t="s">
        <v>27</v>
      </c>
      <c r="E18" s="60">
        <f>R6</f>
        <v>0</v>
      </c>
      <c r="F18" s="269">
        <f>IF(E18&gt;C18,1,0)+IF(E19&gt;C19,1,0)+IF(E20&gt;C20,1,0)</f>
        <v>0</v>
      </c>
      <c r="G18" s="231">
        <f>IF(H18&gt;J18,1,0)+IF(H19&gt;J19,1,0)+IF(H20&gt;J20,1,0)</f>
        <v>2</v>
      </c>
      <c r="H18" s="58">
        <f>T10</f>
        <v>15</v>
      </c>
      <c r="I18" s="59" t="s">
        <v>27</v>
      </c>
      <c r="J18" s="58">
        <f>R10</f>
        <v>6</v>
      </c>
      <c r="K18" s="231">
        <f>IF(J18&gt;H18,1,0)+IF(J19&gt;H19,1,0)+IF(J20&gt;H20,1,0)</f>
        <v>1</v>
      </c>
      <c r="L18" s="231">
        <f>IF(M18&gt;O18,1,0)+IF(M19&gt;O19,1,0)+IF(M20&gt;O20,1,0)</f>
        <v>2</v>
      </c>
      <c r="M18" s="58">
        <f>T14</f>
        <v>15</v>
      </c>
      <c r="N18" s="59" t="s">
        <v>27</v>
      </c>
      <c r="O18" s="58">
        <f>R14</f>
        <v>10</v>
      </c>
      <c r="P18" s="231">
        <f>IF(O18&gt;M18,1,0)+IF(O19&gt;M19,1,0)+IF(O20&gt;M20,1,0)</f>
        <v>0</v>
      </c>
      <c r="Q18" s="275">
        <f>IF(R18&gt;T18,1,0)+IF(R19&gt;T19,1,0)+IF(R20&gt;T20,1,0)</f>
        <v>0</v>
      </c>
      <c r="R18" s="56"/>
      <c r="S18" s="57" t="s">
        <v>27</v>
      </c>
      <c r="T18" s="56"/>
      <c r="U18" s="275">
        <f>IF(T18&gt;R18,1,0)+IF(T19&gt;R19,1,0)+IF(T20&gt;R20,1,0)</f>
        <v>0</v>
      </c>
      <c r="V18" s="286">
        <f>IF(W18&gt;Y18,1,0)+IF(W19&gt;Y19,1,0)+IF(W20&gt;Y20,1,0)</f>
        <v>2</v>
      </c>
      <c r="W18" s="38">
        <v>15</v>
      </c>
      <c r="X18" s="39" t="s">
        <v>27</v>
      </c>
      <c r="Y18" s="38">
        <v>11</v>
      </c>
      <c r="Z18" s="286">
        <f>IF(Y18&gt;W18,1,0)+IF(Y19&gt;W19,1,0)+IF(Y20&gt;W20,1,0)</f>
        <v>0</v>
      </c>
      <c r="AA18" s="286">
        <f>IF(AB18&gt;AD18,1,0)+IF(AB19&gt;AD19,1,0)+IF(AB20&gt;AD20,1,0)</f>
        <v>2</v>
      </c>
      <c r="AB18" s="38">
        <v>15</v>
      </c>
      <c r="AC18" s="39" t="s">
        <v>27</v>
      </c>
      <c r="AD18" s="38">
        <v>11</v>
      </c>
      <c r="AE18" s="289">
        <f>IF(AD18&gt;AB18,1,0)+IF(AD19&gt;AB19,1,0)+IF(AD20&gt;AB20,1,0)</f>
        <v>0</v>
      </c>
      <c r="AF18" s="40"/>
      <c r="AG18" s="40"/>
      <c r="AH18" s="250"/>
      <c r="AI18" s="253"/>
      <c r="AJ18" s="238"/>
      <c r="AK18" s="235"/>
      <c r="AL18" s="238"/>
      <c r="AM18" s="238"/>
      <c r="AN18" s="238"/>
      <c r="AO18" s="235"/>
      <c r="AP18" s="238"/>
      <c r="AQ18" s="238"/>
      <c r="AR18" s="238"/>
      <c r="AS18" s="235"/>
      <c r="AT18" s="238"/>
      <c r="AU18" s="235"/>
      <c r="AV18" s="235"/>
      <c r="AW18" s="241"/>
      <c r="AX18" s="244"/>
    </row>
    <row r="19" spans="1:50" ht="21.95" customHeight="1" x14ac:dyDescent="0.15">
      <c r="A19" s="250"/>
      <c r="B19" s="301"/>
      <c r="C19" s="60">
        <f>T7</f>
        <v>0</v>
      </c>
      <c r="D19" s="61" t="s">
        <v>27</v>
      </c>
      <c r="E19" s="60">
        <f>R7</f>
        <v>0</v>
      </c>
      <c r="F19" s="270"/>
      <c r="G19" s="232"/>
      <c r="H19" s="58">
        <f>T11</f>
        <v>11</v>
      </c>
      <c r="I19" s="59" t="s">
        <v>27</v>
      </c>
      <c r="J19" s="58">
        <f>R11</f>
        <v>15</v>
      </c>
      <c r="K19" s="232"/>
      <c r="L19" s="232"/>
      <c r="M19" s="58">
        <f>T15</f>
        <v>15</v>
      </c>
      <c r="N19" s="59" t="s">
        <v>27</v>
      </c>
      <c r="O19" s="58">
        <f>R15</f>
        <v>13</v>
      </c>
      <c r="P19" s="232"/>
      <c r="Q19" s="276"/>
      <c r="R19" s="56"/>
      <c r="S19" s="57" t="s">
        <v>27</v>
      </c>
      <c r="T19" s="56"/>
      <c r="U19" s="276"/>
      <c r="V19" s="287"/>
      <c r="W19" s="38">
        <v>15</v>
      </c>
      <c r="X19" s="39" t="s">
        <v>27</v>
      </c>
      <c r="Y19" s="38">
        <v>9</v>
      </c>
      <c r="Z19" s="287"/>
      <c r="AA19" s="287"/>
      <c r="AB19" s="38">
        <v>15</v>
      </c>
      <c r="AC19" s="39" t="s">
        <v>27</v>
      </c>
      <c r="AD19" s="38">
        <v>7</v>
      </c>
      <c r="AE19" s="290"/>
      <c r="AF19" s="40"/>
      <c r="AG19" s="40"/>
      <c r="AH19" s="250"/>
      <c r="AI19" s="253"/>
      <c r="AJ19" s="238"/>
      <c r="AK19" s="235"/>
      <c r="AL19" s="238"/>
      <c r="AM19" s="238"/>
      <c r="AN19" s="238"/>
      <c r="AO19" s="235"/>
      <c r="AP19" s="238"/>
      <c r="AQ19" s="238"/>
      <c r="AR19" s="238"/>
      <c r="AS19" s="235"/>
      <c r="AT19" s="238"/>
      <c r="AU19" s="235"/>
      <c r="AV19" s="235"/>
      <c r="AW19" s="241"/>
      <c r="AX19" s="244"/>
    </row>
    <row r="20" spans="1:50" ht="21.95" customHeight="1" x14ac:dyDescent="0.15">
      <c r="A20" s="265"/>
      <c r="B20" s="302"/>
      <c r="C20" s="60">
        <f>T8</f>
        <v>0</v>
      </c>
      <c r="D20" s="61" t="s">
        <v>28</v>
      </c>
      <c r="E20" s="60">
        <f>R8</f>
        <v>0</v>
      </c>
      <c r="F20" s="271"/>
      <c r="G20" s="294"/>
      <c r="H20" s="58">
        <f>T12</f>
        <v>15</v>
      </c>
      <c r="I20" s="59" t="s">
        <v>29</v>
      </c>
      <c r="J20" s="58">
        <f>R12</f>
        <v>10</v>
      </c>
      <c r="K20" s="294"/>
      <c r="L20" s="294"/>
      <c r="M20" s="58">
        <f>T16</f>
        <v>0</v>
      </c>
      <c r="N20" s="59" t="s">
        <v>29</v>
      </c>
      <c r="O20" s="58">
        <f>R16</f>
        <v>0</v>
      </c>
      <c r="P20" s="294"/>
      <c r="Q20" s="295"/>
      <c r="R20" s="56"/>
      <c r="S20" s="57" t="s">
        <v>28</v>
      </c>
      <c r="T20" s="56"/>
      <c r="U20" s="295"/>
      <c r="V20" s="288"/>
      <c r="W20" s="38"/>
      <c r="X20" s="39" t="s">
        <v>29</v>
      </c>
      <c r="Y20" s="38"/>
      <c r="Z20" s="288"/>
      <c r="AA20" s="288"/>
      <c r="AB20" s="38"/>
      <c r="AC20" s="39" t="s">
        <v>29</v>
      </c>
      <c r="AD20" s="38"/>
      <c r="AE20" s="291"/>
      <c r="AF20" s="40"/>
      <c r="AG20" s="40"/>
      <c r="AH20" s="265"/>
      <c r="AI20" s="266"/>
      <c r="AJ20" s="267"/>
      <c r="AK20" s="268"/>
      <c r="AL20" s="267"/>
      <c r="AM20" s="267"/>
      <c r="AN20" s="267"/>
      <c r="AO20" s="268"/>
      <c r="AP20" s="267"/>
      <c r="AQ20" s="267"/>
      <c r="AR20" s="267"/>
      <c r="AS20" s="268"/>
      <c r="AT20" s="267"/>
      <c r="AU20" s="268"/>
      <c r="AV20" s="268"/>
      <c r="AW20" s="281"/>
      <c r="AX20" s="282"/>
    </row>
    <row r="21" spans="1:50" ht="21.95" customHeight="1" x14ac:dyDescent="0.15">
      <c r="A21" s="249" t="str">
        <f>V3</f>
        <v>ハイチュー！</v>
      </c>
      <c r="B21" s="255">
        <f>V5</f>
        <v>4</v>
      </c>
      <c r="C21" s="256"/>
      <c r="D21" s="256"/>
      <c r="E21" s="256"/>
      <c r="F21" s="257"/>
      <c r="G21" s="258">
        <f>V9</f>
        <v>2</v>
      </c>
      <c r="H21" s="256"/>
      <c r="I21" s="256"/>
      <c r="J21" s="256"/>
      <c r="K21" s="257"/>
      <c r="L21" s="258">
        <f>V13</f>
        <v>11</v>
      </c>
      <c r="M21" s="256"/>
      <c r="N21" s="256"/>
      <c r="O21" s="256"/>
      <c r="P21" s="257"/>
      <c r="Q21" s="258">
        <f>V17</f>
        <v>9</v>
      </c>
      <c r="R21" s="256"/>
      <c r="S21" s="256"/>
      <c r="T21" s="256"/>
      <c r="U21" s="257"/>
      <c r="V21" s="246"/>
      <c r="W21" s="247"/>
      <c r="X21" s="247"/>
      <c r="Y21" s="247"/>
      <c r="Z21" s="292"/>
      <c r="AA21" s="262">
        <v>0</v>
      </c>
      <c r="AB21" s="263"/>
      <c r="AC21" s="263"/>
      <c r="AD21" s="263"/>
      <c r="AE21" s="264"/>
      <c r="AF21" s="37"/>
      <c r="AG21" s="37"/>
      <c r="AH21" s="249" t="str">
        <f>A21</f>
        <v>ハイチュー！</v>
      </c>
      <c r="AI21" s="252">
        <f>IF(B22&gt;F22,1,0)+IF(G22&gt;K22,1,0)+IF(L22&gt;P22,1,0)+IF(Q22&gt;U22,1,0)+IF(V22&gt;Z22,1,0)+IF(AA22&gt;AE22,1,0)</f>
        <v>0</v>
      </c>
      <c r="AJ21" s="237">
        <f>IF(F22&gt;B22,1,0)+IF(K22&gt;G22,1,0)+IF(P22&gt;L22,1,0)+IF(U22&gt;Q22,1,0)+IF(Z22&gt;V22,1,0)+IF(AE22&gt;AA22,1,0)</f>
        <v>4</v>
      </c>
      <c r="AK21" s="234">
        <f>SUM(AI21/(AI21+AJ21))</f>
        <v>0</v>
      </c>
      <c r="AL21" s="237">
        <f>RANK(AK21,$AK$5:$AK$28,0)</f>
        <v>6</v>
      </c>
      <c r="AM21" s="237">
        <f>SUM(B22+G22+L22+Q22+V22+AA22)</f>
        <v>2</v>
      </c>
      <c r="AN21" s="237">
        <f>SUM(F22+K22+P22+U22+Z22+AE22)</f>
        <v>8</v>
      </c>
      <c r="AO21" s="234">
        <f>SUM(AM21/(AM21+AN21))</f>
        <v>0.2</v>
      </c>
      <c r="AP21" s="237">
        <f>RANK(AO21,$AO$5:$AO$28,0)</f>
        <v>6</v>
      </c>
      <c r="AQ21" s="237">
        <f>SUM(C22+C23+C24+H22+H23+H24+M22+M23+M24+R22+R23+R24+W22+W23+W24+AB22+AB23+AB24)</f>
        <v>110</v>
      </c>
      <c r="AR21" s="237">
        <f>SUM(E22+E23+E24+J22+J23+J24+O22+O23+O24+T22+T23+T24+Y22+Y23+Y24+AD22+AD23+AD24)</f>
        <v>140</v>
      </c>
      <c r="AS21" s="234">
        <f>SUM(AQ21/(AQ21+AR21))</f>
        <v>0.44</v>
      </c>
      <c r="AT21" s="237">
        <f>RANK(AS21,$AS$5:$AS$28,0)</f>
        <v>6</v>
      </c>
      <c r="AU21" s="234">
        <f>RANK(AK21,$AK$5:$AK$28,1)+AO21</f>
        <v>1.2</v>
      </c>
      <c r="AV21" s="234">
        <f>RANK(AU21,$AU$5:$AU$28,1)+AS21</f>
        <v>1.44</v>
      </c>
      <c r="AW21" s="240" t="str">
        <f>$AH$21</f>
        <v>ハイチュー！</v>
      </c>
      <c r="AX21" s="243">
        <f>RANK(AV21,$AV$5:$AV$28)</f>
        <v>6</v>
      </c>
    </row>
    <row r="22" spans="1:50" ht="21.95" customHeight="1" x14ac:dyDescent="0.15">
      <c r="A22" s="250"/>
      <c r="B22" s="259">
        <f>IF(C22&gt;E22,1,0)+IF(C23&gt;E23,1,0)+IF(C24&gt;E24,1,0)</f>
        <v>0</v>
      </c>
      <c r="C22" s="58">
        <f>Y6</f>
        <v>13</v>
      </c>
      <c r="D22" s="59" t="s">
        <v>29</v>
      </c>
      <c r="E22" s="58">
        <f>W6</f>
        <v>15</v>
      </c>
      <c r="F22" s="231">
        <f>IF(E22&gt;C22,1,0)+IF(E23&gt;C23,1,0)+IF(E24&gt;C24,1,0)</f>
        <v>2</v>
      </c>
      <c r="G22" s="231">
        <f>IF(H22&gt;J22,1,0)+IF(H23&gt;J23,1,0)+IF(H24&gt;J24,1,0)</f>
        <v>1</v>
      </c>
      <c r="H22" s="58">
        <f>Y10</f>
        <v>3</v>
      </c>
      <c r="I22" s="59" t="s">
        <v>28</v>
      </c>
      <c r="J22" s="58">
        <f>W10</f>
        <v>15</v>
      </c>
      <c r="K22" s="231">
        <f>IF(J22&gt;H22,1,0)+IF(J23&gt;H23,1,0)+IF(J24&gt;H24,1,0)</f>
        <v>2</v>
      </c>
      <c r="L22" s="231">
        <f>IF(M22&gt;O22,1,0)+IF(M23&gt;O23,1,0)+IF(M24&gt;O24,1,0)</f>
        <v>1</v>
      </c>
      <c r="M22" s="58">
        <f>Y14</f>
        <v>15</v>
      </c>
      <c r="N22" s="59" t="s">
        <v>29</v>
      </c>
      <c r="O22" s="58">
        <f>W14</f>
        <v>9</v>
      </c>
      <c r="P22" s="231">
        <f>IF(O22&gt;M22,1,0)+IF(O23&gt;M23,1,0)+IF(O24&gt;M24,1,0)</f>
        <v>2</v>
      </c>
      <c r="Q22" s="231">
        <f>IF(R22&gt;T22,1,0)+IF(R23&gt;T23,1,0)+IF(R24&gt;T24,1,0)</f>
        <v>0</v>
      </c>
      <c r="R22" s="58">
        <f>Y18</f>
        <v>11</v>
      </c>
      <c r="S22" s="59" t="s">
        <v>29</v>
      </c>
      <c r="T22" s="58">
        <f>W18</f>
        <v>15</v>
      </c>
      <c r="U22" s="231">
        <f>IF(T22&gt;R22,1,0)+IF(T23&gt;R23,1,0)+IF(T24&gt;R24,1,0)</f>
        <v>2</v>
      </c>
      <c r="V22" s="275">
        <f>IF(W22&gt;Y22,1,0)+IF(W23&gt;Y23,1,0)+IF(W24&gt;Y24,1,0)</f>
        <v>0</v>
      </c>
      <c r="W22" s="56"/>
      <c r="X22" s="57" t="s">
        <v>28</v>
      </c>
      <c r="Y22" s="56"/>
      <c r="Z22" s="275">
        <f>IF(Y22&gt;W22,1,0)+IF(Y23&gt;W23,1,0)+IF(Y24&gt;W24,1,0)</f>
        <v>0</v>
      </c>
      <c r="AA22" s="269">
        <f>IF(AB22&gt;AD22,1,0)+IF(AB23&gt;AD23,1,0)+IF(AB24&gt;AD24,1,0)</f>
        <v>0</v>
      </c>
      <c r="AB22" s="60"/>
      <c r="AC22" s="61" t="s">
        <v>28</v>
      </c>
      <c r="AD22" s="60"/>
      <c r="AE22" s="272">
        <f>IF(AD22&gt;AB22,1,0)+IF(AD23&gt;AB23,1,0)+IF(AD24&gt;AB24,1,0)</f>
        <v>0</v>
      </c>
      <c r="AF22" s="40"/>
      <c r="AG22" s="40"/>
      <c r="AH22" s="250"/>
      <c r="AI22" s="253"/>
      <c r="AJ22" s="238"/>
      <c r="AK22" s="235"/>
      <c r="AL22" s="238"/>
      <c r="AM22" s="238"/>
      <c r="AN22" s="238"/>
      <c r="AO22" s="235"/>
      <c r="AP22" s="238"/>
      <c r="AQ22" s="238"/>
      <c r="AR22" s="238"/>
      <c r="AS22" s="235"/>
      <c r="AT22" s="238"/>
      <c r="AU22" s="235"/>
      <c r="AV22" s="235"/>
      <c r="AW22" s="241"/>
      <c r="AX22" s="244"/>
    </row>
    <row r="23" spans="1:50" ht="21.95" customHeight="1" x14ac:dyDescent="0.15">
      <c r="A23" s="250"/>
      <c r="B23" s="260"/>
      <c r="C23" s="58">
        <f>Y7</f>
        <v>6</v>
      </c>
      <c r="D23" s="59" t="s">
        <v>30</v>
      </c>
      <c r="E23" s="58">
        <f>W7</f>
        <v>15</v>
      </c>
      <c r="F23" s="232"/>
      <c r="G23" s="232"/>
      <c r="H23" s="58">
        <f>Y11</f>
        <v>15</v>
      </c>
      <c r="I23" s="59" t="s">
        <v>27</v>
      </c>
      <c r="J23" s="58">
        <f>W11</f>
        <v>9</v>
      </c>
      <c r="K23" s="232"/>
      <c r="L23" s="232"/>
      <c r="M23" s="58">
        <f>Y15</f>
        <v>15</v>
      </c>
      <c r="N23" s="59" t="s">
        <v>27</v>
      </c>
      <c r="O23" s="58">
        <f>W15</f>
        <v>17</v>
      </c>
      <c r="P23" s="232"/>
      <c r="Q23" s="232"/>
      <c r="R23" s="58">
        <f>Y19</f>
        <v>9</v>
      </c>
      <c r="S23" s="59" t="s">
        <v>27</v>
      </c>
      <c r="T23" s="58">
        <f>W19</f>
        <v>15</v>
      </c>
      <c r="U23" s="232"/>
      <c r="V23" s="276"/>
      <c r="W23" s="56"/>
      <c r="X23" s="57" t="s">
        <v>27</v>
      </c>
      <c r="Y23" s="56"/>
      <c r="Z23" s="276"/>
      <c r="AA23" s="270"/>
      <c r="AB23" s="60"/>
      <c r="AC23" s="61" t="s">
        <v>27</v>
      </c>
      <c r="AD23" s="60"/>
      <c r="AE23" s="273"/>
      <c r="AF23" s="40"/>
      <c r="AG23" s="40"/>
      <c r="AH23" s="250"/>
      <c r="AI23" s="253"/>
      <c r="AJ23" s="238"/>
      <c r="AK23" s="235"/>
      <c r="AL23" s="238"/>
      <c r="AM23" s="238"/>
      <c r="AN23" s="238"/>
      <c r="AO23" s="235"/>
      <c r="AP23" s="238"/>
      <c r="AQ23" s="238"/>
      <c r="AR23" s="238"/>
      <c r="AS23" s="235"/>
      <c r="AT23" s="238"/>
      <c r="AU23" s="235"/>
      <c r="AV23" s="235"/>
      <c r="AW23" s="241"/>
      <c r="AX23" s="244"/>
    </row>
    <row r="24" spans="1:50" ht="21.95" customHeight="1" x14ac:dyDescent="0.15">
      <c r="A24" s="265"/>
      <c r="B24" s="293"/>
      <c r="C24" s="58">
        <f>Y8</f>
        <v>0</v>
      </c>
      <c r="D24" s="59" t="s">
        <v>27</v>
      </c>
      <c r="E24" s="58">
        <f>W8</f>
        <v>0</v>
      </c>
      <c r="F24" s="294"/>
      <c r="G24" s="294"/>
      <c r="H24" s="58">
        <f>Y12</f>
        <v>12</v>
      </c>
      <c r="I24" s="59" t="s">
        <v>27</v>
      </c>
      <c r="J24" s="58">
        <f>W12</f>
        <v>15</v>
      </c>
      <c r="K24" s="294"/>
      <c r="L24" s="294"/>
      <c r="M24" s="58">
        <f>Y16</f>
        <v>11</v>
      </c>
      <c r="N24" s="59" t="s">
        <v>27</v>
      </c>
      <c r="O24" s="58">
        <f>W16</f>
        <v>15</v>
      </c>
      <c r="P24" s="294"/>
      <c r="Q24" s="294"/>
      <c r="R24" s="58">
        <f>Y20</f>
        <v>0</v>
      </c>
      <c r="S24" s="59" t="s">
        <v>27</v>
      </c>
      <c r="T24" s="58">
        <f>W20</f>
        <v>0</v>
      </c>
      <c r="U24" s="294"/>
      <c r="V24" s="295"/>
      <c r="W24" s="56"/>
      <c r="X24" s="57" t="s">
        <v>27</v>
      </c>
      <c r="Y24" s="56"/>
      <c r="Z24" s="295"/>
      <c r="AA24" s="271"/>
      <c r="AB24" s="60"/>
      <c r="AC24" s="61" t="s">
        <v>27</v>
      </c>
      <c r="AD24" s="60"/>
      <c r="AE24" s="274"/>
      <c r="AF24" s="40"/>
      <c r="AG24" s="40"/>
      <c r="AH24" s="265"/>
      <c r="AI24" s="266"/>
      <c r="AJ24" s="267"/>
      <c r="AK24" s="268"/>
      <c r="AL24" s="267"/>
      <c r="AM24" s="267"/>
      <c r="AN24" s="267"/>
      <c r="AO24" s="268"/>
      <c r="AP24" s="267"/>
      <c r="AQ24" s="267"/>
      <c r="AR24" s="267"/>
      <c r="AS24" s="268"/>
      <c r="AT24" s="267"/>
      <c r="AU24" s="268"/>
      <c r="AV24" s="268"/>
      <c r="AW24" s="281"/>
      <c r="AX24" s="282"/>
    </row>
    <row r="25" spans="1:50" ht="21.95" customHeight="1" x14ac:dyDescent="0.15">
      <c r="A25" s="249" t="str">
        <f>AA3</f>
        <v>T-SKYジャンボ</v>
      </c>
      <c r="B25" s="255">
        <f>AA5</f>
        <v>1</v>
      </c>
      <c r="C25" s="256"/>
      <c r="D25" s="256"/>
      <c r="E25" s="256"/>
      <c r="F25" s="257"/>
      <c r="G25" s="258">
        <f>AA9</f>
        <v>8</v>
      </c>
      <c r="H25" s="256"/>
      <c r="I25" s="256"/>
      <c r="J25" s="256"/>
      <c r="K25" s="257"/>
      <c r="L25" s="258">
        <f>AA13</f>
        <v>5</v>
      </c>
      <c r="M25" s="256"/>
      <c r="N25" s="256"/>
      <c r="O25" s="256"/>
      <c r="P25" s="257"/>
      <c r="Q25" s="258">
        <f>AA17</f>
        <v>12</v>
      </c>
      <c r="R25" s="256"/>
      <c r="S25" s="256"/>
      <c r="T25" s="256"/>
      <c r="U25" s="257"/>
      <c r="V25" s="258">
        <v>0</v>
      </c>
      <c r="W25" s="256"/>
      <c r="X25" s="256"/>
      <c r="Y25" s="256"/>
      <c r="Z25" s="257"/>
      <c r="AA25" s="246"/>
      <c r="AB25" s="247"/>
      <c r="AC25" s="247"/>
      <c r="AD25" s="247"/>
      <c r="AE25" s="248"/>
      <c r="AF25" s="37"/>
      <c r="AG25" s="37"/>
      <c r="AH25" s="249" t="str">
        <f>A25</f>
        <v>T-SKYジャンボ</v>
      </c>
      <c r="AI25" s="252">
        <f>IF(B26&gt;F26,1,0)+IF(G26&gt;K26,1,0)+IF(L26&gt;P26,1,0)+IF(Q26&gt;U26,1,0)+IF(V26&gt;Z26,1,0)+IF(AA26&gt;AE26,1,0)</f>
        <v>3</v>
      </c>
      <c r="AJ25" s="237">
        <f>IF(F26&gt;B26,1,0)+IF(K26&gt;G26,1,0)+IF(P26&gt;L26,1,0)+IF(U26&gt;Q26,1,0)+IF(Z26&gt;V26,1,0)+IF(AE26&gt;AA26,1,0)</f>
        <v>1</v>
      </c>
      <c r="AK25" s="234">
        <f>SUM(AI25/(AI25+AJ25))</f>
        <v>0.75</v>
      </c>
      <c r="AL25" s="237">
        <f>RANK(AK25,$AK$5:$AK$28,0)</f>
        <v>2</v>
      </c>
      <c r="AM25" s="237">
        <f>SUM(B26+G26+L26+Q26+V26+AA26)</f>
        <v>6</v>
      </c>
      <c r="AN25" s="237">
        <f>SUM(F26+K26+P26+U26+Z26+AE26)</f>
        <v>2</v>
      </c>
      <c r="AO25" s="234">
        <f>SUM(AM25/(AM25+AN25))</f>
        <v>0.75</v>
      </c>
      <c r="AP25" s="237">
        <f>RANK(AO25,$AO$5:$AO$28,0)</f>
        <v>2</v>
      </c>
      <c r="AQ25" s="237">
        <f>SUM(C26+C27+C28+H26+H27+H28+M26+M27+M28+R26+R27+R28+W26+W27+W28+AB26+AB27+AB28)</f>
        <v>108</v>
      </c>
      <c r="AR25" s="237">
        <f>SUM(E26+E27+E28+J26+J27+J28+O26+O27+O28+T26+T27+T28+Y26+Y27+Y28+AD26+AD27+AD28)</f>
        <v>95</v>
      </c>
      <c r="AS25" s="234">
        <f>SUM(AQ25/(AQ25+AR25))</f>
        <v>0.53201970443349755</v>
      </c>
      <c r="AT25" s="237">
        <f>RANK(AS25,$AS$5:$AS$28,0)</f>
        <v>3</v>
      </c>
      <c r="AU25" s="234">
        <f>RANK(AK25,$AK$5:$AK$28,1)+AO25</f>
        <v>4.75</v>
      </c>
      <c r="AV25" s="234">
        <f>RANK(AU25,$AU$5:$AU$28,1)+AS25</f>
        <v>5.5320197044334973</v>
      </c>
      <c r="AW25" s="240" t="str">
        <f>$AH$25</f>
        <v>T-SKYジャンボ</v>
      </c>
      <c r="AX25" s="243">
        <f>RANK(AV25,$AV$5:$AV$28)</f>
        <v>2</v>
      </c>
    </row>
    <row r="26" spans="1:50" ht="21.95" customHeight="1" x14ac:dyDescent="0.15">
      <c r="A26" s="250"/>
      <c r="B26" s="259">
        <f>IF(C26&gt;E26,1,0)+IF(C27&gt;E27,1,0)+IF(C28&gt;E28,1,0)</f>
        <v>2</v>
      </c>
      <c r="C26" s="58">
        <f>AD6</f>
        <v>15</v>
      </c>
      <c r="D26" s="59" t="s">
        <v>27</v>
      </c>
      <c r="E26" s="58">
        <f>AB6</f>
        <v>12</v>
      </c>
      <c r="F26" s="231">
        <f>IF(E26&gt;C26,1,0)+IF(E27&gt;C27,1,0)+IF(E28&gt;C28,1,0)</f>
        <v>0</v>
      </c>
      <c r="G26" s="231">
        <f>IF(H26&gt;J26,1,0)+IF(H27&gt;J27,1,0)+IF(H28&gt;J28,1,0)</f>
        <v>2</v>
      </c>
      <c r="H26" s="58">
        <f>AD10</f>
        <v>15</v>
      </c>
      <c r="I26" s="59" t="s">
        <v>27</v>
      </c>
      <c r="J26" s="58">
        <f>AB10</f>
        <v>11</v>
      </c>
      <c r="K26" s="231">
        <f>IF(J26&gt;H26,1,0)+IF(J27&gt;H27,1,0)+IF(J28&gt;H28,1,0)</f>
        <v>0</v>
      </c>
      <c r="L26" s="231">
        <f>IF(M26&gt;O26,1,0)+IF(M27&gt;O27,1,0)+IF(M28&gt;O28,1,0)</f>
        <v>2</v>
      </c>
      <c r="M26" s="58">
        <f>AD14</f>
        <v>15</v>
      </c>
      <c r="N26" s="59" t="s">
        <v>27</v>
      </c>
      <c r="O26" s="58">
        <f>AB14</f>
        <v>12</v>
      </c>
      <c r="P26" s="231">
        <f>IF(O26&gt;M26,1,0)+IF(O27&gt;M27,1,0)+IF(O28&gt;M28,1,0)</f>
        <v>0</v>
      </c>
      <c r="Q26" s="231">
        <f>IF(R26&gt;T26,1,0)+IF(R27&gt;T27,1,0)+IF(R28&gt;T28,1,0)</f>
        <v>0</v>
      </c>
      <c r="R26" s="58">
        <f>AD18</f>
        <v>11</v>
      </c>
      <c r="S26" s="59" t="s">
        <v>27</v>
      </c>
      <c r="T26" s="58">
        <f>AB18</f>
        <v>15</v>
      </c>
      <c r="U26" s="231">
        <f>IF(T26&gt;R26,1,0)+IF(T27&gt;R27,1,0)+IF(T28&gt;R28,1,0)</f>
        <v>2</v>
      </c>
      <c r="V26" s="231">
        <f>IF(W26&gt;Y26,1,0)+IF(W27&gt;Y27,1,0)+IF(W28&gt;Y28,1,0)</f>
        <v>0</v>
      </c>
      <c r="W26" s="58">
        <f>AD22</f>
        <v>0</v>
      </c>
      <c r="X26" s="59" t="s">
        <v>27</v>
      </c>
      <c r="Y26" s="58">
        <f>AB22</f>
        <v>0</v>
      </c>
      <c r="Z26" s="231">
        <f>IF(Y26&gt;W26,1,0)+IF(Y27&gt;W27,1,0)+IF(Y28&gt;W28,1,0)</f>
        <v>0</v>
      </c>
      <c r="AA26" s="275">
        <f>IF(AB26&gt;AD26,1,0)+IF(AB27&gt;AD27,1,0)+IF(AB28&gt;AD28,1,0)</f>
        <v>0</v>
      </c>
      <c r="AB26" s="56"/>
      <c r="AC26" s="57" t="s">
        <v>27</v>
      </c>
      <c r="AD26" s="56"/>
      <c r="AE26" s="278">
        <f>IF(AD26&gt;AB26,1,0)+IF(AD27&gt;AB27,1,0)+IF(AD28&gt;AB28,1,0)</f>
        <v>0</v>
      </c>
      <c r="AF26" s="40"/>
      <c r="AG26" s="40"/>
      <c r="AH26" s="250"/>
      <c r="AI26" s="253"/>
      <c r="AJ26" s="238"/>
      <c r="AK26" s="235"/>
      <c r="AL26" s="238"/>
      <c r="AM26" s="238"/>
      <c r="AN26" s="238"/>
      <c r="AO26" s="235"/>
      <c r="AP26" s="238"/>
      <c r="AQ26" s="238"/>
      <c r="AR26" s="238"/>
      <c r="AS26" s="235"/>
      <c r="AT26" s="238"/>
      <c r="AU26" s="235"/>
      <c r="AV26" s="235"/>
      <c r="AW26" s="241"/>
      <c r="AX26" s="244"/>
    </row>
    <row r="27" spans="1:50" ht="21.95" customHeight="1" x14ac:dyDescent="0.15">
      <c r="A27" s="250"/>
      <c r="B27" s="260"/>
      <c r="C27" s="58">
        <f>AD7</f>
        <v>15</v>
      </c>
      <c r="D27" s="59" t="s">
        <v>27</v>
      </c>
      <c r="E27" s="58">
        <f>AB7</f>
        <v>11</v>
      </c>
      <c r="F27" s="232"/>
      <c r="G27" s="232"/>
      <c r="H27" s="58">
        <f>AD11</f>
        <v>15</v>
      </c>
      <c r="I27" s="59" t="s">
        <v>27</v>
      </c>
      <c r="J27" s="58">
        <f>AB11</f>
        <v>10</v>
      </c>
      <c r="K27" s="232"/>
      <c r="L27" s="232"/>
      <c r="M27" s="58">
        <f>AD15</f>
        <v>15</v>
      </c>
      <c r="N27" s="59" t="s">
        <v>27</v>
      </c>
      <c r="O27" s="58">
        <f>AB15</f>
        <v>9</v>
      </c>
      <c r="P27" s="232"/>
      <c r="Q27" s="232"/>
      <c r="R27" s="58">
        <f>AD19</f>
        <v>7</v>
      </c>
      <c r="S27" s="59" t="s">
        <v>27</v>
      </c>
      <c r="T27" s="58">
        <f>AB19</f>
        <v>15</v>
      </c>
      <c r="U27" s="232"/>
      <c r="V27" s="232"/>
      <c r="W27" s="58">
        <f>AD23</f>
        <v>0</v>
      </c>
      <c r="X27" s="59" t="s">
        <v>27</v>
      </c>
      <c r="Y27" s="58">
        <f>AB23</f>
        <v>0</v>
      </c>
      <c r="Z27" s="232"/>
      <c r="AA27" s="276"/>
      <c r="AB27" s="56"/>
      <c r="AC27" s="57" t="s">
        <v>27</v>
      </c>
      <c r="AD27" s="56"/>
      <c r="AE27" s="279"/>
      <c r="AF27" s="40"/>
      <c r="AG27" s="40"/>
      <c r="AH27" s="250"/>
      <c r="AI27" s="253"/>
      <c r="AJ27" s="238"/>
      <c r="AK27" s="235"/>
      <c r="AL27" s="238"/>
      <c r="AM27" s="238"/>
      <c r="AN27" s="238"/>
      <c r="AO27" s="235"/>
      <c r="AP27" s="238"/>
      <c r="AQ27" s="238"/>
      <c r="AR27" s="238"/>
      <c r="AS27" s="235"/>
      <c r="AT27" s="238"/>
      <c r="AU27" s="235"/>
      <c r="AV27" s="235"/>
      <c r="AW27" s="241"/>
      <c r="AX27" s="244"/>
    </row>
    <row r="28" spans="1:50" ht="21.95" customHeight="1" thickBot="1" x14ac:dyDescent="0.2">
      <c r="A28" s="251"/>
      <c r="B28" s="261"/>
      <c r="C28" s="62">
        <f>AD8</f>
        <v>0</v>
      </c>
      <c r="D28" s="63" t="s">
        <v>27</v>
      </c>
      <c r="E28" s="62">
        <f>AB8</f>
        <v>0</v>
      </c>
      <c r="F28" s="233"/>
      <c r="G28" s="233"/>
      <c r="H28" s="62">
        <f>AD12</f>
        <v>0</v>
      </c>
      <c r="I28" s="63" t="s">
        <v>27</v>
      </c>
      <c r="J28" s="62">
        <f>AB12</f>
        <v>0</v>
      </c>
      <c r="K28" s="233"/>
      <c r="L28" s="233"/>
      <c r="M28" s="62">
        <f>AD16</f>
        <v>0</v>
      </c>
      <c r="N28" s="63" t="s">
        <v>27</v>
      </c>
      <c r="O28" s="62">
        <f>AB16</f>
        <v>0</v>
      </c>
      <c r="P28" s="233"/>
      <c r="Q28" s="233"/>
      <c r="R28" s="62">
        <f>AD20</f>
        <v>0</v>
      </c>
      <c r="S28" s="63" t="s">
        <v>27</v>
      </c>
      <c r="T28" s="62">
        <f>AB20</f>
        <v>0</v>
      </c>
      <c r="U28" s="233"/>
      <c r="V28" s="233"/>
      <c r="W28" s="62">
        <f>AD24</f>
        <v>0</v>
      </c>
      <c r="X28" s="63" t="s">
        <v>27</v>
      </c>
      <c r="Y28" s="62">
        <f>AB24</f>
        <v>0</v>
      </c>
      <c r="Z28" s="233"/>
      <c r="AA28" s="277"/>
      <c r="AB28" s="64"/>
      <c r="AC28" s="65" t="s">
        <v>27</v>
      </c>
      <c r="AD28" s="64"/>
      <c r="AE28" s="280"/>
      <c r="AF28" s="41"/>
      <c r="AG28" s="42"/>
      <c r="AH28" s="251"/>
      <c r="AI28" s="254"/>
      <c r="AJ28" s="239"/>
      <c r="AK28" s="236"/>
      <c r="AL28" s="239"/>
      <c r="AM28" s="239"/>
      <c r="AN28" s="239"/>
      <c r="AO28" s="236"/>
      <c r="AP28" s="239"/>
      <c r="AQ28" s="239"/>
      <c r="AR28" s="239"/>
      <c r="AS28" s="236"/>
      <c r="AT28" s="239"/>
      <c r="AU28" s="236"/>
      <c r="AV28" s="236"/>
      <c r="AW28" s="242"/>
      <c r="AX28" s="245"/>
    </row>
    <row r="29" spans="1:50" ht="24.95" customHeight="1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H29" s="230">
        <f>A29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24.95" customHeight="1" x14ac:dyDescent="0.15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5"/>
      <c r="AI87" s="47"/>
      <c r="AJ87" s="47"/>
      <c r="AK87" s="47"/>
      <c r="AL87" s="48"/>
      <c r="AM87" s="47"/>
      <c r="AN87" s="47"/>
      <c r="AO87" s="47"/>
      <c r="AP87" s="48"/>
      <c r="AQ87" s="47"/>
      <c r="AR87" s="47"/>
      <c r="AS87" s="47"/>
      <c r="AT87" s="48"/>
      <c r="AU87" s="47"/>
      <c r="AV87" s="47"/>
      <c r="AW87" s="47"/>
      <c r="AX87" s="49"/>
    </row>
    <row r="88" spans="1:50" ht="24.95" customHeight="1" x14ac:dyDescent="0.15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5"/>
      <c r="AI88" s="47"/>
      <c r="AJ88" s="47"/>
      <c r="AK88" s="47"/>
      <c r="AL88" s="48"/>
      <c r="AM88" s="47"/>
      <c r="AN88" s="47"/>
      <c r="AO88" s="47"/>
      <c r="AP88" s="48"/>
      <c r="AQ88" s="47"/>
      <c r="AR88" s="47"/>
      <c r="AS88" s="47"/>
      <c r="AT88" s="48"/>
      <c r="AU88" s="47"/>
      <c r="AV88" s="47"/>
      <c r="AW88" s="47"/>
      <c r="AX88" s="49"/>
    </row>
    <row r="89" spans="1:50" ht="21.95" customHeight="1" x14ac:dyDescent="0.15">
      <c r="A89" s="4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2"/>
      <c r="AJ89" s="52"/>
      <c r="AK89" s="53"/>
      <c r="AL89" s="52"/>
      <c r="AM89" s="52"/>
      <c r="AN89" s="52"/>
      <c r="AO89" s="53"/>
      <c r="AP89" s="52"/>
      <c r="AQ89" s="52"/>
      <c r="AR89" s="52"/>
      <c r="AS89" s="53"/>
      <c r="AT89" s="52"/>
      <c r="AU89" s="53"/>
      <c r="AV89" s="53"/>
      <c r="AW89" s="53"/>
      <c r="AX89" s="54"/>
    </row>
    <row r="90" spans="1:50" ht="21.95" customHeight="1" x14ac:dyDescent="0.15">
      <c r="A90" s="46"/>
      <c r="B90" s="51"/>
      <c r="C90" s="52"/>
      <c r="D90" s="51"/>
      <c r="E90" s="52"/>
      <c r="F90" s="51"/>
      <c r="G90" s="51"/>
      <c r="H90" s="52"/>
      <c r="I90" s="51"/>
      <c r="J90" s="52"/>
      <c r="K90" s="51"/>
      <c r="L90" s="51"/>
      <c r="M90" s="52"/>
      <c r="N90" s="51"/>
      <c r="O90" s="52"/>
      <c r="P90" s="51"/>
      <c r="Q90" s="51"/>
      <c r="R90" s="52"/>
      <c r="S90" s="51"/>
      <c r="T90" s="52"/>
      <c r="U90" s="51"/>
      <c r="V90" s="51"/>
      <c r="W90" s="52"/>
      <c r="X90" s="51"/>
      <c r="Y90" s="52"/>
      <c r="Z90" s="51"/>
      <c r="AA90" s="51"/>
      <c r="AB90" s="52"/>
      <c r="AC90" s="51"/>
      <c r="AD90" s="52"/>
      <c r="AE90" s="51"/>
      <c r="AF90" s="51"/>
      <c r="AG90" s="51"/>
      <c r="AH90" s="51"/>
      <c r="AI90" s="52"/>
      <c r="AJ90" s="52"/>
      <c r="AK90" s="53"/>
      <c r="AL90" s="52"/>
      <c r="AM90" s="52"/>
      <c r="AN90" s="52"/>
      <c r="AO90" s="53"/>
      <c r="AP90" s="52"/>
      <c r="AQ90" s="52"/>
      <c r="AR90" s="52"/>
      <c r="AS90" s="53"/>
      <c r="AT90" s="52"/>
      <c r="AU90" s="52"/>
      <c r="AV90" s="52"/>
      <c r="AW90" s="52"/>
      <c r="AX90" s="54"/>
    </row>
    <row r="91" spans="1:50" ht="21.95" customHeight="1" x14ac:dyDescent="0.15">
      <c r="A91" s="46"/>
      <c r="B91" s="51"/>
      <c r="C91" s="52"/>
      <c r="D91" s="51"/>
      <c r="E91" s="52"/>
      <c r="F91" s="51"/>
      <c r="G91" s="51"/>
      <c r="H91" s="52"/>
      <c r="I91" s="51"/>
      <c r="J91" s="52"/>
      <c r="K91" s="51"/>
      <c r="L91" s="51"/>
      <c r="M91" s="52"/>
      <c r="N91" s="51"/>
      <c r="O91" s="52"/>
      <c r="P91" s="51"/>
      <c r="Q91" s="51"/>
      <c r="R91" s="52"/>
      <c r="S91" s="51"/>
      <c r="T91" s="52"/>
      <c r="U91" s="51"/>
      <c r="V91" s="51"/>
      <c r="W91" s="52"/>
      <c r="X91" s="51"/>
      <c r="Y91" s="52"/>
      <c r="Z91" s="51"/>
      <c r="AA91" s="51"/>
      <c r="AB91" s="52"/>
      <c r="AC91" s="51"/>
      <c r="AD91" s="52"/>
      <c r="AE91" s="51"/>
      <c r="AF91" s="51"/>
      <c r="AG91" s="51"/>
      <c r="AH91" s="51"/>
      <c r="AI91" s="52"/>
      <c r="AJ91" s="52"/>
      <c r="AK91" s="53"/>
      <c r="AL91" s="52"/>
      <c r="AM91" s="52"/>
      <c r="AN91" s="52"/>
      <c r="AO91" s="53"/>
      <c r="AP91" s="52"/>
      <c r="AQ91" s="52"/>
      <c r="AR91" s="52"/>
      <c r="AS91" s="53"/>
      <c r="AT91" s="52"/>
      <c r="AU91" s="52"/>
      <c r="AV91" s="52"/>
      <c r="AW91" s="52"/>
      <c r="AX91" s="54"/>
    </row>
    <row r="92" spans="1:50" ht="21.95" customHeight="1" x14ac:dyDescent="0.15">
      <c r="A92" s="46"/>
      <c r="B92" s="51"/>
      <c r="C92" s="52"/>
      <c r="D92" s="51"/>
      <c r="E92" s="52"/>
      <c r="F92" s="51"/>
      <c r="G92" s="51"/>
      <c r="H92" s="52"/>
      <c r="I92" s="51"/>
      <c r="J92" s="52"/>
      <c r="K92" s="51"/>
      <c r="L92" s="51"/>
      <c r="M92" s="52"/>
      <c r="N92" s="51"/>
      <c r="O92" s="52"/>
      <c r="P92" s="51"/>
      <c r="Q92" s="51"/>
      <c r="R92" s="52"/>
      <c r="S92" s="51"/>
      <c r="T92" s="52"/>
      <c r="U92" s="51"/>
      <c r="V92" s="51"/>
      <c r="W92" s="52"/>
      <c r="X92" s="51"/>
      <c r="Y92" s="52"/>
      <c r="Z92" s="51"/>
      <c r="AA92" s="51"/>
      <c r="AB92" s="52"/>
      <c r="AC92" s="51"/>
      <c r="AD92" s="52"/>
      <c r="AE92" s="51"/>
      <c r="AF92" s="51"/>
      <c r="AG92" s="51"/>
      <c r="AH92" s="51"/>
      <c r="AI92" s="52"/>
      <c r="AJ92" s="52"/>
      <c r="AK92" s="53"/>
      <c r="AL92" s="52"/>
      <c r="AM92" s="52"/>
      <c r="AN92" s="52"/>
      <c r="AO92" s="53"/>
      <c r="AP92" s="52"/>
      <c r="AQ92" s="52"/>
      <c r="AR92" s="52"/>
      <c r="AS92" s="53"/>
      <c r="AT92" s="52"/>
      <c r="AU92" s="52"/>
      <c r="AV92" s="52"/>
      <c r="AW92" s="52"/>
      <c r="AX92" s="54"/>
    </row>
    <row r="93" spans="1:50" ht="21.95" customHeight="1" x14ac:dyDescent="0.15">
      <c r="A93" s="4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2"/>
      <c r="AJ93" s="52"/>
      <c r="AK93" s="53"/>
      <c r="AL93" s="52"/>
      <c r="AM93" s="52"/>
      <c r="AN93" s="52"/>
      <c r="AO93" s="53"/>
      <c r="AP93" s="52"/>
      <c r="AQ93" s="52"/>
      <c r="AR93" s="52"/>
      <c r="AS93" s="53"/>
      <c r="AT93" s="52"/>
      <c r="AU93" s="53"/>
      <c r="AV93" s="53"/>
      <c r="AW93" s="53"/>
      <c r="AX93" s="54"/>
    </row>
    <row r="94" spans="1:50" ht="21.95" customHeight="1" x14ac:dyDescent="0.15">
      <c r="A94" s="46"/>
      <c r="B94" s="51"/>
      <c r="C94" s="52"/>
      <c r="D94" s="51"/>
      <c r="E94" s="52"/>
      <c r="F94" s="51"/>
      <c r="G94" s="51"/>
      <c r="H94" s="52"/>
      <c r="I94" s="51"/>
      <c r="J94" s="52"/>
      <c r="K94" s="51"/>
      <c r="L94" s="51"/>
      <c r="M94" s="52"/>
      <c r="N94" s="51"/>
      <c r="O94" s="52"/>
      <c r="P94" s="51"/>
      <c r="Q94" s="51"/>
      <c r="R94" s="52"/>
      <c r="S94" s="51"/>
      <c r="T94" s="52"/>
      <c r="U94" s="51"/>
      <c r="V94" s="51"/>
      <c r="W94" s="52"/>
      <c r="X94" s="51"/>
      <c r="Y94" s="52"/>
      <c r="Z94" s="51"/>
      <c r="AA94" s="51"/>
      <c r="AB94" s="52"/>
      <c r="AC94" s="51"/>
      <c r="AD94" s="52"/>
      <c r="AE94" s="51"/>
      <c r="AF94" s="51"/>
      <c r="AG94" s="51"/>
      <c r="AH94" s="51"/>
      <c r="AI94" s="52"/>
      <c r="AJ94" s="52"/>
      <c r="AK94" s="53"/>
      <c r="AL94" s="52"/>
      <c r="AM94" s="52"/>
      <c r="AN94" s="52"/>
      <c r="AO94" s="53"/>
      <c r="AP94" s="52"/>
      <c r="AQ94" s="52"/>
      <c r="AR94" s="52"/>
      <c r="AS94" s="53"/>
      <c r="AT94" s="52"/>
      <c r="AU94" s="52"/>
      <c r="AV94" s="52"/>
      <c r="AW94" s="52"/>
      <c r="AX94" s="54"/>
    </row>
    <row r="95" spans="1:50" ht="21.95" customHeight="1" x14ac:dyDescent="0.15">
      <c r="A95" s="46"/>
      <c r="B95" s="51"/>
      <c r="C95" s="52"/>
      <c r="D95" s="51"/>
      <c r="E95" s="52"/>
      <c r="F95" s="51"/>
      <c r="G95" s="51"/>
      <c r="H95" s="52"/>
      <c r="I95" s="51"/>
      <c r="J95" s="52"/>
      <c r="K95" s="51"/>
      <c r="L95" s="51"/>
      <c r="M95" s="52"/>
      <c r="N95" s="51"/>
      <c r="O95" s="52"/>
      <c r="P95" s="51"/>
      <c r="Q95" s="51"/>
      <c r="R95" s="52"/>
      <c r="S95" s="51"/>
      <c r="T95" s="52"/>
      <c r="U95" s="51"/>
      <c r="V95" s="51"/>
      <c r="W95" s="52"/>
      <c r="X95" s="51"/>
      <c r="Y95" s="52"/>
      <c r="Z95" s="51"/>
      <c r="AA95" s="51"/>
      <c r="AB95" s="52"/>
      <c r="AC95" s="51"/>
      <c r="AD95" s="52"/>
      <c r="AE95" s="51"/>
      <c r="AF95" s="51"/>
      <c r="AG95" s="51"/>
      <c r="AH95" s="51"/>
      <c r="AI95" s="52"/>
      <c r="AJ95" s="52"/>
      <c r="AK95" s="53"/>
      <c r="AL95" s="52"/>
      <c r="AM95" s="52"/>
      <c r="AN95" s="52"/>
      <c r="AO95" s="53"/>
      <c r="AP95" s="52"/>
      <c r="AQ95" s="52"/>
      <c r="AR95" s="52"/>
      <c r="AS95" s="53"/>
      <c r="AT95" s="52"/>
      <c r="AU95" s="52"/>
      <c r="AV95" s="52"/>
      <c r="AW95" s="52"/>
      <c r="AX95" s="54"/>
    </row>
    <row r="96" spans="1:50" ht="21.95" customHeight="1" x14ac:dyDescent="0.15">
      <c r="A96" s="46"/>
      <c r="B96" s="51"/>
      <c r="C96" s="52"/>
      <c r="D96" s="51"/>
      <c r="E96" s="52"/>
      <c r="F96" s="51"/>
      <c r="G96" s="51"/>
      <c r="H96" s="52"/>
      <c r="I96" s="51"/>
      <c r="J96" s="52"/>
      <c r="K96" s="51"/>
      <c r="L96" s="51"/>
      <c r="M96" s="52"/>
      <c r="N96" s="51"/>
      <c r="O96" s="52"/>
      <c r="P96" s="51"/>
      <c r="Q96" s="51"/>
      <c r="R96" s="52"/>
      <c r="S96" s="51"/>
      <c r="T96" s="52"/>
      <c r="U96" s="51"/>
      <c r="V96" s="51"/>
      <c r="W96" s="52"/>
      <c r="X96" s="51"/>
      <c r="Y96" s="52"/>
      <c r="Z96" s="51"/>
      <c r="AA96" s="51"/>
      <c r="AB96" s="52"/>
      <c r="AC96" s="51"/>
      <c r="AD96" s="52"/>
      <c r="AE96" s="51"/>
      <c r="AF96" s="51"/>
      <c r="AG96" s="51"/>
      <c r="AH96" s="51"/>
      <c r="AI96" s="52"/>
      <c r="AJ96" s="52"/>
      <c r="AK96" s="53"/>
      <c r="AL96" s="52"/>
      <c r="AM96" s="52"/>
      <c r="AN96" s="52"/>
      <c r="AO96" s="53"/>
      <c r="AP96" s="52"/>
      <c r="AQ96" s="52"/>
      <c r="AR96" s="52"/>
      <c r="AS96" s="53"/>
      <c r="AT96" s="52"/>
      <c r="AU96" s="52"/>
      <c r="AV96" s="52"/>
      <c r="AW96" s="52"/>
      <c r="AX96" s="54"/>
    </row>
    <row r="97" spans="1:50" ht="21.95" customHeight="1" x14ac:dyDescent="0.15">
      <c r="A97" s="4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2"/>
      <c r="AJ97" s="52"/>
      <c r="AK97" s="53"/>
      <c r="AL97" s="52"/>
      <c r="AM97" s="52"/>
      <c r="AN97" s="52"/>
      <c r="AO97" s="53"/>
      <c r="AP97" s="52"/>
      <c r="AQ97" s="52"/>
      <c r="AR97" s="52"/>
      <c r="AS97" s="53"/>
      <c r="AT97" s="52"/>
      <c r="AU97" s="53"/>
      <c r="AV97" s="53"/>
      <c r="AW97" s="53"/>
      <c r="AX97" s="54"/>
    </row>
    <row r="98" spans="1:50" ht="21.95" customHeight="1" x14ac:dyDescent="0.15">
      <c r="A98" s="46"/>
      <c r="B98" s="51"/>
      <c r="C98" s="52"/>
      <c r="D98" s="51"/>
      <c r="E98" s="52"/>
      <c r="F98" s="51"/>
      <c r="G98" s="51"/>
      <c r="H98" s="52"/>
      <c r="I98" s="51"/>
      <c r="J98" s="52"/>
      <c r="K98" s="51"/>
      <c r="L98" s="51"/>
      <c r="M98" s="52"/>
      <c r="N98" s="51"/>
      <c r="O98" s="52"/>
      <c r="P98" s="51"/>
      <c r="Q98" s="51"/>
      <c r="R98" s="52"/>
      <c r="S98" s="51"/>
      <c r="T98" s="52"/>
      <c r="U98" s="51"/>
      <c r="V98" s="51"/>
      <c r="W98" s="52"/>
      <c r="X98" s="51"/>
      <c r="Y98" s="52"/>
      <c r="Z98" s="51"/>
      <c r="AA98" s="51"/>
      <c r="AB98" s="52"/>
      <c r="AC98" s="51"/>
      <c r="AD98" s="52"/>
      <c r="AE98" s="51"/>
      <c r="AF98" s="51"/>
      <c r="AG98" s="51"/>
      <c r="AH98" s="51"/>
      <c r="AI98" s="52"/>
      <c r="AJ98" s="52"/>
      <c r="AK98" s="53"/>
      <c r="AL98" s="52"/>
      <c r="AM98" s="52"/>
      <c r="AN98" s="52"/>
      <c r="AO98" s="53"/>
      <c r="AP98" s="52"/>
      <c r="AQ98" s="52"/>
      <c r="AR98" s="52"/>
      <c r="AS98" s="53"/>
      <c r="AT98" s="52"/>
      <c r="AU98" s="52"/>
      <c r="AV98" s="52"/>
      <c r="AW98" s="52"/>
      <c r="AX98" s="54"/>
    </row>
    <row r="99" spans="1:50" ht="21.95" customHeight="1" x14ac:dyDescent="0.15">
      <c r="A99" s="46"/>
      <c r="B99" s="51"/>
      <c r="C99" s="52"/>
      <c r="D99" s="51"/>
      <c r="E99" s="52"/>
      <c r="F99" s="51"/>
      <c r="G99" s="51"/>
      <c r="H99" s="52"/>
      <c r="I99" s="51"/>
      <c r="J99" s="52"/>
      <c r="K99" s="51"/>
      <c r="L99" s="51"/>
      <c r="M99" s="52"/>
      <c r="N99" s="51"/>
      <c r="O99" s="52"/>
      <c r="P99" s="51"/>
      <c r="Q99" s="51"/>
      <c r="R99" s="52"/>
      <c r="S99" s="51"/>
      <c r="T99" s="52"/>
      <c r="U99" s="51"/>
      <c r="V99" s="51"/>
      <c r="W99" s="52"/>
      <c r="X99" s="51"/>
      <c r="Y99" s="52"/>
      <c r="Z99" s="51"/>
      <c r="AA99" s="51"/>
      <c r="AB99" s="52"/>
      <c r="AC99" s="51"/>
      <c r="AD99" s="52"/>
      <c r="AE99" s="51"/>
      <c r="AF99" s="51"/>
      <c r="AG99" s="51"/>
      <c r="AH99" s="51"/>
      <c r="AI99" s="52"/>
      <c r="AJ99" s="52"/>
      <c r="AK99" s="53"/>
      <c r="AL99" s="52"/>
      <c r="AM99" s="52"/>
      <c r="AN99" s="52"/>
      <c r="AO99" s="53"/>
      <c r="AP99" s="52"/>
      <c r="AQ99" s="52"/>
      <c r="AR99" s="52"/>
      <c r="AS99" s="53"/>
      <c r="AT99" s="52"/>
      <c r="AU99" s="52"/>
      <c r="AV99" s="52"/>
      <c r="AW99" s="52"/>
      <c r="AX99" s="54"/>
    </row>
    <row r="100" spans="1:50" ht="21.95" customHeight="1" x14ac:dyDescent="0.15">
      <c r="A100" s="46"/>
      <c r="B100" s="51"/>
      <c r="C100" s="52"/>
      <c r="D100" s="51"/>
      <c r="E100" s="52"/>
      <c r="F100" s="51"/>
      <c r="G100" s="51"/>
      <c r="H100" s="52"/>
      <c r="I100" s="51"/>
      <c r="J100" s="52"/>
      <c r="K100" s="51"/>
      <c r="L100" s="51"/>
      <c r="M100" s="52"/>
      <c r="N100" s="51"/>
      <c r="O100" s="52"/>
      <c r="P100" s="51"/>
      <c r="Q100" s="51"/>
      <c r="R100" s="52"/>
      <c r="S100" s="51"/>
      <c r="T100" s="52"/>
      <c r="U100" s="51"/>
      <c r="V100" s="51"/>
      <c r="W100" s="52"/>
      <c r="X100" s="51"/>
      <c r="Y100" s="52"/>
      <c r="Z100" s="51"/>
      <c r="AA100" s="51"/>
      <c r="AB100" s="52"/>
      <c r="AC100" s="51"/>
      <c r="AD100" s="52"/>
      <c r="AE100" s="51"/>
      <c r="AF100" s="51"/>
      <c r="AG100" s="51"/>
      <c r="AH100" s="51"/>
      <c r="AI100" s="52"/>
      <c r="AJ100" s="52"/>
      <c r="AK100" s="53"/>
      <c r="AL100" s="52"/>
      <c r="AM100" s="52"/>
      <c r="AN100" s="52"/>
      <c r="AO100" s="53"/>
      <c r="AP100" s="52"/>
      <c r="AQ100" s="52"/>
      <c r="AR100" s="52"/>
      <c r="AS100" s="53"/>
      <c r="AT100" s="52"/>
      <c r="AU100" s="52"/>
      <c r="AV100" s="52"/>
      <c r="AW100" s="52"/>
      <c r="AX100" s="54"/>
    </row>
    <row r="101" spans="1:50" ht="21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2"/>
      <c r="AJ101" s="52"/>
      <c r="AK101" s="53"/>
      <c r="AL101" s="52"/>
      <c r="AM101" s="52"/>
      <c r="AN101" s="52"/>
      <c r="AO101" s="53"/>
      <c r="AP101" s="52"/>
      <c r="AQ101" s="52"/>
      <c r="AR101" s="52"/>
      <c r="AS101" s="53"/>
      <c r="AT101" s="52"/>
      <c r="AU101" s="53"/>
      <c r="AV101" s="53"/>
      <c r="AW101" s="53"/>
      <c r="AX101" s="54"/>
    </row>
    <row r="102" spans="1:50" ht="21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1"/>
      <c r="AH102" s="51"/>
      <c r="AI102" s="52"/>
      <c r="AJ102" s="52"/>
      <c r="AK102" s="53"/>
      <c r="AL102" s="52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2"/>
      <c r="AX102" s="54"/>
    </row>
    <row r="103" spans="1:50" ht="21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1"/>
      <c r="AH103" s="51"/>
      <c r="AI103" s="52"/>
      <c r="AJ103" s="52"/>
      <c r="AK103" s="53"/>
      <c r="AL103" s="52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2"/>
      <c r="AX103" s="54"/>
    </row>
    <row r="104" spans="1:50" ht="21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1"/>
      <c r="AH104" s="51"/>
      <c r="AI104" s="52"/>
      <c r="AJ104" s="52"/>
      <c r="AK104" s="53"/>
      <c r="AL104" s="52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2"/>
      <c r="AX104" s="54"/>
    </row>
    <row r="105" spans="1:50" ht="21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2"/>
      <c r="AJ105" s="52"/>
      <c r="AK105" s="53"/>
      <c r="AL105" s="52"/>
      <c r="AM105" s="52"/>
      <c r="AN105" s="52"/>
      <c r="AO105" s="53"/>
      <c r="AP105" s="52"/>
      <c r="AQ105" s="52"/>
      <c r="AR105" s="52"/>
      <c r="AS105" s="53"/>
      <c r="AT105" s="52"/>
      <c r="AU105" s="53"/>
      <c r="AV105" s="53"/>
      <c r="AW105" s="53"/>
      <c r="AX105" s="54"/>
    </row>
    <row r="106" spans="1:50" ht="21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1"/>
      <c r="AH106" s="51"/>
      <c r="AI106" s="52"/>
      <c r="AJ106" s="52"/>
      <c r="AK106" s="53"/>
      <c r="AL106" s="52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2"/>
      <c r="AX106" s="54"/>
    </row>
    <row r="107" spans="1:50" ht="21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1"/>
      <c r="AH107" s="51"/>
      <c r="AI107" s="52"/>
      <c r="AJ107" s="52"/>
      <c r="AK107" s="53"/>
      <c r="AL107" s="52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2"/>
      <c r="AX107" s="54"/>
    </row>
    <row r="108" spans="1:50" ht="21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1"/>
      <c r="AH108" s="51"/>
      <c r="AI108" s="52"/>
      <c r="AJ108" s="52"/>
      <c r="AK108" s="53"/>
      <c r="AL108" s="52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2"/>
      <c r="AX108" s="54"/>
    </row>
    <row r="109" spans="1:50" ht="21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2"/>
      <c r="AJ109" s="52"/>
      <c r="AK109" s="53"/>
      <c r="AL109" s="52"/>
      <c r="AM109" s="52"/>
      <c r="AN109" s="52"/>
      <c r="AO109" s="53"/>
      <c r="AP109" s="52"/>
      <c r="AQ109" s="52"/>
      <c r="AR109" s="52"/>
      <c r="AS109" s="53"/>
      <c r="AT109" s="52"/>
      <c r="AU109" s="53"/>
      <c r="AV109" s="53"/>
      <c r="AW109" s="53"/>
      <c r="AX109" s="54"/>
    </row>
    <row r="110" spans="1:50" ht="21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1"/>
      <c r="AH110" s="51"/>
      <c r="AI110" s="52"/>
      <c r="AJ110" s="52"/>
      <c r="AK110" s="53"/>
      <c r="AL110" s="52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2"/>
      <c r="AX110" s="54"/>
    </row>
    <row r="111" spans="1:50" ht="21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1"/>
      <c r="AH111" s="51"/>
      <c r="AI111" s="52"/>
      <c r="AJ111" s="52"/>
      <c r="AK111" s="53"/>
      <c r="AL111" s="52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2"/>
      <c r="AX111" s="54"/>
    </row>
    <row r="112" spans="1:50" ht="21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1"/>
      <c r="AH112" s="51"/>
      <c r="AI112" s="52"/>
      <c r="AJ112" s="52"/>
      <c r="AK112" s="53"/>
      <c r="AL112" s="52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2"/>
      <c r="AX112" s="54"/>
    </row>
    <row r="113" spans="1:50" ht="24.9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55"/>
      <c r="AG113" s="55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ht="24.9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ht="24.9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5"/>
      <c r="AI115" s="47"/>
      <c r="AJ115" s="47"/>
      <c r="AK115" s="47"/>
      <c r="AL115" s="48"/>
      <c r="AM115" s="47"/>
      <c r="AN115" s="47"/>
      <c r="AO115" s="47"/>
      <c r="AP115" s="48"/>
      <c r="AQ115" s="47"/>
      <c r="AR115" s="47"/>
      <c r="AS115" s="47"/>
      <c r="AT115" s="48"/>
      <c r="AU115" s="47"/>
      <c r="AV115" s="47"/>
      <c r="AW115" s="47"/>
      <c r="AX115" s="49"/>
    </row>
    <row r="116" spans="1:50" ht="24.95" customHeight="1" x14ac:dyDescent="0.15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5"/>
      <c r="AI116" s="47"/>
      <c r="AJ116" s="47"/>
      <c r="AK116" s="47"/>
      <c r="AL116" s="48"/>
      <c r="AM116" s="47"/>
      <c r="AN116" s="47"/>
      <c r="AO116" s="47"/>
      <c r="AP116" s="48"/>
      <c r="AQ116" s="47"/>
      <c r="AR116" s="47"/>
      <c r="AS116" s="47"/>
      <c r="AT116" s="48"/>
      <c r="AU116" s="47"/>
      <c r="AV116" s="47"/>
      <c r="AW116" s="47"/>
      <c r="AX116" s="49"/>
    </row>
    <row r="117" spans="1:50" ht="21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2"/>
      <c r="AJ117" s="52"/>
      <c r="AK117" s="53"/>
      <c r="AL117" s="52"/>
      <c r="AM117" s="52"/>
      <c r="AN117" s="52"/>
      <c r="AO117" s="53"/>
      <c r="AP117" s="52"/>
      <c r="AQ117" s="52"/>
      <c r="AR117" s="52"/>
      <c r="AS117" s="53"/>
      <c r="AT117" s="52"/>
      <c r="AU117" s="53"/>
      <c r="AV117" s="53"/>
      <c r="AW117" s="53"/>
      <c r="AX117" s="54"/>
    </row>
    <row r="118" spans="1:50" ht="21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1"/>
      <c r="AH118" s="51"/>
      <c r="AI118" s="52"/>
      <c r="AJ118" s="52"/>
      <c r="AK118" s="53"/>
      <c r="AL118" s="52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2"/>
      <c r="AX118" s="54"/>
    </row>
    <row r="119" spans="1:50" ht="21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1"/>
      <c r="AH119" s="51"/>
      <c r="AI119" s="52"/>
      <c r="AJ119" s="52"/>
      <c r="AK119" s="53"/>
      <c r="AL119" s="52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2"/>
      <c r="AX119" s="54"/>
    </row>
    <row r="120" spans="1:50" ht="21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1"/>
      <c r="AH120" s="51"/>
      <c r="AI120" s="52"/>
      <c r="AJ120" s="52"/>
      <c r="AK120" s="53"/>
      <c r="AL120" s="52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2"/>
      <c r="AX120" s="54"/>
    </row>
    <row r="121" spans="1:50" ht="21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2"/>
      <c r="AJ121" s="52"/>
      <c r="AK121" s="53"/>
      <c r="AL121" s="52"/>
      <c r="AM121" s="52"/>
      <c r="AN121" s="52"/>
      <c r="AO121" s="53"/>
      <c r="AP121" s="52"/>
      <c r="AQ121" s="52"/>
      <c r="AR121" s="52"/>
      <c r="AS121" s="53"/>
      <c r="AT121" s="52"/>
      <c r="AU121" s="53"/>
      <c r="AV121" s="53"/>
      <c r="AW121" s="53"/>
      <c r="AX121" s="54"/>
    </row>
    <row r="122" spans="1:50" ht="21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1"/>
      <c r="AH122" s="51"/>
      <c r="AI122" s="52"/>
      <c r="AJ122" s="52"/>
      <c r="AK122" s="53"/>
      <c r="AL122" s="52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2"/>
      <c r="AX122" s="54"/>
    </row>
    <row r="123" spans="1:50" ht="21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1"/>
      <c r="AH123" s="51"/>
      <c r="AI123" s="52"/>
      <c r="AJ123" s="52"/>
      <c r="AK123" s="53"/>
      <c r="AL123" s="52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2"/>
      <c r="AX123" s="54"/>
    </row>
    <row r="124" spans="1:50" ht="21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1"/>
      <c r="AH124" s="51"/>
      <c r="AI124" s="52"/>
      <c r="AJ124" s="52"/>
      <c r="AK124" s="53"/>
      <c r="AL124" s="52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2"/>
      <c r="AX124" s="54"/>
    </row>
    <row r="125" spans="1:50" ht="21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2"/>
      <c r="AJ125" s="52"/>
      <c r="AK125" s="53"/>
      <c r="AL125" s="52"/>
      <c r="AM125" s="52"/>
      <c r="AN125" s="52"/>
      <c r="AO125" s="53"/>
      <c r="AP125" s="52"/>
      <c r="AQ125" s="52"/>
      <c r="AR125" s="52"/>
      <c r="AS125" s="53"/>
      <c r="AT125" s="52"/>
      <c r="AU125" s="53"/>
      <c r="AV125" s="53"/>
      <c r="AW125" s="53"/>
      <c r="AX125" s="54"/>
    </row>
    <row r="126" spans="1:50" ht="21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1"/>
      <c r="AH126" s="51"/>
      <c r="AI126" s="52"/>
      <c r="AJ126" s="52"/>
      <c r="AK126" s="53"/>
      <c r="AL126" s="52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2"/>
      <c r="AX126" s="54"/>
    </row>
    <row r="127" spans="1:50" ht="21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1"/>
      <c r="AH127" s="51"/>
      <c r="AI127" s="52"/>
      <c r="AJ127" s="52"/>
      <c r="AK127" s="53"/>
      <c r="AL127" s="52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2"/>
      <c r="AX127" s="54"/>
    </row>
    <row r="128" spans="1:50" ht="21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1"/>
      <c r="AH128" s="51"/>
      <c r="AI128" s="52"/>
      <c r="AJ128" s="52"/>
      <c r="AK128" s="53"/>
      <c r="AL128" s="52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2"/>
      <c r="AX128" s="54"/>
    </row>
    <row r="129" spans="1:50" ht="21.95" customHeight="1" x14ac:dyDescent="0.15">
      <c r="A129" s="46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2"/>
      <c r="AJ129" s="52"/>
      <c r="AK129" s="53"/>
      <c r="AL129" s="52"/>
      <c r="AM129" s="52"/>
      <c r="AN129" s="52"/>
      <c r="AO129" s="53"/>
      <c r="AP129" s="52"/>
      <c r="AQ129" s="52"/>
      <c r="AR129" s="52"/>
      <c r="AS129" s="53"/>
      <c r="AT129" s="52"/>
      <c r="AU129" s="53"/>
      <c r="AV129" s="53"/>
      <c r="AW129" s="53"/>
      <c r="AX129" s="54"/>
    </row>
    <row r="130" spans="1:50" ht="21.95" customHeight="1" x14ac:dyDescent="0.15">
      <c r="A130" s="46"/>
      <c r="B130" s="51"/>
      <c r="C130" s="52"/>
      <c r="D130" s="51"/>
      <c r="E130" s="52"/>
      <c r="F130" s="51"/>
      <c r="G130" s="51"/>
      <c r="H130" s="52"/>
      <c r="I130" s="51"/>
      <c r="J130" s="52"/>
      <c r="K130" s="51"/>
      <c r="L130" s="51"/>
      <c r="M130" s="52"/>
      <c r="N130" s="51"/>
      <c r="O130" s="52"/>
      <c r="P130" s="51"/>
      <c r="Q130" s="51"/>
      <c r="R130" s="52"/>
      <c r="S130" s="51"/>
      <c r="T130" s="52"/>
      <c r="U130" s="51"/>
      <c r="V130" s="51"/>
      <c r="W130" s="52"/>
      <c r="X130" s="51"/>
      <c r="Y130" s="52"/>
      <c r="Z130" s="51"/>
      <c r="AA130" s="51"/>
      <c r="AB130" s="52"/>
      <c r="AC130" s="51"/>
      <c r="AD130" s="52"/>
      <c r="AE130" s="51"/>
      <c r="AF130" s="51"/>
      <c r="AG130" s="51"/>
      <c r="AH130" s="51"/>
      <c r="AI130" s="52"/>
      <c r="AJ130" s="52"/>
      <c r="AK130" s="53"/>
      <c r="AL130" s="52"/>
      <c r="AM130" s="52"/>
      <c r="AN130" s="52"/>
      <c r="AO130" s="53"/>
      <c r="AP130" s="52"/>
      <c r="AQ130" s="52"/>
      <c r="AR130" s="52"/>
      <c r="AS130" s="53"/>
      <c r="AT130" s="52"/>
      <c r="AU130" s="52"/>
      <c r="AV130" s="52"/>
      <c r="AW130" s="52"/>
      <c r="AX130" s="54"/>
    </row>
    <row r="131" spans="1:50" ht="21.95" customHeight="1" x14ac:dyDescent="0.15">
      <c r="A131" s="46"/>
      <c r="B131" s="51"/>
      <c r="C131" s="52"/>
      <c r="D131" s="51"/>
      <c r="E131" s="52"/>
      <c r="F131" s="51"/>
      <c r="G131" s="51"/>
      <c r="H131" s="52"/>
      <c r="I131" s="51"/>
      <c r="J131" s="52"/>
      <c r="K131" s="51"/>
      <c r="L131" s="51"/>
      <c r="M131" s="52"/>
      <c r="N131" s="51"/>
      <c r="O131" s="52"/>
      <c r="P131" s="51"/>
      <c r="Q131" s="51"/>
      <c r="R131" s="52"/>
      <c r="S131" s="51"/>
      <c r="T131" s="52"/>
      <c r="U131" s="51"/>
      <c r="V131" s="51"/>
      <c r="W131" s="52"/>
      <c r="X131" s="51"/>
      <c r="Y131" s="52"/>
      <c r="Z131" s="51"/>
      <c r="AA131" s="51"/>
      <c r="AB131" s="52"/>
      <c r="AC131" s="51"/>
      <c r="AD131" s="52"/>
      <c r="AE131" s="51"/>
      <c r="AF131" s="51"/>
      <c r="AG131" s="51"/>
      <c r="AH131" s="51"/>
      <c r="AI131" s="52"/>
      <c r="AJ131" s="52"/>
      <c r="AK131" s="53"/>
      <c r="AL131" s="52"/>
      <c r="AM131" s="52"/>
      <c r="AN131" s="52"/>
      <c r="AO131" s="53"/>
      <c r="AP131" s="52"/>
      <c r="AQ131" s="52"/>
      <c r="AR131" s="52"/>
      <c r="AS131" s="53"/>
      <c r="AT131" s="52"/>
      <c r="AU131" s="52"/>
      <c r="AV131" s="52"/>
      <c r="AW131" s="52"/>
      <c r="AX131" s="54"/>
    </row>
    <row r="132" spans="1:50" ht="21.95" customHeight="1" x14ac:dyDescent="0.15">
      <c r="A132" s="46"/>
      <c r="B132" s="51"/>
      <c r="C132" s="52"/>
      <c r="D132" s="51"/>
      <c r="E132" s="52"/>
      <c r="F132" s="51"/>
      <c r="G132" s="51"/>
      <c r="H132" s="52"/>
      <c r="I132" s="51"/>
      <c r="J132" s="52"/>
      <c r="K132" s="51"/>
      <c r="L132" s="51"/>
      <c r="M132" s="52"/>
      <c r="N132" s="51"/>
      <c r="O132" s="52"/>
      <c r="P132" s="51"/>
      <c r="Q132" s="51"/>
      <c r="R132" s="52"/>
      <c r="S132" s="51"/>
      <c r="T132" s="52"/>
      <c r="U132" s="51"/>
      <c r="V132" s="51"/>
      <c r="W132" s="52"/>
      <c r="X132" s="51"/>
      <c r="Y132" s="52"/>
      <c r="Z132" s="51"/>
      <c r="AA132" s="51"/>
      <c r="AB132" s="52"/>
      <c r="AC132" s="51"/>
      <c r="AD132" s="52"/>
      <c r="AE132" s="51"/>
      <c r="AF132" s="51"/>
      <c r="AG132" s="51"/>
      <c r="AH132" s="51"/>
      <c r="AI132" s="52"/>
      <c r="AJ132" s="52"/>
      <c r="AK132" s="53"/>
      <c r="AL132" s="52"/>
      <c r="AM132" s="52"/>
      <c r="AN132" s="52"/>
      <c r="AO132" s="53"/>
      <c r="AP132" s="52"/>
      <c r="AQ132" s="52"/>
      <c r="AR132" s="52"/>
      <c r="AS132" s="53"/>
      <c r="AT132" s="52"/>
      <c r="AU132" s="52"/>
      <c r="AV132" s="52"/>
      <c r="AW132" s="52"/>
      <c r="AX132" s="54"/>
    </row>
    <row r="133" spans="1:50" ht="21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2"/>
      <c r="AJ133" s="52"/>
      <c r="AK133" s="53"/>
      <c r="AL133" s="52"/>
      <c r="AM133" s="52"/>
      <c r="AN133" s="52"/>
      <c r="AO133" s="53"/>
      <c r="AP133" s="52"/>
      <c r="AQ133" s="52"/>
      <c r="AR133" s="52"/>
      <c r="AS133" s="53"/>
      <c r="AT133" s="52"/>
      <c r="AU133" s="53"/>
      <c r="AV133" s="53"/>
      <c r="AW133" s="53"/>
      <c r="AX133" s="54"/>
    </row>
    <row r="134" spans="1:50" ht="21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1"/>
      <c r="AH134" s="51"/>
      <c r="AI134" s="52"/>
      <c r="AJ134" s="52"/>
      <c r="AK134" s="53"/>
      <c r="AL134" s="52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2"/>
      <c r="AX134" s="54"/>
    </row>
    <row r="135" spans="1:50" ht="21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1"/>
      <c r="AH135" s="51"/>
      <c r="AI135" s="52"/>
      <c r="AJ135" s="52"/>
      <c r="AK135" s="53"/>
      <c r="AL135" s="52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2"/>
      <c r="AX135" s="54"/>
    </row>
    <row r="136" spans="1:50" ht="21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1"/>
      <c r="AH136" s="51"/>
      <c r="AI136" s="52"/>
      <c r="AJ136" s="52"/>
      <c r="AK136" s="53"/>
      <c r="AL136" s="52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2"/>
      <c r="AX136" s="54"/>
    </row>
    <row r="137" spans="1:50" ht="21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2"/>
      <c r="AJ137" s="52"/>
      <c r="AK137" s="53"/>
      <c r="AL137" s="52"/>
      <c r="AM137" s="52"/>
      <c r="AN137" s="52"/>
      <c r="AO137" s="53"/>
      <c r="AP137" s="52"/>
      <c r="AQ137" s="52"/>
      <c r="AR137" s="52"/>
      <c r="AS137" s="53"/>
      <c r="AT137" s="52"/>
      <c r="AU137" s="53"/>
      <c r="AV137" s="53"/>
      <c r="AW137" s="53"/>
      <c r="AX137" s="54"/>
    </row>
    <row r="138" spans="1:50" ht="21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1"/>
      <c r="AH138" s="51"/>
      <c r="AI138" s="52"/>
      <c r="AJ138" s="52"/>
      <c r="AK138" s="53"/>
      <c r="AL138" s="52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2"/>
      <c r="AX138" s="54"/>
    </row>
    <row r="139" spans="1:50" ht="21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1"/>
      <c r="AH139" s="51"/>
      <c r="AI139" s="52"/>
      <c r="AJ139" s="52"/>
      <c r="AK139" s="53"/>
      <c r="AL139" s="52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2"/>
      <c r="AX139" s="54"/>
    </row>
    <row r="140" spans="1:50" ht="21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1"/>
      <c r="AH140" s="51"/>
      <c r="AI140" s="52"/>
      <c r="AJ140" s="52"/>
      <c r="AK140" s="53"/>
      <c r="AL140" s="52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2"/>
      <c r="AX140" s="54"/>
    </row>
    <row r="141" spans="1:50" ht="24.9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55"/>
      <c r="AG141" s="55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ht="24.9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ht="24.95" customHeight="1" x14ac:dyDescent="0.15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5"/>
      <c r="AI143" s="47"/>
      <c r="AJ143" s="47"/>
      <c r="AK143" s="47"/>
      <c r="AL143" s="48"/>
      <c r="AM143" s="47"/>
      <c r="AN143" s="47"/>
      <c r="AO143" s="47"/>
      <c r="AP143" s="48"/>
      <c r="AQ143" s="47"/>
      <c r="AR143" s="47"/>
      <c r="AS143" s="47"/>
      <c r="AT143" s="48"/>
      <c r="AU143" s="47"/>
      <c r="AV143" s="47"/>
      <c r="AW143" s="47"/>
      <c r="AX143" s="49"/>
    </row>
    <row r="144" spans="1:50" ht="24.95" customHeight="1" x14ac:dyDescent="0.15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5"/>
      <c r="AI144" s="47"/>
      <c r="AJ144" s="47"/>
      <c r="AK144" s="47"/>
      <c r="AL144" s="48"/>
      <c r="AM144" s="47"/>
      <c r="AN144" s="47"/>
      <c r="AO144" s="47"/>
      <c r="AP144" s="48"/>
      <c r="AQ144" s="47"/>
      <c r="AR144" s="47"/>
      <c r="AS144" s="47"/>
      <c r="AT144" s="48"/>
      <c r="AU144" s="47"/>
      <c r="AV144" s="47"/>
      <c r="AW144" s="47"/>
      <c r="AX144" s="49"/>
    </row>
    <row r="145" spans="1:50" ht="21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2"/>
      <c r="AJ145" s="52"/>
      <c r="AK145" s="53"/>
      <c r="AL145" s="52"/>
      <c r="AM145" s="52"/>
      <c r="AN145" s="52"/>
      <c r="AO145" s="53"/>
      <c r="AP145" s="52"/>
      <c r="AQ145" s="52"/>
      <c r="AR145" s="52"/>
      <c r="AS145" s="53"/>
      <c r="AT145" s="52"/>
      <c r="AU145" s="53"/>
      <c r="AV145" s="53"/>
      <c r="AW145" s="53"/>
      <c r="AX145" s="54"/>
    </row>
    <row r="146" spans="1:50" ht="21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1"/>
      <c r="AH146" s="51"/>
      <c r="AI146" s="52"/>
      <c r="AJ146" s="52"/>
      <c r="AK146" s="53"/>
      <c r="AL146" s="52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2"/>
      <c r="AX146" s="54"/>
    </row>
    <row r="147" spans="1:50" ht="21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1"/>
      <c r="AH147" s="51"/>
      <c r="AI147" s="52"/>
      <c r="AJ147" s="52"/>
      <c r="AK147" s="53"/>
      <c r="AL147" s="52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2"/>
      <c r="AX147" s="54"/>
    </row>
    <row r="148" spans="1:50" ht="21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1"/>
      <c r="AH148" s="51"/>
      <c r="AI148" s="52"/>
      <c r="AJ148" s="52"/>
      <c r="AK148" s="53"/>
      <c r="AL148" s="52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2"/>
      <c r="AX148" s="54"/>
    </row>
    <row r="149" spans="1:50" ht="21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2"/>
      <c r="AJ149" s="52"/>
      <c r="AK149" s="53"/>
      <c r="AL149" s="52"/>
      <c r="AM149" s="52"/>
      <c r="AN149" s="52"/>
      <c r="AO149" s="53"/>
      <c r="AP149" s="52"/>
      <c r="AQ149" s="52"/>
      <c r="AR149" s="52"/>
      <c r="AS149" s="53"/>
      <c r="AT149" s="52"/>
      <c r="AU149" s="53"/>
      <c r="AV149" s="53"/>
      <c r="AW149" s="53"/>
      <c r="AX149" s="54"/>
    </row>
    <row r="150" spans="1:50" ht="21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1"/>
      <c r="AH150" s="51"/>
      <c r="AI150" s="52"/>
      <c r="AJ150" s="52"/>
      <c r="AK150" s="53"/>
      <c r="AL150" s="52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2"/>
      <c r="AX150" s="54"/>
    </row>
    <row r="151" spans="1:50" ht="21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1"/>
      <c r="AH151" s="51"/>
      <c r="AI151" s="52"/>
      <c r="AJ151" s="52"/>
      <c r="AK151" s="53"/>
      <c r="AL151" s="52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2"/>
      <c r="AX151" s="54"/>
    </row>
    <row r="152" spans="1:50" ht="21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1"/>
      <c r="AH152" s="51"/>
      <c r="AI152" s="52"/>
      <c r="AJ152" s="52"/>
      <c r="AK152" s="53"/>
      <c r="AL152" s="52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2"/>
      <c r="AX152" s="54"/>
    </row>
    <row r="153" spans="1:50" ht="21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2"/>
      <c r="AJ153" s="52"/>
      <c r="AK153" s="53"/>
      <c r="AL153" s="52"/>
      <c r="AM153" s="52"/>
      <c r="AN153" s="52"/>
      <c r="AO153" s="53"/>
      <c r="AP153" s="52"/>
      <c r="AQ153" s="52"/>
      <c r="AR153" s="52"/>
      <c r="AS153" s="53"/>
      <c r="AT153" s="52"/>
      <c r="AU153" s="53"/>
      <c r="AV153" s="53"/>
      <c r="AW153" s="53"/>
      <c r="AX153" s="54"/>
    </row>
    <row r="154" spans="1:50" ht="21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1"/>
      <c r="AH154" s="51"/>
      <c r="AI154" s="52"/>
      <c r="AJ154" s="52"/>
      <c r="AK154" s="53"/>
      <c r="AL154" s="52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2"/>
      <c r="AX154" s="54"/>
    </row>
    <row r="155" spans="1:50" ht="21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1"/>
      <c r="AH155" s="51"/>
      <c r="AI155" s="52"/>
      <c r="AJ155" s="52"/>
      <c r="AK155" s="53"/>
      <c r="AL155" s="52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2"/>
      <c r="AX155" s="54"/>
    </row>
    <row r="156" spans="1:50" ht="21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1"/>
      <c r="AH156" s="51"/>
      <c r="AI156" s="52"/>
      <c r="AJ156" s="52"/>
      <c r="AK156" s="53"/>
      <c r="AL156" s="52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2"/>
      <c r="AX156" s="54"/>
    </row>
    <row r="157" spans="1:50" ht="21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2"/>
      <c r="AJ157" s="52"/>
      <c r="AK157" s="53"/>
      <c r="AL157" s="52"/>
      <c r="AM157" s="52"/>
      <c r="AN157" s="52"/>
      <c r="AO157" s="53"/>
      <c r="AP157" s="52"/>
      <c r="AQ157" s="52"/>
      <c r="AR157" s="52"/>
      <c r="AS157" s="53"/>
      <c r="AT157" s="52"/>
      <c r="AU157" s="53"/>
      <c r="AV157" s="53"/>
      <c r="AW157" s="53"/>
      <c r="AX157" s="54"/>
    </row>
    <row r="158" spans="1:50" ht="21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1"/>
      <c r="AH158" s="51"/>
      <c r="AI158" s="52"/>
      <c r="AJ158" s="52"/>
      <c r="AK158" s="53"/>
      <c r="AL158" s="52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2"/>
      <c r="AX158" s="54"/>
    </row>
    <row r="159" spans="1:50" ht="21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1"/>
      <c r="AH159" s="51"/>
      <c r="AI159" s="52"/>
      <c r="AJ159" s="52"/>
      <c r="AK159" s="53"/>
      <c r="AL159" s="52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2"/>
      <c r="AX159" s="54"/>
    </row>
    <row r="160" spans="1:50" ht="21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1"/>
      <c r="AH160" s="51"/>
      <c r="AI160" s="52"/>
      <c r="AJ160" s="52"/>
      <c r="AK160" s="53"/>
      <c r="AL160" s="52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2"/>
      <c r="AX160" s="54"/>
    </row>
    <row r="161" spans="1:50" ht="21.95" customHeight="1" x14ac:dyDescent="0.15">
      <c r="A161" s="4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2"/>
      <c r="AJ161" s="52"/>
      <c r="AK161" s="53"/>
      <c r="AL161" s="52"/>
      <c r="AM161" s="52"/>
      <c r="AN161" s="52"/>
      <c r="AO161" s="53"/>
      <c r="AP161" s="52"/>
      <c r="AQ161" s="52"/>
      <c r="AR161" s="52"/>
      <c r="AS161" s="53"/>
      <c r="AT161" s="52"/>
      <c r="AU161" s="53"/>
      <c r="AV161" s="53"/>
      <c r="AW161" s="53"/>
      <c r="AX161" s="54"/>
    </row>
    <row r="162" spans="1:50" ht="21.95" customHeight="1" x14ac:dyDescent="0.15">
      <c r="A162" s="46"/>
      <c r="B162" s="51"/>
      <c r="C162" s="52"/>
      <c r="D162" s="51"/>
      <c r="E162" s="52"/>
      <c r="F162" s="51"/>
      <c r="G162" s="51"/>
      <c r="H162" s="52"/>
      <c r="I162" s="51"/>
      <c r="J162" s="52"/>
      <c r="K162" s="51"/>
      <c r="L162" s="51"/>
      <c r="M162" s="52"/>
      <c r="N162" s="51"/>
      <c r="O162" s="52"/>
      <c r="P162" s="51"/>
      <c r="Q162" s="51"/>
      <c r="R162" s="52"/>
      <c r="S162" s="51"/>
      <c r="T162" s="52"/>
      <c r="U162" s="51"/>
      <c r="V162" s="51"/>
      <c r="W162" s="52"/>
      <c r="X162" s="51"/>
      <c r="Y162" s="52"/>
      <c r="Z162" s="51"/>
      <c r="AA162" s="51"/>
      <c r="AB162" s="52"/>
      <c r="AC162" s="51"/>
      <c r="AD162" s="52"/>
      <c r="AE162" s="51"/>
      <c r="AF162" s="51"/>
      <c r="AG162" s="51"/>
      <c r="AH162" s="51"/>
      <c r="AI162" s="52"/>
      <c r="AJ162" s="52"/>
      <c r="AK162" s="53"/>
      <c r="AL162" s="52"/>
      <c r="AM162" s="52"/>
      <c r="AN162" s="52"/>
      <c r="AO162" s="53"/>
      <c r="AP162" s="52"/>
      <c r="AQ162" s="52"/>
      <c r="AR162" s="52"/>
      <c r="AS162" s="53"/>
      <c r="AT162" s="52"/>
      <c r="AU162" s="52"/>
      <c r="AV162" s="52"/>
      <c r="AW162" s="52"/>
      <c r="AX162" s="54"/>
    </row>
    <row r="163" spans="1:50" ht="21.95" customHeight="1" x14ac:dyDescent="0.15">
      <c r="A163" s="46"/>
      <c r="B163" s="51"/>
      <c r="C163" s="52"/>
      <c r="D163" s="51"/>
      <c r="E163" s="52"/>
      <c r="F163" s="51"/>
      <c r="G163" s="51"/>
      <c r="H163" s="52"/>
      <c r="I163" s="51"/>
      <c r="J163" s="52"/>
      <c r="K163" s="51"/>
      <c r="L163" s="51"/>
      <c r="M163" s="52"/>
      <c r="N163" s="51"/>
      <c r="O163" s="52"/>
      <c r="P163" s="51"/>
      <c r="Q163" s="51"/>
      <c r="R163" s="52"/>
      <c r="S163" s="51"/>
      <c r="T163" s="52"/>
      <c r="U163" s="51"/>
      <c r="V163" s="51"/>
      <c r="W163" s="52"/>
      <c r="X163" s="51"/>
      <c r="Y163" s="52"/>
      <c r="Z163" s="51"/>
      <c r="AA163" s="51"/>
      <c r="AB163" s="52"/>
      <c r="AC163" s="51"/>
      <c r="AD163" s="52"/>
      <c r="AE163" s="51"/>
      <c r="AF163" s="51"/>
      <c r="AG163" s="51"/>
      <c r="AH163" s="51"/>
      <c r="AI163" s="52"/>
      <c r="AJ163" s="52"/>
      <c r="AK163" s="53"/>
      <c r="AL163" s="52"/>
      <c r="AM163" s="52"/>
      <c r="AN163" s="52"/>
      <c r="AO163" s="53"/>
      <c r="AP163" s="52"/>
      <c r="AQ163" s="52"/>
      <c r="AR163" s="52"/>
      <c r="AS163" s="53"/>
      <c r="AT163" s="52"/>
      <c r="AU163" s="52"/>
      <c r="AV163" s="52"/>
      <c r="AW163" s="52"/>
      <c r="AX163" s="54"/>
    </row>
    <row r="164" spans="1:50" ht="21.95" customHeight="1" x14ac:dyDescent="0.15">
      <c r="A164" s="46"/>
      <c r="B164" s="51"/>
      <c r="C164" s="52"/>
      <c r="D164" s="51"/>
      <c r="E164" s="52"/>
      <c r="F164" s="51"/>
      <c r="G164" s="51"/>
      <c r="H164" s="52"/>
      <c r="I164" s="51"/>
      <c r="J164" s="52"/>
      <c r="K164" s="51"/>
      <c r="L164" s="51"/>
      <c r="M164" s="52"/>
      <c r="N164" s="51"/>
      <c r="O164" s="52"/>
      <c r="P164" s="51"/>
      <c r="Q164" s="51"/>
      <c r="R164" s="52"/>
      <c r="S164" s="51"/>
      <c r="T164" s="52"/>
      <c r="U164" s="51"/>
      <c r="V164" s="51"/>
      <c r="W164" s="52"/>
      <c r="X164" s="51"/>
      <c r="Y164" s="52"/>
      <c r="Z164" s="51"/>
      <c r="AA164" s="51"/>
      <c r="AB164" s="52"/>
      <c r="AC164" s="51"/>
      <c r="AD164" s="52"/>
      <c r="AE164" s="51"/>
      <c r="AF164" s="51"/>
      <c r="AG164" s="51"/>
      <c r="AH164" s="51"/>
      <c r="AI164" s="52"/>
      <c r="AJ164" s="52"/>
      <c r="AK164" s="53"/>
      <c r="AL164" s="52"/>
      <c r="AM164" s="52"/>
      <c r="AN164" s="52"/>
      <c r="AO164" s="53"/>
      <c r="AP164" s="52"/>
      <c r="AQ164" s="52"/>
      <c r="AR164" s="52"/>
      <c r="AS164" s="53"/>
      <c r="AT164" s="52"/>
      <c r="AU164" s="52"/>
      <c r="AV164" s="52"/>
      <c r="AW164" s="52"/>
      <c r="AX164" s="54"/>
    </row>
    <row r="165" spans="1:50" ht="21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2"/>
      <c r="AJ165" s="52"/>
      <c r="AK165" s="53"/>
      <c r="AL165" s="52"/>
      <c r="AM165" s="52"/>
      <c r="AN165" s="52"/>
      <c r="AO165" s="53"/>
      <c r="AP165" s="52"/>
      <c r="AQ165" s="52"/>
      <c r="AR165" s="52"/>
      <c r="AS165" s="53"/>
      <c r="AT165" s="52"/>
      <c r="AU165" s="53"/>
      <c r="AV165" s="53"/>
      <c r="AW165" s="53"/>
      <c r="AX165" s="54"/>
    </row>
    <row r="166" spans="1:50" ht="21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1"/>
      <c r="AH166" s="51"/>
      <c r="AI166" s="52"/>
      <c r="AJ166" s="52"/>
      <c r="AK166" s="53"/>
      <c r="AL166" s="52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2"/>
      <c r="AX166" s="54"/>
    </row>
    <row r="167" spans="1:50" ht="21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1"/>
      <c r="AH167" s="51"/>
      <c r="AI167" s="52"/>
      <c r="AJ167" s="52"/>
      <c r="AK167" s="53"/>
      <c r="AL167" s="52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2"/>
      <c r="AX167" s="54"/>
    </row>
    <row r="168" spans="1:50" ht="21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1"/>
      <c r="AH168" s="51"/>
      <c r="AI168" s="52"/>
      <c r="AJ168" s="52"/>
      <c r="AK168" s="53"/>
      <c r="AL168" s="52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2"/>
      <c r="AX168" s="5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B200"/>
  <sheetViews>
    <sheetView topLeftCell="J2" zoomScale="65" zoomScaleNormal="65" workbookViewId="0">
      <selection activeCell="AB22" sqref="AB22:AD24"/>
    </sheetView>
  </sheetViews>
  <sheetFormatPr defaultRowHeight="13.5" x14ac:dyDescent="0.15"/>
  <cols>
    <col min="1" max="1" width="15.625" style="32" customWidth="1"/>
    <col min="2" max="37" width="3.625" style="32" customWidth="1"/>
    <col min="38" max="38" width="15.625" style="32" customWidth="1"/>
    <col min="39" max="40" width="5.625" style="32" customWidth="1"/>
    <col min="41" max="42" width="9.625" style="32" customWidth="1"/>
    <col min="43" max="44" width="5.625" style="32" customWidth="1"/>
    <col min="45" max="46" width="9.625" style="32" customWidth="1"/>
    <col min="47" max="48" width="5.625" style="32" customWidth="1"/>
    <col min="49" max="52" width="9.625" style="32" customWidth="1"/>
    <col min="53" max="53" width="15.625" style="32" customWidth="1"/>
    <col min="54" max="54" width="9.625" style="32" customWidth="1"/>
    <col min="55" max="256" width="9" style="32"/>
    <col min="257" max="257" width="15.625" style="32" customWidth="1"/>
    <col min="258" max="293" width="3.625" style="32" customWidth="1"/>
    <col min="294" max="294" width="15.625" style="32" customWidth="1"/>
    <col min="295" max="296" width="5.625" style="32" customWidth="1"/>
    <col min="297" max="298" width="9.625" style="32" customWidth="1"/>
    <col min="299" max="300" width="5.625" style="32" customWidth="1"/>
    <col min="301" max="302" width="9.625" style="32" customWidth="1"/>
    <col min="303" max="304" width="5.625" style="32" customWidth="1"/>
    <col min="305" max="308" width="9.625" style="32" customWidth="1"/>
    <col min="309" max="309" width="15.625" style="32" customWidth="1"/>
    <col min="310" max="310" width="9.625" style="32" customWidth="1"/>
    <col min="311" max="512" width="9" style="32"/>
    <col min="513" max="513" width="15.625" style="32" customWidth="1"/>
    <col min="514" max="549" width="3.625" style="32" customWidth="1"/>
    <col min="550" max="550" width="15.625" style="32" customWidth="1"/>
    <col min="551" max="552" width="5.625" style="32" customWidth="1"/>
    <col min="553" max="554" width="9.625" style="32" customWidth="1"/>
    <col min="555" max="556" width="5.625" style="32" customWidth="1"/>
    <col min="557" max="558" width="9.625" style="32" customWidth="1"/>
    <col min="559" max="560" width="5.625" style="32" customWidth="1"/>
    <col min="561" max="564" width="9.625" style="32" customWidth="1"/>
    <col min="565" max="565" width="15.625" style="32" customWidth="1"/>
    <col min="566" max="566" width="9.625" style="32" customWidth="1"/>
    <col min="567" max="768" width="9" style="32"/>
    <col min="769" max="769" width="15.625" style="32" customWidth="1"/>
    <col min="770" max="805" width="3.625" style="32" customWidth="1"/>
    <col min="806" max="806" width="15.625" style="32" customWidth="1"/>
    <col min="807" max="808" width="5.625" style="32" customWidth="1"/>
    <col min="809" max="810" width="9.625" style="32" customWidth="1"/>
    <col min="811" max="812" width="5.625" style="32" customWidth="1"/>
    <col min="813" max="814" width="9.625" style="32" customWidth="1"/>
    <col min="815" max="816" width="5.625" style="32" customWidth="1"/>
    <col min="817" max="820" width="9.625" style="32" customWidth="1"/>
    <col min="821" max="821" width="15.625" style="32" customWidth="1"/>
    <col min="822" max="822" width="9.625" style="32" customWidth="1"/>
    <col min="823" max="1024" width="9" style="32"/>
    <col min="1025" max="1025" width="15.625" style="32" customWidth="1"/>
    <col min="1026" max="1061" width="3.625" style="32" customWidth="1"/>
    <col min="1062" max="1062" width="15.625" style="32" customWidth="1"/>
    <col min="1063" max="1064" width="5.625" style="32" customWidth="1"/>
    <col min="1065" max="1066" width="9.625" style="32" customWidth="1"/>
    <col min="1067" max="1068" width="5.625" style="32" customWidth="1"/>
    <col min="1069" max="1070" width="9.625" style="32" customWidth="1"/>
    <col min="1071" max="1072" width="5.625" style="32" customWidth="1"/>
    <col min="1073" max="1076" width="9.625" style="32" customWidth="1"/>
    <col min="1077" max="1077" width="15.625" style="32" customWidth="1"/>
    <col min="1078" max="1078" width="9.625" style="32" customWidth="1"/>
    <col min="1079" max="1280" width="9" style="32"/>
    <col min="1281" max="1281" width="15.625" style="32" customWidth="1"/>
    <col min="1282" max="1317" width="3.625" style="32" customWidth="1"/>
    <col min="1318" max="1318" width="15.625" style="32" customWidth="1"/>
    <col min="1319" max="1320" width="5.625" style="32" customWidth="1"/>
    <col min="1321" max="1322" width="9.625" style="32" customWidth="1"/>
    <col min="1323" max="1324" width="5.625" style="32" customWidth="1"/>
    <col min="1325" max="1326" width="9.625" style="32" customWidth="1"/>
    <col min="1327" max="1328" width="5.625" style="32" customWidth="1"/>
    <col min="1329" max="1332" width="9.625" style="32" customWidth="1"/>
    <col min="1333" max="1333" width="15.625" style="32" customWidth="1"/>
    <col min="1334" max="1334" width="9.625" style="32" customWidth="1"/>
    <col min="1335" max="1536" width="9" style="32"/>
    <col min="1537" max="1537" width="15.625" style="32" customWidth="1"/>
    <col min="1538" max="1573" width="3.625" style="32" customWidth="1"/>
    <col min="1574" max="1574" width="15.625" style="32" customWidth="1"/>
    <col min="1575" max="1576" width="5.625" style="32" customWidth="1"/>
    <col min="1577" max="1578" width="9.625" style="32" customWidth="1"/>
    <col min="1579" max="1580" width="5.625" style="32" customWidth="1"/>
    <col min="1581" max="1582" width="9.625" style="32" customWidth="1"/>
    <col min="1583" max="1584" width="5.625" style="32" customWidth="1"/>
    <col min="1585" max="1588" width="9.625" style="32" customWidth="1"/>
    <col min="1589" max="1589" width="15.625" style="32" customWidth="1"/>
    <col min="1590" max="1590" width="9.625" style="32" customWidth="1"/>
    <col min="1591" max="1792" width="9" style="32"/>
    <col min="1793" max="1793" width="15.625" style="32" customWidth="1"/>
    <col min="1794" max="1829" width="3.625" style="32" customWidth="1"/>
    <col min="1830" max="1830" width="15.625" style="32" customWidth="1"/>
    <col min="1831" max="1832" width="5.625" style="32" customWidth="1"/>
    <col min="1833" max="1834" width="9.625" style="32" customWidth="1"/>
    <col min="1835" max="1836" width="5.625" style="32" customWidth="1"/>
    <col min="1837" max="1838" width="9.625" style="32" customWidth="1"/>
    <col min="1839" max="1840" width="5.625" style="32" customWidth="1"/>
    <col min="1841" max="1844" width="9.625" style="32" customWidth="1"/>
    <col min="1845" max="1845" width="15.625" style="32" customWidth="1"/>
    <col min="1846" max="1846" width="9.625" style="32" customWidth="1"/>
    <col min="1847" max="2048" width="9" style="32"/>
    <col min="2049" max="2049" width="15.625" style="32" customWidth="1"/>
    <col min="2050" max="2085" width="3.625" style="32" customWidth="1"/>
    <col min="2086" max="2086" width="15.625" style="32" customWidth="1"/>
    <col min="2087" max="2088" width="5.625" style="32" customWidth="1"/>
    <col min="2089" max="2090" width="9.625" style="32" customWidth="1"/>
    <col min="2091" max="2092" width="5.625" style="32" customWidth="1"/>
    <col min="2093" max="2094" width="9.625" style="32" customWidth="1"/>
    <col min="2095" max="2096" width="5.625" style="32" customWidth="1"/>
    <col min="2097" max="2100" width="9.625" style="32" customWidth="1"/>
    <col min="2101" max="2101" width="15.625" style="32" customWidth="1"/>
    <col min="2102" max="2102" width="9.625" style="32" customWidth="1"/>
    <col min="2103" max="2304" width="9" style="32"/>
    <col min="2305" max="2305" width="15.625" style="32" customWidth="1"/>
    <col min="2306" max="2341" width="3.625" style="32" customWidth="1"/>
    <col min="2342" max="2342" width="15.625" style="32" customWidth="1"/>
    <col min="2343" max="2344" width="5.625" style="32" customWidth="1"/>
    <col min="2345" max="2346" width="9.625" style="32" customWidth="1"/>
    <col min="2347" max="2348" width="5.625" style="32" customWidth="1"/>
    <col min="2349" max="2350" width="9.625" style="32" customWidth="1"/>
    <col min="2351" max="2352" width="5.625" style="32" customWidth="1"/>
    <col min="2353" max="2356" width="9.625" style="32" customWidth="1"/>
    <col min="2357" max="2357" width="15.625" style="32" customWidth="1"/>
    <col min="2358" max="2358" width="9.625" style="32" customWidth="1"/>
    <col min="2359" max="2560" width="9" style="32"/>
    <col min="2561" max="2561" width="15.625" style="32" customWidth="1"/>
    <col min="2562" max="2597" width="3.625" style="32" customWidth="1"/>
    <col min="2598" max="2598" width="15.625" style="32" customWidth="1"/>
    <col min="2599" max="2600" width="5.625" style="32" customWidth="1"/>
    <col min="2601" max="2602" width="9.625" style="32" customWidth="1"/>
    <col min="2603" max="2604" width="5.625" style="32" customWidth="1"/>
    <col min="2605" max="2606" width="9.625" style="32" customWidth="1"/>
    <col min="2607" max="2608" width="5.625" style="32" customWidth="1"/>
    <col min="2609" max="2612" width="9.625" style="32" customWidth="1"/>
    <col min="2613" max="2613" width="15.625" style="32" customWidth="1"/>
    <col min="2614" max="2614" width="9.625" style="32" customWidth="1"/>
    <col min="2615" max="2816" width="9" style="32"/>
    <col min="2817" max="2817" width="15.625" style="32" customWidth="1"/>
    <col min="2818" max="2853" width="3.625" style="32" customWidth="1"/>
    <col min="2854" max="2854" width="15.625" style="32" customWidth="1"/>
    <col min="2855" max="2856" width="5.625" style="32" customWidth="1"/>
    <col min="2857" max="2858" width="9.625" style="32" customWidth="1"/>
    <col min="2859" max="2860" width="5.625" style="32" customWidth="1"/>
    <col min="2861" max="2862" width="9.625" style="32" customWidth="1"/>
    <col min="2863" max="2864" width="5.625" style="32" customWidth="1"/>
    <col min="2865" max="2868" width="9.625" style="32" customWidth="1"/>
    <col min="2869" max="2869" width="15.625" style="32" customWidth="1"/>
    <col min="2870" max="2870" width="9.625" style="32" customWidth="1"/>
    <col min="2871" max="3072" width="9" style="32"/>
    <col min="3073" max="3073" width="15.625" style="32" customWidth="1"/>
    <col min="3074" max="3109" width="3.625" style="32" customWidth="1"/>
    <col min="3110" max="3110" width="15.625" style="32" customWidth="1"/>
    <col min="3111" max="3112" width="5.625" style="32" customWidth="1"/>
    <col min="3113" max="3114" width="9.625" style="32" customWidth="1"/>
    <col min="3115" max="3116" width="5.625" style="32" customWidth="1"/>
    <col min="3117" max="3118" width="9.625" style="32" customWidth="1"/>
    <col min="3119" max="3120" width="5.625" style="32" customWidth="1"/>
    <col min="3121" max="3124" width="9.625" style="32" customWidth="1"/>
    <col min="3125" max="3125" width="15.625" style="32" customWidth="1"/>
    <col min="3126" max="3126" width="9.625" style="32" customWidth="1"/>
    <col min="3127" max="3328" width="9" style="32"/>
    <col min="3329" max="3329" width="15.625" style="32" customWidth="1"/>
    <col min="3330" max="3365" width="3.625" style="32" customWidth="1"/>
    <col min="3366" max="3366" width="15.625" style="32" customWidth="1"/>
    <col min="3367" max="3368" width="5.625" style="32" customWidth="1"/>
    <col min="3369" max="3370" width="9.625" style="32" customWidth="1"/>
    <col min="3371" max="3372" width="5.625" style="32" customWidth="1"/>
    <col min="3373" max="3374" width="9.625" style="32" customWidth="1"/>
    <col min="3375" max="3376" width="5.625" style="32" customWidth="1"/>
    <col min="3377" max="3380" width="9.625" style="32" customWidth="1"/>
    <col min="3381" max="3381" width="15.625" style="32" customWidth="1"/>
    <col min="3382" max="3382" width="9.625" style="32" customWidth="1"/>
    <col min="3383" max="3584" width="9" style="32"/>
    <col min="3585" max="3585" width="15.625" style="32" customWidth="1"/>
    <col min="3586" max="3621" width="3.625" style="32" customWidth="1"/>
    <col min="3622" max="3622" width="15.625" style="32" customWidth="1"/>
    <col min="3623" max="3624" width="5.625" style="32" customWidth="1"/>
    <col min="3625" max="3626" width="9.625" style="32" customWidth="1"/>
    <col min="3627" max="3628" width="5.625" style="32" customWidth="1"/>
    <col min="3629" max="3630" width="9.625" style="32" customWidth="1"/>
    <col min="3631" max="3632" width="5.625" style="32" customWidth="1"/>
    <col min="3633" max="3636" width="9.625" style="32" customWidth="1"/>
    <col min="3637" max="3637" width="15.625" style="32" customWidth="1"/>
    <col min="3638" max="3638" width="9.625" style="32" customWidth="1"/>
    <col min="3639" max="3840" width="9" style="32"/>
    <col min="3841" max="3841" width="15.625" style="32" customWidth="1"/>
    <col min="3842" max="3877" width="3.625" style="32" customWidth="1"/>
    <col min="3878" max="3878" width="15.625" style="32" customWidth="1"/>
    <col min="3879" max="3880" width="5.625" style="32" customWidth="1"/>
    <col min="3881" max="3882" width="9.625" style="32" customWidth="1"/>
    <col min="3883" max="3884" width="5.625" style="32" customWidth="1"/>
    <col min="3885" max="3886" width="9.625" style="32" customWidth="1"/>
    <col min="3887" max="3888" width="5.625" style="32" customWidth="1"/>
    <col min="3889" max="3892" width="9.625" style="32" customWidth="1"/>
    <col min="3893" max="3893" width="15.625" style="32" customWidth="1"/>
    <col min="3894" max="3894" width="9.625" style="32" customWidth="1"/>
    <col min="3895" max="4096" width="9" style="32"/>
    <col min="4097" max="4097" width="15.625" style="32" customWidth="1"/>
    <col min="4098" max="4133" width="3.625" style="32" customWidth="1"/>
    <col min="4134" max="4134" width="15.625" style="32" customWidth="1"/>
    <col min="4135" max="4136" width="5.625" style="32" customWidth="1"/>
    <col min="4137" max="4138" width="9.625" style="32" customWidth="1"/>
    <col min="4139" max="4140" width="5.625" style="32" customWidth="1"/>
    <col min="4141" max="4142" width="9.625" style="32" customWidth="1"/>
    <col min="4143" max="4144" width="5.625" style="32" customWidth="1"/>
    <col min="4145" max="4148" width="9.625" style="32" customWidth="1"/>
    <col min="4149" max="4149" width="15.625" style="32" customWidth="1"/>
    <col min="4150" max="4150" width="9.625" style="32" customWidth="1"/>
    <col min="4151" max="4352" width="9" style="32"/>
    <col min="4353" max="4353" width="15.625" style="32" customWidth="1"/>
    <col min="4354" max="4389" width="3.625" style="32" customWidth="1"/>
    <col min="4390" max="4390" width="15.625" style="32" customWidth="1"/>
    <col min="4391" max="4392" width="5.625" style="32" customWidth="1"/>
    <col min="4393" max="4394" width="9.625" style="32" customWidth="1"/>
    <col min="4395" max="4396" width="5.625" style="32" customWidth="1"/>
    <col min="4397" max="4398" width="9.625" style="32" customWidth="1"/>
    <col min="4399" max="4400" width="5.625" style="32" customWidth="1"/>
    <col min="4401" max="4404" width="9.625" style="32" customWidth="1"/>
    <col min="4405" max="4405" width="15.625" style="32" customWidth="1"/>
    <col min="4406" max="4406" width="9.625" style="32" customWidth="1"/>
    <col min="4407" max="4608" width="9" style="32"/>
    <col min="4609" max="4609" width="15.625" style="32" customWidth="1"/>
    <col min="4610" max="4645" width="3.625" style="32" customWidth="1"/>
    <col min="4646" max="4646" width="15.625" style="32" customWidth="1"/>
    <col min="4647" max="4648" width="5.625" style="32" customWidth="1"/>
    <col min="4649" max="4650" width="9.625" style="32" customWidth="1"/>
    <col min="4651" max="4652" width="5.625" style="32" customWidth="1"/>
    <col min="4653" max="4654" width="9.625" style="32" customWidth="1"/>
    <col min="4655" max="4656" width="5.625" style="32" customWidth="1"/>
    <col min="4657" max="4660" width="9.625" style="32" customWidth="1"/>
    <col min="4661" max="4661" width="15.625" style="32" customWidth="1"/>
    <col min="4662" max="4662" width="9.625" style="32" customWidth="1"/>
    <col min="4663" max="4864" width="9" style="32"/>
    <col min="4865" max="4865" width="15.625" style="32" customWidth="1"/>
    <col min="4866" max="4901" width="3.625" style="32" customWidth="1"/>
    <col min="4902" max="4902" width="15.625" style="32" customWidth="1"/>
    <col min="4903" max="4904" width="5.625" style="32" customWidth="1"/>
    <col min="4905" max="4906" width="9.625" style="32" customWidth="1"/>
    <col min="4907" max="4908" width="5.625" style="32" customWidth="1"/>
    <col min="4909" max="4910" width="9.625" style="32" customWidth="1"/>
    <col min="4911" max="4912" width="5.625" style="32" customWidth="1"/>
    <col min="4913" max="4916" width="9.625" style="32" customWidth="1"/>
    <col min="4917" max="4917" width="15.625" style="32" customWidth="1"/>
    <col min="4918" max="4918" width="9.625" style="32" customWidth="1"/>
    <col min="4919" max="5120" width="9" style="32"/>
    <col min="5121" max="5121" width="15.625" style="32" customWidth="1"/>
    <col min="5122" max="5157" width="3.625" style="32" customWidth="1"/>
    <col min="5158" max="5158" width="15.625" style="32" customWidth="1"/>
    <col min="5159" max="5160" width="5.625" style="32" customWidth="1"/>
    <col min="5161" max="5162" width="9.625" style="32" customWidth="1"/>
    <col min="5163" max="5164" width="5.625" style="32" customWidth="1"/>
    <col min="5165" max="5166" width="9.625" style="32" customWidth="1"/>
    <col min="5167" max="5168" width="5.625" style="32" customWidth="1"/>
    <col min="5169" max="5172" width="9.625" style="32" customWidth="1"/>
    <col min="5173" max="5173" width="15.625" style="32" customWidth="1"/>
    <col min="5174" max="5174" width="9.625" style="32" customWidth="1"/>
    <col min="5175" max="5376" width="9" style="32"/>
    <col min="5377" max="5377" width="15.625" style="32" customWidth="1"/>
    <col min="5378" max="5413" width="3.625" style="32" customWidth="1"/>
    <col min="5414" max="5414" width="15.625" style="32" customWidth="1"/>
    <col min="5415" max="5416" width="5.625" style="32" customWidth="1"/>
    <col min="5417" max="5418" width="9.625" style="32" customWidth="1"/>
    <col min="5419" max="5420" width="5.625" style="32" customWidth="1"/>
    <col min="5421" max="5422" width="9.625" style="32" customWidth="1"/>
    <col min="5423" max="5424" width="5.625" style="32" customWidth="1"/>
    <col min="5425" max="5428" width="9.625" style="32" customWidth="1"/>
    <col min="5429" max="5429" width="15.625" style="32" customWidth="1"/>
    <col min="5430" max="5430" width="9.625" style="32" customWidth="1"/>
    <col min="5431" max="5632" width="9" style="32"/>
    <col min="5633" max="5633" width="15.625" style="32" customWidth="1"/>
    <col min="5634" max="5669" width="3.625" style="32" customWidth="1"/>
    <col min="5670" max="5670" width="15.625" style="32" customWidth="1"/>
    <col min="5671" max="5672" width="5.625" style="32" customWidth="1"/>
    <col min="5673" max="5674" width="9.625" style="32" customWidth="1"/>
    <col min="5675" max="5676" width="5.625" style="32" customWidth="1"/>
    <col min="5677" max="5678" width="9.625" style="32" customWidth="1"/>
    <col min="5679" max="5680" width="5.625" style="32" customWidth="1"/>
    <col min="5681" max="5684" width="9.625" style="32" customWidth="1"/>
    <col min="5685" max="5685" width="15.625" style="32" customWidth="1"/>
    <col min="5686" max="5686" width="9.625" style="32" customWidth="1"/>
    <col min="5687" max="5888" width="9" style="32"/>
    <col min="5889" max="5889" width="15.625" style="32" customWidth="1"/>
    <col min="5890" max="5925" width="3.625" style="32" customWidth="1"/>
    <col min="5926" max="5926" width="15.625" style="32" customWidth="1"/>
    <col min="5927" max="5928" width="5.625" style="32" customWidth="1"/>
    <col min="5929" max="5930" width="9.625" style="32" customWidth="1"/>
    <col min="5931" max="5932" width="5.625" style="32" customWidth="1"/>
    <col min="5933" max="5934" width="9.625" style="32" customWidth="1"/>
    <col min="5935" max="5936" width="5.625" style="32" customWidth="1"/>
    <col min="5937" max="5940" width="9.625" style="32" customWidth="1"/>
    <col min="5941" max="5941" width="15.625" style="32" customWidth="1"/>
    <col min="5942" max="5942" width="9.625" style="32" customWidth="1"/>
    <col min="5943" max="6144" width="9" style="32"/>
    <col min="6145" max="6145" width="15.625" style="32" customWidth="1"/>
    <col min="6146" max="6181" width="3.625" style="32" customWidth="1"/>
    <col min="6182" max="6182" width="15.625" style="32" customWidth="1"/>
    <col min="6183" max="6184" width="5.625" style="32" customWidth="1"/>
    <col min="6185" max="6186" width="9.625" style="32" customWidth="1"/>
    <col min="6187" max="6188" width="5.625" style="32" customWidth="1"/>
    <col min="6189" max="6190" width="9.625" style="32" customWidth="1"/>
    <col min="6191" max="6192" width="5.625" style="32" customWidth="1"/>
    <col min="6193" max="6196" width="9.625" style="32" customWidth="1"/>
    <col min="6197" max="6197" width="15.625" style="32" customWidth="1"/>
    <col min="6198" max="6198" width="9.625" style="32" customWidth="1"/>
    <col min="6199" max="6400" width="9" style="32"/>
    <col min="6401" max="6401" width="15.625" style="32" customWidth="1"/>
    <col min="6402" max="6437" width="3.625" style="32" customWidth="1"/>
    <col min="6438" max="6438" width="15.625" style="32" customWidth="1"/>
    <col min="6439" max="6440" width="5.625" style="32" customWidth="1"/>
    <col min="6441" max="6442" width="9.625" style="32" customWidth="1"/>
    <col min="6443" max="6444" width="5.625" style="32" customWidth="1"/>
    <col min="6445" max="6446" width="9.625" style="32" customWidth="1"/>
    <col min="6447" max="6448" width="5.625" style="32" customWidth="1"/>
    <col min="6449" max="6452" width="9.625" style="32" customWidth="1"/>
    <col min="6453" max="6453" width="15.625" style="32" customWidth="1"/>
    <col min="6454" max="6454" width="9.625" style="32" customWidth="1"/>
    <col min="6455" max="6656" width="9" style="32"/>
    <col min="6657" max="6657" width="15.625" style="32" customWidth="1"/>
    <col min="6658" max="6693" width="3.625" style="32" customWidth="1"/>
    <col min="6694" max="6694" width="15.625" style="32" customWidth="1"/>
    <col min="6695" max="6696" width="5.625" style="32" customWidth="1"/>
    <col min="6697" max="6698" width="9.625" style="32" customWidth="1"/>
    <col min="6699" max="6700" width="5.625" style="32" customWidth="1"/>
    <col min="6701" max="6702" width="9.625" style="32" customWidth="1"/>
    <col min="6703" max="6704" width="5.625" style="32" customWidth="1"/>
    <col min="6705" max="6708" width="9.625" style="32" customWidth="1"/>
    <col min="6709" max="6709" width="15.625" style="32" customWidth="1"/>
    <col min="6710" max="6710" width="9.625" style="32" customWidth="1"/>
    <col min="6711" max="6912" width="9" style="32"/>
    <col min="6913" max="6913" width="15.625" style="32" customWidth="1"/>
    <col min="6914" max="6949" width="3.625" style="32" customWidth="1"/>
    <col min="6950" max="6950" width="15.625" style="32" customWidth="1"/>
    <col min="6951" max="6952" width="5.625" style="32" customWidth="1"/>
    <col min="6953" max="6954" width="9.625" style="32" customWidth="1"/>
    <col min="6955" max="6956" width="5.625" style="32" customWidth="1"/>
    <col min="6957" max="6958" width="9.625" style="32" customWidth="1"/>
    <col min="6959" max="6960" width="5.625" style="32" customWidth="1"/>
    <col min="6961" max="6964" width="9.625" style="32" customWidth="1"/>
    <col min="6965" max="6965" width="15.625" style="32" customWidth="1"/>
    <col min="6966" max="6966" width="9.625" style="32" customWidth="1"/>
    <col min="6967" max="7168" width="9" style="32"/>
    <col min="7169" max="7169" width="15.625" style="32" customWidth="1"/>
    <col min="7170" max="7205" width="3.625" style="32" customWidth="1"/>
    <col min="7206" max="7206" width="15.625" style="32" customWidth="1"/>
    <col min="7207" max="7208" width="5.625" style="32" customWidth="1"/>
    <col min="7209" max="7210" width="9.625" style="32" customWidth="1"/>
    <col min="7211" max="7212" width="5.625" style="32" customWidth="1"/>
    <col min="7213" max="7214" width="9.625" style="32" customWidth="1"/>
    <col min="7215" max="7216" width="5.625" style="32" customWidth="1"/>
    <col min="7217" max="7220" width="9.625" style="32" customWidth="1"/>
    <col min="7221" max="7221" width="15.625" style="32" customWidth="1"/>
    <col min="7222" max="7222" width="9.625" style="32" customWidth="1"/>
    <col min="7223" max="7424" width="9" style="32"/>
    <col min="7425" max="7425" width="15.625" style="32" customWidth="1"/>
    <col min="7426" max="7461" width="3.625" style="32" customWidth="1"/>
    <col min="7462" max="7462" width="15.625" style="32" customWidth="1"/>
    <col min="7463" max="7464" width="5.625" style="32" customWidth="1"/>
    <col min="7465" max="7466" width="9.625" style="32" customWidth="1"/>
    <col min="7467" max="7468" width="5.625" style="32" customWidth="1"/>
    <col min="7469" max="7470" width="9.625" style="32" customWidth="1"/>
    <col min="7471" max="7472" width="5.625" style="32" customWidth="1"/>
    <col min="7473" max="7476" width="9.625" style="32" customWidth="1"/>
    <col min="7477" max="7477" width="15.625" style="32" customWidth="1"/>
    <col min="7478" max="7478" width="9.625" style="32" customWidth="1"/>
    <col min="7479" max="7680" width="9" style="32"/>
    <col min="7681" max="7681" width="15.625" style="32" customWidth="1"/>
    <col min="7682" max="7717" width="3.625" style="32" customWidth="1"/>
    <col min="7718" max="7718" width="15.625" style="32" customWidth="1"/>
    <col min="7719" max="7720" width="5.625" style="32" customWidth="1"/>
    <col min="7721" max="7722" width="9.625" style="32" customWidth="1"/>
    <col min="7723" max="7724" width="5.625" style="32" customWidth="1"/>
    <col min="7725" max="7726" width="9.625" style="32" customWidth="1"/>
    <col min="7727" max="7728" width="5.625" style="32" customWidth="1"/>
    <col min="7729" max="7732" width="9.625" style="32" customWidth="1"/>
    <col min="7733" max="7733" width="15.625" style="32" customWidth="1"/>
    <col min="7734" max="7734" width="9.625" style="32" customWidth="1"/>
    <col min="7735" max="7936" width="9" style="32"/>
    <col min="7937" max="7937" width="15.625" style="32" customWidth="1"/>
    <col min="7938" max="7973" width="3.625" style="32" customWidth="1"/>
    <col min="7974" max="7974" width="15.625" style="32" customWidth="1"/>
    <col min="7975" max="7976" width="5.625" style="32" customWidth="1"/>
    <col min="7977" max="7978" width="9.625" style="32" customWidth="1"/>
    <col min="7979" max="7980" width="5.625" style="32" customWidth="1"/>
    <col min="7981" max="7982" width="9.625" style="32" customWidth="1"/>
    <col min="7983" max="7984" width="5.625" style="32" customWidth="1"/>
    <col min="7985" max="7988" width="9.625" style="32" customWidth="1"/>
    <col min="7989" max="7989" width="15.625" style="32" customWidth="1"/>
    <col min="7990" max="7990" width="9.625" style="32" customWidth="1"/>
    <col min="7991" max="8192" width="9" style="32"/>
    <col min="8193" max="8193" width="15.625" style="32" customWidth="1"/>
    <col min="8194" max="8229" width="3.625" style="32" customWidth="1"/>
    <col min="8230" max="8230" width="15.625" style="32" customWidth="1"/>
    <col min="8231" max="8232" width="5.625" style="32" customWidth="1"/>
    <col min="8233" max="8234" width="9.625" style="32" customWidth="1"/>
    <col min="8235" max="8236" width="5.625" style="32" customWidth="1"/>
    <col min="8237" max="8238" width="9.625" style="32" customWidth="1"/>
    <col min="8239" max="8240" width="5.625" style="32" customWidth="1"/>
    <col min="8241" max="8244" width="9.625" style="32" customWidth="1"/>
    <col min="8245" max="8245" width="15.625" style="32" customWidth="1"/>
    <col min="8246" max="8246" width="9.625" style="32" customWidth="1"/>
    <col min="8247" max="8448" width="9" style="32"/>
    <col min="8449" max="8449" width="15.625" style="32" customWidth="1"/>
    <col min="8450" max="8485" width="3.625" style="32" customWidth="1"/>
    <col min="8486" max="8486" width="15.625" style="32" customWidth="1"/>
    <col min="8487" max="8488" width="5.625" style="32" customWidth="1"/>
    <col min="8489" max="8490" width="9.625" style="32" customWidth="1"/>
    <col min="8491" max="8492" width="5.625" style="32" customWidth="1"/>
    <col min="8493" max="8494" width="9.625" style="32" customWidth="1"/>
    <col min="8495" max="8496" width="5.625" style="32" customWidth="1"/>
    <col min="8497" max="8500" width="9.625" style="32" customWidth="1"/>
    <col min="8501" max="8501" width="15.625" style="32" customWidth="1"/>
    <col min="8502" max="8502" width="9.625" style="32" customWidth="1"/>
    <col min="8503" max="8704" width="9" style="32"/>
    <col min="8705" max="8705" width="15.625" style="32" customWidth="1"/>
    <col min="8706" max="8741" width="3.625" style="32" customWidth="1"/>
    <col min="8742" max="8742" width="15.625" style="32" customWidth="1"/>
    <col min="8743" max="8744" width="5.625" style="32" customWidth="1"/>
    <col min="8745" max="8746" width="9.625" style="32" customWidth="1"/>
    <col min="8747" max="8748" width="5.625" style="32" customWidth="1"/>
    <col min="8749" max="8750" width="9.625" style="32" customWidth="1"/>
    <col min="8751" max="8752" width="5.625" style="32" customWidth="1"/>
    <col min="8753" max="8756" width="9.625" style="32" customWidth="1"/>
    <col min="8757" max="8757" width="15.625" style="32" customWidth="1"/>
    <col min="8758" max="8758" width="9.625" style="32" customWidth="1"/>
    <col min="8759" max="8960" width="9" style="32"/>
    <col min="8961" max="8961" width="15.625" style="32" customWidth="1"/>
    <col min="8962" max="8997" width="3.625" style="32" customWidth="1"/>
    <col min="8998" max="8998" width="15.625" style="32" customWidth="1"/>
    <col min="8999" max="9000" width="5.625" style="32" customWidth="1"/>
    <col min="9001" max="9002" width="9.625" style="32" customWidth="1"/>
    <col min="9003" max="9004" width="5.625" style="32" customWidth="1"/>
    <col min="9005" max="9006" width="9.625" style="32" customWidth="1"/>
    <col min="9007" max="9008" width="5.625" style="32" customWidth="1"/>
    <col min="9009" max="9012" width="9.625" style="32" customWidth="1"/>
    <col min="9013" max="9013" width="15.625" style="32" customWidth="1"/>
    <col min="9014" max="9014" width="9.625" style="32" customWidth="1"/>
    <col min="9015" max="9216" width="9" style="32"/>
    <col min="9217" max="9217" width="15.625" style="32" customWidth="1"/>
    <col min="9218" max="9253" width="3.625" style="32" customWidth="1"/>
    <col min="9254" max="9254" width="15.625" style="32" customWidth="1"/>
    <col min="9255" max="9256" width="5.625" style="32" customWidth="1"/>
    <col min="9257" max="9258" width="9.625" style="32" customWidth="1"/>
    <col min="9259" max="9260" width="5.625" style="32" customWidth="1"/>
    <col min="9261" max="9262" width="9.625" style="32" customWidth="1"/>
    <col min="9263" max="9264" width="5.625" style="32" customWidth="1"/>
    <col min="9265" max="9268" width="9.625" style="32" customWidth="1"/>
    <col min="9269" max="9269" width="15.625" style="32" customWidth="1"/>
    <col min="9270" max="9270" width="9.625" style="32" customWidth="1"/>
    <col min="9271" max="9472" width="9" style="32"/>
    <col min="9473" max="9473" width="15.625" style="32" customWidth="1"/>
    <col min="9474" max="9509" width="3.625" style="32" customWidth="1"/>
    <col min="9510" max="9510" width="15.625" style="32" customWidth="1"/>
    <col min="9511" max="9512" width="5.625" style="32" customWidth="1"/>
    <col min="9513" max="9514" width="9.625" style="32" customWidth="1"/>
    <col min="9515" max="9516" width="5.625" style="32" customWidth="1"/>
    <col min="9517" max="9518" width="9.625" style="32" customWidth="1"/>
    <col min="9519" max="9520" width="5.625" style="32" customWidth="1"/>
    <col min="9521" max="9524" width="9.625" style="32" customWidth="1"/>
    <col min="9525" max="9525" width="15.625" style="32" customWidth="1"/>
    <col min="9526" max="9526" width="9.625" style="32" customWidth="1"/>
    <col min="9527" max="9728" width="9" style="32"/>
    <col min="9729" max="9729" width="15.625" style="32" customWidth="1"/>
    <col min="9730" max="9765" width="3.625" style="32" customWidth="1"/>
    <col min="9766" max="9766" width="15.625" style="32" customWidth="1"/>
    <col min="9767" max="9768" width="5.625" style="32" customWidth="1"/>
    <col min="9769" max="9770" width="9.625" style="32" customWidth="1"/>
    <col min="9771" max="9772" width="5.625" style="32" customWidth="1"/>
    <col min="9773" max="9774" width="9.625" style="32" customWidth="1"/>
    <col min="9775" max="9776" width="5.625" style="32" customWidth="1"/>
    <col min="9777" max="9780" width="9.625" style="32" customWidth="1"/>
    <col min="9781" max="9781" width="15.625" style="32" customWidth="1"/>
    <col min="9782" max="9782" width="9.625" style="32" customWidth="1"/>
    <col min="9783" max="9984" width="9" style="32"/>
    <col min="9985" max="9985" width="15.625" style="32" customWidth="1"/>
    <col min="9986" max="10021" width="3.625" style="32" customWidth="1"/>
    <col min="10022" max="10022" width="15.625" style="32" customWidth="1"/>
    <col min="10023" max="10024" width="5.625" style="32" customWidth="1"/>
    <col min="10025" max="10026" width="9.625" style="32" customWidth="1"/>
    <col min="10027" max="10028" width="5.625" style="32" customWidth="1"/>
    <col min="10029" max="10030" width="9.625" style="32" customWidth="1"/>
    <col min="10031" max="10032" width="5.625" style="32" customWidth="1"/>
    <col min="10033" max="10036" width="9.625" style="32" customWidth="1"/>
    <col min="10037" max="10037" width="15.625" style="32" customWidth="1"/>
    <col min="10038" max="10038" width="9.625" style="32" customWidth="1"/>
    <col min="10039" max="10240" width="9" style="32"/>
    <col min="10241" max="10241" width="15.625" style="32" customWidth="1"/>
    <col min="10242" max="10277" width="3.625" style="32" customWidth="1"/>
    <col min="10278" max="10278" width="15.625" style="32" customWidth="1"/>
    <col min="10279" max="10280" width="5.625" style="32" customWidth="1"/>
    <col min="10281" max="10282" width="9.625" style="32" customWidth="1"/>
    <col min="10283" max="10284" width="5.625" style="32" customWidth="1"/>
    <col min="10285" max="10286" width="9.625" style="32" customWidth="1"/>
    <col min="10287" max="10288" width="5.625" style="32" customWidth="1"/>
    <col min="10289" max="10292" width="9.625" style="32" customWidth="1"/>
    <col min="10293" max="10293" width="15.625" style="32" customWidth="1"/>
    <col min="10294" max="10294" width="9.625" style="32" customWidth="1"/>
    <col min="10295" max="10496" width="9" style="32"/>
    <col min="10497" max="10497" width="15.625" style="32" customWidth="1"/>
    <col min="10498" max="10533" width="3.625" style="32" customWidth="1"/>
    <col min="10534" max="10534" width="15.625" style="32" customWidth="1"/>
    <col min="10535" max="10536" width="5.625" style="32" customWidth="1"/>
    <col min="10537" max="10538" width="9.625" style="32" customWidth="1"/>
    <col min="10539" max="10540" width="5.625" style="32" customWidth="1"/>
    <col min="10541" max="10542" width="9.625" style="32" customWidth="1"/>
    <col min="10543" max="10544" width="5.625" style="32" customWidth="1"/>
    <col min="10545" max="10548" width="9.625" style="32" customWidth="1"/>
    <col min="10549" max="10549" width="15.625" style="32" customWidth="1"/>
    <col min="10550" max="10550" width="9.625" style="32" customWidth="1"/>
    <col min="10551" max="10752" width="9" style="32"/>
    <col min="10753" max="10753" width="15.625" style="32" customWidth="1"/>
    <col min="10754" max="10789" width="3.625" style="32" customWidth="1"/>
    <col min="10790" max="10790" width="15.625" style="32" customWidth="1"/>
    <col min="10791" max="10792" width="5.625" style="32" customWidth="1"/>
    <col min="10793" max="10794" width="9.625" style="32" customWidth="1"/>
    <col min="10795" max="10796" width="5.625" style="32" customWidth="1"/>
    <col min="10797" max="10798" width="9.625" style="32" customWidth="1"/>
    <col min="10799" max="10800" width="5.625" style="32" customWidth="1"/>
    <col min="10801" max="10804" width="9.625" style="32" customWidth="1"/>
    <col min="10805" max="10805" width="15.625" style="32" customWidth="1"/>
    <col min="10806" max="10806" width="9.625" style="32" customWidth="1"/>
    <col min="10807" max="11008" width="9" style="32"/>
    <col min="11009" max="11009" width="15.625" style="32" customWidth="1"/>
    <col min="11010" max="11045" width="3.625" style="32" customWidth="1"/>
    <col min="11046" max="11046" width="15.625" style="32" customWidth="1"/>
    <col min="11047" max="11048" width="5.625" style="32" customWidth="1"/>
    <col min="11049" max="11050" width="9.625" style="32" customWidth="1"/>
    <col min="11051" max="11052" width="5.625" style="32" customWidth="1"/>
    <col min="11053" max="11054" width="9.625" style="32" customWidth="1"/>
    <col min="11055" max="11056" width="5.625" style="32" customWidth="1"/>
    <col min="11057" max="11060" width="9.625" style="32" customWidth="1"/>
    <col min="11061" max="11061" width="15.625" style="32" customWidth="1"/>
    <col min="11062" max="11062" width="9.625" style="32" customWidth="1"/>
    <col min="11063" max="11264" width="9" style="32"/>
    <col min="11265" max="11265" width="15.625" style="32" customWidth="1"/>
    <col min="11266" max="11301" width="3.625" style="32" customWidth="1"/>
    <col min="11302" max="11302" width="15.625" style="32" customWidth="1"/>
    <col min="11303" max="11304" width="5.625" style="32" customWidth="1"/>
    <col min="11305" max="11306" width="9.625" style="32" customWidth="1"/>
    <col min="11307" max="11308" width="5.625" style="32" customWidth="1"/>
    <col min="11309" max="11310" width="9.625" style="32" customWidth="1"/>
    <col min="11311" max="11312" width="5.625" style="32" customWidth="1"/>
    <col min="11313" max="11316" width="9.625" style="32" customWidth="1"/>
    <col min="11317" max="11317" width="15.625" style="32" customWidth="1"/>
    <col min="11318" max="11318" width="9.625" style="32" customWidth="1"/>
    <col min="11319" max="11520" width="9" style="32"/>
    <col min="11521" max="11521" width="15.625" style="32" customWidth="1"/>
    <col min="11522" max="11557" width="3.625" style="32" customWidth="1"/>
    <col min="11558" max="11558" width="15.625" style="32" customWidth="1"/>
    <col min="11559" max="11560" width="5.625" style="32" customWidth="1"/>
    <col min="11561" max="11562" width="9.625" style="32" customWidth="1"/>
    <col min="11563" max="11564" width="5.625" style="32" customWidth="1"/>
    <col min="11565" max="11566" width="9.625" style="32" customWidth="1"/>
    <col min="11567" max="11568" width="5.625" style="32" customWidth="1"/>
    <col min="11569" max="11572" width="9.625" style="32" customWidth="1"/>
    <col min="11573" max="11573" width="15.625" style="32" customWidth="1"/>
    <col min="11574" max="11574" width="9.625" style="32" customWidth="1"/>
    <col min="11575" max="11776" width="9" style="32"/>
    <col min="11777" max="11777" width="15.625" style="32" customWidth="1"/>
    <col min="11778" max="11813" width="3.625" style="32" customWidth="1"/>
    <col min="11814" max="11814" width="15.625" style="32" customWidth="1"/>
    <col min="11815" max="11816" width="5.625" style="32" customWidth="1"/>
    <col min="11817" max="11818" width="9.625" style="32" customWidth="1"/>
    <col min="11819" max="11820" width="5.625" style="32" customWidth="1"/>
    <col min="11821" max="11822" width="9.625" style="32" customWidth="1"/>
    <col min="11823" max="11824" width="5.625" style="32" customWidth="1"/>
    <col min="11825" max="11828" width="9.625" style="32" customWidth="1"/>
    <col min="11829" max="11829" width="15.625" style="32" customWidth="1"/>
    <col min="11830" max="11830" width="9.625" style="32" customWidth="1"/>
    <col min="11831" max="12032" width="9" style="32"/>
    <col min="12033" max="12033" width="15.625" style="32" customWidth="1"/>
    <col min="12034" max="12069" width="3.625" style="32" customWidth="1"/>
    <col min="12070" max="12070" width="15.625" style="32" customWidth="1"/>
    <col min="12071" max="12072" width="5.625" style="32" customWidth="1"/>
    <col min="12073" max="12074" width="9.625" style="32" customWidth="1"/>
    <col min="12075" max="12076" width="5.625" style="32" customWidth="1"/>
    <col min="12077" max="12078" width="9.625" style="32" customWidth="1"/>
    <col min="12079" max="12080" width="5.625" style="32" customWidth="1"/>
    <col min="12081" max="12084" width="9.625" style="32" customWidth="1"/>
    <col min="12085" max="12085" width="15.625" style="32" customWidth="1"/>
    <col min="12086" max="12086" width="9.625" style="32" customWidth="1"/>
    <col min="12087" max="12288" width="9" style="32"/>
    <col min="12289" max="12289" width="15.625" style="32" customWidth="1"/>
    <col min="12290" max="12325" width="3.625" style="32" customWidth="1"/>
    <col min="12326" max="12326" width="15.625" style="32" customWidth="1"/>
    <col min="12327" max="12328" width="5.625" style="32" customWidth="1"/>
    <col min="12329" max="12330" width="9.625" style="32" customWidth="1"/>
    <col min="12331" max="12332" width="5.625" style="32" customWidth="1"/>
    <col min="12333" max="12334" width="9.625" style="32" customWidth="1"/>
    <col min="12335" max="12336" width="5.625" style="32" customWidth="1"/>
    <col min="12337" max="12340" width="9.625" style="32" customWidth="1"/>
    <col min="12341" max="12341" width="15.625" style="32" customWidth="1"/>
    <col min="12342" max="12342" width="9.625" style="32" customWidth="1"/>
    <col min="12343" max="12544" width="9" style="32"/>
    <col min="12545" max="12545" width="15.625" style="32" customWidth="1"/>
    <col min="12546" max="12581" width="3.625" style="32" customWidth="1"/>
    <col min="12582" max="12582" width="15.625" style="32" customWidth="1"/>
    <col min="12583" max="12584" width="5.625" style="32" customWidth="1"/>
    <col min="12585" max="12586" width="9.625" style="32" customWidth="1"/>
    <col min="12587" max="12588" width="5.625" style="32" customWidth="1"/>
    <col min="12589" max="12590" width="9.625" style="32" customWidth="1"/>
    <col min="12591" max="12592" width="5.625" style="32" customWidth="1"/>
    <col min="12593" max="12596" width="9.625" style="32" customWidth="1"/>
    <col min="12597" max="12597" width="15.625" style="32" customWidth="1"/>
    <col min="12598" max="12598" width="9.625" style="32" customWidth="1"/>
    <col min="12599" max="12800" width="9" style="32"/>
    <col min="12801" max="12801" width="15.625" style="32" customWidth="1"/>
    <col min="12802" max="12837" width="3.625" style="32" customWidth="1"/>
    <col min="12838" max="12838" width="15.625" style="32" customWidth="1"/>
    <col min="12839" max="12840" width="5.625" style="32" customWidth="1"/>
    <col min="12841" max="12842" width="9.625" style="32" customWidth="1"/>
    <col min="12843" max="12844" width="5.625" style="32" customWidth="1"/>
    <col min="12845" max="12846" width="9.625" style="32" customWidth="1"/>
    <col min="12847" max="12848" width="5.625" style="32" customWidth="1"/>
    <col min="12849" max="12852" width="9.625" style="32" customWidth="1"/>
    <col min="12853" max="12853" width="15.625" style="32" customWidth="1"/>
    <col min="12854" max="12854" width="9.625" style="32" customWidth="1"/>
    <col min="12855" max="13056" width="9" style="32"/>
    <col min="13057" max="13057" width="15.625" style="32" customWidth="1"/>
    <col min="13058" max="13093" width="3.625" style="32" customWidth="1"/>
    <col min="13094" max="13094" width="15.625" style="32" customWidth="1"/>
    <col min="13095" max="13096" width="5.625" style="32" customWidth="1"/>
    <col min="13097" max="13098" width="9.625" style="32" customWidth="1"/>
    <col min="13099" max="13100" width="5.625" style="32" customWidth="1"/>
    <col min="13101" max="13102" width="9.625" style="32" customWidth="1"/>
    <col min="13103" max="13104" width="5.625" style="32" customWidth="1"/>
    <col min="13105" max="13108" width="9.625" style="32" customWidth="1"/>
    <col min="13109" max="13109" width="15.625" style="32" customWidth="1"/>
    <col min="13110" max="13110" width="9.625" style="32" customWidth="1"/>
    <col min="13111" max="13312" width="9" style="32"/>
    <col min="13313" max="13313" width="15.625" style="32" customWidth="1"/>
    <col min="13314" max="13349" width="3.625" style="32" customWidth="1"/>
    <col min="13350" max="13350" width="15.625" style="32" customWidth="1"/>
    <col min="13351" max="13352" width="5.625" style="32" customWidth="1"/>
    <col min="13353" max="13354" width="9.625" style="32" customWidth="1"/>
    <col min="13355" max="13356" width="5.625" style="32" customWidth="1"/>
    <col min="13357" max="13358" width="9.625" style="32" customWidth="1"/>
    <col min="13359" max="13360" width="5.625" style="32" customWidth="1"/>
    <col min="13361" max="13364" width="9.625" style="32" customWidth="1"/>
    <col min="13365" max="13365" width="15.625" style="32" customWidth="1"/>
    <col min="13366" max="13366" width="9.625" style="32" customWidth="1"/>
    <col min="13367" max="13568" width="9" style="32"/>
    <col min="13569" max="13569" width="15.625" style="32" customWidth="1"/>
    <col min="13570" max="13605" width="3.625" style="32" customWidth="1"/>
    <col min="13606" max="13606" width="15.625" style="32" customWidth="1"/>
    <col min="13607" max="13608" width="5.625" style="32" customWidth="1"/>
    <col min="13609" max="13610" width="9.625" style="32" customWidth="1"/>
    <col min="13611" max="13612" width="5.625" style="32" customWidth="1"/>
    <col min="13613" max="13614" width="9.625" style="32" customWidth="1"/>
    <col min="13615" max="13616" width="5.625" style="32" customWidth="1"/>
    <col min="13617" max="13620" width="9.625" style="32" customWidth="1"/>
    <col min="13621" max="13621" width="15.625" style="32" customWidth="1"/>
    <col min="13622" max="13622" width="9.625" style="32" customWidth="1"/>
    <col min="13623" max="13824" width="9" style="32"/>
    <col min="13825" max="13825" width="15.625" style="32" customWidth="1"/>
    <col min="13826" max="13861" width="3.625" style="32" customWidth="1"/>
    <col min="13862" max="13862" width="15.625" style="32" customWidth="1"/>
    <col min="13863" max="13864" width="5.625" style="32" customWidth="1"/>
    <col min="13865" max="13866" width="9.625" style="32" customWidth="1"/>
    <col min="13867" max="13868" width="5.625" style="32" customWidth="1"/>
    <col min="13869" max="13870" width="9.625" style="32" customWidth="1"/>
    <col min="13871" max="13872" width="5.625" style="32" customWidth="1"/>
    <col min="13873" max="13876" width="9.625" style="32" customWidth="1"/>
    <col min="13877" max="13877" width="15.625" style="32" customWidth="1"/>
    <col min="13878" max="13878" width="9.625" style="32" customWidth="1"/>
    <col min="13879" max="14080" width="9" style="32"/>
    <col min="14081" max="14081" width="15.625" style="32" customWidth="1"/>
    <col min="14082" max="14117" width="3.625" style="32" customWidth="1"/>
    <col min="14118" max="14118" width="15.625" style="32" customWidth="1"/>
    <col min="14119" max="14120" width="5.625" style="32" customWidth="1"/>
    <col min="14121" max="14122" width="9.625" style="32" customWidth="1"/>
    <col min="14123" max="14124" width="5.625" style="32" customWidth="1"/>
    <col min="14125" max="14126" width="9.625" style="32" customWidth="1"/>
    <col min="14127" max="14128" width="5.625" style="32" customWidth="1"/>
    <col min="14129" max="14132" width="9.625" style="32" customWidth="1"/>
    <col min="14133" max="14133" width="15.625" style="32" customWidth="1"/>
    <col min="14134" max="14134" width="9.625" style="32" customWidth="1"/>
    <col min="14135" max="14336" width="9" style="32"/>
    <col min="14337" max="14337" width="15.625" style="32" customWidth="1"/>
    <col min="14338" max="14373" width="3.625" style="32" customWidth="1"/>
    <col min="14374" max="14374" width="15.625" style="32" customWidth="1"/>
    <col min="14375" max="14376" width="5.625" style="32" customWidth="1"/>
    <col min="14377" max="14378" width="9.625" style="32" customWidth="1"/>
    <col min="14379" max="14380" width="5.625" style="32" customWidth="1"/>
    <col min="14381" max="14382" width="9.625" style="32" customWidth="1"/>
    <col min="14383" max="14384" width="5.625" style="32" customWidth="1"/>
    <col min="14385" max="14388" width="9.625" style="32" customWidth="1"/>
    <col min="14389" max="14389" width="15.625" style="32" customWidth="1"/>
    <col min="14390" max="14390" width="9.625" style="32" customWidth="1"/>
    <col min="14391" max="14592" width="9" style="32"/>
    <col min="14593" max="14593" width="15.625" style="32" customWidth="1"/>
    <col min="14594" max="14629" width="3.625" style="32" customWidth="1"/>
    <col min="14630" max="14630" width="15.625" style="32" customWidth="1"/>
    <col min="14631" max="14632" width="5.625" style="32" customWidth="1"/>
    <col min="14633" max="14634" width="9.625" style="32" customWidth="1"/>
    <col min="14635" max="14636" width="5.625" style="32" customWidth="1"/>
    <col min="14637" max="14638" width="9.625" style="32" customWidth="1"/>
    <col min="14639" max="14640" width="5.625" style="32" customWidth="1"/>
    <col min="14641" max="14644" width="9.625" style="32" customWidth="1"/>
    <col min="14645" max="14645" width="15.625" style="32" customWidth="1"/>
    <col min="14646" max="14646" width="9.625" style="32" customWidth="1"/>
    <col min="14647" max="14848" width="9" style="32"/>
    <col min="14849" max="14849" width="15.625" style="32" customWidth="1"/>
    <col min="14850" max="14885" width="3.625" style="32" customWidth="1"/>
    <col min="14886" max="14886" width="15.625" style="32" customWidth="1"/>
    <col min="14887" max="14888" width="5.625" style="32" customWidth="1"/>
    <col min="14889" max="14890" width="9.625" style="32" customWidth="1"/>
    <col min="14891" max="14892" width="5.625" style="32" customWidth="1"/>
    <col min="14893" max="14894" width="9.625" style="32" customWidth="1"/>
    <col min="14895" max="14896" width="5.625" style="32" customWidth="1"/>
    <col min="14897" max="14900" width="9.625" style="32" customWidth="1"/>
    <col min="14901" max="14901" width="15.625" style="32" customWidth="1"/>
    <col min="14902" max="14902" width="9.625" style="32" customWidth="1"/>
    <col min="14903" max="15104" width="9" style="32"/>
    <col min="15105" max="15105" width="15.625" style="32" customWidth="1"/>
    <col min="15106" max="15141" width="3.625" style="32" customWidth="1"/>
    <col min="15142" max="15142" width="15.625" style="32" customWidth="1"/>
    <col min="15143" max="15144" width="5.625" style="32" customWidth="1"/>
    <col min="15145" max="15146" width="9.625" style="32" customWidth="1"/>
    <col min="15147" max="15148" width="5.625" style="32" customWidth="1"/>
    <col min="15149" max="15150" width="9.625" style="32" customWidth="1"/>
    <col min="15151" max="15152" width="5.625" style="32" customWidth="1"/>
    <col min="15153" max="15156" width="9.625" style="32" customWidth="1"/>
    <col min="15157" max="15157" width="15.625" style="32" customWidth="1"/>
    <col min="15158" max="15158" width="9.625" style="32" customWidth="1"/>
    <col min="15159" max="15360" width="9" style="32"/>
    <col min="15361" max="15361" width="15.625" style="32" customWidth="1"/>
    <col min="15362" max="15397" width="3.625" style="32" customWidth="1"/>
    <col min="15398" max="15398" width="15.625" style="32" customWidth="1"/>
    <col min="15399" max="15400" width="5.625" style="32" customWidth="1"/>
    <col min="15401" max="15402" width="9.625" style="32" customWidth="1"/>
    <col min="15403" max="15404" width="5.625" style="32" customWidth="1"/>
    <col min="15405" max="15406" width="9.625" style="32" customWidth="1"/>
    <col min="15407" max="15408" width="5.625" style="32" customWidth="1"/>
    <col min="15409" max="15412" width="9.625" style="32" customWidth="1"/>
    <col min="15413" max="15413" width="15.625" style="32" customWidth="1"/>
    <col min="15414" max="15414" width="9.625" style="32" customWidth="1"/>
    <col min="15415" max="15616" width="9" style="32"/>
    <col min="15617" max="15617" width="15.625" style="32" customWidth="1"/>
    <col min="15618" max="15653" width="3.625" style="32" customWidth="1"/>
    <col min="15654" max="15654" width="15.625" style="32" customWidth="1"/>
    <col min="15655" max="15656" width="5.625" style="32" customWidth="1"/>
    <col min="15657" max="15658" width="9.625" style="32" customWidth="1"/>
    <col min="15659" max="15660" width="5.625" style="32" customWidth="1"/>
    <col min="15661" max="15662" width="9.625" style="32" customWidth="1"/>
    <col min="15663" max="15664" width="5.625" style="32" customWidth="1"/>
    <col min="15665" max="15668" width="9.625" style="32" customWidth="1"/>
    <col min="15669" max="15669" width="15.625" style="32" customWidth="1"/>
    <col min="15670" max="15670" width="9.625" style="32" customWidth="1"/>
    <col min="15671" max="15872" width="9" style="32"/>
    <col min="15873" max="15873" width="15.625" style="32" customWidth="1"/>
    <col min="15874" max="15909" width="3.625" style="32" customWidth="1"/>
    <col min="15910" max="15910" width="15.625" style="32" customWidth="1"/>
    <col min="15911" max="15912" width="5.625" style="32" customWidth="1"/>
    <col min="15913" max="15914" width="9.625" style="32" customWidth="1"/>
    <col min="15915" max="15916" width="5.625" style="32" customWidth="1"/>
    <col min="15917" max="15918" width="9.625" style="32" customWidth="1"/>
    <col min="15919" max="15920" width="5.625" style="32" customWidth="1"/>
    <col min="15921" max="15924" width="9.625" style="32" customWidth="1"/>
    <col min="15925" max="15925" width="15.625" style="32" customWidth="1"/>
    <col min="15926" max="15926" width="9.625" style="32" customWidth="1"/>
    <col min="15927" max="16128" width="9" style="32"/>
    <col min="16129" max="16129" width="15.625" style="32" customWidth="1"/>
    <col min="16130" max="16165" width="3.625" style="32" customWidth="1"/>
    <col min="16166" max="16166" width="15.625" style="32" customWidth="1"/>
    <col min="16167" max="16168" width="5.625" style="32" customWidth="1"/>
    <col min="16169" max="16170" width="9.625" style="32" customWidth="1"/>
    <col min="16171" max="16172" width="5.625" style="32" customWidth="1"/>
    <col min="16173" max="16174" width="9.625" style="32" customWidth="1"/>
    <col min="16175" max="16176" width="5.625" style="32" customWidth="1"/>
    <col min="16177" max="16180" width="9.625" style="32" customWidth="1"/>
    <col min="16181" max="16181" width="15.625" style="32" customWidth="1"/>
    <col min="16182" max="16182" width="9.625" style="32" customWidth="1"/>
    <col min="16183" max="16384" width="9" style="32"/>
  </cols>
  <sheetData>
    <row r="1" spans="1:54" ht="24.95" customHeight="1" x14ac:dyDescent="0.2">
      <c r="A1" s="324" t="s">
        <v>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3"/>
      <c r="AL1" s="352" t="str">
        <f>A1</f>
        <v>トリム30歳</v>
      </c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</row>
    <row r="2" spans="1:54" ht="24.95" customHeight="1" thickBot="1" x14ac:dyDescent="0.25">
      <c r="A2" s="325" t="s">
        <v>89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3"/>
      <c r="AL2" s="325" t="str">
        <f>A2</f>
        <v>　Cグループ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</row>
    <row r="3" spans="1:54" ht="24.95" customHeight="1" x14ac:dyDescent="0.15">
      <c r="A3" s="326" t="s">
        <v>90</v>
      </c>
      <c r="B3" s="392" t="s">
        <v>91</v>
      </c>
      <c r="C3" s="393"/>
      <c r="D3" s="393"/>
      <c r="E3" s="393"/>
      <c r="F3" s="393"/>
      <c r="G3" s="393" t="s">
        <v>92</v>
      </c>
      <c r="H3" s="393"/>
      <c r="I3" s="393"/>
      <c r="J3" s="393"/>
      <c r="K3" s="393"/>
      <c r="L3" s="393" t="s">
        <v>93</v>
      </c>
      <c r="M3" s="393"/>
      <c r="N3" s="393"/>
      <c r="O3" s="393"/>
      <c r="P3" s="393"/>
      <c r="Q3" s="393" t="s">
        <v>94</v>
      </c>
      <c r="R3" s="393"/>
      <c r="S3" s="393"/>
      <c r="T3" s="393"/>
      <c r="U3" s="393"/>
      <c r="V3" s="393" t="s">
        <v>95</v>
      </c>
      <c r="W3" s="393"/>
      <c r="X3" s="393"/>
      <c r="Y3" s="393"/>
      <c r="Z3" s="393"/>
      <c r="AA3" s="393" t="s">
        <v>96</v>
      </c>
      <c r="AB3" s="393"/>
      <c r="AC3" s="393"/>
      <c r="AD3" s="393"/>
      <c r="AE3" s="393"/>
      <c r="AF3" s="393" t="s">
        <v>97</v>
      </c>
      <c r="AG3" s="393"/>
      <c r="AH3" s="393"/>
      <c r="AI3" s="393"/>
      <c r="AJ3" s="400"/>
      <c r="AK3" s="66"/>
      <c r="AL3" s="402"/>
      <c r="AM3" s="338" t="s">
        <v>15</v>
      </c>
      <c r="AN3" s="396"/>
      <c r="AO3" s="396"/>
      <c r="AP3" s="339" t="s">
        <v>16</v>
      </c>
      <c r="AQ3" s="338" t="s">
        <v>32</v>
      </c>
      <c r="AR3" s="396"/>
      <c r="AS3" s="396"/>
      <c r="AT3" s="339" t="s">
        <v>16</v>
      </c>
      <c r="AU3" s="338" t="s">
        <v>18</v>
      </c>
      <c r="AV3" s="396"/>
      <c r="AW3" s="396"/>
      <c r="AX3" s="339" t="s">
        <v>19</v>
      </c>
      <c r="AY3" s="396" t="s">
        <v>33</v>
      </c>
      <c r="AZ3" s="396" t="s">
        <v>34</v>
      </c>
      <c r="BA3" s="398" t="s">
        <v>22</v>
      </c>
      <c r="BB3" s="345" t="s">
        <v>16</v>
      </c>
    </row>
    <row r="4" spans="1:54" ht="24.95" customHeight="1" thickBot="1" x14ac:dyDescent="0.2">
      <c r="A4" s="327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401"/>
      <c r="AK4" s="66"/>
      <c r="AL4" s="403"/>
      <c r="AM4" s="35" t="s">
        <v>24</v>
      </c>
      <c r="AN4" s="36" t="s">
        <v>25</v>
      </c>
      <c r="AO4" s="36" t="s">
        <v>26</v>
      </c>
      <c r="AP4" s="340"/>
      <c r="AQ4" s="35" t="s">
        <v>24</v>
      </c>
      <c r="AR4" s="36" t="s">
        <v>25</v>
      </c>
      <c r="AS4" s="36" t="s">
        <v>26</v>
      </c>
      <c r="AT4" s="340"/>
      <c r="AU4" s="35" t="s">
        <v>24</v>
      </c>
      <c r="AV4" s="36" t="s">
        <v>25</v>
      </c>
      <c r="AW4" s="36" t="s">
        <v>26</v>
      </c>
      <c r="AX4" s="340"/>
      <c r="AY4" s="397"/>
      <c r="AZ4" s="397"/>
      <c r="BA4" s="399"/>
      <c r="BB4" s="346"/>
    </row>
    <row r="5" spans="1:54" ht="18.95" customHeight="1" x14ac:dyDescent="0.15">
      <c r="A5" s="265" t="str">
        <f>B3</f>
        <v>BIG　BANG</v>
      </c>
      <c r="B5" s="386"/>
      <c r="C5" s="387"/>
      <c r="D5" s="387"/>
      <c r="E5" s="387"/>
      <c r="F5" s="387"/>
      <c r="G5" s="388">
        <v>8</v>
      </c>
      <c r="H5" s="388"/>
      <c r="I5" s="388"/>
      <c r="J5" s="388"/>
      <c r="K5" s="388"/>
      <c r="L5" s="389">
        <v>0</v>
      </c>
      <c r="M5" s="389"/>
      <c r="N5" s="389"/>
      <c r="O5" s="389"/>
      <c r="P5" s="389"/>
      <c r="Q5" s="388">
        <v>4</v>
      </c>
      <c r="R5" s="388"/>
      <c r="S5" s="388"/>
      <c r="T5" s="388"/>
      <c r="U5" s="388"/>
      <c r="V5" s="388">
        <v>11</v>
      </c>
      <c r="W5" s="388"/>
      <c r="X5" s="388"/>
      <c r="Y5" s="388"/>
      <c r="Z5" s="388"/>
      <c r="AA5" s="389">
        <v>0</v>
      </c>
      <c r="AB5" s="389"/>
      <c r="AC5" s="389"/>
      <c r="AD5" s="389"/>
      <c r="AE5" s="389"/>
      <c r="AF5" s="388">
        <v>1</v>
      </c>
      <c r="AG5" s="388"/>
      <c r="AH5" s="388"/>
      <c r="AI5" s="388"/>
      <c r="AJ5" s="390"/>
      <c r="AK5" s="68"/>
      <c r="AL5" s="265" t="str">
        <f>A5</f>
        <v>BIG　BANG</v>
      </c>
      <c r="AM5" s="380">
        <f>IF(B6&gt;F6,1,0)+IF(G6&gt;K6,1,0)+IF(L6&gt;P6,1,0)+IF(Q6&gt;U6,1,0)+IF(V6&gt;Z6,1,0)+IF(AA6&gt;AE6,1,0)+IF(AF6&gt;AJ6,1,0)</f>
        <v>2</v>
      </c>
      <c r="AN5" s="267">
        <f>IF(F6&gt;B6,1,0)+IF(K6&gt;G6,1,0)+IF(P6&gt;L6,1,0)+IF(U6&gt;Q6,1,0)+IF(Z6&gt;V6,1,0)+IF(AE6&gt;AA6,1,0)+IF(AJ6&gt;AF6,1,0)</f>
        <v>2</v>
      </c>
      <c r="AO5" s="268">
        <f>SUM(AM5/(AM5+AN5))</f>
        <v>0.5</v>
      </c>
      <c r="AP5" s="267">
        <f>RANK(AO5,$AO$5:$AO$32,0)</f>
        <v>4</v>
      </c>
      <c r="AQ5" s="267">
        <f>SUM(B6+G6+L6+Q6+V6+AA6+AF6)</f>
        <v>4</v>
      </c>
      <c r="AR5" s="267">
        <f>SUM(F6+K6+P6+U6+Z6+AE6+AJ6)</f>
        <v>5</v>
      </c>
      <c r="AS5" s="268">
        <f>SUM(AQ5/(AQ5+AR5))</f>
        <v>0.44444444444444442</v>
      </c>
      <c r="AT5" s="267">
        <f>RANK(AS5,$AS$5:$AS$32,0)</f>
        <v>4</v>
      </c>
      <c r="AU5" s="267">
        <f>SUM(C6+C7+C8+H6+H7+H8+M6+M7+M8+R6+R7+R8+W6+W7+W8+AB6+AB7+AB8+AG6+AG7+AG8)</f>
        <v>124</v>
      </c>
      <c r="AV5" s="267">
        <f>SUM(E6+E7+E8+J6+J7+J8+O6+O7+O8+T6+T7+T8+Y6+Y7+Y8+AD6+AD7+AD8+AI6+AI7+AI8)</f>
        <v>124</v>
      </c>
      <c r="AW5" s="268">
        <f>SUM(AU5/(AU5+AV5))</f>
        <v>0.5</v>
      </c>
      <c r="AX5" s="267">
        <f>RANK(AW5,$AW$5:$AW$32,0)</f>
        <v>4</v>
      </c>
      <c r="AY5" s="268">
        <f>RANK(AO5,$AO$5:$AO$32,1)+AS5</f>
        <v>4.4444444444444446</v>
      </c>
      <c r="AZ5" s="268">
        <f>RANK(AY5,$AY$5:$AY$32,1)+AW5</f>
        <v>4.5</v>
      </c>
      <c r="BA5" s="312" t="str">
        <f>AL5</f>
        <v>BIG　BANG</v>
      </c>
      <c r="BB5" s="282">
        <f>RANK(AZ5,$AZ$5:$AZ$32)</f>
        <v>4</v>
      </c>
    </row>
    <row r="6" spans="1:54" ht="18.95" customHeight="1" x14ac:dyDescent="0.15">
      <c r="A6" s="368"/>
      <c r="B6" s="391">
        <f>IF(C6&gt;E6,1,0)+IF(C7&gt;E7,1,0)+IF(C8&gt;E8,1,0)</f>
        <v>0</v>
      </c>
      <c r="C6" s="56"/>
      <c r="D6" s="57" t="s">
        <v>29</v>
      </c>
      <c r="E6" s="56"/>
      <c r="F6" s="372">
        <f>IF(E6&gt;C6,1,0)+IF(E7&gt;C7,1,0)+IF(E8&gt;C8,1,0)</f>
        <v>0</v>
      </c>
      <c r="G6" s="383">
        <f>IF(H6&gt;J6,1,0)+IF(H7&gt;J7,1,0)+IF(H8&gt;J8,1,0)</f>
        <v>0</v>
      </c>
      <c r="H6" s="38">
        <v>14</v>
      </c>
      <c r="I6" s="39" t="s">
        <v>29</v>
      </c>
      <c r="J6" s="38">
        <v>16</v>
      </c>
      <c r="K6" s="383">
        <f>IF(J6&gt;H6,1,0)+IF(J7&gt;H7,1,0)+IF(J8&gt;H8,1,0)</f>
        <v>2</v>
      </c>
      <c r="L6" s="359">
        <f>IF(M6&gt;O6,1,0)+IF(M7&gt;O7,1,0)+IF(M8&gt;O8,1,0)</f>
        <v>0</v>
      </c>
      <c r="M6" s="60"/>
      <c r="N6" s="61" t="s">
        <v>29</v>
      </c>
      <c r="O6" s="60"/>
      <c r="P6" s="359">
        <f>IF(O6&gt;M6,1,0)+IF(O7&gt;M7,1,0)+IF(O8&gt;M8,1,0)</f>
        <v>0</v>
      </c>
      <c r="Q6" s="383">
        <f>IF(R6&gt;T6,1,0)+IF(R7&gt;T7,1,0)+IF(R8&gt;T8,1,0)</f>
        <v>0</v>
      </c>
      <c r="R6" s="38">
        <v>9</v>
      </c>
      <c r="S6" s="39" t="s">
        <v>29</v>
      </c>
      <c r="T6" s="38">
        <v>15</v>
      </c>
      <c r="U6" s="383">
        <f>IF(T6&gt;R6,1,0)+IF(T7&gt;R7,1,0)+IF(T8&gt;R8,1,0)</f>
        <v>2</v>
      </c>
      <c r="V6" s="383">
        <f>IF(W6&gt;Y6,1,0)+IF(W7&gt;Y7,1,0)+IF(W8&gt;Y8,1,0)</f>
        <v>2</v>
      </c>
      <c r="W6" s="38">
        <v>15</v>
      </c>
      <c r="X6" s="39" t="s">
        <v>29</v>
      </c>
      <c r="Y6" s="38">
        <v>12</v>
      </c>
      <c r="Z6" s="383">
        <f>IF(Y6&gt;W6,1,0)+IF(Y7&gt;W7,1,0)+IF(Y8&gt;W8,1,0)</f>
        <v>0</v>
      </c>
      <c r="AA6" s="359">
        <f>IF(AB6&gt;AD6,1,0)+IF(AB7&gt;AD7,1,0)+IF(AB8&gt;AD8,1,0)</f>
        <v>0</v>
      </c>
      <c r="AB6" s="60"/>
      <c r="AC6" s="61" t="s">
        <v>29</v>
      </c>
      <c r="AD6" s="60"/>
      <c r="AE6" s="359">
        <f>IF(AD6&gt;AB6,1,0)+IF(AD7&gt;AB7,1,0)+IF(AD8&gt;AB8,1,0)</f>
        <v>0</v>
      </c>
      <c r="AF6" s="383">
        <f>IF(AG6&gt;AI6,1,0)+IF(AG7&gt;AI7,1,0)+IF(AG8&gt;AI8,1,0)</f>
        <v>2</v>
      </c>
      <c r="AG6" s="38">
        <v>15</v>
      </c>
      <c r="AH6" s="39" t="s">
        <v>29</v>
      </c>
      <c r="AI6" s="38">
        <v>13</v>
      </c>
      <c r="AJ6" s="385">
        <f>IF(AI6&gt;AG6,1,0)+IF(AI7&gt;AG7,1,0)+IF(AI8&gt;AG8,1,0)</f>
        <v>1</v>
      </c>
      <c r="AK6" s="41"/>
      <c r="AL6" s="368"/>
      <c r="AM6" s="370"/>
      <c r="AN6" s="361"/>
      <c r="AO6" s="363"/>
      <c r="AP6" s="361"/>
      <c r="AQ6" s="361"/>
      <c r="AR6" s="361"/>
      <c r="AS6" s="363"/>
      <c r="AT6" s="361"/>
      <c r="AU6" s="361"/>
      <c r="AV6" s="361"/>
      <c r="AW6" s="363"/>
      <c r="AX6" s="361"/>
      <c r="AY6" s="361"/>
      <c r="AZ6" s="361"/>
      <c r="BA6" s="241"/>
      <c r="BB6" s="353"/>
    </row>
    <row r="7" spans="1:54" ht="18.95" customHeight="1" x14ac:dyDescent="0.15">
      <c r="A7" s="368"/>
      <c r="B7" s="391"/>
      <c r="C7" s="56"/>
      <c r="D7" s="57" t="s">
        <v>35</v>
      </c>
      <c r="E7" s="56"/>
      <c r="F7" s="372"/>
      <c r="G7" s="383"/>
      <c r="H7" s="38">
        <v>13</v>
      </c>
      <c r="I7" s="39" t="s">
        <v>35</v>
      </c>
      <c r="J7" s="38">
        <v>15</v>
      </c>
      <c r="K7" s="383"/>
      <c r="L7" s="359"/>
      <c r="M7" s="60"/>
      <c r="N7" s="61" t="s">
        <v>35</v>
      </c>
      <c r="O7" s="60"/>
      <c r="P7" s="359"/>
      <c r="Q7" s="383"/>
      <c r="R7" s="38">
        <v>16</v>
      </c>
      <c r="S7" s="39" t="s">
        <v>35</v>
      </c>
      <c r="T7" s="38">
        <v>17</v>
      </c>
      <c r="U7" s="383"/>
      <c r="V7" s="383"/>
      <c r="W7" s="38">
        <v>15</v>
      </c>
      <c r="X7" s="39" t="s">
        <v>35</v>
      </c>
      <c r="Y7" s="38">
        <v>11</v>
      </c>
      <c r="Z7" s="383"/>
      <c r="AA7" s="359"/>
      <c r="AB7" s="60"/>
      <c r="AC7" s="61" t="s">
        <v>35</v>
      </c>
      <c r="AD7" s="60"/>
      <c r="AE7" s="359"/>
      <c r="AF7" s="383"/>
      <c r="AG7" s="38">
        <v>12</v>
      </c>
      <c r="AH7" s="39" t="s">
        <v>35</v>
      </c>
      <c r="AI7" s="38">
        <v>15</v>
      </c>
      <c r="AJ7" s="385"/>
      <c r="AK7" s="41"/>
      <c r="AL7" s="368"/>
      <c r="AM7" s="370"/>
      <c r="AN7" s="361"/>
      <c r="AO7" s="363"/>
      <c r="AP7" s="361"/>
      <c r="AQ7" s="361"/>
      <c r="AR7" s="361"/>
      <c r="AS7" s="363"/>
      <c r="AT7" s="361"/>
      <c r="AU7" s="361"/>
      <c r="AV7" s="361"/>
      <c r="AW7" s="363"/>
      <c r="AX7" s="361"/>
      <c r="AY7" s="361"/>
      <c r="AZ7" s="361"/>
      <c r="BA7" s="241"/>
      <c r="BB7" s="353"/>
    </row>
    <row r="8" spans="1:54" ht="18.95" customHeight="1" x14ac:dyDescent="0.15">
      <c r="A8" s="368"/>
      <c r="B8" s="391"/>
      <c r="C8" s="56"/>
      <c r="D8" s="57" t="s">
        <v>35</v>
      </c>
      <c r="E8" s="56"/>
      <c r="F8" s="372"/>
      <c r="G8" s="383"/>
      <c r="H8" s="38"/>
      <c r="I8" s="39" t="s">
        <v>35</v>
      </c>
      <c r="J8" s="38"/>
      <c r="K8" s="383"/>
      <c r="L8" s="359"/>
      <c r="M8" s="60"/>
      <c r="N8" s="61" t="s">
        <v>35</v>
      </c>
      <c r="O8" s="60"/>
      <c r="P8" s="359"/>
      <c r="Q8" s="383"/>
      <c r="R8" s="38"/>
      <c r="S8" s="39" t="s">
        <v>35</v>
      </c>
      <c r="T8" s="38"/>
      <c r="U8" s="383"/>
      <c r="V8" s="383"/>
      <c r="W8" s="38"/>
      <c r="X8" s="39" t="s">
        <v>35</v>
      </c>
      <c r="Y8" s="38"/>
      <c r="Z8" s="383"/>
      <c r="AA8" s="359"/>
      <c r="AB8" s="60"/>
      <c r="AC8" s="61" t="s">
        <v>35</v>
      </c>
      <c r="AD8" s="60"/>
      <c r="AE8" s="359"/>
      <c r="AF8" s="383"/>
      <c r="AG8" s="38">
        <v>15</v>
      </c>
      <c r="AH8" s="39" t="s">
        <v>35</v>
      </c>
      <c r="AI8" s="38">
        <v>10</v>
      </c>
      <c r="AJ8" s="385"/>
      <c r="AK8" s="41"/>
      <c r="AL8" s="368"/>
      <c r="AM8" s="370"/>
      <c r="AN8" s="361"/>
      <c r="AO8" s="363"/>
      <c r="AP8" s="361"/>
      <c r="AQ8" s="361"/>
      <c r="AR8" s="361"/>
      <c r="AS8" s="363"/>
      <c r="AT8" s="361"/>
      <c r="AU8" s="361"/>
      <c r="AV8" s="361"/>
      <c r="AW8" s="363"/>
      <c r="AX8" s="361"/>
      <c r="AY8" s="361"/>
      <c r="AZ8" s="361"/>
      <c r="BA8" s="281"/>
      <c r="BB8" s="353"/>
    </row>
    <row r="9" spans="1:54" ht="18.95" customHeight="1" x14ac:dyDescent="0.15">
      <c r="A9" s="368" t="str">
        <f>G3</f>
        <v>Mamesora</v>
      </c>
      <c r="B9" s="257">
        <f>G5</f>
        <v>8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12</v>
      </c>
      <c r="M9" s="382"/>
      <c r="N9" s="382"/>
      <c r="O9" s="382"/>
      <c r="P9" s="382"/>
      <c r="Q9" s="378">
        <v>0</v>
      </c>
      <c r="R9" s="378"/>
      <c r="S9" s="378"/>
      <c r="T9" s="378"/>
      <c r="U9" s="378"/>
      <c r="V9" s="378">
        <v>0</v>
      </c>
      <c r="W9" s="378"/>
      <c r="X9" s="378"/>
      <c r="Y9" s="378"/>
      <c r="Z9" s="378"/>
      <c r="AA9" s="382">
        <v>2</v>
      </c>
      <c r="AB9" s="382"/>
      <c r="AC9" s="382"/>
      <c r="AD9" s="382"/>
      <c r="AE9" s="382"/>
      <c r="AF9" s="382">
        <v>5</v>
      </c>
      <c r="AG9" s="382"/>
      <c r="AH9" s="382"/>
      <c r="AI9" s="382"/>
      <c r="AJ9" s="384"/>
      <c r="AK9" s="68"/>
      <c r="AL9" s="368" t="str">
        <f>A9</f>
        <v>Mamesora</v>
      </c>
      <c r="AM9" s="380">
        <f>IF(B10&gt;F10,1,0)+IF(G10&gt;K10,1,0)+IF(L10&gt;P10,1,0)+IF(Q10&gt;U10,1,0)+IF(V10&gt;Z10,1,0)+IF(AA10&gt;AE10,1,0)+IF(AF10&gt;AJ10,1,0)</f>
        <v>3</v>
      </c>
      <c r="AN9" s="267">
        <f>IF(F10&gt;B10,1,0)+IF(K10&gt;G10,1,0)+IF(P10&gt;L10,1,0)+IF(U10&gt;Q10,1,0)+IF(Z10&gt;V10,1,0)+IF(AE10&gt;AA10,1,0)+IF(AJ10&gt;AF10,1,0)</f>
        <v>1</v>
      </c>
      <c r="AO9" s="268">
        <f>SUM(AM9/(AM9+AN9))</f>
        <v>0.75</v>
      </c>
      <c r="AP9" s="267">
        <f>RANK(AO9,$AO$5:$AO$32,0)</f>
        <v>2</v>
      </c>
      <c r="AQ9" s="361">
        <f>SUM(B10+G10+L10+Q10+V10+AA10+AF10)</f>
        <v>6</v>
      </c>
      <c r="AR9" s="361">
        <f>SUM(F10+K10+P10+U10+Z10+AE10+AJ10)</f>
        <v>3</v>
      </c>
      <c r="AS9" s="363">
        <f>SUM(AQ9/(AQ9+AR9))</f>
        <v>0.66666666666666663</v>
      </c>
      <c r="AT9" s="361">
        <f>RANK(AS9,$AS$5:$AS$32,0)</f>
        <v>3</v>
      </c>
      <c r="AU9" s="361">
        <f>SUM(C10+C11+C12+H10+H11+H12+M10+M11+M12+R10+R11+R12+W10+W11+W12+AB10+AB11+AB12+AG10+AG11+AG12)</f>
        <v>122</v>
      </c>
      <c r="AV9" s="361">
        <f>SUM(E10+E11+E12+J10+J11+J12+O10+O11+O12+T10+T11+T12+Y10+Y11+Y12+AD10+AD11+AD12+AI10+AI11+AI12)</f>
        <v>117</v>
      </c>
      <c r="AW9" s="363">
        <f>SUM(AU9/(AU9+AV9))</f>
        <v>0.5104602510460251</v>
      </c>
      <c r="AX9" s="267">
        <f>RANK(AW9,$AW$5:$AW$32,0)</f>
        <v>3</v>
      </c>
      <c r="AY9" s="363">
        <f>RANK(AO9,$AO$5:$AO$32,1)+AS9</f>
        <v>5.666666666666667</v>
      </c>
      <c r="AZ9" s="363">
        <f>RANK(AY9,$AY$5:$AY$32,1)+AW9</f>
        <v>5.510460251046025</v>
      </c>
      <c r="BA9" s="240" t="str">
        <f>AL9</f>
        <v>Mamesora</v>
      </c>
      <c r="BB9" s="353">
        <f>RANK(AZ9,$AZ$5:$AZ$32)</f>
        <v>3</v>
      </c>
    </row>
    <row r="10" spans="1:54" ht="18.95" customHeight="1" x14ac:dyDescent="0.15">
      <c r="A10" s="368"/>
      <c r="B10" s="355">
        <f>IF(C10&gt;E10,1,0)+IF(C11&gt;E11,1,0)+IF(C12&gt;E12,1,0)</f>
        <v>2</v>
      </c>
      <c r="C10" s="58">
        <f>J6</f>
        <v>16</v>
      </c>
      <c r="D10" s="59" t="s">
        <v>35</v>
      </c>
      <c r="E10" s="58">
        <f>H6</f>
        <v>14</v>
      </c>
      <c r="F10" s="357">
        <f>IF(E10&gt;C10,1,0)+IF(E11&gt;C11,1,0)+IF(E12&gt;C12,1,0)</f>
        <v>0</v>
      </c>
      <c r="G10" s="372">
        <f>IF(H10&gt;J10,1,0)+IF(H11&gt;J11,1,0)+IF(H12&gt;J12,1,0)</f>
        <v>0</v>
      </c>
      <c r="H10" s="56"/>
      <c r="I10" s="57" t="s">
        <v>35</v>
      </c>
      <c r="J10" s="56"/>
      <c r="K10" s="372">
        <f>IF(J10&gt;H10,1,0)+IF(J11&gt;H11,1,0)+IF(J12&gt;H12,1,0)</f>
        <v>0</v>
      </c>
      <c r="L10" s="383">
        <f>IF(M10&gt;O10,1,0)+IF(M11&gt;O11,1,0)+IF(M12&gt;O12,1,0)</f>
        <v>0</v>
      </c>
      <c r="M10" s="38">
        <v>9</v>
      </c>
      <c r="N10" s="39" t="s">
        <v>35</v>
      </c>
      <c r="O10" s="38">
        <v>15</v>
      </c>
      <c r="P10" s="383">
        <f>IF(O10&gt;M10,1,0)+IF(O11&gt;M11,1,0)+IF(O12&gt;M12,1,0)</f>
        <v>2</v>
      </c>
      <c r="Q10" s="359">
        <f>IF(R10&gt;T10,1,0)+IF(R11&gt;T11,1,0)+IF(R12&gt;T12,1,0)</f>
        <v>0</v>
      </c>
      <c r="R10" s="60"/>
      <c r="S10" s="61" t="s">
        <v>35</v>
      </c>
      <c r="T10" s="60"/>
      <c r="U10" s="359">
        <f>IF(T10&gt;R10,1,0)+IF(T11&gt;R11,1,0)+IF(T12&gt;R12,1,0)</f>
        <v>0</v>
      </c>
      <c r="V10" s="359">
        <f>IF(W10&gt;Y10,1,0)+IF(W11&gt;Y11,1,0)+IF(W12&gt;Y12,1,0)</f>
        <v>0</v>
      </c>
      <c r="W10" s="60"/>
      <c r="X10" s="61" t="s">
        <v>35</v>
      </c>
      <c r="Y10" s="60"/>
      <c r="Z10" s="359">
        <f>IF(Y10&gt;W10,1,0)+IF(Y11&gt;W11,1,0)+IF(Y12&gt;W12,1,0)</f>
        <v>0</v>
      </c>
      <c r="AA10" s="383">
        <f>IF(AB10&gt;AD10,1,0)+IF(AB11&gt;AD11,1,0)+IF(AB12&gt;AD12,1,0)</f>
        <v>2</v>
      </c>
      <c r="AB10" s="38">
        <v>15</v>
      </c>
      <c r="AC10" s="39" t="s">
        <v>35</v>
      </c>
      <c r="AD10" s="38">
        <v>8</v>
      </c>
      <c r="AE10" s="383">
        <f>IF(AD10&gt;AB10,1,0)+IF(AD11&gt;AB11,1,0)+IF(AD12&gt;AB12,1,0)</f>
        <v>0</v>
      </c>
      <c r="AF10" s="383">
        <f>IF(AG10&gt;AI10,1,0)+IF(AG11&gt;AI11,1,0)+IF(AG12&gt;AI12,1,0)</f>
        <v>2</v>
      </c>
      <c r="AG10" s="38">
        <v>13</v>
      </c>
      <c r="AH10" s="39" t="s">
        <v>35</v>
      </c>
      <c r="AI10" s="38">
        <v>15</v>
      </c>
      <c r="AJ10" s="385">
        <f>IF(AI10&gt;AG10,1,0)+IF(AI11&gt;AG11,1,0)+IF(AI12&gt;AG12,1,0)</f>
        <v>1</v>
      </c>
      <c r="AK10" s="41"/>
      <c r="AL10" s="368"/>
      <c r="AM10" s="370"/>
      <c r="AN10" s="361"/>
      <c r="AO10" s="363"/>
      <c r="AP10" s="361"/>
      <c r="AQ10" s="361"/>
      <c r="AR10" s="361"/>
      <c r="AS10" s="363"/>
      <c r="AT10" s="361"/>
      <c r="AU10" s="361"/>
      <c r="AV10" s="361"/>
      <c r="AW10" s="363"/>
      <c r="AX10" s="361"/>
      <c r="AY10" s="361"/>
      <c r="AZ10" s="361"/>
      <c r="BA10" s="241"/>
      <c r="BB10" s="353"/>
    </row>
    <row r="11" spans="1:54" ht="18.95" customHeight="1" x14ac:dyDescent="0.15">
      <c r="A11" s="368"/>
      <c r="B11" s="355"/>
      <c r="C11" s="58">
        <f>J7</f>
        <v>15</v>
      </c>
      <c r="D11" s="59" t="s">
        <v>29</v>
      </c>
      <c r="E11" s="58">
        <f>H7</f>
        <v>13</v>
      </c>
      <c r="F11" s="357"/>
      <c r="G11" s="372"/>
      <c r="H11" s="56"/>
      <c r="I11" s="57" t="s">
        <v>35</v>
      </c>
      <c r="J11" s="56"/>
      <c r="K11" s="372"/>
      <c r="L11" s="383"/>
      <c r="M11" s="38">
        <v>9</v>
      </c>
      <c r="N11" s="39" t="s">
        <v>35</v>
      </c>
      <c r="O11" s="38">
        <v>15</v>
      </c>
      <c r="P11" s="383"/>
      <c r="Q11" s="359"/>
      <c r="R11" s="60"/>
      <c r="S11" s="61" t="s">
        <v>35</v>
      </c>
      <c r="T11" s="60"/>
      <c r="U11" s="359"/>
      <c r="V11" s="359"/>
      <c r="W11" s="60"/>
      <c r="X11" s="61" t="s">
        <v>35</v>
      </c>
      <c r="Y11" s="60"/>
      <c r="Z11" s="359"/>
      <c r="AA11" s="383"/>
      <c r="AB11" s="38">
        <v>15</v>
      </c>
      <c r="AC11" s="39" t="s">
        <v>35</v>
      </c>
      <c r="AD11" s="38">
        <v>11</v>
      </c>
      <c r="AE11" s="383"/>
      <c r="AF11" s="383"/>
      <c r="AG11" s="38">
        <v>15</v>
      </c>
      <c r="AH11" s="39" t="s">
        <v>35</v>
      </c>
      <c r="AI11" s="38">
        <v>13</v>
      </c>
      <c r="AJ11" s="385"/>
      <c r="AK11" s="41"/>
      <c r="AL11" s="368"/>
      <c r="AM11" s="370"/>
      <c r="AN11" s="361"/>
      <c r="AO11" s="363"/>
      <c r="AP11" s="361"/>
      <c r="AQ11" s="361"/>
      <c r="AR11" s="361"/>
      <c r="AS11" s="363"/>
      <c r="AT11" s="361"/>
      <c r="AU11" s="361"/>
      <c r="AV11" s="361"/>
      <c r="AW11" s="363"/>
      <c r="AX11" s="361"/>
      <c r="AY11" s="361"/>
      <c r="AZ11" s="361"/>
      <c r="BA11" s="241"/>
      <c r="BB11" s="353"/>
    </row>
    <row r="12" spans="1:54" ht="18.95" customHeight="1" x14ac:dyDescent="0.15">
      <c r="A12" s="368"/>
      <c r="B12" s="355"/>
      <c r="C12" s="58">
        <f>J8</f>
        <v>0</v>
      </c>
      <c r="D12" s="59" t="s">
        <v>35</v>
      </c>
      <c r="E12" s="58">
        <f>H8</f>
        <v>0</v>
      </c>
      <c r="F12" s="357"/>
      <c r="G12" s="372"/>
      <c r="H12" s="56"/>
      <c r="I12" s="57" t="s">
        <v>35</v>
      </c>
      <c r="J12" s="56"/>
      <c r="K12" s="372"/>
      <c r="L12" s="383"/>
      <c r="M12" s="38"/>
      <c r="N12" s="39" t="s">
        <v>35</v>
      </c>
      <c r="O12" s="38"/>
      <c r="P12" s="383"/>
      <c r="Q12" s="359"/>
      <c r="R12" s="60"/>
      <c r="S12" s="61" t="s">
        <v>35</v>
      </c>
      <c r="T12" s="60"/>
      <c r="U12" s="359"/>
      <c r="V12" s="359"/>
      <c r="W12" s="60"/>
      <c r="X12" s="61" t="s">
        <v>35</v>
      </c>
      <c r="Y12" s="60"/>
      <c r="Z12" s="359"/>
      <c r="AA12" s="383"/>
      <c r="AB12" s="38"/>
      <c r="AC12" s="39" t="s">
        <v>35</v>
      </c>
      <c r="AD12" s="38"/>
      <c r="AE12" s="383"/>
      <c r="AF12" s="383"/>
      <c r="AG12" s="38">
        <v>15</v>
      </c>
      <c r="AH12" s="39" t="s">
        <v>35</v>
      </c>
      <c r="AI12" s="38">
        <v>13</v>
      </c>
      <c r="AJ12" s="385"/>
      <c r="AK12" s="41"/>
      <c r="AL12" s="368"/>
      <c r="AM12" s="370"/>
      <c r="AN12" s="361"/>
      <c r="AO12" s="363"/>
      <c r="AP12" s="361"/>
      <c r="AQ12" s="361"/>
      <c r="AR12" s="361"/>
      <c r="AS12" s="363"/>
      <c r="AT12" s="361"/>
      <c r="AU12" s="361"/>
      <c r="AV12" s="361"/>
      <c r="AW12" s="363"/>
      <c r="AX12" s="361"/>
      <c r="AY12" s="361"/>
      <c r="AZ12" s="361"/>
      <c r="BA12" s="281"/>
      <c r="BB12" s="353"/>
    </row>
    <row r="13" spans="1:54" ht="18.95" customHeight="1" x14ac:dyDescent="0.15">
      <c r="A13" s="368" t="str">
        <f>L3</f>
        <v>999（エメラルダス）</v>
      </c>
      <c r="B13" s="257">
        <f>L5</f>
        <v>0</v>
      </c>
      <c r="C13" s="376"/>
      <c r="D13" s="376"/>
      <c r="E13" s="376"/>
      <c r="F13" s="376"/>
      <c r="G13" s="376">
        <f>L9</f>
        <v>12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78">
        <v>0</v>
      </c>
      <c r="R13" s="378"/>
      <c r="S13" s="378"/>
      <c r="T13" s="378"/>
      <c r="U13" s="378"/>
      <c r="V13" s="382">
        <v>3</v>
      </c>
      <c r="W13" s="382"/>
      <c r="X13" s="382"/>
      <c r="Y13" s="382"/>
      <c r="Z13" s="382"/>
      <c r="AA13" s="382">
        <v>6</v>
      </c>
      <c r="AB13" s="382"/>
      <c r="AC13" s="382"/>
      <c r="AD13" s="382"/>
      <c r="AE13" s="382"/>
      <c r="AF13" s="382">
        <v>9</v>
      </c>
      <c r="AG13" s="382"/>
      <c r="AH13" s="382"/>
      <c r="AI13" s="382"/>
      <c r="AJ13" s="384"/>
      <c r="AK13" s="68"/>
      <c r="AL13" s="368" t="str">
        <f>A13</f>
        <v>999（エメラルダス）</v>
      </c>
      <c r="AM13" s="380">
        <f>IF(B14&gt;F14,1,0)+IF(G14&gt;K14,1,0)+IF(L14&gt;P14,1,0)+IF(Q14&gt;U14,1,0)+IF(V14&gt;Z14,1,0)+IF(AA14&gt;AE14,1,0)+IF(AF14&gt;AJ14,1,0)</f>
        <v>4</v>
      </c>
      <c r="AN13" s="267">
        <f>IF(F14&gt;B14,1,0)+IF(K14&gt;G14,1,0)+IF(P14&gt;L14,1,0)+IF(U14&gt;Q14,1,0)+IF(Z14&gt;V14,1,0)+IF(AE14&gt;AA14,1,0)+IF(AJ14&gt;AF14,1,0)</f>
        <v>0</v>
      </c>
      <c r="AO13" s="268">
        <f>SUM(AM13/(AM13+AN13))</f>
        <v>1</v>
      </c>
      <c r="AP13" s="267">
        <f>RANK(AO13,$AO$5:$AO$32,0)</f>
        <v>1</v>
      </c>
      <c r="AQ13" s="361">
        <f>SUM(B14+G14+L14+Q14+V14+AA14+AF14)</f>
        <v>8</v>
      </c>
      <c r="AR13" s="361">
        <f>SUM(F14+K14+P14+U14+Z14+AE14+AJ14)</f>
        <v>0</v>
      </c>
      <c r="AS13" s="363">
        <f>SUM(AQ13/(AQ13+AR13))</f>
        <v>1</v>
      </c>
      <c r="AT13" s="361">
        <f>RANK(AS13,$AS$5:$AS$32,0)</f>
        <v>1</v>
      </c>
      <c r="AU13" s="361">
        <f>SUM(C14+C15+C16+H14+H15+H16+M14+M15+M16+R14+R15+R16+W14+W15+W16+AB14+AB15+AB16+AG14+AG15+AG16)</f>
        <v>121</v>
      </c>
      <c r="AV13" s="361">
        <f>SUM(E14+E15+E16+J14+J15+J16+O14+O15+O16+T14+T15+T16+Y14+Y15+Y16+AD14+AD15+AD16+AI14+AI15+AI16)</f>
        <v>73</v>
      </c>
      <c r="AW13" s="363">
        <f>SUM(AU13/(AU13+AV13))</f>
        <v>0.62371134020618557</v>
      </c>
      <c r="AX13" s="267">
        <f>RANK(AW13,$AW$5:$AW$32,0)</f>
        <v>1</v>
      </c>
      <c r="AY13" s="363">
        <f>RANK(AO13,$AO$5:$AO$32,1)+AS13</f>
        <v>8</v>
      </c>
      <c r="AZ13" s="363">
        <f>RANK(AY13,$AY$5:$AY$32,1)+AW13</f>
        <v>7.6237113402061851</v>
      </c>
      <c r="BA13" s="240" t="str">
        <f>AL13</f>
        <v>999（エメラルダス）</v>
      </c>
      <c r="BB13" s="353">
        <f>RANK(AZ13,$AZ$5:$AZ$32)</f>
        <v>1</v>
      </c>
    </row>
    <row r="14" spans="1:54" ht="18.95" customHeight="1" x14ac:dyDescent="0.15">
      <c r="A14" s="368"/>
      <c r="B14" s="355">
        <f>IF(C14&gt;E14,1,0)+IF(C15&gt;E15,1,0)+IF(C16&gt;E16,1,0)</f>
        <v>0</v>
      </c>
      <c r="C14" s="58">
        <f>O6</f>
        <v>0</v>
      </c>
      <c r="D14" s="59" t="s">
        <v>29</v>
      </c>
      <c r="E14" s="58">
        <f>M6</f>
        <v>0</v>
      </c>
      <c r="F14" s="357">
        <f>IF(E14&gt;C14,1,0)+IF(E15&gt;C15,1,0)+IF(E16&gt;C16,1,0)</f>
        <v>0</v>
      </c>
      <c r="G14" s="357">
        <f>IF(H14&gt;J14,1,0)+IF(H15&gt;J15,1,0)+IF(H16&gt;J16,1,0)</f>
        <v>2</v>
      </c>
      <c r="H14" s="58">
        <f>O10</f>
        <v>15</v>
      </c>
      <c r="I14" s="59" t="s">
        <v>35</v>
      </c>
      <c r="J14" s="58">
        <f>M10</f>
        <v>9</v>
      </c>
      <c r="K14" s="357">
        <f>IF(J14&gt;H14,1,0)+IF(J15&gt;H15,1,0)+IF(J16&gt;H16,1,0)</f>
        <v>0</v>
      </c>
      <c r="L14" s="372">
        <f>IF(M14&gt;O14,1,0)+IF(M15&gt;O15,1,0)+IF(M16&gt;O16,1,0)</f>
        <v>0</v>
      </c>
      <c r="M14" s="56"/>
      <c r="N14" s="57" t="s">
        <v>35</v>
      </c>
      <c r="O14" s="56"/>
      <c r="P14" s="372">
        <f>IF(O14&gt;M14,1,0)+IF(O15&gt;M15,1,0)+IF(O16&gt;M16,1,0)</f>
        <v>0</v>
      </c>
      <c r="Q14" s="359">
        <f>IF(R14&gt;T14,1,0)+IF(R15&gt;T15,1,0)+IF(R16&gt;T16,1,0)</f>
        <v>0</v>
      </c>
      <c r="R14" s="60"/>
      <c r="S14" s="61" t="s">
        <v>35</v>
      </c>
      <c r="T14" s="60"/>
      <c r="U14" s="359">
        <f>IF(T14&gt;R14,1,0)+IF(T15&gt;R15,1,0)+IF(T16&gt;R16,1,0)</f>
        <v>0</v>
      </c>
      <c r="V14" s="383">
        <f>IF(W14&gt;Y14,1,0)+IF(W15&gt;Y15,1,0)+IF(W16&gt;Y16,1,0)</f>
        <v>2</v>
      </c>
      <c r="W14" s="38">
        <v>15</v>
      </c>
      <c r="X14" s="39" t="s">
        <v>35</v>
      </c>
      <c r="Y14" s="38">
        <v>4</v>
      </c>
      <c r="Z14" s="383">
        <f>IF(Y14&gt;W14,1,0)+IF(Y15&gt;W15,1,0)+IF(Y16&gt;W16,1,0)</f>
        <v>0</v>
      </c>
      <c r="AA14" s="383">
        <f>IF(AB14&gt;AD14,1,0)+IF(AB15&gt;AD15,1,0)+IF(AB16&gt;AD16,1,0)</f>
        <v>2</v>
      </c>
      <c r="AB14" s="38">
        <v>16</v>
      </c>
      <c r="AC14" s="39" t="s">
        <v>35</v>
      </c>
      <c r="AD14" s="38">
        <v>14</v>
      </c>
      <c r="AE14" s="383">
        <f>IF(AD14&gt;AB14,1,0)+IF(AD15&gt;AB15,1,0)+IF(AD16&gt;AB16,1,0)</f>
        <v>0</v>
      </c>
      <c r="AF14" s="383">
        <f>IF(AG14&gt;AI14,1,0)+IF(AG15&gt;AI15,1,0)+IF(AG16&gt;AI16,1,0)</f>
        <v>2</v>
      </c>
      <c r="AG14" s="38">
        <v>15</v>
      </c>
      <c r="AH14" s="39" t="s">
        <v>35</v>
      </c>
      <c r="AI14" s="38">
        <v>9</v>
      </c>
      <c r="AJ14" s="385">
        <f>IF(AI14&gt;AG14,1,0)+IF(AI15&gt;AG15,1,0)+IF(AI16&gt;AG16,1,0)</f>
        <v>0</v>
      </c>
      <c r="AK14" s="41"/>
      <c r="AL14" s="368"/>
      <c r="AM14" s="370"/>
      <c r="AN14" s="361"/>
      <c r="AO14" s="363"/>
      <c r="AP14" s="361"/>
      <c r="AQ14" s="361"/>
      <c r="AR14" s="361"/>
      <c r="AS14" s="363"/>
      <c r="AT14" s="361"/>
      <c r="AU14" s="361"/>
      <c r="AV14" s="361"/>
      <c r="AW14" s="363"/>
      <c r="AX14" s="361"/>
      <c r="AY14" s="361"/>
      <c r="AZ14" s="361"/>
      <c r="BA14" s="241"/>
      <c r="BB14" s="353"/>
    </row>
    <row r="15" spans="1:54" ht="18.95" customHeight="1" x14ac:dyDescent="0.15">
      <c r="A15" s="368"/>
      <c r="B15" s="355"/>
      <c r="C15" s="58">
        <f>O7</f>
        <v>0</v>
      </c>
      <c r="D15" s="59" t="s">
        <v>29</v>
      </c>
      <c r="E15" s="58">
        <f>M7</f>
        <v>0</v>
      </c>
      <c r="F15" s="357"/>
      <c r="G15" s="357"/>
      <c r="H15" s="58">
        <f>O11</f>
        <v>15</v>
      </c>
      <c r="I15" s="59" t="s">
        <v>35</v>
      </c>
      <c r="J15" s="58">
        <f>M11</f>
        <v>9</v>
      </c>
      <c r="K15" s="357"/>
      <c r="L15" s="372"/>
      <c r="M15" s="56"/>
      <c r="N15" s="57" t="s">
        <v>35</v>
      </c>
      <c r="O15" s="56"/>
      <c r="P15" s="372"/>
      <c r="Q15" s="359"/>
      <c r="R15" s="60"/>
      <c r="S15" s="61" t="s">
        <v>35</v>
      </c>
      <c r="T15" s="60"/>
      <c r="U15" s="359"/>
      <c r="V15" s="383"/>
      <c r="W15" s="38">
        <v>15</v>
      </c>
      <c r="X15" s="39" t="s">
        <v>35</v>
      </c>
      <c r="Y15" s="38">
        <v>10</v>
      </c>
      <c r="Z15" s="383"/>
      <c r="AA15" s="383"/>
      <c r="AB15" s="38">
        <v>15</v>
      </c>
      <c r="AC15" s="39" t="s">
        <v>35</v>
      </c>
      <c r="AD15" s="38">
        <v>6</v>
      </c>
      <c r="AE15" s="383"/>
      <c r="AF15" s="383"/>
      <c r="AG15" s="38">
        <v>15</v>
      </c>
      <c r="AH15" s="39" t="s">
        <v>35</v>
      </c>
      <c r="AI15" s="38">
        <v>12</v>
      </c>
      <c r="AJ15" s="385"/>
      <c r="AK15" s="41"/>
      <c r="AL15" s="368"/>
      <c r="AM15" s="370"/>
      <c r="AN15" s="361"/>
      <c r="AO15" s="363"/>
      <c r="AP15" s="361"/>
      <c r="AQ15" s="361"/>
      <c r="AR15" s="361"/>
      <c r="AS15" s="363"/>
      <c r="AT15" s="361"/>
      <c r="AU15" s="361"/>
      <c r="AV15" s="361"/>
      <c r="AW15" s="363"/>
      <c r="AX15" s="361"/>
      <c r="AY15" s="361"/>
      <c r="AZ15" s="361"/>
      <c r="BA15" s="241"/>
      <c r="BB15" s="353"/>
    </row>
    <row r="16" spans="1:54" ht="18.95" customHeight="1" x14ac:dyDescent="0.15">
      <c r="A16" s="368"/>
      <c r="B16" s="355"/>
      <c r="C16" s="58">
        <f>O8</f>
        <v>0</v>
      </c>
      <c r="D16" s="59" t="s">
        <v>29</v>
      </c>
      <c r="E16" s="58">
        <f>M8</f>
        <v>0</v>
      </c>
      <c r="F16" s="357"/>
      <c r="G16" s="357"/>
      <c r="H16" s="58">
        <f>O12</f>
        <v>0</v>
      </c>
      <c r="I16" s="59" t="s">
        <v>35</v>
      </c>
      <c r="J16" s="58">
        <f>M12</f>
        <v>0</v>
      </c>
      <c r="K16" s="357"/>
      <c r="L16" s="372"/>
      <c r="M16" s="56"/>
      <c r="N16" s="57" t="s">
        <v>35</v>
      </c>
      <c r="O16" s="56"/>
      <c r="P16" s="372"/>
      <c r="Q16" s="359"/>
      <c r="R16" s="60"/>
      <c r="S16" s="61" t="s">
        <v>35</v>
      </c>
      <c r="T16" s="60"/>
      <c r="U16" s="359"/>
      <c r="V16" s="383"/>
      <c r="W16" s="38"/>
      <c r="X16" s="39" t="s">
        <v>35</v>
      </c>
      <c r="Y16" s="38"/>
      <c r="Z16" s="383"/>
      <c r="AA16" s="383"/>
      <c r="AB16" s="38"/>
      <c r="AC16" s="39" t="s">
        <v>35</v>
      </c>
      <c r="AD16" s="38"/>
      <c r="AE16" s="383"/>
      <c r="AF16" s="383"/>
      <c r="AG16" s="38"/>
      <c r="AH16" s="39" t="s">
        <v>35</v>
      </c>
      <c r="AI16" s="38"/>
      <c r="AJ16" s="385"/>
      <c r="AK16" s="41"/>
      <c r="AL16" s="368"/>
      <c r="AM16" s="370"/>
      <c r="AN16" s="361"/>
      <c r="AO16" s="363"/>
      <c r="AP16" s="361"/>
      <c r="AQ16" s="361"/>
      <c r="AR16" s="361"/>
      <c r="AS16" s="363"/>
      <c r="AT16" s="361"/>
      <c r="AU16" s="361"/>
      <c r="AV16" s="361"/>
      <c r="AW16" s="363"/>
      <c r="AX16" s="361"/>
      <c r="AY16" s="361"/>
      <c r="AZ16" s="361"/>
      <c r="BA16" s="281"/>
      <c r="BB16" s="353"/>
    </row>
    <row r="17" spans="1:54" ht="18.95" customHeight="1" x14ac:dyDescent="0.15">
      <c r="A17" s="368" t="str">
        <f>Q3</f>
        <v>HYP</v>
      </c>
      <c r="B17" s="257">
        <f>Q5</f>
        <v>4</v>
      </c>
      <c r="C17" s="376"/>
      <c r="D17" s="376"/>
      <c r="E17" s="376"/>
      <c r="F17" s="376"/>
      <c r="G17" s="365">
        <f>Q9</f>
        <v>0</v>
      </c>
      <c r="H17" s="365"/>
      <c r="I17" s="365"/>
      <c r="J17" s="365"/>
      <c r="K17" s="365"/>
      <c r="L17" s="365">
        <f>Q13</f>
        <v>0</v>
      </c>
      <c r="M17" s="365"/>
      <c r="N17" s="365"/>
      <c r="O17" s="365"/>
      <c r="P17" s="365"/>
      <c r="Q17" s="366"/>
      <c r="R17" s="366"/>
      <c r="S17" s="366"/>
      <c r="T17" s="366"/>
      <c r="U17" s="366"/>
      <c r="V17" s="382">
        <v>7</v>
      </c>
      <c r="W17" s="382"/>
      <c r="X17" s="382"/>
      <c r="Y17" s="382"/>
      <c r="Z17" s="382"/>
      <c r="AA17" s="382">
        <v>10</v>
      </c>
      <c r="AB17" s="382"/>
      <c r="AC17" s="382"/>
      <c r="AD17" s="382"/>
      <c r="AE17" s="382"/>
      <c r="AF17" s="382">
        <v>13</v>
      </c>
      <c r="AG17" s="382"/>
      <c r="AH17" s="382"/>
      <c r="AI17" s="382"/>
      <c r="AJ17" s="384"/>
      <c r="AK17" s="68"/>
      <c r="AL17" s="368" t="str">
        <f>A17</f>
        <v>HYP</v>
      </c>
      <c r="AM17" s="380">
        <f>IF(B18&gt;F18,1,0)+IF(G18&gt;K18,1,0)+IF(L18&gt;P18,1,0)+IF(Q18&gt;U18,1,0)+IF(V18&gt;Z18,1,0)+IF(AA18&gt;AE18,1,0)+IF(AF18&gt;AJ18,1,0)</f>
        <v>3</v>
      </c>
      <c r="AN17" s="267">
        <f>IF(F18&gt;B18,1,0)+IF(K18&gt;G18,1,0)+IF(P18&gt;L18,1,0)+IF(U18&gt;Q18,1,0)+IF(Z18&gt;V18,1,0)+IF(AE18&gt;AA18,1,0)+IF(AJ18&gt;AF18,1,0)</f>
        <v>1</v>
      </c>
      <c r="AO17" s="268">
        <f>SUM(AM17/(AM17+AN17))</f>
        <v>0.75</v>
      </c>
      <c r="AP17" s="267">
        <f>RANK(AO17,$AO$5:$AO$32,0)</f>
        <v>2</v>
      </c>
      <c r="AQ17" s="361">
        <f>SUM(B18+G18+L18+Q18+V18+AA18+AF18)</f>
        <v>7</v>
      </c>
      <c r="AR17" s="361">
        <f>SUM(F18+K18+P18+U18+Z18+AE18+AJ18)</f>
        <v>3</v>
      </c>
      <c r="AS17" s="363">
        <f>SUM(AQ17/(AQ17+AR17))</f>
        <v>0.7</v>
      </c>
      <c r="AT17" s="361">
        <f>RANK(AS17,$AS$5:$AS$32,0)</f>
        <v>2</v>
      </c>
      <c r="AU17" s="361">
        <f>SUM(C18+C19+C20+H18+H19+H20+M18+M19+M20+R18+R19+R20+W18+W19+W20+AB18+AB19+AB20+AG18+AG19+AG20)</f>
        <v>133</v>
      </c>
      <c r="AV17" s="361">
        <f>SUM(E18+E19+E20+J18+J19+J20+O18+O19+O20+T18+T19+T20+Y18+Y19+Y20+AD18+AD19+AD20+AI18+AI19+AI20)</f>
        <v>125</v>
      </c>
      <c r="AW17" s="363">
        <f>SUM(AU17/(AU17+AV17))</f>
        <v>0.51550387596899228</v>
      </c>
      <c r="AX17" s="267">
        <f>RANK(AW17,$AW$5:$AW$32,0)</f>
        <v>2</v>
      </c>
      <c r="AY17" s="363">
        <f>RANK(AO17,$AO$5:$AO$32,1)+AS17</f>
        <v>5.7</v>
      </c>
      <c r="AZ17" s="363">
        <f>RANK(AY17,$AY$5:$AY$32,1)+AW17</f>
        <v>6.5155038759689923</v>
      </c>
      <c r="BA17" s="240" t="str">
        <f>AL17</f>
        <v>HYP</v>
      </c>
      <c r="BB17" s="353">
        <f>RANK(AZ17,$AZ$5:$AZ$32)</f>
        <v>2</v>
      </c>
    </row>
    <row r="18" spans="1:54" ht="18.95" customHeight="1" x14ac:dyDescent="0.15">
      <c r="A18" s="368"/>
      <c r="B18" s="355">
        <f>IF(C18&gt;E18,1,0)+IF(C19&gt;E19,1,0)+IF(C20&gt;E20,1,0)</f>
        <v>2</v>
      </c>
      <c r="C18" s="58">
        <f>T6</f>
        <v>15</v>
      </c>
      <c r="D18" s="59" t="s">
        <v>35</v>
      </c>
      <c r="E18" s="58">
        <f>R6</f>
        <v>9</v>
      </c>
      <c r="F18" s="357">
        <f>IF(E18&gt;C18,1,0)+IF(E19&gt;C19,1,0)+IF(E20&gt;C20,1,0)</f>
        <v>0</v>
      </c>
      <c r="G18" s="359">
        <f>IF(H18&gt;J18,1,0)+IF(H19&gt;J19,1,0)+IF(H20&gt;J20,1,0)</f>
        <v>0</v>
      </c>
      <c r="H18" s="60">
        <f>T10</f>
        <v>0</v>
      </c>
      <c r="I18" s="61" t="s">
        <v>35</v>
      </c>
      <c r="J18" s="60">
        <f>R10</f>
        <v>0</v>
      </c>
      <c r="K18" s="359">
        <f>IF(J18&gt;H18,1,0)+IF(J19&gt;H19,1,0)+IF(J20&gt;H20,1,0)</f>
        <v>0</v>
      </c>
      <c r="L18" s="359">
        <f>IF(M18&gt;O18,1,0)+IF(M19&gt;O19,1,0)+IF(M20&gt;O20,1,0)</f>
        <v>0</v>
      </c>
      <c r="M18" s="60">
        <f>T14</f>
        <v>0</v>
      </c>
      <c r="N18" s="61" t="s">
        <v>35</v>
      </c>
      <c r="O18" s="60">
        <f>R14</f>
        <v>0</v>
      </c>
      <c r="P18" s="359">
        <f>IF(O18&gt;M18,1,0)+IF(O19&gt;M19,1,0)+IF(O20&gt;M20,1,0)</f>
        <v>0</v>
      </c>
      <c r="Q18" s="372">
        <f>IF(R18&gt;T18,1,0)+IF(R19&gt;T19,1,0)+IF(R20&gt;T20,1,0)</f>
        <v>0</v>
      </c>
      <c r="R18" s="56"/>
      <c r="S18" s="57" t="s">
        <v>35</v>
      </c>
      <c r="T18" s="56"/>
      <c r="U18" s="372">
        <f>IF(T18&gt;R18,1,0)+IF(T19&gt;R19,1,0)+IF(T20&gt;R20,1,0)</f>
        <v>0</v>
      </c>
      <c r="V18" s="383">
        <f>IF(W18&gt;Y18,1,0)+IF(W19&gt;Y19,1,0)+IF(W20&gt;Y20,1,0)</f>
        <v>2</v>
      </c>
      <c r="W18" s="38">
        <v>15</v>
      </c>
      <c r="X18" s="39" t="s">
        <v>35</v>
      </c>
      <c r="Y18" s="38">
        <v>10</v>
      </c>
      <c r="Z18" s="383">
        <f>IF(Y18&gt;W18,1,0)+IF(Y19&gt;W19,1,0)+IF(Y20&gt;W20,1,0)</f>
        <v>1</v>
      </c>
      <c r="AA18" s="383">
        <f>IF(AB18&gt;AD18,1,0)+IF(AB19&gt;AD19,1,0)+IF(AB20&gt;AD20,1,0)</f>
        <v>2</v>
      </c>
      <c r="AB18" s="38">
        <v>15</v>
      </c>
      <c r="AC18" s="39" t="s">
        <v>35</v>
      </c>
      <c r="AD18" s="38">
        <v>11</v>
      </c>
      <c r="AE18" s="383">
        <f>IF(AD18&gt;AB18,1,0)+IF(AD19&gt;AB19,1,0)+IF(AD20&gt;AB20,1,0)</f>
        <v>0</v>
      </c>
      <c r="AF18" s="383">
        <f>IF(AG18&gt;AI18,1,0)+IF(AG19&gt;AI19,1,0)+IF(AG20&gt;AI20,1,0)</f>
        <v>1</v>
      </c>
      <c r="AG18" s="38">
        <v>15</v>
      </c>
      <c r="AH18" s="39" t="s">
        <v>35</v>
      </c>
      <c r="AI18" s="38">
        <v>11</v>
      </c>
      <c r="AJ18" s="385">
        <f>IF(AI18&gt;AG18,1,0)+IF(AI19&gt;AG19,1,0)+IF(AI20&gt;AG20,1,0)</f>
        <v>2</v>
      </c>
      <c r="AK18" s="41"/>
      <c r="AL18" s="368"/>
      <c r="AM18" s="370"/>
      <c r="AN18" s="361"/>
      <c r="AO18" s="363"/>
      <c r="AP18" s="361"/>
      <c r="AQ18" s="361"/>
      <c r="AR18" s="361"/>
      <c r="AS18" s="363"/>
      <c r="AT18" s="361"/>
      <c r="AU18" s="361"/>
      <c r="AV18" s="361"/>
      <c r="AW18" s="363"/>
      <c r="AX18" s="361"/>
      <c r="AY18" s="361"/>
      <c r="AZ18" s="361"/>
      <c r="BA18" s="241"/>
      <c r="BB18" s="353"/>
    </row>
    <row r="19" spans="1:54" ht="18.95" customHeight="1" x14ac:dyDescent="0.15">
      <c r="A19" s="368"/>
      <c r="B19" s="355"/>
      <c r="C19" s="58">
        <f>T7</f>
        <v>17</v>
      </c>
      <c r="D19" s="59" t="s">
        <v>35</v>
      </c>
      <c r="E19" s="58">
        <f>R7</f>
        <v>16</v>
      </c>
      <c r="F19" s="357"/>
      <c r="G19" s="359"/>
      <c r="H19" s="60">
        <f>T11</f>
        <v>0</v>
      </c>
      <c r="I19" s="61" t="s">
        <v>35</v>
      </c>
      <c r="J19" s="60">
        <f>R11</f>
        <v>0</v>
      </c>
      <c r="K19" s="359"/>
      <c r="L19" s="359"/>
      <c r="M19" s="60">
        <f>T15</f>
        <v>0</v>
      </c>
      <c r="N19" s="61" t="s">
        <v>35</v>
      </c>
      <c r="O19" s="60">
        <f>R15</f>
        <v>0</v>
      </c>
      <c r="P19" s="359"/>
      <c r="Q19" s="372"/>
      <c r="R19" s="56"/>
      <c r="S19" s="57" t="s">
        <v>29</v>
      </c>
      <c r="T19" s="56"/>
      <c r="U19" s="372"/>
      <c r="V19" s="383"/>
      <c r="W19" s="38">
        <v>9</v>
      </c>
      <c r="X19" s="39" t="s">
        <v>29</v>
      </c>
      <c r="Y19" s="38">
        <v>15</v>
      </c>
      <c r="Z19" s="383"/>
      <c r="AA19" s="383"/>
      <c r="AB19" s="38">
        <v>15</v>
      </c>
      <c r="AC19" s="39" t="s">
        <v>29</v>
      </c>
      <c r="AD19" s="38">
        <v>10</v>
      </c>
      <c r="AE19" s="383"/>
      <c r="AF19" s="383"/>
      <c r="AG19" s="38">
        <v>8</v>
      </c>
      <c r="AH19" s="39" t="s">
        <v>29</v>
      </c>
      <c r="AI19" s="38">
        <v>15</v>
      </c>
      <c r="AJ19" s="385"/>
      <c r="AK19" s="41"/>
      <c r="AL19" s="368"/>
      <c r="AM19" s="370"/>
      <c r="AN19" s="361"/>
      <c r="AO19" s="363"/>
      <c r="AP19" s="361"/>
      <c r="AQ19" s="361"/>
      <c r="AR19" s="361"/>
      <c r="AS19" s="363"/>
      <c r="AT19" s="361"/>
      <c r="AU19" s="361"/>
      <c r="AV19" s="361"/>
      <c r="AW19" s="363"/>
      <c r="AX19" s="361"/>
      <c r="AY19" s="361"/>
      <c r="AZ19" s="361"/>
      <c r="BA19" s="241"/>
      <c r="BB19" s="353"/>
    </row>
    <row r="20" spans="1:54" ht="18.95" customHeight="1" x14ac:dyDescent="0.15">
      <c r="A20" s="368"/>
      <c r="B20" s="355"/>
      <c r="C20" s="58">
        <f>T8</f>
        <v>0</v>
      </c>
      <c r="D20" s="59" t="s">
        <v>35</v>
      </c>
      <c r="E20" s="58">
        <f>R8</f>
        <v>0</v>
      </c>
      <c r="F20" s="357"/>
      <c r="G20" s="359"/>
      <c r="H20" s="60">
        <f>T12</f>
        <v>0</v>
      </c>
      <c r="I20" s="61" t="s">
        <v>35</v>
      </c>
      <c r="J20" s="60">
        <f>R12</f>
        <v>0</v>
      </c>
      <c r="K20" s="359"/>
      <c r="L20" s="359"/>
      <c r="M20" s="60">
        <f>T16</f>
        <v>0</v>
      </c>
      <c r="N20" s="61" t="s">
        <v>35</v>
      </c>
      <c r="O20" s="60">
        <f>R16</f>
        <v>0</v>
      </c>
      <c r="P20" s="359"/>
      <c r="Q20" s="372"/>
      <c r="R20" s="56"/>
      <c r="S20" s="57" t="s">
        <v>35</v>
      </c>
      <c r="T20" s="56"/>
      <c r="U20" s="372"/>
      <c r="V20" s="383"/>
      <c r="W20" s="38">
        <v>15</v>
      </c>
      <c r="X20" s="39" t="s">
        <v>35</v>
      </c>
      <c r="Y20" s="38">
        <v>13</v>
      </c>
      <c r="Z20" s="383"/>
      <c r="AA20" s="383"/>
      <c r="AB20" s="38"/>
      <c r="AC20" s="39" t="s">
        <v>35</v>
      </c>
      <c r="AD20" s="38"/>
      <c r="AE20" s="383"/>
      <c r="AF20" s="383"/>
      <c r="AG20" s="38">
        <v>9</v>
      </c>
      <c r="AH20" s="39" t="s">
        <v>35</v>
      </c>
      <c r="AI20" s="38">
        <v>15</v>
      </c>
      <c r="AJ20" s="385"/>
      <c r="AK20" s="41"/>
      <c r="AL20" s="368"/>
      <c r="AM20" s="370"/>
      <c r="AN20" s="361"/>
      <c r="AO20" s="363"/>
      <c r="AP20" s="361"/>
      <c r="AQ20" s="361"/>
      <c r="AR20" s="361"/>
      <c r="AS20" s="363"/>
      <c r="AT20" s="361"/>
      <c r="AU20" s="361"/>
      <c r="AV20" s="361"/>
      <c r="AW20" s="363"/>
      <c r="AX20" s="361"/>
      <c r="AY20" s="361"/>
      <c r="AZ20" s="361"/>
      <c r="BA20" s="281"/>
      <c r="BB20" s="353"/>
    </row>
    <row r="21" spans="1:54" ht="18.95" customHeight="1" x14ac:dyDescent="0.15">
      <c r="A21" s="368" t="str">
        <f>V3</f>
        <v>フレッシュB</v>
      </c>
      <c r="B21" s="257">
        <f>V5</f>
        <v>11</v>
      </c>
      <c r="C21" s="376"/>
      <c r="D21" s="376"/>
      <c r="E21" s="376"/>
      <c r="F21" s="376"/>
      <c r="G21" s="365">
        <f>V9</f>
        <v>0</v>
      </c>
      <c r="H21" s="365"/>
      <c r="I21" s="365"/>
      <c r="J21" s="365"/>
      <c r="K21" s="365"/>
      <c r="L21" s="376">
        <f>V13</f>
        <v>3</v>
      </c>
      <c r="M21" s="376"/>
      <c r="N21" s="376"/>
      <c r="O21" s="376"/>
      <c r="P21" s="376"/>
      <c r="Q21" s="376">
        <f>V17</f>
        <v>7</v>
      </c>
      <c r="R21" s="376"/>
      <c r="S21" s="376"/>
      <c r="T21" s="376"/>
      <c r="U21" s="376"/>
      <c r="V21" s="366"/>
      <c r="W21" s="366"/>
      <c r="X21" s="366"/>
      <c r="Y21" s="366"/>
      <c r="Z21" s="366"/>
      <c r="AA21" s="382">
        <v>14</v>
      </c>
      <c r="AB21" s="382"/>
      <c r="AC21" s="382"/>
      <c r="AD21" s="382"/>
      <c r="AE21" s="382"/>
      <c r="AF21" s="378">
        <v>0</v>
      </c>
      <c r="AG21" s="378"/>
      <c r="AH21" s="378"/>
      <c r="AI21" s="378"/>
      <c r="AJ21" s="379"/>
      <c r="AK21" s="68"/>
      <c r="AL21" s="368" t="str">
        <f>A21</f>
        <v>フレッシュB</v>
      </c>
      <c r="AM21" s="380">
        <f>IF(B22&gt;F22,1,0)+IF(G22&gt;K22,1,0)+IF(L22&gt;P22,1,0)+IF(Q22&gt;U22,1,0)+IF(V22&gt;Z22,1,0)+IF(AA22&gt;AE22,1,0)+IF(AF22&gt;AJ22,1,0)</f>
        <v>1</v>
      </c>
      <c r="AN21" s="267">
        <f>IF(F22&gt;B22,1,0)+IF(K22&gt;G22,1,0)+IF(P22&gt;L22,1,0)+IF(U22&gt;Q22,1,0)+IF(Z22&gt;V22,1,0)+IF(AE22&gt;AA22,1,0)+IF(AJ22&gt;AF22,1,0)</f>
        <v>3</v>
      </c>
      <c r="AO21" s="268">
        <f>SUM(AM21/(AM21+AN21))</f>
        <v>0.25</v>
      </c>
      <c r="AP21" s="267">
        <f>RANK(AO21,$AO$5:$AO$32,0)</f>
        <v>5</v>
      </c>
      <c r="AQ21" s="361">
        <f>SUM(B22+G22+L22+Q22+V22+AA22+AF22)</f>
        <v>3</v>
      </c>
      <c r="AR21" s="361">
        <f>SUM(F22+K22+P22+U22+Z22+AE22+AJ22)</f>
        <v>7</v>
      </c>
      <c r="AS21" s="363">
        <f>SUM(AQ21/(AQ21+AR21))</f>
        <v>0.3</v>
      </c>
      <c r="AT21" s="361">
        <f>RANK(AS21,$AS$5:$AS$32,0)</f>
        <v>6</v>
      </c>
      <c r="AU21" s="361">
        <f>SUM(C22+C23+C24+H22+H23+H24+M22+M23+M24+R22+R23+R24+W22+W23+W24+AB22+AB23+AB24+AG22+AG23+AG24)</f>
        <v>116</v>
      </c>
      <c r="AV21" s="361">
        <f>SUM(E22+E23+E24+J22+J23+J24+O22+O23+O24+T22+T23+T24+Y22+Y23+Y24+AD22+AD23+AD24+AI22+AI23+AI24)</f>
        <v>134</v>
      </c>
      <c r="AW21" s="363">
        <f>SUM(AU21/(AU21+AV21))</f>
        <v>0.46400000000000002</v>
      </c>
      <c r="AX21" s="267">
        <f>RANK(AW21,$AW$5:$AW$32,0)</f>
        <v>6</v>
      </c>
      <c r="AY21" s="363">
        <f>RANK(AO21,$AO$5:$AO$32,1)+AS21</f>
        <v>2.2999999999999998</v>
      </c>
      <c r="AZ21" s="363">
        <f>RANK(AY21,$AY$5:$AY$32,1)+AW21</f>
        <v>2.464</v>
      </c>
      <c r="BA21" s="240" t="str">
        <f>AL21</f>
        <v>フレッシュB</v>
      </c>
      <c r="BB21" s="353">
        <f>RANK(AZ21,$AZ$5:$AZ$32)</f>
        <v>6</v>
      </c>
    </row>
    <row r="22" spans="1:54" ht="18.95" customHeight="1" x14ac:dyDescent="0.15">
      <c r="A22" s="368"/>
      <c r="B22" s="355">
        <f>IF(C22&gt;E22,1,0)+IF(C23&gt;E23,1,0)+IF(C24&gt;E24,1,0)</f>
        <v>0</v>
      </c>
      <c r="C22" s="58">
        <f>Y6</f>
        <v>12</v>
      </c>
      <c r="D22" s="59" t="s">
        <v>35</v>
      </c>
      <c r="E22" s="58">
        <f>W6</f>
        <v>15</v>
      </c>
      <c r="F22" s="357">
        <f>IF(E22&gt;C22,1,0)+IF(E23&gt;C23,1,0)+IF(E24&gt;C24,1,0)</f>
        <v>2</v>
      </c>
      <c r="G22" s="359">
        <f>IF(H22&gt;J22,1,0)+IF(H23&gt;J23,1,0)+IF(H24&gt;J24,1,0)</f>
        <v>0</v>
      </c>
      <c r="H22" s="60">
        <f>Y10</f>
        <v>0</v>
      </c>
      <c r="I22" s="61" t="s">
        <v>35</v>
      </c>
      <c r="J22" s="60">
        <f>W10</f>
        <v>0</v>
      </c>
      <c r="K22" s="359">
        <f>IF(J22&gt;H22,1,0)+IF(J23&gt;H23,1,0)+IF(J24&gt;H24,1,0)</f>
        <v>0</v>
      </c>
      <c r="L22" s="357">
        <f>IF(M22&gt;O22,1,0)+IF(M23&gt;O23,1,0)+IF(M24&gt;O24,1,0)</f>
        <v>0</v>
      </c>
      <c r="M22" s="58">
        <f>Y14</f>
        <v>4</v>
      </c>
      <c r="N22" s="59" t="s">
        <v>35</v>
      </c>
      <c r="O22" s="58">
        <f>W14</f>
        <v>15</v>
      </c>
      <c r="P22" s="357">
        <f>IF(O22&gt;M22,1,0)+IF(O23&gt;M23,1,0)+IF(O24&gt;M24,1,0)</f>
        <v>2</v>
      </c>
      <c r="Q22" s="357">
        <f>IF(R22&gt;T22,1,0)+IF(R23&gt;T23,1,0)+IF(R24&gt;T24,1,0)</f>
        <v>1</v>
      </c>
      <c r="R22" s="58">
        <f>Y18</f>
        <v>10</v>
      </c>
      <c r="S22" s="59" t="s">
        <v>35</v>
      </c>
      <c r="T22" s="58">
        <f>W18</f>
        <v>15</v>
      </c>
      <c r="U22" s="357">
        <f>IF(T22&gt;R22,1,0)+IF(T23&gt;R23,1,0)+IF(T24&gt;R24,1,0)</f>
        <v>2</v>
      </c>
      <c r="V22" s="372">
        <f>IF(W22&gt;Y22,1,0)+IF(W23&gt;Y23,1,0)+IF(W24&gt;Y24,1,0)</f>
        <v>0</v>
      </c>
      <c r="W22" s="56"/>
      <c r="X22" s="57" t="s">
        <v>29</v>
      </c>
      <c r="Y22" s="56"/>
      <c r="Z22" s="372">
        <f>IF(Y22&gt;W22,1,0)+IF(Y23&gt;W23,1,0)+IF(Y24&gt;W24,1,0)</f>
        <v>0</v>
      </c>
      <c r="AA22" s="383">
        <f>IF(AB22&gt;AD22,1,0)+IF(AB23&gt;AD23,1,0)+IF(AB24&gt;AD24,1,0)</f>
        <v>2</v>
      </c>
      <c r="AB22" s="38">
        <v>11</v>
      </c>
      <c r="AC22" s="39" t="s">
        <v>29</v>
      </c>
      <c r="AD22" s="38">
        <v>15</v>
      </c>
      <c r="AE22" s="383">
        <f>IF(AD22&gt;AB22,1,0)+IF(AD23&gt;AB23,1,0)+IF(AD24&gt;AB24,1,0)</f>
        <v>1</v>
      </c>
      <c r="AF22" s="359">
        <f>IF(AG22&gt;AI22,1,0)+IF(AG23&gt;AI23,1,0)+IF(AG24&gt;AI24,1,0)</f>
        <v>0</v>
      </c>
      <c r="AG22" s="60"/>
      <c r="AH22" s="61" t="s">
        <v>29</v>
      </c>
      <c r="AI22" s="60"/>
      <c r="AJ22" s="381">
        <f>IF(AI22&gt;AG22,1,0)+IF(AI23&gt;AG23,1,0)+IF(AI24&gt;AG24,1,0)</f>
        <v>0</v>
      </c>
      <c r="AK22" s="41"/>
      <c r="AL22" s="368"/>
      <c r="AM22" s="370"/>
      <c r="AN22" s="361"/>
      <c r="AO22" s="363"/>
      <c r="AP22" s="361"/>
      <c r="AQ22" s="361"/>
      <c r="AR22" s="361"/>
      <c r="AS22" s="363"/>
      <c r="AT22" s="361"/>
      <c r="AU22" s="361"/>
      <c r="AV22" s="361"/>
      <c r="AW22" s="363"/>
      <c r="AX22" s="361"/>
      <c r="AY22" s="361"/>
      <c r="AZ22" s="361"/>
      <c r="BA22" s="241"/>
      <c r="BB22" s="353"/>
    </row>
    <row r="23" spans="1:54" ht="18.95" customHeight="1" x14ac:dyDescent="0.15">
      <c r="A23" s="368"/>
      <c r="B23" s="355"/>
      <c r="C23" s="58">
        <f>Y7</f>
        <v>11</v>
      </c>
      <c r="D23" s="59" t="s">
        <v>35</v>
      </c>
      <c r="E23" s="58">
        <f>W7</f>
        <v>15</v>
      </c>
      <c r="F23" s="357"/>
      <c r="G23" s="359"/>
      <c r="H23" s="60">
        <f>Y11</f>
        <v>0</v>
      </c>
      <c r="I23" s="61" t="s">
        <v>35</v>
      </c>
      <c r="J23" s="60">
        <f>W11</f>
        <v>0</v>
      </c>
      <c r="K23" s="359"/>
      <c r="L23" s="357"/>
      <c r="M23" s="58">
        <f>Y15</f>
        <v>10</v>
      </c>
      <c r="N23" s="59" t="s">
        <v>35</v>
      </c>
      <c r="O23" s="58">
        <f>W15</f>
        <v>15</v>
      </c>
      <c r="P23" s="357"/>
      <c r="Q23" s="357"/>
      <c r="R23" s="58">
        <f>Y19</f>
        <v>15</v>
      </c>
      <c r="S23" s="59" t="s">
        <v>27</v>
      </c>
      <c r="T23" s="58">
        <f>W19</f>
        <v>9</v>
      </c>
      <c r="U23" s="357"/>
      <c r="V23" s="372"/>
      <c r="W23" s="56"/>
      <c r="X23" s="57" t="s">
        <v>27</v>
      </c>
      <c r="Y23" s="56"/>
      <c r="Z23" s="372"/>
      <c r="AA23" s="383"/>
      <c r="AB23" s="38">
        <v>15</v>
      </c>
      <c r="AC23" s="39" t="s">
        <v>27</v>
      </c>
      <c r="AD23" s="38">
        <v>10</v>
      </c>
      <c r="AE23" s="383"/>
      <c r="AF23" s="359"/>
      <c r="AG23" s="60"/>
      <c r="AH23" s="61" t="s">
        <v>27</v>
      </c>
      <c r="AI23" s="60"/>
      <c r="AJ23" s="381"/>
      <c r="AK23" s="41"/>
      <c r="AL23" s="368"/>
      <c r="AM23" s="370"/>
      <c r="AN23" s="361"/>
      <c r="AO23" s="363"/>
      <c r="AP23" s="361"/>
      <c r="AQ23" s="361"/>
      <c r="AR23" s="361"/>
      <c r="AS23" s="363"/>
      <c r="AT23" s="361"/>
      <c r="AU23" s="361"/>
      <c r="AV23" s="361"/>
      <c r="AW23" s="363"/>
      <c r="AX23" s="361"/>
      <c r="AY23" s="361"/>
      <c r="AZ23" s="361"/>
      <c r="BA23" s="241"/>
      <c r="BB23" s="353"/>
    </row>
    <row r="24" spans="1:54" ht="18.95" customHeight="1" x14ac:dyDescent="0.15">
      <c r="A24" s="368"/>
      <c r="B24" s="355"/>
      <c r="C24" s="58">
        <f>Y8</f>
        <v>0</v>
      </c>
      <c r="D24" s="59" t="s">
        <v>27</v>
      </c>
      <c r="E24" s="58">
        <f>W8</f>
        <v>0</v>
      </c>
      <c r="F24" s="357"/>
      <c r="G24" s="359"/>
      <c r="H24" s="60">
        <f>Y12</f>
        <v>0</v>
      </c>
      <c r="I24" s="61" t="s">
        <v>27</v>
      </c>
      <c r="J24" s="60">
        <f>W12</f>
        <v>0</v>
      </c>
      <c r="K24" s="359"/>
      <c r="L24" s="357"/>
      <c r="M24" s="58">
        <f>Y16</f>
        <v>0</v>
      </c>
      <c r="N24" s="59" t="s">
        <v>27</v>
      </c>
      <c r="O24" s="58">
        <f>W16</f>
        <v>0</v>
      </c>
      <c r="P24" s="357"/>
      <c r="Q24" s="357"/>
      <c r="R24" s="58">
        <f>Y20</f>
        <v>13</v>
      </c>
      <c r="S24" s="59" t="s">
        <v>27</v>
      </c>
      <c r="T24" s="58">
        <f>W20</f>
        <v>15</v>
      </c>
      <c r="U24" s="357"/>
      <c r="V24" s="372"/>
      <c r="W24" s="56"/>
      <c r="X24" s="57" t="s">
        <v>27</v>
      </c>
      <c r="Y24" s="56"/>
      <c r="Z24" s="372"/>
      <c r="AA24" s="383"/>
      <c r="AB24" s="38">
        <v>15</v>
      </c>
      <c r="AC24" s="39" t="s">
        <v>27</v>
      </c>
      <c r="AD24" s="38">
        <v>10</v>
      </c>
      <c r="AE24" s="383"/>
      <c r="AF24" s="359"/>
      <c r="AG24" s="60"/>
      <c r="AH24" s="61" t="s">
        <v>27</v>
      </c>
      <c r="AI24" s="60"/>
      <c r="AJ24" s="381"/>
      <c r="AK24" s="41"/>
      <c r="AL24" s="368"/>
      <c r="AM24" s="370"/>
      <c r="AN24" s="361"/>
      <c r="AO24" s="363"/>
      <c r="AP24" s="361"/>
      <c r="AQ24" s="361"/>
      <c r="AR24" s="361"/>
      <c r="AS24" s="363"/>
      <c r="AT24" s="361"/>
      <c r="AU24" s="361"/>
      <c r="AV24" s="361"/>
      <c r="AW24" s="363"/>
      <c r="AX24" s="361"/>
      <c r="AY24" s="361"/>
      <c r="AZ24" s="361"/>
      <c r="BA24" s="281"/>
      <c r="BB24" s="353"/>
    </row>
    <row r="25" spans="1:54" ht="18.95" customHeight="1" x14ac:dyDescent="0.15">
      <c r="A25" s="368" t="str">
        <f>AA3</f>
        <v>フレグランスグレート</v>
      </c>
      <c r="B25" s="298">
        <f>AA5</f>
        <v>0</v>
      </c>
      <c r="C25" s="365"/>
      <c r="D25" s="365"/>
      <c r="E25" s="365"/>
      <c r="F25" s="365"/>
      <c r="G25" s="376">
        <f>AA9</f>
        <v>2</v>
      </c>
      <c r="H25" s="376"/>
      <c r="I25" s="376"/>
      <c r="J25" s="376"/>
      <c r="K25" s="376"/>
      <c r="L25" s="376">
        <f>AA13</f>
        <v>6</v>
      </c>
      <c r="M25" s="376"/>
      <c r="N25" s="376"/>
      <c r="O25" s="376"/>
      <c r="P25" s="376"/>
      <c r="Q25" s="376">
        <f>AA17</f>
        <v>10</v>
      </c>
      <c r="R25" s="376"/>
      <c r="S25" s="376"/>
      <c r="T25" s="376"/>
      <c r="U25" s="376"/>
      <c r="V25" s="376">
        <f>AA21</f>
        <v>14</v>
      </c>
      <c r="W25" s="376"/>
      <c r="X25" s="376"/>
      <c r="Y25" s="376"/>
      <c r="Z25" s="376"/>
      <c r="AA25" s="366"/>
      <c r="AB25" s="366"/>
      <c r="AC25" s="366"/>
      <c r="AD25" s="366"/>
      <c r="AE25" s="366"/>
      <c r="AF25" s="378">
        <v>0</v>
      </c>
      <c r="AG25" s="378"/>
      <c r="AH25" s="378"/>
      <c r="AI25" s="378"/>
      <c r="AJ25" s="379"/>
      <c r="AK25" s="68"/>
      <c r="AL25" s="368" t="str">
        <f>A25</f>
        <v>フレグランスグレート</v>
      </c>
      <c r="AM25" s="380">
        <f>IF(B26&gt;F26,1,0)+IF(G26&gt;K26,1,0)+IF(L26&gt;P26,1,0)+IF(Q26&gt;U26,1,0)+IF(V26&gt;Z26,1,0)+IF(AA26&gt;AE26,1,0)+IF(AF26&gt;AJ26,1,0)</f>
        <v>0</v>
      </c>
      <c r="AN25" s="267">
        <f>IF(F26&gt;B26,1,0)+IF(K26&gt;G26,1,0)+IF(P26&gt;L26,1,0)+IF(U26&gt;Q26,1,0)+IF(Z26&gt;V26,1,0)+IF(AE26&gt;AA26,1,0)+IF(AJ26&gt;AF26,1,0)</f>
        <v>4</v>
      </c>
      <c r="AO25" s="268">
        <f>SUM(AM25/(AM25+AN25))</f>
        <v>0</v>
      </c>
      <c r="AP25" s="267">
        <f>RANK(AO25,$AO$5:$AO$32,0)</f>
        <v>7</v>
      </c>
      <c r="AQ25" s="361">
        <f>SUM(B26+G26+L26+Q26+V26+AA26+AF26)</f>
        <v>1</v>
      </c>
      <c r="AR25" s="361">
        <f>SUM(F26+K26+P26+U26+Z26+AE26+AJ26)</f>
        <v>8</v>
      </c>
      <c r="AS25" s="363">
        <f>SUM(AQ25/(AQ25+AR25))</f>
        <v>0.1111111111111111</v>
      </c>
      <c r="AT25" s="361">
        <f>RANK(AS25,$AS$5:$AS$32,0)</f>
        <v>7</v>
      </c>
      <c r="AU25" s="361">
        <f>SUM(C26+C27+C28+H26+H27+H28+M26+M27+M28+R26+R27+R28+W26+W27+W28+AB26+AB27+AB28+AG26+AG27+AG28)</f>
        <v>95</v>
      </c>
      <c r="AV25" s="361">
        <f>SUM(E26+E27+E28+J26+J27+J28+O26+O27+O28+T26+T27+T28+Y26+Y27+Y28+AD26+AD27+AD28+AI26+AI27+AI28)</f>
        <v>132</v>
      </c>
      <c r="AW25" s="363">
        <f>SUM(AU25/(AU25+AV25))</f>
        <v>0.41850220264317178</v>
      </c>
      <c r="AX25" s="267">
        <f>RANK(AW25,$AW$5:$AW$32,0)</f>
        <v>7</v>
      </c>
      <c r="AY25" s="363">
        <f>RANK(AO25,$AO$5:$AO$32,1)+AS25</f>
        <v>1.1111111111111112</v>
      </c>
      <c r="AZ25" s="363">
        <f>RANK(AY25,$AY$5:$AY$32,1)+AW25</f>
        <v>1.4185022026431717</v>
      </c>
      <c r="BA25" s="240" t="str">
        <f>AL25</f>
        <v>フレグランスグレート</v>
      </c>
      <c r="BB25" s="353">
        <f>RANK(AZ25,$AZ$5:$AZ$32)</f>
        <v>7</v>
      </c>
    </row>
    <row r="26" spans="1:54" ht="18.95" customHeight="1" x14ac:dyDescent="0.15">
      <c r="A26" s="368"/>
      <c r="B26" s="377">
        <f>IF(C26&gt;E26,1,0)+IF(C27&gt;E27,1,0)+IF(C28&gt;E28,1,0)</f>
        <v>0</v>
      </c>
      <c r="C26" s="60">
        <f>AD6</f>
        <v>0</v>
      </c>
      <c r="D26" s="61" t="s">
        <v>27</v>
      </c>
      <c r="E26" s="60">
        <f>AB6</f>
        <v>0</v>
      </c>
      <c r="F26" s="359">
        <f>IF(E26&gt;C26,1,0)+IF(E27&gt;C27,1,0)+IF(E28&gt;C28,1,0)</f>
        <v>0</v>
      </c>
      <c r="G26" s="357">
        <f>IF(H26&gt;J26,1,0)+IF(H27&gt;J27,1,0)+IF(H28&gt;J28,1,0)</f>
        <v>0</v>
      </c>
      <c r="H26" s="58">
        <f>AD10</f>
        <v>8</v>
      </c>
      <c r="I26" s="59" t="s">
        <v>27</v>
      </c>
      <c r="J26" s="58">
        <f>AB10</f>
        <v>15</v>
      </c>
      <c r="K26" s="357">
        <f>IF(J26&gt;H26,1,0)+IF(J27&gt;H27,1,0)+IF(J28&gt;H28,1,0)</f>
        <v>2</v>
      </c>
      <c r="L26" s="357">
        <f>IF(M26&gt;O26,1,0)+IF(M27&gt;O27,1,0)+IF(M28&gt;O28,1,0)</f>
        <v>0</v>
      </c>
      <c r="M26" s="58">
        <f>AD14</f>
        <v>14</v>
      </c>
      <c r="N26" s="59" t="s">
        <v>27</v>
      </c>
      <c r="O26" s="58">
        <f>AB14</f>
        <v>16</v>
      </c>
      <c r="P26" s="357">
        <f>IF(O26&gt;M26,1,0)+IF(O27&gt;M27,1,0)+IF(O28&gt;M28,1,0)</f>
        <v>2</v>
      </c>
      <c r="Q26" s="357">
        <f>IF(R26&gt;T26,1,0)+IF(R27&gt;T27,1,0)+IF(R28&gt;T28,1,0)</f>
        <v>0</v>
      </c>
      <c r="R26" s="58">
        <f>AD18</f>
        <v>11</v>
      </c>
      <c r="S26" s="59" t="s">
        <v>27</v>
      </c>
      <c r="T26" s="58">
        <f>AB18</f>
        <v>15</v>
      </c>
      <c r="U26" s="357">
        <f>IF(T26&gt;R26,1,0)+IF(T27&gt;R27,1,0)+IF(T28&gt;R28,1,0)</f>
        <v>2</v>
      </c>
      <c r="V26" s="357">
        <f>IF(W26&gt;Y26,1,0)+IF(W27&gt;Y27,1,0)+IF(W28&gt;Y28,1,0)</f>
        <v>1</v>
      </c>
      <c r="W26" s="58">
        <f>AD22</f>
        <v>15</v>
      </c>
      <c r="X26" s="59" t="s">
        <v>27</v>
      </c>
      <c r="Y26" s="58">
        <f>AB22</f>
        <v>11</v>
      </c>
      <c r="Z26" s="357">
        <f>IF(Y26&gt;W26,1,0)+IF(Y27&gt;W27,1,0)+IF(Y28&gt;W28,1,0)</f>
        <v>2</v>
      </c>
      <c r="AA26" s="372">
        <f>IF(AB26&gt;AD26,1,0)+IF(AB27&gt;AD27,1,0)+IF(AB28&gt;AD28,1,0)</f>
        <v>0</v>
      </c>
      <c r="AB26" s="56"/>
      <c r="AC26" s="57" t="s">
        <v>27</v>
      </c>
      <c r="AD26" s="56"/>
      <c r="AE26" s="372">
        <f>IF(AD26&gt;AB26,1,0)+IF(AD27&gt;AB27,1,0)+IF(AD28&gt;AB28,1,0)</f>
        <v>0</v>
      </c>
      <c r="AF26" s="359">
        <f>IF(AG26&gt;AI26,1,0)+IF(AG27&gt;AI27,1,0)+IF(AG28&gt;AI28,1,0)</f>
        <v>0</v>
      </c>
      <c r="AG26" s="60"/>
      <c r="AH26" s="61" t="s">
        <v>27</v>
      </c>
      <c r="AI26" s="60"/>
      <c r="AJ26" s="381">
        <f>IF(AI26&gt;AG26,1,0)+IF(AI27&gt;AG27,1,0)+IF(AI28&gt;AG28,1,0)</f>
        <v>0</v>
      </c>
      <c r="AK26" s="41"/>
      <c r="AL26" s="368"/>
      <c r="AM26" s="370"/>
      <c r="AN26" s="361"/>
      <c r="AO26" s="363"/>
      <c r="AP26" s="361"/>
      <c r="AQ26" s="361"/>
      <c r="AR26" s="361"/>
      <c r="AS26" s="363"/>
      <c r="AT26" s="361"/>
      <c r="AU26" s="361"/>
      <c r="AV26" s="361"/>
      <c r="AW26" s="363"/>
      <c r="AX26" s="361"/>
      <c r="AY26" s="361"/>
      <c r="AZ26" s="361"/>
      <c r="BA26" s="241"/>
      <c r="BB26" s="353"/>
    </row>
    <row r="27" spans="1:54" ht="18.95" customHeight="1" x14ac:dyDescent="0.15">
      <c r="A27" s="368"/>
      <c r="B27" s="377"/>
      <c r="C27" s="60">
        <f>AD7</f>
        <v>0</v>
      </c>
      <c r="D27" s="61" t="s">
        <v>27</v>
      </c>
      <c r="E27" s="60">
        <f>AB7</f>
        <v>0</v>
      </c>
      <c r="F27" s="359"/>
      <c r="G27" s="357"/>
      <c r="H27" s="58">
        <f>AD11</f>
        <v>11</v>
      </c>
      <c r="I27" s="59" t="s">
        <v>27</v>
      </c>
      <c r="J27" s="58">
        <f>AB11</f>
        <v>15</v>
      </c>
      <c r="K27" s="357"/>
      <c r="L27" s="357"/>
      <c r="M27" s="58">
        <f>AD15</f>
        <v>6</v>
      </c>
      <c r="N27" s="59" t="s">
        <v>27</v>
      </c>
      <c r="O27" s="58">
        <f>AB15</f>
        <v>15</v>
      </c>
      <c r="P27" s="357"/>
      <c r="Q27" s="357"/>
      <c r="R27" s="58">
        <f>AD19</f>
        <v>10</v>
      </c>
      <c r="S27" s="59" t="s">
        <v>27</v>
      </c>
      <c r="T27" s="58">
        <f>AB19</f>
        <v>15</v>
      </c>
      <c r="U27" s="357"/>
      <c r="V27" s="357"/>
      <c r="W27" s="58">
        <f>AD23</f>
        <v>10</v>
      </c>
      <c r="X27" s="59" t="s">
        <v>27</v>
      </c>
      <c r="Y27" s="58">
        <f>AB23</f>
        <v>15</v>
      </c>
      <c r="Z27" s="357"/>
      <c r="AA27" s="372"/>
      <c r="AB27" s="56"/>
      <c r="AC27" s="57" t="s">
        <v>27</v>
      </c>
      <c r="AD27" s="56"/>
      <c r="AE27" s="372"/>
      <c r="AF27" s="359"/>
      <c r="AG27" s="60"/>
      <c r="AH27" s="61" t="s">
        <v>27</v>
      </c>
      <c r="AI27" s="60"/>
      <c r="AJ27" s="381"/>
      <c r="AK27" s="41"/>
      <c r="AL27" s="368"/>
      <c r="AM27" s="370"/>
      <c r="AN27" s="361"/>
      <c r="AO27" s="363"/>
      <c r="AP27" s="361"/>
      <c r="AQ27" s="361"/>
      <c r="AR27" s="361"/>
      <c r="AS27" s="363"/>
      <c r="AT27" s="361"/>
      <c r="AU27" s="361"/>
      <c r="AV27" s="361"/>
      <c r="AW27" s="363"/>
      <c r="AX27" s="361"/>
      <c r="AY27" s="361"/>
      <c r="AZ27" s="361"/>
      <c r="BA27" s="241"/>
      <c r="BB27" s="353"/>
    </row>
    <row r="28" spans="1:54" ht="18.95" customHeight="1" x14ac:dyDescent="0.15">
      <c r="A28" s="368"/>
      <c r="B28" s="377"/>
      <c r="C28" s="60">
        <f>AD8</f>
        <v>0</v>
      </c>
      <c r="D28" s="61" t="s">
        <v>27</v>
      </c>
      <c r="E28" s="60">
        <f>AB8</f>
        <v>0</v>
      </c>
      <c r="F28" s="359"/>
      <c r="G28" s="357"/>
      <c r="H28" s="58">
        <f>AD12</f>
        <v>0</v>
      </c>
      <c r="I28" s="59" t="s">
        <v>27</v>
      </c>
      <c r="J28" s="58">
        <f>AB12</f>
        <v>0</v>
      </c>
      <c r="K28" s="357"/>
      <c r="L28" s="357"/>
      <c r="M28" s="58">
        <f>AD16</f>
        <v>0</v>
      </c>
      <c r="N28" s="59" t="s">
        <v>27</v>
      </c>
      <c r="O28" s="58">
        <f>AB16</f>
        <v>0</v>
      </c>
      <c r="P28" s="357"/>
      <c r="Q28" s="357"/>
      <c r="R28" s="58">
        <f>AD20</f>
        <v>0</v>
      </c>
      <c r="S28" s="59" t="s">
        <v>27</v>
      </c>
      <c r="T28" s="58">
        <f>AB20</f>
        <v>0</v>
      </c>
      <c r="U28" s="357"/>
      <c r="V28" s="357"/>
      <c r="W28" s="58">
        <f>AD24</f>
        <v>10</v>
      </c>
      <c r="X28" s="59" t="s">
        <v>27</v>
      </c>
      <c r="Y28" s="58">
        <f>AB24</f>
        <v>15</v>
      </c>
      <c r="Z28" s="357"/>
      <c r="AA28" s="372"/>
      <c r="AB28" s="56"/>
      <c r="AC28" s="57" t="s">
        <v>27</v>
      </c>
      <c r="AD28" s="56"/>
      <c r="AE28" s="372"/>
      <c r="AF28" s="359"/>
      <c r="AG28" s="60"/>
      <c r="AH28" s="61" t="s">
        <v>27</v>
      </c>
      <c r="AI28" s="60"/>
      <c r="AJ28" s="381"/>
      <c r="AK28" s="41"/>
      <c r="AL28" s="368"/>
      <c r="AM28" s="370"/>
      <c r="AN28" s="361"/>
      <c r="AO28" s="363"/>
      <c r="AP28" s="361"/>
      <c r="AQ28" s="361"/>
      <c r="AR28" s="361"/>
      <c r="AS28" s="363"/>
      <c r="AT28" s="361"/>
      <c r="AU28" s="361"/>
      <c r="AV28" s="361"/>
      <c r="AW28" s="363"/>
      <c r="AX28" s="361"/>
      <c r="AY28" s="361"/>
      <c r="AZ28" s="361"/>
      <c r="BA28" s="281"/>
      <c r="BB28" s="353"/>
    </row>
    <row r="29" spans="1:54" ht="18.95" customHeight="1" x14ac:dyDescent="0.15">
      <c r="A29" s="368" t="str">
        <f>AF3</f>
        <v>QQQ太</v>
      </c>
      <c r="B29" s="257">
        <f>AF5</f>
        <v>1</v>
      </c>
      <c r="C29" s="376"/>
      <c r="D29" s="376"/>
      <c r="E29" s="376"/>
      <c r="F29" s="376"/>
      <c r="G29" s="376">
        <f>AF9</f>
        <v>5</v>
      </c>
      <c r="H29" s="376"/>
      <c r="I29" s="376"/>
      <c r="J29" s="376"/>
      <c r="K29" s="376"/>
      <c r="L29" s="376">
        <f>AF13</f>
        <v>9</v>
      </c>
      <c r="M29" s="376"/>
      <c r="N29" s="376"/>
      <c r="O29" s="376"/>
      <c r="P29" s="376"/>
      <c r="Q29" s="376">
        <f>AF17</f>
        <v>13</v>
      </c>
      <c r="R29" s="376"/>
      <c r="S29" s="376"/>
      <c r="T29" s="376"/>
      <c r="U29" s="376"/>
      <c r="V29" s="365">
        <f>AF21</f>
        <v>0</v>
      </c>
      <c r="W29" s="365"/>
      <c r="X29" s="365"/>
      <c r="Y29" s="365"/>
      <c r="Z29" s="365"/>
      <c r="AA29" s="365">
        <f>AF25</f>
        <v>0</v>
      </c>
      <c r="AB29" s="365"/>
      <c r="AC29" s="365"/>
      <c r="AD29" s="365"/>
      <c r="AE29" s="365"/>
      <c r="AF29" s="366"/>
      <c r="AG29" s="366"/>
      <c r="AH29" s="366"/>
      <c r="AI29" s="366"/>
      <c r="AJ29" s="367"/>
      <c r="AK29" s="68"/>
      <c r="AL29" s="368" t="str">
        <f>A29</f>
        <v>QQQ太</v>
      </c>
      <c r="AM29" s="370">
        <f>IF(B30&gt;F30,1,0)+IF(G30&gt;K30,1,0)+IF(L30&gt;P30,1,0)+IF(Q30&gt;U30,1,0)+IF(V30&gt;Z30,1,0)+IF(AA30&gt;AE30,1,0)+IF(AF30&gt;AJ30,1,0)</f>
        <v>1</v>
      </c>
      <c r="AN29" s="361">
        <f>IF(F30&gt;B30,1,0)+IF(K30&gt;G30,1,0)+IF(P30&gt;L30,1,0)+IF(U30&gt;Q30,1,0)+IF(Z30&gt;V30,1,0)+IF(AE30&gt;AA30,1,0)+IF(AJ30&gt;AF30,1,0)</f>
        <v>3</v>
      </c>
      <c r="AO29" s="363">
        <f>SUM(AM29/(AM29+AN29))</f>
        <v>0.25</v>
      </c>
      <c r="AP29" s="361">
        <f>RANK(AO29,$AO$5:$AO$32,0)</f>
        <v>5</v>
      </c>
      <c r="AQ29" s="361">
        <f>SUM(B30+G30+L30+Q30+V30+AA30+AF30)</f>
        <v>4</v>
      </c>
      <c r="AR29" s="361">
        <f>SUM(F30+K30+P30+U30+Z30+AE30+AJ30)</f>
        <v>7</v>
      </c>
      <c r="AS29" s="363">
        <f>SUM(AQ29/(AQ29+AR29))</f>
        <v>0.36363636363636365</v>
      </c>
      <c r="AT29" s="361">
        <f>RANK(AS29,$AS$5:$AS$32,0)</f>
        <v>5</v>
      </c>
      <c r="AU29" s="361">
        <f>SUM(C30+C31+C32+H30+H31+H32+M30+M31+M32+R30+R31+R32+W30+W31+W32+AB30+AB31+AB32+AG30+AG31+AG32)</f>
        <v>141</v>
      </c>
      <c r="AV29" s="361">
        <f>SUM(E30+E31+E32+J30+J31+J32+O30+O31+O32+T30+T31+T32+Y30+Y31+Y32+AD30+AD31+AD32+AI30+AI31+AI32)</f>
        <v>147</v>
      </c>
      <c r="AW29" s="363">
        <f>SUM(AU29/(AU29+AV29))</f>
        <v>0.48958333333333331</v>
      </c>
      <c r="AX29" s="361">
        <f>RANK(AW29,$AW$5:$AW$32,0)</f>
        <v>5</v>
      </c>
      <c r="AY29" s="363">
        <f>RANK(AO29,$AO$5:$AO$32,1)+AS29</f>
        <v>2.3636363636363638</v>
      </c>
      <c r="AZ29" s="363">
        <f>RANK(AY29,$AY$5:$AY$32,1)+AW29</f>
        <v>3.4895833333333335</v>
      </c>
      <c r="BA29" s="240" t="str">
        <f>AL29</f>
        <v>QQQ太</v>
      </c>
      <c r="BB29" s="353">
        <f>RANK(AZ29,$AZ$5:$AZ$32)</f>
        <v>5</v>
      </c>
    </row>
    <row r="30" spans="1:54" ht="18.95" customHeight="1" x14ac:dyDescent="0.15">
      <c r="A30" s="368"/>
      <c r="B30" s="355">
        <f>IF(C30&gt;E30,1,0)+IF(C31&gt;E31,1,0)+IF(C32&gt;E32,1,0)</f>
        <v>1</v>
      </c>
      <c r="C30" s="58">
        <f>AI6</f>
        <v>13</v>
      </c>
      <c r="D30" s="59" t="s">
        <v>27</v>
      </c>
      <c r="E30" s="58">
        <f>AG6</f>
        <v>15</v>
      </c>
      <c r="F30" s="357">
        <f>IF(E30&gt;C30,1,0)+IF(E31&gt;C31,1,0)+IF(E32&gt;C32,1,0)</f>
        <v>2</v>
      </c>
      <c r="G30" s="357">
        <f>IF(H30&gt;J30,1,0)+IF(H31&gt;J31,1,0)+IF(H32&gt;J32,1,0)</f>
        <v>1</v>
      </c>
      <c r="H30" s="58">
        <f>AI10</f>
        <v>15</v>
      </c>
      <c r="I30" s="59" t="s">
        <v>27</v>
      </c>
      <c r="J30" s="58">
        <f>AG10</f>
        <v>13</v>
      </c>
      <c r="K30" s="357">
        <f>IF(J30&gt;H30,1,0)+IF(J31&gt;H31,1,0)+IF(J32&gt;H32,1,0)</f>
        <v>2</v>
      </c>
      <c r="L30" s="357">
        <f>IF(M30&gt;O30,1,0)+IF(M31&gt;O31,1,0)+IF(M32&gt;O32,1,0)</f>
        <v>0</v>
      </c>
      <c r="M30" s="58">
        <f>AI14</f>
        <v>9</v>
      </c>
      <c r="N30" s="59" t="s">
        <v>27</v>
      </c>
      <c r="O30" s="58">
        <f>AG14</f>
        <v>15</v>
      </c>
      <c r="P30" s="357">
        <f>IF(O30&gt;M30,1,0)+IF(O31&gt;M31,1,0)+IF(O32&gt;M32,1,0)</f>
        <v>2</v>
      </c>
      <c r="Q30" s="357">
        <f>IF(R30&gt;T30,1,0)+IF(R31&gt;T31,1,0)+IF(R32&gt;T32,1,0)</f>
        <v>2</v>
      </c>
      <c r="R30" s="58">
        <f>AI18</f>
        <v>11</v>
      </c>
      <c r="S30" s="59" t="s">
        <v>27</v>
      </c>
      <c r="T30" s="58">
        <f>AG18</f>
        <v>15</v>
      </c>
      <c r="U30" s="357">
        <f>IF(T30&gt;R30,1,0)+IF(T31&gt;R31,1,0)+IF(T32&gt;R32,1,0)</f>
        <v>1</v>
      </c>
      <c r="V30" s="359">
        <f>IF(W30&gt;Y30,1,0)+IF(W31&gt;Y31,1,0)+IF(W32&gt;Y32,1,0)</f>
        <v>0</v>
      </c>
      <c r="W30" s="60">
        <f>AI22</f>
        <v>0</v>
      </c>
      <c r="X30" s="61" t="s">
        <v>27</v>
      </c>
      <c r="Y30" s="60">
        <f>AG22</f>
        <v>0</v>
      </c>
      <c r="Z30" s="359">
        <f>IF(Y30&gt;W30,1,0)+IF(Y31&gt;W31,1,0)+IF(Y32&gt;W32,1,0)</f>
        <v>0</v>
      </c>
      <c r="AA30" s="359">
        <f>IF(AB30&gt;AD30,1,0)+IF(AB31&gt;AD31,1,0)+IF(AB32&gt;AD32,1,0)</f>
        <v>0</v>
      </c>
      <c r="AB30" s="60">
        <f>AI26</f>
        <v>0</v>
      </c>
      <c r="AC30" s="61" t="s">
        <v>27</v>
      </c>
      <c r="AD30" s="60">
        <f>AG26</f>
        <v>0</v>
      </c>
      <c r="AE30" s="359">
        <f>IF(AD30&gt;AB30,1,0)+IF(AD31&gt;AB31,1,0)+IF(AD32&gt;AB32,1,0)</f>
        <v>0</v>
      </c>
      <c r="AF30" s="372">
        <f>IF(AG30&gt;AI30,1,0)+IF(AG31&gt;AI31,1,0)+IF(AG32&gt;AI32,1,0)</f>
        <v>0</v>
      </c>
      <c r="AG30" s="56"/>
      <c r="AH30" s="57" t="s">
        <v>27</v>
      </c>
      <c r="AI30" s="56"/>
      <c r="AJ30" s="374">
        <f>IF(AI30&gt;AG30,1,0)+IF(AI31&gt;AG31,1,0)+IF(AI32&gt;AG32,1,0)</f>
        <v>0</v>
      </c>
      <c r="AK30" s="41"/>
      <c r="AL30" s="368"/>
      <c r="AM30" s="370"/>
      <c r="AN30" s="361"/>
      <c r="AO30" s="363"/>
      <c r="AP30" s="361"/>
      <c r="AQ30" s="361"/>
      <c r="AR30" s="361"/>
      <c r="AS30" s="363"/>
      <c r="AT30" s="361"/>
      <c r="AU30" s="361"/>
      <c r="AV30" s="361"/>
      <c r="AW30" s="363"/>
      <c r="AX30" s="361"/>
      <c r="AY30" s="361"/>
      <c r="AZ30" s="361"/>
      <c r="BA30" s="241"/>
      <c r="BB30" s="353"/>
    </row>
    <row r="31" spans="1:54" ht="18.95" customHeight="1" x14ac:dyDescent="0.15">
      <c r="A31" s="368"/>
      <c r="B31" s="355"/>
      <c r="C31" s="58">
        <f>AI7</f>
        <v>15</v>
      </c>
      <c r="D31" s="59" t="s">
        <v>27</v>
      </c>
      <c r="E31" s="58">
        <f>AG7</f>
        <v>12</v>
      </c>
      <c r="F31" s="357"/>
      <c r="G31" s="357"/>
      <c r="H31" s="58">
        <f>AI11</f>
        <v>13</v>
      </c>
      <c r="I31" s="59" t="s">
        <v>27</v>
      </c>
      <c r="J31" s="58">
        <f>AG11</f>
        <v>15</v>
      </c>
      <c r="K31" s="357"/>
      <c r="L31" s="357"/>
      <c r="M31" s="58">
        <f>AI15</f>
        <v>12</v>
      </c>
      <c r="N31" s="59" t="s">
        <v>27</v>
      </c>
      <c r="O31" s="58">
        <f>AG15</f>
        <v>15</v>
      </c>
      <c r="P31" s="357"/>
      <c r="Q31" s="357"/>
      <c r="R31" s="58">
        <f>AI19</f>
        <v>15</v>
      </c>
      <c r="S31" s="59" t="s">
        <v>27</v>
      </c>
      <c r="T31" s="58">
        <f>AG19</f>
        <v>8</v>
      </c>
      <c r="U31" s="357"/>
      <c r="V31" s="359"/>
      <c r="W31" s="60">
        <f>AI23</f>
        <v>0</v>
      </c>
      <c r="X31" s="61" t="s">
        <v>27</v>
      </c>
      <c r="Y31" s="60">
        <f>AG23</f>
        <v>0</v>
      </c>
      <c r="Z31" s="359"/>
      <c r="AA31" s="359"/>
      <c r="AB31" s="60">
        <f>AI27</f>
        <v>0</v>
      </c>
      <c r="AC31" s="61" t="s">
        <v>27</v>
      </c>
      <c r="AD31" s="60">
        <f>AG27</f>
        <v>0</v>
      </c>
      <c r="AE31" s="359"/>
      <c r="AF31" s="372"/>
      <c r="AG31" s="56"/>
      <c r="AH31" s="57" t="s">
        <v>27</v>
      </c>
      <c r="AI31" s="56"/>
      <c r="AJ31" s="374"/>
      <c r="AK31" s="41"/>
      <c r="AL31" s="368"/>
      <c r="AM31" s="370"/>
      <c r="AN31" s="361"/>
      <c r="AO31" s="363"/>
      <c r="AP31" s="361"/>
      <c r="AQ31" s="361"/>
      <c r="AR31" s="361"/>
      <c r="AS31" s="363"/>
      <c r="AT31" s="361"/>
      <c r="AU31" s="361"/>
      <c r="AV31" s="361"/>
      <c r="AW31" s="363"/>
      <c r="AX31" s="361"/>
      <c r="AY31" s="361"/>
      <c r="AZ31" s="361"/>
      <c r="BA31" s="241"/>
      <c r="BB31" s="353"/>
    </row>
    <row r="32" spans="1:54" ht="18.95" customHeight="1" thickBot="1" x14ac:dyDescent="0.2">
      <c r="A32" s="369"/>
      <c r="B32" s="356"/>
      <c r="C32" s="62">
        <f>AI8</f>
        <v>10</v>
      </c>
      <c r="D32" s="63" t="s">
        <v>27</v>
      </c>
      <c r="E32" s="62">
        <f>AG8</f>
        <v>15</v>
      </c>
      <c r="F32" s="358"/>
      <c r="G32" s="358"/>
      <c r="H32" s="62">
        <f>AI12</f>
        <v>13</v>
      </c>
      <c r="I32" s="63" t="s">
        <v>27</v>
      </c>
      <c r="J32" s="62">
        <f>AG12</f>
        <v>15</v>
      </c>
      <c r="K32" s="358"/>
      <c r="L32" s="358"/>
      <c r="M32" s="62">
        <f>AI16</f>
        <v>0</v>
      </c>
      <c r="N32" s="63" t="s">
        <v>27</v>
      </c>
      <c r="O32" s="62">
        <f>AG16</f>
        <v>0</v>
      </c>
      <c r="P32" s="358"/>
      <c r="Q32" s="358"/>
      <c r="R32" s="62">
        <f>AI20</f>
        <v>15</v>
      </c>
      <c r="S32" s="63" t="s">
        <v>27</v>
      </c>
      <c r="T32" s="62">
        <f>AG20</f>
        <v>9</v>
      </c>
      <c r="U32" s="358"/>
      <c r="V32" s="360"/>
      <c r="W32" s="75">
        <f>AI24</f>
        <v>0</v>
      </c>
      <c r="X32" s="76" t="s">
        <v>27</v>
      </c>
      <c r="Y32" s="75">
        <f>AG24</f>
        <v>0</v>
      </c>
      <c r="Z32" s="360"/>
      <c r="AA32" s="360"/>
      <c r="AB32" s="75">
        <f>AI28</f>
        <v>0</v>
      </c>
      <c r="AC32" s="76" t="s">
        <v>27</v>
      </c>
      <c r="AD32" s="75">
        <f>AG28</f>
        <v>0</v>
      </c>
      <c r="AE32" s="360"/>
      <c r="AF32" s="373"/>
      <c r="AG32" s="64"/>
      <c r="AH32" s="65" t="s">
        <v>27</v>
      </c>
      <c r="AI32" s="64"/>
      <c r="AJ32" s="375"/>
      <c r="AK32" s="41"/>
      <c r="AL32" s="369"/>
      <c r="AM32" s="371"/>
      <c r="AN32" s="362"/>
      <c r="AO32" s="364"/>
      <c r="AP32" s="362"/>
      <c r="AQ32" s="362"/>
      <c r="AR32" s="362"/>
      <c r="AS32" s="364"/>
      <c r="AT32" s="362"/>
      <c r="AU32" s="362"/>
      <c r="AV32" s="362"/>
      <c r="AW32" s="364"/>
      <c r="AX32" s="362"/>
      <c r="AY32" s="362"/>
      <c r="AZ32" s="362"/>
      <c r="BA32" s="242"/>
      <c r="BB32" s="354"/>
    </row>
    <row r="33" spans="1:54" ht="24.95" customHeight="1" x14ac:dyDescent="0.2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3"/>
      <c r="AL33" s="352">
        <f>A33</f>
        <v>0</v>
      </c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</row>
    <row r="99" spans="1:54" ht="24.95" customHeight="1" x14ac:dyDescent="0.1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5"/>
      <c r="AM99" s="47"/>
      <c r="AN99" s="47"/>
      <c r="AO99" s="47"/>
      <c r="AP99" s="48"/>
      <c r="AQ99" s="47"/>
      <c r="AR99" s="47"/>
      <c r="AS99" s="47"/>
      <c r="AT99" s="48"/>
      <c r="AU99" s="47"/>
      <c r="AV99" s="47"/>
      <c r="AW99" s="47"/>
      <c r="AX99" s="48"/>
      <c r="AY99" s="47"/>
      <c r="AZ99" s="47"/>
      <c r="BA99" s="47"/>
      <c r="BB99" s="49"/>
    </row>
    <row r="100" spans="1:54" ht="24.95" customHeight="1" x14ac:dyDescent="0.15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5"/>
      <c r="AM100" s="47"/>
      <c r="AN100" s="47"/>
      <c r="AO100" s="47"/>
      <c r="AP100" s="48"/>
      <c r="AQ100" s="47"/>
      <c r="AR100" s="47"/>
      <c r="AS100" s="47"/>
      <c r="AT100" s="48"/>
      <c r="AU100" s="47"/>
      <c r="AV100" s="47"/>
      <c r="AW100" s="47"/>
      <c r="AX100" s="48"/>
      <c r="AY100" s="47"/>
      <c r="AZ100" s="47"/>
      <c r="BA100" s="47"/>
      <c r="BB100" s="49"/>
    </row>
    <row r="101" spans="1:54" ht="18.95" customHeight="1" x14ac:dyDescent="0.15">
      <c r="A101" s="4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1"/>
      <c r="AM101" s="52"/>
      <c r="AN101" s="52"/>
      <c r="AO101" s="53"/>
      <c r="AP101" s="52"/>
      <c r="AQ101" s="52"/>
      <c r="AR101" s="52"/>
      <c r="AS101" s="53"/>
      <c r="AT101" s="52"/>
      <c r="AU101" s="52"/>
      <c r="AV101" s="52"/>
      <c r="AW101" s="53"/>
      <c r="AX101" s="52"/>
      <c r="AY101" s="53"/>
      <c r="AZ101" s="53"/>
      <c r="BA101" s="53"/>
      <c r="BB101" s="54"/>
    </row>
    <row r="102" spans="1:54" ht="18.95" customHeight="1" x14ac:dyDescent="0.15">
      <c r="A102" s="46"/>
      <c r="B102" s="51"/>
      <c r="C102" s="52"/>
      <c r="D102" s="51"/>
      <c r="E102" s="52"/>
      <c r="F102" s="51"/>
      <c r="G102" s="51"/>
      <c r="H102" s="52"/>
      <c r="I102" s="51"/>
      <c r="J102" s="52"/>
      <c r="K102" s="51"/>
      <c r="L102" s="51"/>
      <c r="M102" s="52"/>
      <c r="N102" s="51"/>
      <c r="O102" s="52"/>
      <c r="P102" s="51"/>
      <c r="Q102" s="51"/>
      <c r="R102" s="52"/>
      <c r="S102" s="51"/>
      <c r="T102" s="52"/>
      <c r="U102" s="51"/>
      <c r="V102" s="51"/>
      <c r="W102" s="52"/>
      <c r="X102" s="51"/>
      <c r="Y102" s="52"/>
      <c r="Z102" s="51"/>
      <c r="AA102" s="51"/>
      <c r="AB102" s="52"/>
      <c r="AC102" s="51"/>
      <c r="AD102" s="52"/>
      <c r="AE102" s="51"/>
      <c r="AF102" s="51"/>
      <c r="AG102" s="52"/>
      <c r="AH102" s="51"/>
      <c r="AI102" s="52"/>
      <c r="AJ102" s="51"/>
      <c r="AK102" s="51"/>
      <c r="AL102" s="51"/>
      <c r="AM102" s="52"/>
      <c r="AN102" s="52"/>
      <c r="AO102" s="53"/>
      <c r="AP102" s="52"/>
      <c r="AQ102" s="52"/>
      <c r="AR102" s="52"/>
      <c r="AS102" s="53"/>
      <c r="AT102" s="52"/>
      <c r="AU102" s="52"/>
      <c r="AV102" s="52"/>
      <c r="AW102" s="53"/>
      <c r="AX102" s="52"/>
      <c r="AY102" s="52"/>
      <c r="AZ102" s="52"/>
      <c r="BA102" s="52"/>
      <c r="BB102" s="54"/>
    </row>
    <row r="103" spans="1:54" ht="18.95" customHeight="1" x14ac:dyDescent="0.15">
      <c r="A103" s="46"/>
      <c r="B103" s="51"/>
      <c r="C103" s="52"/>
      <c r="D103" s="51"/>
      <c r="E103" s="52"/>
      <c r="F103" s="51"/>
      <c r="G103" s="51"/>
      <c r="H103" s="52"/>
      <c r="I103" s="51"/>
      <c r="J103" s="52"/>
      <c r="K103" s="51"/>
      <c r="L103" s="51"/>
      <c r="M103" s="52"/>
      <c r="N103" s="51"/>
      <c r="O103" s="52"/>
      <c r="P103" s="51"/>
      <c r="Q103" s="51"/>
      <c r="R103" s="52"/>
      <c r="S103" s="51"/>
      <c r="T103" s="52"/>
      <c r="U103" s="51"/>
      <c r="V103" s="51"/>
      <c r="W103" s="52"/>
      <c r="X103" s="51"/>
      <c r="Y103" s="52"/>
      <c r="Z103" s="51"/>
      <c r="AA103" s="51"/>
      <c r="AB103" s="52"/>
      <c r="AC103" s="51"/>
      <c r="AD103" s="52"/>
      <c r="AE103" s="51"/>
      <c r="AF103" s="51"/>
      <c r="AG103" s="52"/>
      <c r="AH103" s="51"/>
      <c r="AI103" s="52"/>
      <c r="AJ103" s="51"/>
      <c r="AK103" s="51"/>
      <c r="AL103" s="51"/>
      <c r="AM103" s="52"/>
      <c r="AN103" s="52"/>
      <c r="AO103" s="53"/>
      <c r="AP103" s="52"/>
      <c r="AQ103" s="52"/>
      <c r="AR103" s="52"/>
      <c r="AS103" s="53"/>
      <c r="AT103" s="52"/>
      <c r="AU103" s="52"/>
      <c r="AV103" s="52"/>
      <c r="AW103" s="53"/>
      <c r="AX103" s="52"/>
      <c r="AY103" s="52"/>
      <c r="AZ103" s="52"/>
      <c r="BA103" s="52"/>
      <c r="BB103" s="54"/>
    </row>
    <row r="104" spans="1:54" ht="18.95" customHeight="1" x14ac:dyDescent="0.15">
      <c r="A104" s="46"/>
      <c r="B104" s="51"/>
      <c r="C104" s="52"/>
      <c r="D104" s="51"/>
      <c r="E104" s="52"/>
      <c r="F104" s="51"/>
      <c r="G104" s="51"/>
      <c r="H104" s="52"/>
      <c r="I104" s="51"/>
      <c r="J104" s="52"/>
      <c r="K104" s="51"/>
      <c r="L104" s="51"/>
      <c r="M104" s="52"/>
      <c r="N104" s="51"/>
      <c r="O104" s="52"/>
      <c r="P104" s="51"/>
      <c r="Q104" s="51"/>
      <c r="R104" s="52"/>
      <c r="S104" s="51"/>
      <c r="T104" s="52"/>
      <c r="U104" s="51"/>
      <c r="V104" s="51"/>
      <c r="W104" s="52"/>
      <c r="X104" s="51"/>
      <c r="Y104" s="52"/>
      <c r="Z104" s="51"/>
      <c r="AA104" s="51"/>
      <c r="AB104" s="52"/>
      <c r="AC104" s="51"/>
      <c r="AD104" s="52"/>
      <c r="AE104" s="51"/>
      <c r="AF104" s="51"/>
      <c r="AG104" s="52"/>
      <c r="AH104" s="51"/>
      <c r="AI104" s="52"/>
      <c r="AJ104" s="51"/>
      <c r="AK104" s="51"/>
      <c r="AL104" s="51"/>
      <c r="AM104" s="52"/>
      <c r="AN104" s="52"/>
      <c r="AO104" s="53"/>
      <c r="AP104" s="52"/>
      <c r="AQ104" s="52"/>
      <c r="AR104" s="52"/>
      <c r="AS104" s="53"/>
      <c r="AT104" s="52"/>
      <c r="AU104" s="52"/>
      <c r="AV104" s="52"/>
      <c r="AW104" s="53"/>
      <c r="AX104" s="52"/>
      <c r="AY104" s="52"/>
      <c r="AZ104" s="52"/>
      <c r="BA104" s="52"/>
      <c r="BB104" s="54"/>
    </row>
    <row r="105" spans="1:54" ht="18.95" customHeight="1" x14ac:dyDescent="0.15">
      <c r="A105" s="4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1"/>
      <c r="AM105" s="52"/>
      <c r="AN105" s="52"/>
      <c r="AO105" s="53"/>
      <c r="AP105" s="52"/>
      <c r="AQ105" s="52"/>
      <c r="AR105" s="52"/>
      <c r="AS105" s="53"/>
      <c r="AT105" s="52"/>
      <c r="AU105" s="52"/>
      <c r="AV105" s="52"/>
      <c r="AW105" s="53"/>
      <c r="AX105" s="52"/>
      <c r="AY105" s="53"/>
      <c r="AZ105" s="53"/>
      <c r="BA105" s="53"/>
      <c r="BB105" s="54"/>
    </row>
    <row r="106" spans="1:54" ht="18.95" customHeight="1" x14ac:dyDescent="0.15">
      <c r="A106" s="46"/>
      <c r="B106" s="51"/>
      <c r="C106" s="52"/>
      <c r="D106" s="51"/>
      <c r="E106" s="52"/>
      <c r="F106" s="51"/>
      <c r="G106" s="51"/>
      <c r="H106" s="52"/>
      <c r="I106" s="51"/>
      <c r="J106" s="52"/>
      <c r="K106" s="51"/>
      <c r="L106" s="51"/>
      <c r="M106" s="52"/>
      <c r="N106" s="51"/>
      <c r="O106" s="52"/>
      <c r="P106" s="51"/>
      <c r="Q106" s="51"/>
      <c r="R106" s="52"/>
      <c r="S106" s="51"/>
      <c r="T106" s="52"/>
      <c r="U106" s="51"/>
      <c r="V106" s="51"/>
      <c r="W106" s="52"/>
      <c r="X106" s="51"/>
      <c r="Y106" s="52"/>
      <c r="Z106" s="51"/>
      <c r="AA106" s="51"/>
      <c r="AB106" s="52"/>
      <c r="AC106" s="51"/>
      <c r="AD106" s="52"/>
      <c r="AE106" s="51"/>
      <c r="AF106" s="51"/>
      <c r="AG106" s="52"/>
      <c r="AH106" s="51"/>
      <c r="AI106" s="52"/>
      <c r="AJ106" s="51"/>
      <c r="AK106" s="51"/>
      <c r="AL106" s="51"/>
      <c r="AM106" s="52"/>
      <c r="AN106" s="52"/>
      <c r="AO106" s="53"/>
      <c r="AP106" s="52"/>
      <c r="AQ106" s="52"/>
      <c r="AR106" s="52"/>
      <c r="AS106" s="53"/>
      <c r="AT106" s="52"/>
      <c r="AU106" s="52"/>
      <c r="AV106" s="52"/>
      <c r="AW106" s="53"/>
      <c r="AX106" s="52"/>
      <c r="AY106" s="52"/>
      <c r="AZ106" s="52"/>
      <c r="BA106" s="52"/>
      <c r="BB106" s="54"/>
    </row>
    <row r="107" spans="1:54" ht="18.95" customHeight="1" x14ac:dyDescent="0.15">
      <c r="A107" s="46"/>
      <c r="B107" s="51"/>
      <c r="C107" s="52"/>
      <c r="D107" s="51"/>
      <c r="E107" s="52"/>
      <c r="F107" s="51"/>
      <c r="G107" s="51"/>
      <c r="H107" s="52"/>
      <c r="I107" s="51"/>
      <c r="J107" s="52"/>
      <c r="K107" s="51"/>
      <c r="L107" s="51"/>
      <c r="M107" s="52"/>
      <c r="N107" s="51"/>
      <c r="O107" s="52"/>
      <c r="P107" s="51"/>
      <c r="Q107" s="51"/>
      <c r="R107" s="52"/>
      <c r="S107" s="51"/>
      <c r="T107" s="52"/>
      <c r="U107" s="51"/>
      <c r="V107" s="51"/>
      <c r="W107" s="52"/>
      <c r="X107" s="51"/>
      <c r="Y107" s="52"/>
      <c r="Z107" s="51"/>
      <c r="AA107" s="51"/>
      <c r="AB107" s="52"/>
      <c r="AC107" s="51"/>
      <c r="AD107" s="52"/>
      <c r="AE107" s="51"/>
      <c r="AF107" s="51"/>
      <c r="AG107" s="52"/>
      <c r="AH107" s="51"/>
      <c r="AI107" s="52"/>
      <c r="AJ107" s="51"/>
      <c r="AK107" s="51"/>
      <c r="AL107" s="51"/>
      <c r="AM107" s="52"/>
      <c r="AN107" s="52"/>
      <c r="AO107" s="53"/>
      <c r="AP107" s="52"/>
      <c r="AQ107" s="52"/>
      <c r="AR107" s="52"/>
      <c r="AS107" s="53"/>
      <c r="AT107" s="52"/>
      <c r="AU107" s="52"/>
      <c r="AV107" s="52"/>
      <c r="AW107" s="53"/>
      <c r="AX107" s="52"/>
      <c r="AY107" s="52"/>
      <c r="AZ107" s="52"/>
      <c r="BA107" s="52"/>
      <c r="BB107" s="54"/>
    </row>
    <row r="108" spans="1:54" ht="18.95" customHeight="1" x14ac:dyDescent="0.15">
      <c r="A108" s="46"/>
      <c r="B108" s="51"/>
      <c r="C108" s="52"/>
      <c r="D108" s="51"/>
      <c r="E108" s="52"/>
      <c r="F108" s="51"/>
      <c r="G108" s="51"/>
      <c r="H108" s="52"/>
      <c r="I108" s="51"/>
      <c r="J108" s="52"/>
      <c r="K108" s="51"/>
      <c r="L108" s="51"/>
      <c r="M108" s="52"/>
      <c r="N108" s="51"/>
      <c r="O108" s="52"/>
      <c r="P108" s="51"/>
      <c r="Q108" s="51"/>
      <c r="R108" s="52"/>
      <c r="S108" s="51"/>
      <c r="T108" s="52"/>
      <c r="U108" s="51"/>
      <c r="V108" s="51"/>
      <c r="W108" s="52"/>
      <c r="X108" s="51"/>
      <c r="Y108" s="52"/>
      <c r="Z108" s="51"/>
      <c r="AA108" s="51"/>
      <c r="AB108" s="52"/>
      <c r="AC108" s="51"/>
      <c r="AD108" s="52"/>
      <c r="AE108" s="51"/>
      <c r="AF108" s="51"/>
      <c r="AG108" s="52"/>
      <c r="AH108" s="51"/>
      <c r="AI108" s="52"/>
      <c r="AJ108" s="51"/>
      <c r="AK108" s="51"/>
      <c r="AL108" s="51"/>
      <c r="AM108" s="52"/>
      <c r="AN108" s="52"/>
      <c r="AO108" s="53"/>
      <c r="AP108" s="52"/>
      <c r="AQ108" s="52"/>
      <c r="AR108" s="52"/>
      <c r="AS108" s="53"/>
      <c r="AT108" s="52"/>
      <c r="AU108" s="52"/>
      <c r="AV108" s="52"/>
      <c r="AW108" s="53"/>
      <c r="AX108" s="52"/>
      <c r="AY108" s="52"/>
      <c r="AZ108" s="52"/>
      <c r="BA108" s="52"/>
      <c r="BB108" s="54"/>
    </row>
    <row r="109" spans="1:54" ht="18.95" customHeight="1" x14ac:dyDescent="0.15">
      <c r="A109" s="4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1"/>
      <c r="AM109" s="52"/>
      <c r="AN109" s="52"/>
      <c r="AO109" s="53"/>
      <c r="AP109" s="52"/>
      <c r="AQ109" s="52"/>
      <c r="AR109" s="52"/>
      <c r="AS109" s="53"/>
      <c r="AT109" s="52"/>
      <c r="AU109" s="52"/>
      <c r="AV109" s="52"/>
      <c r="AW109" s="53"/>
      <c r="AX109" s="52"/>
      <c r="AY109" s="53"/>
      <c r="AZ109" s="53"/>
      <c r="BA109" s="53"/>
      <c r="BB109" s="54"/>
    </row>
    <row r="110" spans="1:54" ht="18.95" customHeight="1" x14ac:dyDescent="0.15">
      <c r="A110" s="46"/>
      <c r="B110" s="51"/>
      <c r="C110" s="52"/>
      <c r="D110" s="51"/>
      <c r="E110" s="52"/>
      <c r="F110" s="51"/>
      <c r="G110" s="51"/>
      <c r="H110" s="52"/>
      <c r="I110" s="51"/>
      <c r="J110" s="52"/>
      <c r="K110" s="51"/>
      <c r="L110" s="51"/>
      <c r="M110" s="52"/>
      <c r="N110" s="51"/>
      <c r="O110" s="52"/>
      <c r="P110" s="51"/>
      <c r="Q110" s="51"/>
      <c r="R110" s="52"/>
      <c r="S110" s="51"/>
      <c r="T110" s="52"/>
      <c r="U110" s="51"/>
      <c r="V110" s="51"/>
      <c r="W110" s="52"/>
      <c r="X110" s="51"/>
      <c r="Y110" s="52"/>
      <c r="Z110" s="51"/>
      <c r="AA110" s="51"/>
      <c r="AB110" s="52"/>
      <c r="AC110" s="51"/>
      <c r="AD110" s="52"/>
      <c r="AE110" s="51"/>
      <c r="AF110" s="51"/>
      <c r="AG110" s="52"/>
      <c r="AH110" s="51"/>
      <c r="AI110" s="52"/>
      <c r="AJ110" s="51"/>
      <c r="AK110" s="51"/>
      <c r="AL110" s="51"/>
      <c r="AM110" s="52"/>
      <c r="AN110" s="52"/>
      <c r="AO110" s="53"/>
      <c r="AP110" s="52"/>
      <c r="AQ110" s="52"/>
      <c r="AR110" s="52"/>
      <c r="AS110" s="53"/>
      <c r="AT110" s="52"/>
      <c r="AU110" s="52"/>
      <c r="AV110" s="52"/>
      <c r="AW110" s="53"/>
      <c r="AX110" s="52"/>
      <c r="AY110" s="52"/>
      <c r="AZ110" s="52"/>
      <c r="BA110" s="52"/>
      <c r="BB110" s="54"/>
    </row>
    <row r="111" spans="1:54" ht="18.95" customHeight="1" x14ac:dyDescent="0.15">
      <c r="A111" s="46"/>
      <c r="B111" s="51"/>
      <c r="C111" s="52"/>
      <c r="D111" s="51"/>
      <c r="E111" s="52"/>
      <c r="F111" s="51"/>
      <c r="G111" s="51"/>
      <c r="H111" s="52"/>
      <c r="I111" s="51"/>
      <c r="J111" s="52"/>
      <c r="K111" s="51"/>
      <c r="L111" s="51"/>
      <c r="M111" s="52"/>
      <c r="N111" s="51"/>
      <c r="O111" s="52"/>
      <c r="P111" s="51"/>
      <c r="Q111" s="51"/>
      <c r="R111" s="52"/>
      <c r="S111" s="51"/>
      <c r="T111" s="52"/>
      <c r="U111" s="51"/>
      <c r="V111" s="51"/>
      <c r="W111" s="52"/>
      <c r="X111" s="51"/>
      <c r="Y111" s="52"/>
      <c r="Z111" s="51"/>
      <c r="AA111" s="51"/>
      <c r="AB111" s="52"/>
      <c r="AC111" s="51"/>
      <c r="AD111" s="52"/>
      <c r="AE111" s="51"/>
      <c r="AF111" s="51"/>
      <c r="AG111" s="52"/>
      <c r="AH111" s="51"/>
      <c r="AI111" s="52"/>
      <c r="AJ111" s="51"/>
      <c r="AK111" s="51"/>
      <c r="AL111" s="51"/>
      <c r="AM111" s="52"/>
      <c r="AN111" s="52"/>
      <c r="AO111" s="53"/>
      <c r="AP111" s="52"/>
      <c r="AQ111" s="52"/>
      <c r="AR111" s="52"/>
      <c r="AS111" s="53"/>
      <c r="AT111" s="52"/>
      <c r="AU111" s="52"/>
      <c r="AV111" s="52"/>
      <c r="AW111" s="53"/>
      <c r="AX111" s="52"/>
      <c r="AY111" s="52"/>
      <c r="AZ111" s="52"/>
      <c r="BA111" s="52"/>
      <c r="BB111" s="54"/>
    </row>
    <row r="112" spans="1:54" ht="18.95" customHeight="1" x14ac:dyDescent="0.15">
      <c r="A112" s="46"/>
      <c r="B112" s="51"/>
      <c r="C112" s="52"/>
      <c r="D112" s="51"/>
      <c r="E112" s="52"/>
      <c r="F112" s="51"/>
      <c r="G112" s="51"/>
      <c r="H112" s="52"/>
      <c r="I112" s="51"/>
      <c r="J112" s="52"/>
      <c r="K112" s="51"/>
      <c r="L112" s="51"/>
      <c r="M112" s="52"/>
      <c r="N112" s="51"/>
      <c r="O112" s="52"/>
      <c r="P112" s="51"/>
      <c r="Q112" s="51"/>
      <c r="R112" s="52"/>
      <c r="S112" s="51"/>
      <c r="T112" s="52"/>
      <c r="U112" s="51"/>
      <c r="V112" s="51"/>
      <c r="W112" s="52"/>
      <c r="X112" s="51"/>
      <c r="Y112" s="52"/>
      <c r="Z112" s="51"/>
      <c r="AA112" s="51"/>
      <c r="AB112" s="52"/>
      <c r="AC112" s="51"/>
      <c r="AD112" s="52"/>
      <c r="AE112" s="51"/>
      <c r="AF112" s="51"/>
      <c r="AG112" s="52"/>
      <c r="AH112" s="51"/>
      <c r="AI112" s="52"/>
      <c r="AJ112" s="51"/>
      <c r="AK112" s="51"/>
      <c r="AL112" s="51"/>
      <c r="AM112" s="52"/>
      <c r="AN112" s="52"/>
      <c r="AO112" s="53"/>
      <c r="AP112" s="52"/>
      <c r="AQ112" s="52"/>
      <c r="AR112" s="52"/>
      <c r="AS112" s="53"/>
      <c r="AT112" s="52"/>
      <c r="AU112" s="52"/>
      <c r="AV112" s="52"/>
      <c r="AW112" s="53"/>
      <c r="AX112" s="52"/>
      <c r="AY112" s="52"/>
      <c r="AZ112" s="52"/>
      <c r="BA112" s="52"/>
      <c r="BB112" s="54"/>
    </row>
    <row r="113" spans="1:54" ht="18.95" customHeight="1" x14ac:dyDescent="0.15">
      <c r="A113" s="4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1"/>
      <c r="AM113" s="52"/>
      <c r="AN113" s="52"/>
      <c r="AO113" s="53"/>
      <c r="AP113" s="52"/>
      <c r="AQ113" s="52"/>
      <c r="AR113" s="52"/>
      <c r="AS113" s="53"/>
      <c r="AT113" s="52"/>
      <c r="AU113" s="52"/>
      <c r="AV113" s="52"/>
      <c r="AW113" s="53"/>
      <c r="AX113" s="52"/>
      <c r="AY113" s="53"/>
      <c r="AZ113" s="53"/>
      <c r="BA113" s="53"/>
      <c r="BB113" s="54"/>
    </row>
    <row r="114" spans="1:54" ht="18.95" customHeight="1" x14ac:dyDescent="0.15">
      <c r="A114" s="46"/>
      <c r="B114" s="51"/>
      <c r="C114" s="52"/>
      <c r="D114" s="51"/>
      <c r="E114" s="52"/>
      <c r="F114" s="51"/>
      <c r="G114" s="51"/>
      <c r="H114" s="52"/>
      <c r="I114" s="51"/>
      <c r="J114" s="52"/>
      <c r="K114" s="51"/>
      <c r="L114" s="51"/>
      <c r="M114" s="52"/>
      <c r="N114" s="51"/>
      <c r="O114" s="52"/>
      <c r="P114" s="51"/>
      <c r="Q114" s="51"/>
      <c r="R114" s="52"/>
      <c r="S114" s="51"/>
      <c r="T114" s="52"/>
      <c r="U114" s="51"/>
      <c r="V114" s="51"/>
      <c r="W114" s="52"/>
      <c r="X114" s="51"/>
      <c r="Y114" s="52"/>
      <c r="Z114" s="51"/>
      <c r="AA114" s="51"/>
      <c r="AB114" s="52"/>
      <c r="AC114" s="51"/>
      <c r="AD114" s="52"/>
      <c r="AE114" s="51"/>
      <c r="AF114" s="51"/>
      <c r="AG114" s="52"/>
      <c r="AH114" s="51"/>
      <c r="AI114" s="52"/>
      <c r="AJ114" s="51"/>
      <c r="AK114" s="51"/>
      <c r="AL114" s="51"/>
      <c r="AM114" s="52"/>
      <c r="AN114" s="52"/>
      <c r="AO114" s="53"/>
      <c r="AP114" s="52"/>
      <c r="AQ114" s="52"/>
      <c r="AR114" s="52"/>
      <c r="AS114" s="53"/>
      <c r="AT114" s="52"/>
      <c r="AU114" s="52"/>
      <c r="AV114" s="52"/>
      <c r="AW114" s="53"/>
      <c r="AX114" s="52"/>
      <c r="AY114" s="52"/>
      <c r="AZ114" s="52"/>
      <c r="BA114" s="52"/>
      <c r="BB114" s="54"/>
    </row>
    <row r="115" spans="1:54" ht="18.95" customHeight="1" x14ac:dyDescent="0.15">
      <c r="A115" s="46"/>
      <c r="B115" s="51"/>
      <c r="C115" s="52"/>
      <c r="D115" s="51"/>
      <c r="E115" s="52"/>
      <c r="F115" s="51"/>
      <c r="G115" s="51"/>
      <c r="H115" s="52"/>
      <c r="I115" s="51"/>
      <c r="J115" s="52"/>
      <c r="K115" s="51"/>
      <c r="L115" s="51"/>
      <c r="M115" s="52"/>
      <c r="N115" s="51"/>
      <c r="O115" s="52"/>
      <c r="P115" s="51"/>
      <c r="Q115" s="51"/>
      <c r="R115" s="52"/>
      <c r="S115" s="51"/>
      <c r="T115" s="52"/>
      <c r="U115" s="51"/>
      <c r="V115" s="51"/>
      <c r="W115" s="52"/>
      <c r="X115" s="51"/>
      <c r="Y115" s="52"/>
      <c r="Z115" s="51"/>
      <c r="AA115" s="51"/>
      <c r="AB115" s="52"/>
      <c r="AC115" s="51"/>
      <c r="AD115" s="52"/>
      <c r="AE115" s="51"/>
      <c r="AF115" s="51"/>
      <c r="AG115" s="52"/>
      <c r="AH115" s="51"/>
      <c r="AI115" s="52"/>
      <c r="AJ115" s="51"/>
      <c r="AK115" s="51"/>
      <c r="AL115" s="51"/>
      <c r="AM115" s="52"/>
      <c r="AN115" s="52"/>
      <c r="AO115" s="53"/>
      <c r="AP115" s="52"/>
      <c r="AQ115" s="52"/>
      <c r="AR115" s="52"/>
      <c r="AS115" s="53"/>
      <c r="AT115" s="52"/>
      <c r="AU115" s="52"/>
      <c r="AV115" s="52"/>
      <c r="AW115" s="53"/>
      <c r="AX115" s="52"/>
      <c r="AY115" s="52"/>
      <c r="AZ115" s="52"/>
      <c r="BA115" s="52"/>
      <c r="BB115" s="54"/>
    </row>
    <row r="116" spans="1:54" ht="18.95" customHeight="1" x14ac:dyDescent="0.15">
      <c r="A116" s="46"/>
      <c r="B116" s="51"/>
      <c r="C116" s="52"/>
      <c r="D116" s="51"/>
      <c r="E116" s="52"/>
      <c r="F116" s="51"/>
      <c r="G116" s="51"/>
      <c r="H116" s="52"/>
      <c r="I116" s="51"/>
      <c r="J116" s="52"/>
      <c r="K116" s="51"/>
      <c r="L116" s="51"/>
      <c r="M116" s="52"/>
      <c r="N116" s="51"/>
      <c r="O116" s="52"/>
      <c r="P116" s="51"/>
      <c r="Q116" s="51"/>
      <c r="R116" s="52"/>
      <c r="S116" s="51"/>
      <c r="T116" s="52"/>
      <c r="U116" s="51"/>
      <c r="V116" s="51"/>
      <c r="W116" s="52"/>
      <c r="X116" s="51"/>
      <c r="Y116" s="52"/>
      <c r="Z116" s="51"/>
      <c r="AA116" s="51"/>
      <c r="AB116" s="52"/>
      <c r="AC116" s="51"/>
      <c r="AD116" s="52"/>
      <c r="AE116" s="51"/>
      <c r="AF116" s="51"/>
      <c r="AG116" s="52"/>
      <c r="AH116" s="51"/>
      <c r="AI116" s="52"/>
      <c r="AJ116" s="51"/>
      <c r="AK116" s="51"/>
      <c r="AL116" s="51"/>
      <c r="AM116" s="52"/>
      <c r="AN116" s="52"/>
      <c r="AO116" s="53"/>
      <c r="AP116" s="52"/>
      <c r="AQ116" s="52"/>
      <c r="AR116" s="52"/>
      <c r="AS116" s="53"/>
      <c r="AT116" s="52"/>
      <c r="AU116" s="52"/>
      <c r="AV116" s="52"/>
      <c r="AW116" s="53"/>
      <c r="AX116" s="52"/>
      <c r="AY116" s="52"/>
      <c r="AZ116" s="52"/>
      <c r="BA116" s="52"/>
      <c r="BB116" s="54"/>
    </row>
    <row r="117" spans="1:54" ht="18.95" customHeight="1" x14ac:dyDescent="0.15">
      <c r="A117" s="4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1"/>
      <c r="AM117" s="52"/>
      <c r="AN117" s="52"/>
      <c r="AO117" s="53"/>
      <c r="AP117" s="52"/>
      <c r="AQ117" s="52"/>
      <c r="AR117" s="52"/>
      <c r="AS117" s="53"/>
      <c r="AT117" s="52"/>
      <c r="AU117" s="52"/>
      <c r="AV117" s="52"/>
      <c r="AW117" s="53"/>
      <c r="AX117" s="52"/>
      <c r="AY117" s="53"/>
      <c r="AZ117" s="53"/>
      <c r="BA117" s="53"/>
      <c r="BB117" s="54"/>
    </row>
    <row r="118" spans="1:54" ht="18.95" customHeight="1" x14ac:dyDescent="0.15">
      <c r="A118" s="46"/>
      <c r="B118" s="51"/>
      <c r="C118" s="52"/>
      <c r="D118" s="51"/>
      <c r="E118" s="52"/>
      <c r="F118" s="51"/>
      <c r="G118" s="51"/>
      <c r="H118" s="52"/>
      <c r="I118" s="51"/>
      <c r="J118" s="52"/>
      <c r="K118" s="51"/>
      <c r="L118" s="51"/>
      <c r="M118" s="52"/>
      <c r="N118" s="51"/>
      <c r="O118" s="52"/>
      <c r="P118" s="51"/>
      <c r="Q118" s="51"/>
      <c r="R118" s="52"/>
      <c r="S118" s="51"/>
      <c r="T118" s="52"/>
      <c r="U118" s="51"/>
      <c r="V118" s="51"/>
      <c r="W118" s="52"/>
      <c r="X118" s="51"/>
      <c r="Y118" s="52"/>
      <c r="Z118" s="51"/>
      <c r="AA118" s="51"/>
      <c r="AB118" s="52"/>
      <c r="AC118" s="51"/>
      <c r="AD118" s="52"/>
      <c r="AE118" s="51"/>
      <c r="AF118" s="51"/>
      <c r="AG118" s="52"/>
      <c r="AH118" s="51"/>
      <c r="AI118" s="52"/>
      <c r="AJ118" s="51"/>
      <c r="AK118" s="51"/>
      <c r="AL118" s="51"/>
      <c r="AM118" s="52"/>
      <c r="AN118" s="52"/>
      <c r="AO118" s="53"/>
      <c r="AP118" s="52"/>
      <c r="AQ118" s="52"/>
      <c r="AR118" s="52"/>
      <c r="AS118" s="53"/>
      <c r="AT118" s="52"/>
      <c r="AU118" s="52"/>
      <c r="AV118" s="52"/>
      <c r="AW118" s="53"/>
      <c r="AX118" s="52"/>
      <c r="AY118" s="52"/>
      <c r="AZ118" s="52"/>
      <c r="BA118" s="52"/>
      <c r="BB118" s="54"/>
    </row>
    <row r="119" spans="1:54" ht="18.95" customHeight="1" x14ac:dyDescent="0.15">
      <c r="A119" s="46"/>
      <c r="B119" s="51"/>
      <c r="C119" s="52"/>
      <c r="D119" s="51"/>
      <c r="E119" s="52"/>
      <c r="F119" s="51"/>
      <c r="G119" s="51"/>
      <c r="H119" s="52"/>
      <c r="I119" s="51"/>
      <c r="J119" s="52"/>
      <c r="K119" s="51"/>
      <c r="L119" s="51"/>
      <c r="M119" s="52"/>
      <c r="N119" s="51"/>
      <c r="O119" s="52"/>
      <c r="P119" s="51"/>
      <c r="Q119" s="51"/>
      <c r="R119" s="52"/>
      <c r="S119" s="51"/>
      <c r="T119" s="52"/>
      <c r="U119" s="51"/>
      <c r="V119" s="51"/>
      <c r="W119" s="52"/>
      <c r="X119" s="51"/>
      <c r="Y119" s="52"/>
      <c r="Z119" s="51"/>
      <c r="AA119" s="51"/>
      <c r="AB119" s="52"/>
      <c r="AC119" s="51"/>
      <c r="AD119" s="52"/>
      <c r="AE119" s="51"/>
      <c r="AF119" s="51"/>
      <c r="AG119" s="52"/>
      <c r="AH119" s="51"/>
      <c r="AI119" s="52"/>
      <c r="AJ119" s="51"/>
      <c r="AK119" s="51"/>
      <c r="AL119" s="51"/>
      <c r="AM119" s="52"/>
      <c r="AN119" s="52"/>
      <c r="AO119" s="53"/>
      <c r="AP119" s="52"/>
      <c r="AQ119" s="52"/>
      <c r="AR119" s="52"/>
      <c r="AS119" s="53"/>
      <c r="AT119" s="52"/>
      <c r="AU119" s="52"/>
      <c r="AV119" s="52"/>
      <c r="AW119" s="53"/>
      <c r="AX119" s="52"/>
      <c r="AY119" s="52"/>
      <c r="AZ119" s="52"/>
      <c r="BA119" s="52"/>
      <c r="BB119" s="54"/>
    </row>
    <row r="120" spans="1:54" ht="18.95" customHeight="1" x14ac:dyDescent="0.15">
      <c r="A120" s="46"/>
      <c r="B120" s="51"/>
      <c r="C120" s="52"/>
      <c r="D120" s="51"/>
      <c r="E120" s="52"/>
      <c r="F120" s="51"/>
      <c r="G120" s="51"/>
      <c r="H120" s="52"/>
      <c r="I120" s="51"/>
      <c r="J120" s="52"/>
      <c r="K120" s="51"/>
      <c r="L120" s="51"/>
      <c r="M120" s="52"/>
      <c r="N120" s="51"/>
      <c r="O120" s="52"/>
      <c r="P120" s="51"/>
      <c r="Q120" s="51"/>
      <c r="R120" s="52"/>
      <c r="S120" s="51"/>
      <c r="T120" s="52"/>
      <c r="U120" s="51"/>
      <c r="V120" s="51"/>
      <c r="W120" s="52"/>
      <c r="X120" s="51"/>
      <c r="Y120" s="52"/>
      <c r="Z120" s="51"/>
      <c r="AA120" s="51"/>
      <c r="AB120" s="52"/>
      <c r="AC120" s="51"/>
      <c r="AD120" s="52"/>
      <c r="AE120" s="51"/>
      <c r="AF120" s="51"/>
      <c r="AG120" s="52"/>
      <c r="AH120" s="51"/>
      <c r="AI120" s="52"/>
      <c r="AJ120" s="51"/>
      <c r="AK120" s="51"/>
      <c r="AL120" s="51"/>
      <c r="AM120" s="52"/>
      <c r="AN120" s="52"/>
      <c r="AO120" s="53"/>
      <c r="AP120" s="52"/>
      <c r="AQ120" s="52"/>
      <c r="AR120" s="52"/>
      <c r="AS120" s="53"/>
      <c r="AT120" s="52"/>
      <c r="AU120" s="52"/>
      <c r="AV120" s="52"/>
      <c r="AW120" s="53"/>
      <c r="AX120" s="52"/>
      <c r="AY120" s="52"/>
      <c r="AZ120" s="52"/>
      <c r="BA120" s="52"/>
      <c r="BB120" s="54"/>
    </row>
    <row r="121" spans="1:54" ht="18.95" customHeight="1" x14ac:dyDescent="0.15">
      <c r="A121" s="46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1"/>
      <c r="AM121" s="52"/>
      <c r="AN121" s="52"/>
      <c r="AO121" s="53"/>
      <c r="AP121" s="52"/>
      <c r="AQ121" s="52"/>
      <c r="AR121" s="52"/>
      <c r="AS121" s="53"/>
      <c r="AT121" s="52"/>
      <c r="AU121" s="52"/>
      <c r="AV121" s="52"/>
      <c r="AW121" s="53"/>
      <c r="AX121" s="52"/>
      <c r="AY121" s="53"/>
      <c r="AZ121" s="53"/>
      <c r="BA121" s="53"/>
      <c r="BB121" s="54"/>
    </row>
    <row r="122" spans="1:54" ht="18.95" customHeight="1" x14ac:dyDescent="0.15">
      <c r="A122" s="46"/>
      <c r="B122" s="51"/>
      <c r="C122" s="52"/>
      <c r="D122" s="51"/>
      <c r="E122" s="52"/>
      <c r="F122" s="51"/>
      <c r="G122" s="51"/>
      <c r="H122" s="52"/>
      <c r="I122" s="51"/>
      <c r="J122" s="52"/>
      <c r="K122" s="51"/>
      <c r="L122" s="51"/>
      <c r="M122" s="52"/>
      <c r="N122" s="51"/>
      <c r="O122" s="52"/>
      <c r="P122" s="51"/>
      <c r="Q122" s="51"/>
      <c r="R122" s="52"/>
      <c r="S122" s="51"/>
      <c r="T122" s="52"/>
      <c r="U122" s="51"/>
      <c r="V122" s="51"/>
      <c r="W122" s="52"/>
      <c r="X122" s="51"/>
      <c r="Y122" s="52"/>
      <c r="Z122" s="51"/>
      <c r="AA122" s="51"/>
      <c r="AB122" s="52"/>
      <c r="AC122" s="51"/>
      <c r="AD122" s="52"/>
      <c r="AE122" s="51"/>
      <c r="AF122" s="51"/>
      <c r="AG122" s="52"/>
      <c r="AH122" s="51"/>
      <c r="AI122" s="52"/>
      <c r="AJ122" s="51"/>
      <c r="AK122" s="51"/>
      <c r="AL122" s="51"/>
      <c r="AM122" s="52"/>
      <c r="AN122" s="52"/>
      <c r="AO122" s="53"/>
      <c r="AP122" s="52"/>
      <c r="AQ122" s="52"/>
      <c r="AR122" s="52"/>
      <c r="AS122" s="53"/>
      <c r="AT122" s="52"/>
      <c r="AU122" s="52"/>
      <c r="AV122" s="52"/>
      <c r="AW122" s="53"/>
      <c r="AX122" s="52"/>
      <c r="AY122" s="52"/>
      <c r="AZ122" s="52"/>
      <c r="BA122" s="52"/>
      <c r="BB122" s="54"/>
    </row>
    <row r="123" spans="1:54" ht="18.95" customHeight="1" x14ac:dyDescent="0.15">
      <c r="A123" s="46"/>
      <c r="B123" s="51"/>
      <c r="C123" s="52"/>
      <c r="D123" s="51"/>
      <c r="E123" s="52"/>
      <c r="F123" s="51"/>
      <c r="G123" s="51"/>
      <c r="H123" s="52"/>
      <c r="I123" s="51"/>
      <c r="J123" s="52"/>
      <c r="K123" s="51"/>
      <c r="L123" s="51"/>
      <c r="M123" s="52"/>
      <c r="N123" s="51"/>
      <c r="O123" s="52"/>
      <c r="P123" s="51"/>
      <c r="Q123" s="51"/>
      <c r="R123" s="52"/>
      <c r="S123" s="51"/>
      <c r="T123" s="52"/>
      <c r="U123" s="51"/>
      <c r="V123" s="51"/>
      <c r="W123" s="52"/>
      <c r="X123" s="51"/>
      <c r="Y123" s="52"/>
      <c r="Z123" s="51"/>
      <c r="AA123" s="51"/>
      <c r="AB123" s="52"/>
      <c r="AC123" s="51"/>
      <c r="AD123" s="52"/>
      <c r="AE123" s="51"/>
      <c r="AF123" s="51"/>
      <c r="AG123" s="52"/>
      <c r="AH123" s="51"/>
      <c r="AI123" s="52"/>
      <c r="AJ123" s="51"/>
      <c r="AK123" s="51"/>
      <c r="AL123" s="51"/>
      <c r="AM123" s="52"/>
      <c r="AN123" s="52"/>
      <c r="AO123" s="53"/>
      <c r="AP123" s="52"/>
      <c r="AQ123" s="52"/>
      <c r="AR123" s="52"/>
      <c r="AS123" s="53"/>
      <c r="AT123" s="52"/>
      <c r="AU123" s="52"/>
      <c r="AV123" s="52"/>
      <c r="AW123" s="53"/>
      <c r="AX123" s="52"/>
      <c r="AY123" s="52"/>
      <c r="AZ123" s="52"/>
      <c r="BA123" s="52"/>
      <c r="BB123" s="54"/>
    </row>
    <row r="124" spans="1:54" ht="18.95" customHeight="1" x14ac:dyDescent="0.15">
      <c r="A124" s="46"/>
      <c r="B124" s="51"/>
      <c r="C124" s="52"/>
      <c r="D124" s="51"/>
      <c r="E124" s="52"/>
      <c r="F124" s="51"/>
      <c r="G124" s="51"/>
      <c r="H124" s="52"/>
      <c r="I124" s="51"/>
      <c r="J124" s="52"/>
      <c r="K124" s="51"/>
      <c r="L124" s="51"/>
      <c r="M124" s="52"/>
      <c r="N124" s="51"/>
      <c r="O124" s="52"/>
      <c r="P124" s="51"/>
      <c r="Q124" s="51"/>
      <c r="R124" s="52"/>
      <c r="S124" s="51"/>
      <c r="T124" s="52"/>
      <c r="U124" s="51"/>
      <c r="V124" s="51"/>
      <c r="W124" s="52"/>
      <c r="X124" s="51"/>
      <c r="Y124" s="52"/>
      <c r="Z124" s="51"/>
      <c r="AA124" s="51"/>
      <c r="AB124" s="52"/>
      <c r="AC124" s="51"/>
      <c r="AD124" s="52"/>
      <c r="AE124" s="51"/>
      <c r="AF124" s="51"/>
      <c r="AG124" s="52"/>
      <c r="AH124" s="51"/>
      <c r="AI124" s="52"/>
      <c r="AJ124" s="51"/>
      <c r="AK124" s="51"/>
      <c r="AL124" s="51"/>
      <c r="AM124" s="52"/>
      <c r="AN124" s="52"/>
      <c r="AO124" s="53"/>
      <c r="AP124" s="52"/>
      <c r="AQ124" s="52"/>
      <c r="AR124" s="52"/>
      <c r="AS124" s="53"/>
      <c r="AT124" s="52"/>
      <c r="AU124" s="52"/>
      <c r="AV124" s="52"/>
      <c r="AW124" s="53"/>
      <c r="AX124" s="52"/>
      <c r="AY124" s="52"/>
      <c r="AZ124" s="52"/>
      <c r="BA124" s="52"/>
      <c r="BB124" s="54"/>
    </row>
    <row r="125" spans="1:54" ht="18.95" customHeight="1" x14ac:dyDescent="0.15">
      <c r="A125" s="4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1"/>
      <c r="AM125" s="52"/>
      <c r="AN125" s="52"/>
      <c r="AO125" s="53"/>
      <c r="AP125" s="52"/>
      <c r="AQ125" s="52"/>
      <c r="AR125" s="52"/>
      <c r="AS125" s="53"/>
      <c r="AT125" s="52"/>
      <c r="AU125" s="52"/>
      <c r="AV125" s="52"/>
      <c r="AW125" s="53"/>
      <c r="AX125" s="52"/>
      <c r="AY125" s="53"/>
      <c r="AZ125" s="53"/>
      <c r="BA125" s="53"/>
      <c r="BB125" s="54"/>
    </row>
    <row r="126" spans="1:54" ht="18.95" customHeight="1" x14ac:dyDescent="0.15">
      <c r="A126" s="46"/>
      <c r="B126" s="51"/>
      <c r="C126" s="52"/>
      <c r="D126" s="51"/>
      <c r="E126" s="52"/>
      <c r="F126" s="51"/>
      <c r="G126" s="51"/>
      <c r="H126" s="52"/>
      <c r="I126" s="51"/>
      <c r="J126" s="52"/>
      <c r="K126" s="51"/>
      <c r="L126" s="51"/>
      <c r="M126" s="52"/>
      <c r="N126" s="51"/>
      <c r="O126" s="52"/>
      <c r="P126" s="51"/>
      <c r="Q126" s="51"/>
      <c r="R126" s="52"/>
      <c r="S126" s="51"/>
      <c r="T126" s="52"/>
      <c r="U126" s="51"/>
      <c r="V126" s="51"/>
      <c r="W126" s="52"/>
      <c r="X126" s="51"/>
      <c r="Y126" s="52"/>
      <c r="Z126" s="51"/>
      <c r="AA126" s="51"/>
      <c r="AB126" s="52"/>
      <c r="AC126" s="51"/>
      <c r="AD126" s="52"/>
      <c r="AE126" s="51"/>
      <c r="AF126" s="51"/>
      <c r="AG126" s="52"/>
      <c r="AH126" s="51"/>
      <c r="AI126" s="52"/>
      <c r="AJ126" s="51"/>
      <c r="AK126" s="51"/>
      <c r="AL126" s="51"/>
      <c r="AM126" s="52"/>
      <c r="AN126" s="52"/>
      <c r="AO126" s="53"/>
      <c r="AP126" s="52"/>
      <c r="AQ126" s="52"/>
      <c r="AR126" s="52"/>
      <c r="AS126" s="53"/>
      <c r="AT126" s="52"/>
      <c r="AU126" s="52"/>
      <c r="AV126" s="52"/>
      <c r="AW126" s="53"/>
      <c r="AX126" s="52"/>
      <c r="AY126" s="52"/>
      <c r="AZ126" s="52"/>
      <c r="BA126" s="52"/>
      <c r="BB126" s="54"/>
    </row>
    <row r="127" spans="1:54" ht="18.95" customHeight="1" x14ac:dyDescent="0.15">
      <c r="A127" s="46"/>
      <c r="B127" s="51"/>
      <c r="C127" s="52"/>
      <c r="D127" s="51"/>
      <c r="E127" s="52"/>
      <c r="F127" s="51"/>
      <c r="G127" s="51"/>
      <c r="H127" s="52"/>
      <c r="I127" s="51"/>
      <c r="J127" s="52"/>
      <c r="K127" s="51"/>
      <c r="L127" s="51"/>
      <c r="M127" s="52"/>
      <c r="N127" s="51"/>
      <c r="O127" s="52"/>
      <c r="P127" s="51"/>
      <c r="Q127" s="51"/>
      <c r="R127" s="52"/>
      <c r="S127" s="51"/>
      <c r="T127" s="52"/>
      <c r="U127" s="51"/>
      <c r="V127" s="51"/>
      <c r="W127" s="52"/>
      <c r="X127" s="51"/>
      <c r="Y127" s="52"/>
      <c r="Z127" s="51"/>
      <c r="AA127" s="51"/>
      <c r="AB127" s="52"/>
      <c r="AC127" s="51"/>
      <c r="AD127" s="52"/>
      <c r="AE127" s="51"/>
      <c r="AF127" s="51"/>
      <c r="AG127" s="52"/>
      <c r="AH127" s="51"/>
      <c r="AI127" s="52"/>
      <c r="AJ127" s="51"/>
      <c r="AK127" s="51"/>
      <c r="AL127" s="51"/>
      <c r="AM127" s="52"/>
      <c r="AN127" s="52"/>
      <c r="AO127" s="53"/>
      <c r="AP127" s="52"/>
      <c r="AQ127" s="52"/>
      <c r="AR127" s="52"/>
      <c r="AS127" s="53"/>
      <c r="AT127" s="52"/>
      <c r="AU127" s="52"/>
      <c r="AV127" s="52"/>
      <c r="AW127" s="53"/>
      <c r="AX127" s="52"/>
      <c r="AY127" s="52"/>
      <c r="AZ127" s="52"/>
      <c r="BA127" s="52"/>
      <c r="BB127" s="54"/>
    </row>
    <row r="128" spans="1:54" ht="18.95" customHeight="1" x14ac:dyDescent="0.15">
      <c r="A128" s="46"/>
      <c r="B128" s="51"/>
      <c r="C128" s="52"/>
      <c r="D128" s="51"/>
      <c r="E128" s="52"/>
      <c r="F128" s="51"/>
      <c r="G128" s="51"/>
      <c r="H128" s="52"/>
      <c r="I128" s="51"/>
      <c r="J128" s="52"/>
      <c r="K128" s="51"/>
      <c r="L128" s="51"/>
      <c r="M128" s="52"/>
      <c r="N128" s="51"/>
      <c r="O128" s="52"/>
      <c r="P128" s="51"/>
      <c r="Q128" s="51"/>
      <c r="R128" s="52"/>
      <c r="S128" s="51"/>
      <c r="T128" s="52"/>
      <c r="U128" s="51"/>
      <c r="V128" s="51"/>
      <c r="W128" s="52"/>
      <c r="X128" s="51"/>
      <c r="Y128" s="52"/>
      <c r="Z128" s="51"/>
      <c r="AA128" s="51"/>
      <c r="AB128" s="52"/>
      <c r="AC128" s="51"/>
      <c r="AD128" s="52"/>
      <c r="AE128" s="51"/>
      <c r="AF128" s="51"/>
      <c r="AG128" s="52"/>
      <c r="AH128" s="51"/>
      <c r="AI128" s="52"/>
      <c r="AJ128" s="51"/>
      <c r="AK128" s="51"/>
      <c r="AL128" s="51"/>
      <c r="AM128" s="52"/>
      <c r="AN128" s="52"/>
      <c r="AO128" s="53"/>
      <c r="AP128" s="52"/>
      <c r="AQ128" s="52"/>
      <c r="AR128" s="52"/>
      <c r="AS128" s="53"/>
      <c r="AT128" s="52"/>
      <c r="AU128" s="52"/>
      <c r="AV128" s="52"/>
      <c r="AW128" s="53"/>
      <c r="AX128" s="52"/>
      <c r="AY128" s="52"/>
      <c r="AZ128" s="52"/>
      <c r="BA128" s="52"/>
      <c r="BB128" s="54"/>
    </row>
    <row r="129" spans="1:54" ht="24.9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</row>
    <row r="130" spans="1:54" ht="24.9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</row>
    <row r="131" spans="1:54" ht="24.95" customHeight="1" x14ac:dyDescent="0.15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5"/>
      <c r="AM131" s="47"/>
      <c r="AN131" s="47"/>
      <c r="AO131" s="47"/>
      <c r="AP131" s="48"/>
      <c r="AQ131" s="47"/>
      <c r="AR131" s="47"/>
      <c r="AS131" s="47"/>
      <c r="AT131" s="48"/>
      <c r="AU131" s="47"/>
      <c r="AV131" s="47"/>
      <c r="AW131" s="47"/>
      <c r="AX131" s="48"/>
      <c r="AY131" s="47"/>
      <c r="AZ131" s="47"/>
      <c r="BA131" s="47"/>
      <c r="BB131" s="49"/>
    </row>
    <row r="132" spans="1:54" ht="24.95" customHeight="1" x14ac:dyDescent="0.1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5"/>
      <c r="AM132" s="47"/>
      <c r="AN132" s="47"/>
      <c r="AO132" s="47"/>
      <c r="AP132" s="48"/>
      <c r="AQ132" s="47"/>
      <c r="AR132" s="47"/>
      <c r="AS132" s="47"/>
      <c r="AT132" s="48"/>
      <c r="AU132" s="47"/>
      <c r="AV132" s="47"/>
      <c r="AW132" s="47"/>
      <c r="AX132" s="48"/>
      <c r="AY132" s="47"/>
      <c r="AZ132" s="47"/>
      <c r="BA132" s="47"/>
      <c r="BB132" s="49"/>
    </row>
    <row r="133" spans="1:54" ht="18.95" customHeight="1" x14ac:dyDescent="0.15">
      <c r="A133" s="4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1"/>
      <c r="AM133" s="52"/>
      <c r="AN133" s="52"/>
      <c r="AO133" s="53"/>
      <c r="AP133" s="52"/>
      <c r="AQ133" s="52"/>
      <c r="AR133" s="52"/>
      <c r="AS133" s="53"/>
      <c r="AT133" s="52"/>
      <c r="AU133" s="52"/>
      <c r="AV133" s="52"/>
      <c r="AW133" s="53"/>
      <c r="AX133" s="52"/>
      <c r="AY133" s="53"/>
      <c r="AZ133" s="53"/>
      <c r="BA133" s="53"/>
      <c r="BB133" s="54"/>
    </row>
    <row r="134" spans="1:54" ht="18.95" customHeight="1" x14ac:dyDescent="0.15">
      <c r="A134" s="46"/>
      <c r="B134" s="51"/>
      <c r="C134" s="52"/>
      <c r="D134" s="51"/>
      <c r="E134" s="52"/>
      <c r="F134" s="51"/>
      <c r="G134" s="51"/>
      <c r="H134" s="52"/>
      <c r="I134" s="51"/>
      <c r="J134" s="52"/>
      <c r="K134" s="51"/>
      <c r="L134" s="51"/>
      <c r="M134" s="52"/>
      <c r="N134" s="51"/>
      <c r="O134" s="52"/>
      <c r="P134" s="51"/>
      <c r="Q134" s="51"/>
      <c r="R134" s="52"/>
      <c r="S134" s="51"/>
      <c r="T134" s="52"/>
      <c r="U134" s="51"/>
      <c r="V134" s="51"/>
      <c r="W134" s="52"/>
      <c r="X134" s="51"/>
      <c r="Y134" s="52"/>
      <c r="Z134" s="51"/>
      <c r="AA134" s="51"/>
      <c r="AB134" s="52"/>
      <c r="AC134" s="51"/>
      <c r="AD134" s="52"/>
      <c r="AE134" s="51"/>
      <c r="AF134" s="51"/>
      <c r="AG134" s="52"/>
      <c r="AH134" s="51"/>
      <c r="AI134" s="52"/>
      <c r="AJ134" s="51"/>
      <c r="AK134" s="51"/>
      <c r="AL134" s="51"/>
      <c r="AM134" s="52"/>
      <c r="AN134" s="52"/>
      <c r="AO134" s="53"/>
      <c r="AP134" s="52"/>
      <c r="AQ134" s="52"/>
      <c r="AR134" s="52"/>
      <c r="AS134" s="53"/>
      <c r="AT134" s="52"/>
      <c r="AU134" s="52"/>
      <c r="AV134" s="52"/>
      <c r="AW134" s="53"/>
      <c r="AX134" s="52"/>
      <c r="AY134" s="52"/>
      <c r="AZ134" s="52"/>
      <c r="BA134" s="52"/>
      <c r="BB134" s="54"/>
    </row>
    <row r="135" spans="1:54" ht="18.95" customHeight="1" x14ac:dyDescent="0.15">
      <c r="A135" s="46"/>
      <c r="B135" s="51"/>
      <c r="C135" s="52"/>
      <c r="D135" s="51"/>
      <c r="E135" s="52"/>
      <c r="F135" s="51"/>
      <c r="G135" s="51"/>
      <c r="H135" s="52"/>
      <c r="I135" s="51"/>
      <c r="J135" s="52"/>
      <c r="K135" s="51"/>
      <c r="L135" s="51"/>
      <c r="M135" s="52"/>
      <c r="N135" s="51"/>
      <c r="O135" s="52"/>
      <c r="P135" s="51"/>
      <c r="Q135" s="51"/>
      <c r="R135" s="52"/>
      <c r="S135" s="51"/>
      <c r="T135" s="52"/>
      <c r="U135" s="51"/>
      <c r="V135" s="51"/>
      <c r="W135" s="52"/>
      <c r="X135" s="51"/>
      <c r="Y135" s="52"/>
      <c r="Z135" s="51"/>
      <c r="AA135" s="51"/>
      <c r="AB135" s="52"/>
      <c r="AC135" s="51"/>
      <c r="AD135" s="52"/>
      <c r="AE135" s="51"/>
      <c r="AF135" s="51"/>
      <c r="AG135" s="52"/>
      <c r="AH135" s="51"/>
      <c r="AI135" s="52"/>
      <c r="AJ135" s="51"/>
      <c r="AK135" s="51"/>
      <c r="AL135" s="51"/>
      <c r="AM135" s="52"/>
      <c r="AN135" s="52"/>
      <c r="AO135" s="53"/>
      <c r="AP135" s="52"/>
      <c r="AQ135" s="52"/>
      <c r="AR135" s="52"/>
      <c r="AS135" s="53"/>
      <c r="AT135" s="52"/>
      <c r="AU135" s="52"/>
      <c r="AV135" s="52"/>
      <c r="AW135" s="53"/>
      <c r="AX135" s="52"/>
      <c r="AY135" s="52"/>
      <c r="AZ135" s="52"/>
      <c r="BA135" s="52"/>
      <c r="BB135" s="54"/>
    </row>
    <row r="136" spans="1:54" ht="18.95" customHeight="1" x14ac:dyDescent="0.15">
      <c r="A136" s="46"/>
      <c r="B136" s="51"/>
      <c r="C136" s="52"/>
      <c r="D136" s="51"/>
      <c r="E136" s="52"/>
      <c r="F136" s="51"/>
      <c r="G136" s="51"/>
      <c r="H136" s="52"/>
      <c r="I136" s="51"/>
      <c r="J136" s="52"/>
      <c r="K136" s="51"/>
      <c r="L136" s="51"/>
      <c r="M136" s="52"/>
      <c r="N136" s="51"/>
      <c r="O136" s="52"/>
      <c r="P136" s="51"/>
      <c r="Q136" s="51"/>
      <c r="R136" s="52"/>
      <c r="S136" s="51"/>
      <c r="T136" s="52"/>
      <c r="U136" s="51"/>
      <c r="V136" s="51"/>
      <c r="W136" s="52"/>
      <c r="X136" s="51"/>
      <c r="Y136" s="52"/>
      <c r="Z136" s="51"/>
      <c r="AA136" s="51"/>
      <c r="AB136" s="52"/>
      <c r="AC136" s="51"/>
      <c r="AD136" s="52"/>
      <c r="AE136" s="51"/>
      <c r="AF136" s="51"/>
      <c r="AG136" s="52"/>
      <c r="AH136" s="51"/>
      <c r="AI136" s="52"/>
      <c r="AJ136" s="51"/>
      <c r="AK136" s="51"/>
      <c r="AL136" s="51"/>
      <c r="AM136" s="52"/>
      <c r="AN136" s="52"/>
      <c r="AO136" s="53"/>
      <c r="AP136" s="52"/>
      <c r="AQ136" s="52"/>
      <c r="AR136" s="52"/>
      <c r="AS136" s="53"/>
      <c r="AT136" s="52"/>
      <c r="AU136" s="52"/>
      <c r="AV136" s="52"/>
      <c r="AW136" s="53"/>
      <c r="AX136" s="52"/>
      <c r="AY136" s="52"/>
      <c r="AZ136" s="52"/>
      <c r="BA136" s="52"/>
      <c r="BB136" s="54"/>
    </row>
    <row r="137" spans="1:54" ht="18.95" customHeight="1" x14ac:dyDescent="0.15">
      <c r="A137" s="4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1"/>
      <c r="AM137" s="52"/>
      <c r="AN137" s="52"/>
      <c r="AO137" s="53"/>
      <c r="AP137" s="52"/>
      <c r="AQ137" s="52"/>
      <c r="AR137" s="52"/>
      <c r="AS137" s="53"/>
      <c r="AT137" s="52"/>
      <c r="AU137" s="52"/>
      <c r="AV137" s="52"/>
      <c r="AW137" s="53"/>
      <c r="AX137" s="52"/>
      <c r="AY137" s="53"/>
      <c r="AZ137" s="53"/>
      <c r="BA137" s="53"/>
      <c r="BB137" s="54"/>
    </row>
    <row r="138" spans="1:54" ht="18.95" customHeight="1" x14ac:dyDescent="0.15">
      <c r="A138" s="46"/>
      <c r="B138" s="51"/>
      <c r="C138" s="52"/>
      <c r="D138" s="51"/>
      <c r="E138" s="52"/>
      <c r="F138" s="51"/>
      <c r="G138" s="51"/>
      <c r="H138" s="52"/>
      <c r="I138" s="51"/>
      <c r="J138" s="52"/>
      <c r="K138" s="51"/>
      <c r="L138" s="51"/>
      <c r="M138" s="52"/>
      <c r="N138" s="51"/>
      <c r="O138" s="52"/>
      <c r="P138" s="51"/>
      <c r="Q138" s="51"/>
      <c r="R138" s="52"/>
      <c r="S138" s="51"/>
      <c r="T138" s="52"/>
      <c r="U138" s="51"/>
      <c r="V138" s="51"/>
      <c r="W138" s="52"/>
      <c r="X138" s="51"/>
      <c r="Y138" s="52"/>
      <c r="Z138" s="51"/>
      <c r="AA138" s="51"/>
      <c r="AB138" s="52"/>
      <c r="AC138" s="51"/>
      <c r="AD138" s="52"/>
      <c r="AE138" s="51"/>
      <c r="AF138" s="51"/>
      <c r="AG138" s="52"/>
      <c r="AH138" s="51"/>
      <c r="AI138" s="52"/>
      <c r="AJ138" s="51"/>
      <c r="AK138" s="51"/>
      <c r="AL138" s="51"/>
      <c r="AM138" s="52"/>
      <c r="AN138" s="52"/>
      <c r="AO138" s="53"/>
      <c r="AP138" s="52"/>
      <c r="AQ138" s="52"/>
      <c r="AR138" s="52"/>
      <c r="AS138" s="53"/>
      <c r="AT138" s="52"/>
      <c r="AU138" s="52"/>
      <c r="AV138" s="52"/>
      <c r="AW138" s="53"/>
      <c r="AX138" s="52"/>
      <c r="AY138" s="52"/>
      <c r="AZ138" s="52"/>
      <c r="BA138" s="52"/>
      <c r="BB138" s="54"/>
    </row>
    <row r="139" spans="1:54" ht="18.95" customHeight="1" x14ac:dyDescent="0.15">
      <c r="A139" s="46"/>
      <c r="B139" s="51"/>
      <c r="C139" s="52"/>
      <c r="D139" s="51"/>
      <c r="E139" s="52"/>
      <c r="F139" s="51"/>
      <c r="G139" s="51"/>
      <c r="H139" s="52"/>
      <c r="I139" s="51"/>
      <c r="J139" s="52"/>
      <c r="K139" s="51"/>
      <c r="L139" s="51"/>
      <c r="M139" s="52"/>
      <c r="N139" s="51"/>
      <c r="O139" s="52"/>
      <c r="P139" s="51"/>
      <c r="Q139" s="51"/>
      <c r="R139" s="52"/>
      <c r="S139" s="51"/>
      <c r="T139" s="52"/>
      <c r="U139" s="51"/>
      <c r="V139" s="51"/>
      <c r="W139" s="52"/>
      <c r="X139" s="51"/>
      <c r="Y139" s="52"/>
      <c r="Z139" s="51"/>
      <c r="AA139" s="51"/>
      <c r="AB139" s="52"/>
      <c r="AC139" s="51"/>
      <c r="AD139" s="52"/>
      <c r="AE139" s="51"/>
      <c r="AF139" s="51"/>
      <c r="AG139" s="52"/>
      <c r="AH139" s="51"/>
      <c r="AI139" s="52"/>
      <c r="AJ139" s="51"/>
      <c r="AK139" s="51"/>
      <c r="AL139" s="51"/>
      <c r="AM139" s="52"/>
      <c r="AN139" s="52"/>
      <c r="AO139" s="53"/>
      <c r="AP139" s="52"/>
      <c r="AQ139" s="52"/>
      <c r="AR139" s="52"/>
      <c r="AS139" s="53"/>
      <c r="AT139" s="52"/>
      <c r="AU139" s="52"/>
      <c r="AV139" s="52"/>
      <c r="AW139" s="53"/>
      <c r="AX139" s="52"/>
      <c r="AY139" s="52"/>
      <c r="AZ139" s="52"/>
      <c r="BA139" s="52"/>
      <c r="BB139" s="54"/>
    </row>
    <row r="140" spans="1:54" ht="18.95" customHeight="1" x14ac:dyDescent="0.15">
      <c r="A140" s="46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2"/>
      <c r="N140" s="51"/>
      <c r="O140" s="52"/>
      <c r="P140" s="51"/>
      <c r="Q140" s="51"/>
      <c r="R140" s="52"/>
      <c r="S140" s="51"/>
      <c r="T140" s="52"/>
      <c r="U140" s="51"/>
      <c r="V140" s="51"/>
      <c r="W140" s="52"/>
      <c r="X140" s="51"/>
      <c r="Y140" s="52"/>
      <c r="Z140" s="51"/>
      <c r="AA140" s="51"/>
      <c r="AB140" s="52"/>
      <c r="AC140" s="51"/>
      <c r="AD140" s="52"/>
      <c r="AE140" s="51"/>
      <c r="AF140" s="51"/>
      <c r="AG140" s="52"/>
      <c r="AH140" s="51"/>
      <c r="AI140" s="52"/>
      <c r="AJ140" s="51"/>
      <c r="AK140" s="51"/>
      <c r="AL140" s="51"/>
      <c r="AM140" s="52"/>
      <c r="AN140" s="52"/>
      <c r="AO140" s="53"/>
      <c r="AP140" s="52"/>
      <c r="AQ140" s="52"/>
      <c r="AR140" s="52"/>
      <c r="AS140" s="53"/>
      <c r="AT140" s="52"/>
      <c r="AU140" s="52"/>
      <c r="AV140" s="52"/>
      <c r="AW140" s="53"/>
      <c r="AX140" s="52"/>
      <c r="AY140" s="52"/>
      <c r="AZ140" s="52"/>
      <c r="BA140" s="52"/>
      <c r="BB140" s="54"/>
    </row>
    <row r="141" spans="1:54" ht="18.95" customHeight="1" x14ac:dyDescent="0.15">
      <c r="A141" s="46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1"/>
      <c r="AM141" s="52"/>
      <c r="AN141" s="52"/>
      <c r="AO141" s="53"/>
      <c r="AP141" s="52"/>
      <c r="AQ141" s="52"/>
      <c r="AR141" s="52"/>
      <c r="AS141" s="53"/>
      <c r="AT141" s="52"/>
      <c r="AU141" s="52"/>
      <c r="AV141" s="52"/>
      <c r="AW141" s="53"/>
      <c r="AX141" s="52"/>
      <c r="AY141" s="53"/>
      <c r="AZ141" s="53"/>
      <c r="BA141" s="53"/>
      <c r="BB141" s="54"/>
    </row>
    <row r="142" spans="1:54" ht="18.95" customHeight="1" x14ac:dyDescent="0.15">
      <c r="A142" s="46"/>
      <c r="B142" s="51"/>
      <c r="C142" s="52"/>
      <c r="D142" s="51"/>
      <c r="E142" s="52"/>
      <c r="F142" s="51"/>
      <c r="G142" s="51"/>
      <c r="H142" s="52"/>
      <c r="I142" s="51"/>
      <c r="J142" s="52"/>
      <c r="K142" s="51"/>
      <c r="L142" s="51"/>
      <c r="M142" s="52"/>
      <c r="N142" s="51"/>
      <c r="O142" s="52"/>
      <c r="P142" s="51"/>
      <c r="Q142" s="51"/>
      <c r="R142" s="52"/>
      <c r="S142" s="51"/>
      <c r="T142" s="52"/>
      <c r="U142" s="51"/>
      <c r="V142" s="51"/>
      <c r="W142" s="52"/>
      <c r="X142" s="51"/>
      <c r="Y142" s="52"/>
      <c r="Z142" s="51"/>
      <c r="AA142" s="51"/>
      <c r="AB142" s="52"/>
      <c r="AC142" s="51"/>
      <c r="AD142" s="52"/>
      <c r="AE142" s="51"/>
      <c r="AF142" s="51"/>
      <c r="AG142" s="52"/>
      <c r="AH142" s="51"/>
      <c r="AI142" s="52"/>
      <c r="AJ142" s="51"/>
      <c r="AK142" s="51"/>
      <c r="AL142" s="51"/>
      <c r="AM142" s="52"/>
      <c r="AN142" s="52"/>
      <c r="AO142" s="53"/>
      <c r="AP142" s="52"/>
      <c r="AQ142" s="52"/>
      <c r="AR142" s="52"/>
      <c r="AS142" s="53"/>
      <c r="AT142" s="52"/>
      <c r="AU142" s="52"/>
      <c r="AV142" s="52"/>
      <c r="AW142" s="53"/>
      <c r="AX142" s="52"/>
      <c r="AY142" s="52"/>
      <c r="AZ142" s="52"/>
      <c r="BA142" s="52"/>
      <c r="BB142" s="54"/>
    </row>
    <row r="143" spans="1:54" ht="18.95" customHeight="1" x14ac:dyDescent="0.15">
      <c r="A143" s="46"/>
      <c r="B143" s="51"/>
      <c r="C143" s="52"/>
      <c r="D143" s="51"/>
      <c r="E143" s="52"/>
      <c r="F143" s="51"/>
      <c r="G143" s="51"/>
      <c r="H143" s="52"/>
      <c r="I143" s="51"/>
      <c r="J143" s="52"/>
      <c r="K143" s="51"/>
      <c r="L143" s="51"/>
      <c r="M143" s="52"/>
      <c r="N143" s="51"/>
      <c r="O143" s="52"/>
      <c r="P143" s="51"/>
      <c r="Q143" s="51"/>
      <c r="R143" s="52"/>
      <c r="S143" s="51"/>
      <c r="T143" s="52"/>
      <c r="U143" s="51"/>
      <c r="V143" s="51"/>
      <c r="W143" s="52"/>
      <c r="X143" s="51"/>
      <c r="Y143" s="52"/>
      <c r="Z143" s="51"/>
      <c r="AA143" s="51"/>
      <c r="AB143" s="52"/>
      <c r="AC143" s="51"/>
      <c r="AD143" s="52"/>
      <c r="AE143" s="51"/>
      <c r="AF143" s="51"/>
      <c r="AG143" s="52"/>
      <c r="AH143" s="51"/>
      <c r="AI143" s="52"/>
      <c r="AJ143" s="51"/>
      <c r="AK143" s="51"/>
      <c r="AL143" s="51"/>
      <c r="AM143" s="52"/>
      <c r="AN143" s="52"/>
      <c r="AO143" s="53"/>
      <c r="AP143" s="52"/>
      <c r="AQ143" s="52"/>
      <c r="AR143" s="52"/>
      <c r="AS143" s="53"/>
      <c r="AT143" s="52"/>
      <c r="AU143" s="52"/>
      <c r="AV143" s="52"/>
      <c r="AW143" s="53"/>
      <c r="AX143" s="52"/>
      <c r="AY143" s="52"/>
      <c r="AZ143" s="52"/>
      <c r="BA143" s="52"/>
      <c r="BB143" s="54"/>
    </row>
    <row r="144" spans="1:54" ht="18.95" customHeight="1" x14ac:dyDescent="0.15">
      <c r="A144" s="46"/>
      <c r="B144" s="51"/>
      <c r="C144" s="52"/>
      <c r="D144" s="51"/>
      <c r="E144" s="52"/>
      <c r="F144" s="51"/>
      <c r="G144" s="51"/>
      <c r="H144" s="52"/>
      <c r="I144" s="51"/>
      <c r="J144" s="52"/>
      <c r="K144" s="51"/>
      <c r="L144" s="51"/>
      <c r="M144" s="52"/>
      <c r="N144" s="51"/>
      <c r="O144" s="52"/>
      <c r="P144" s="51"/>
      <c r="Q144" s="51"/>
      <c r="R144" s="52"/>
      <c r="S144" s="51"/>
      <c r="T144" s="52"/>
      <c r="U144" s="51"/>
      <c r="V144" s="51"/>
      <c r="W144" s="52"/>
      <c r="X144" s="51"/>
      <c r="Y144" s="52"/>
      <c r="Z144" s="51"/>
      <c r="AA144" s="51"/>
      <c r="AB144" s="52"/>
      <c r="AC144" s="51"/>
      <c r="AD144" s="52"/>
      <c r="AE144" s="51"/>
      <c r="AF144" s="51"/>
      <c r="AG144" s="52"/>
      <c r="AH144" s="51"/>
      <c r="AI144" s="52"/>
      <c r="AJ144" s="51"/>
      <c r="AK144" s="51"/>
      <c r="AL144" s="51"/>
      <c r="AM144" s="52"/>
      <c r="AN144" s="52"/>
      <c r="AO144" s="53"/>
      <c r="AP144" s="52"/>
      <c r="AQ144" s="52"/>
      <c r="AR144" s="52"/>
      <c r="AS144" s="53"/>
      <c r="AT144" s="52"/>
      <c r="AU144" s="52"/>
      <c r="AV144" s="52"/>
      <c r="AW144" s="53"/>
      <c r="AX144" s="52"/>
      <c r="AY144" s="52"/>
      <c r="AZ144" s="52"/>
      <c r="BA144" s="52"/>
      <c r="BB144" s="54"/>
    </row>
    <row r="145" spans="1:54" ht="18.95" customHeight="1" x14ac:dyDescent="0.15">
      <c r="A145" s="46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1"/>
      <c r="AM145" s="52"/>
      <c r="AN145" s="52"/>
      <c r="AO145" s="53"/>
      <c r="AP145" s="52"/>
      <c r="AQ145" s="52"/>
      <c r="AR145" s="52"/>
      <c r="AS145" s="53"/>
      <c r="AT145" s="52"/>
      <c r="AU145" s="52"/>
      <c r="AV145" s="52"/>
      <c r="AW145" s="53"/>
      <c r="AX145" s="52"/>
      <c r="AY145" s="53"/>
      <c r="AZ145" s="53"/>
      <c r="BA145" s="53"/>
      <c r="BB145" s="54"/>
    </row>
    <row r="146" spans="1:54" ht="18.95" customHeight="1" x14ac:dyDescent="0.15">
      <c r="A146" s="46"/>
      <c r="B146" s="51"/>
      <c r="C146" s="52"/>
      <c r="D146" s="51"/>
      <c r="E146" s="52"/>
      <c r="F146" s="51"/>
      <c r="G146" s="51"/>
      <c r="H146" s="52"/>
      <c r="I146" s="51"/>
      <c r="J146" s="52"/>
      <c r="K146" s="51"/>
      <c r="L146" s="51"/>
      <c r="M146" s="52"/>
      <c r="N146" s="51"/>
      <c r="O146" s="52"/>
      <c r="P146" s="51"/>
      <c r="Q146" s="51"/>
      <c r="R146" s="52"/>
      <c r="S146" s="51"/>
      <c r="T146" s="52"/>
      <c r="U146" s="51"/>
      <c r="V146" s="51"/>
      <c r="W146" s="52"/>
      <c r="X146" s="51"/>
      <c r="Y146" s="52"/>
      <c r="Z146" s="51"/>
      <c r="AA146" s="51"/>
      <c r="AB146" s="52"/>
      <c r="AC146" s="51"/>
      <c r="AD146" s="52"/>
      <c r="AE146" s="51"/>
      <c r="AF146" s="51"/>
      <c r="AG146" s="52"/>
      <c r="AH146" s="51"/>
      <c r="AI146" s="52"/>
      <c r="AJ146" s="51"/>
      <c r="AK146" s="51"/>
      <c r="AL146" s="51"/>
      <c r="AM146" s="52"/>
      <c r="AN146" s="52"/>
      <c r="AO146" s="53"/>
      <c r="AP146" s="52"/>
      <c r="AQ146" s="52"/>
      <c r="AR146" s="52"/>
      <c r="AS146" s="53"/>
      <c r="AT146" s="52"/>
      <c r="AU146" s="52"/>
      <c r="AV146" s="52"/>
      <c r="AW146" s="53"/>
      <c r="AX146" s="52"/>
      <c r="AY146" s="52"/>
      <c r="AZ146" s="52"/>
      <c r="BA146" s="52"/>
      <c r="BB146" s="54"/>
    </row>
    <row r="147" spans="1:54" ht="18.95" customHeight="1" x14ac:dyDescent="0.15">
      <c r="A147" s="46"/>
      <c r="B147" s="51"/>
      <c r="C147" s="52"/>
      <c r="D147" s="51"/>
      <c r="E147" s="52"/>
      <c r="F147" s="51"/>
      <c r="G147" s="51"/>
      <c r="H147" s="52"/>
      <c r="I147" s="51"/>
      <c r="J147" s="52"/>
      <c r="K147" s="51"/>
      <c r="L147" s="51"/>
      <c r="M147" s="52"/>
      <c r="N147" s="51"/>
      <c r="O147" s="52"/>
      <c r="P147" s="51"/>
      <c r="Q147" s="51"/>
      <c r="R147" s="52"/>
      <c r="S147" s="51"/>
      <c r="T147" s="52"/>
      <c r="U147" s="51"/>
      <c r="V147" s="51"/>
      <c r="W147" s="52"/>
      <c r="X147" s="51"/>
      <c r="Y147" s="52"/>
      <c r="Z147" s="51"/>
      <c r="AA147" s="51"/>
      <c r="AB147" s="52"/>
      <c r="AC147" s="51"/>
      <c r="AD147" s="52"/>
      <c r="AE147" s="51"/>
      <c r="AF147" s="51"/>
      <c r="AG147" s="52"/>
      <c r="AH147" s="51"/>
      <c r="AI147" s="52"/>
      <c r="AJ147" s="51"/>
      <c r="AK147" s="51"/>
      <c r="AL147" s="51"/>
      <c r="AM147" s="52"/>
      <c r="AN147" s="52"/>
      <c r="AO147" s="53"/>
      <c r="AP147" s="52"/>
      <c r="AQ147" s="52"/>
      <c r="AR147" s="52"/>
      <c r="AS147" s="53"/>
      <c r="AT147" s="52"/>
      <c r="AU147" s="52"/>
      <c r="AV147" s="52"/>
      <c r="AW147" s="53"/>
      <c r="AX147" s="52"/>
      <c r="AY147" s="52"/>
      <c r="AZ147" s="52"/>
      <c r="BA147" s="52"/>
      <c r="BB147" s="54"/>
    </row>
    <row r="148" spans="1:54" ht="18.95" customHeight="1" x14ac:dyDescent="0.15">
      <c r="A148" s="46"/>
      <c r="B148" s="51"/>
      <c r="C148" s="52"/>
      <c r="D148" s="51"/>
      <c r="E148" s="52"/>
      <c r="F148" s="51"/>
      <c r="G148" s="51"/>
      <c r="H148" s="52"/>
      <c r="I148" s="51"/>
      <c r="J148" s="52"/>
      <c r="K148" s="51"/>
      <c r="L148" s="51"/>
      <c r="M148" s="52"/>
      <c r="N148" s="51"/>
      <c r="O148" s="52"/>
      <c r="P148" s="51"/>
      <c r="Q148" s="51"/>
      <c r="R148" s="52"/>
      <c r="S148" s="51"/>
      <c r="T148" s="52"/>
      <c r="U148" s="51"/>
      <c r="V148" s="51"/>
      <c r="W148" s="52"/>
      <c r="X148" s="51"/>
      <c r="Y148" s="52"/>
      <c r="Z148" s="51"/>
      <c r="AA148" s="51"/>
      <c r="AB148" s="52"/>
      <c r="AC148" s="51"/>
      <c r="AD148" s="52"/>
      <c r="AE148" s="51"/>
      <c r="AF148" s="51"/>
      <c r="AG148" s="52"/>
      <c r="AH148" s="51"/>
      <c r="AI148" s="52"/>
      <c r="AJ148" s="51"/>
      <c r="AK148" s="51"/>
      <c r="AL148" s="51"/>
      <c r="AM148" s="52"/>
      <c r="AN148" s="52"/>
      <c r="AO148" s="53"/>
      <c r="AP148" s="52"/>
      <c r="AQ148" s="52"/>
      <c r="AR148" s="52"/>
      <c r="AS148" s="53"/>
      <c r="AT148" s="52"/>
      <c r="AU148" s="52"/>
      <c r="AV148" s="52"/>
      <c r="AW148" s="53"/>
      <c r="AX148" s="52"/>
      <c r="AY148" s="52"/>
      <c r="AZ148" s="52"/>
      <c r="BA148" s="52"/>
      <c r="BB148" s="54"/>
    </row>
    <row r="149" spans="1:54" ht="18.95" customHeight="1" x14ac:dyDescent="0.15">
      <c r="A149" s="4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1"/>
      <c r="AM149" s="52"/>
      <c r="AN149" s="52"/>
      <c r="AO149" s="53"/>
      <c r="AP149" s="52"/>
      <c r="AQ149" s="52"/>
      <c r="AR149" s="52"/>
      <c r="AS149" s="53"/>
      <c r="AT149" s="52"/>
      <c r="AU149" s="52"/>
      <c r="AV149" s="52"/>
      <c r="AW149" s="53"/>
      <c r="AX149" s="52"/>
      <c r="AY149" s="53"/>
      <c r="AZ149" s="53"/>
      <c r="BA149" s="53"/>
      <c r="BB149" s="54"/>
    </row>
    <row r="150" spans="1:54" ht="18.95" customHeight="1" x14ac:dyDescent="0.15">
      <c r="A150" s="46"/>
      <c r="B150" s="51"/>
      <c r="C150" s="52"/>
      <c r="D150" s="51"/>
      <c r="E150" s="52"/>
      <c r="F150" s="51"/>
      <c r="G150" s="51"/>
      <c r="H150" s="52"/>
      <c r="I150" s="51"/>
      <c r="J150" s="52"/>
      <c r="K150" s="51"/>
      <c r="L150" s="51"/>
      <c r="M150" s="52"/>
      <c r="N150" s="51"/>
      <c r="O150" s="52"/>
      <c r="P150" s="51"/>
      <c r="Q150" s="51"/>
      <c r="R150" s="52"/>
      <c r="S150" s="51"/>
      <c r="T150" s="52"/>
      <c r="U150" s="51"/>
      <c r="V150" s="51"/>
      <c r="W150" s="52"/>
      <c r="X150" s="51"/>
      <c r="Y150" s="52"/>
      <c r="Z150" s="51"/>
      <c r="AA150" s="51"/>
      <c r="AB150" s="52"/>
      <c r="AC150" s="51"/>
      <c r="AD150" s="52"/>
      <c r="AE150" s="51"/>
      <c r="AF150" s="51"/>
      <c r="AG150" s="52"/>
      <c r="AH150" s="51"/>
      <c r="AI150" s="52"/>
      <c r="AJ150" s="51"/>
      <c r="AK150" s="51"/>
      <c r="AL150" s="51"/>
      <c r="AM150" s="52"/>
      <c r="AN150" s="52"/>
      <c r="AO150" s="53"/>
      <c r="AP150" s="52"/>
      <c r="AQ150" s="52"/>
      <c r="AR150" s="52"/>
      <c r="AS150" s="53"/>
      <c r="AT150" s="52"/>
      <c r="AU150" s="52"/>
      <c r="AV150" s="52"/>
      <c r="AW150" s="53"/>
      <c r="AX150" s="52"/>
      <c r="AY150" s="52"/>
      <c r="AZ150" s="52"/>
      <c r="BA150" s="52"/>
      <c r="BB150" s="54"/>
    </row>
    <row r="151" spans="1:54" ht="18.95" customHeight="1" x14ac:dyDescent="0.15">
      <c r="A151" s="46"/>
      <c r="B151" s="51"/>
      <c r="C151" s="52"/>
      <c r="D151" s="51"/>
      <c r="E151" s="52"/>
      <c r="F151" s="51"/>
      <c r="G151" s="51"/>
      <c r="H151" s="52"/>
      <c r="I151" s="51"/>
      <c r="J151" s="52"/>
      <c r="K151" s="51"/>
      <c r="L151" s="51"/>
      <c r="M151" s="52"/>
      <c r="N151" s="51"/>
      <c r="O151" s="52"/>
      <c r="P151" s="51"/>
      <c r="Q151" s="51"/>
      <c r="R151" s="52"/>
      <c r="S151" s="51"/>
      <c r="T151" s="52"/>
      <c r="U151" s="51"/>
      <c r="V151" s="51"/>
      <c r="W151" s="52"/>
      <c r="X151" s="51"/>
      <c r="Y151" s="52"/>
      <c r="Z151" s="51"/>
      <c r="AA151" s="51"/>
      <c r="AB151" s="52"/>
      <c r="AC151" s="51"/>
      <c r="AD151" s="52"/>
      <c r="AE151" s="51"/>
      <c r="AF151" s="51"/>
      <c r="AG151" s="52"/>
      <c r="AH151" s="51"/>
      <c r="AI151" s="52"/>
      <c r="AJ151" s="51"/>
      <c r="AK151" s="51"/>
      <c r="AL151" s="51"/>
      <c r="AM151" s="52"/>
      <c r="AN151" s="52"/>
      <c r="AO151" s="53"/>
      <c r="AP151" s="52"/>
      <c r="AQ151" s="52"/>
      <c r="AR151" s="52"/>
      <c r="AS151" s="53"/>
      <c r="AT151" s="52"/>
      <c r="AU151" s="52"/>
      <c r="AV151" s="52"/>
      <c r="AW151" s="53"/>
      <c r="AX151" s="52"/>
      <c r="AY151" s="52"/>
      <c r="AZ151" s="52"/>
      <c r="BA151" s="52"/>
      <c r="BB151" s="54"/>
    </row>
    <row r="152" spans="1:54" ht="18.95" customHeight="1" x14ac:dyDescent="0.15">
      <c r="A152" s="46"/>
      <c r="B152" s="51"/>
      <c r="C152" s="52"/>
      <c r="D152" s="51"/>
      <c r="E152" s="52"/>
      <c r="F152" s="51"/>
      <c r="G152" s="51"/>
      <c r="H152" s="52"/>
      <c r="I152" s="51"/>
      <c r="J152" s="52"/>
      <c r="K152" s="51"/>
      <c r="L152" s="51"/>
      <c r="M152" s="52"/>
      <c r="N152" s="51"/>
      <c r="O152" s="52"/>
      <c r="P152" s="51"/>
      <c r="Q152" s="51"/>
      <c r="R152" s="52"/>
      <c r="S152" s="51"/>
      <c r="T152" s="52"/>
      <c r="U152" s="51"/>
      <c r="V152" s="51"/>
      <c r="W152" s="52"/>
      <c r="X152" s="51"/>
      <c r="Y152" s="52"/>
      <c r="Z152" s="51"/>
      <c r="AA152" s="51"/>
      <c r="AB152" s="52"/>
      <c r="AC152" s="51"/>
      <c r="AD152" s="52"/>
      <c r="AE152" s="51"/>
      <c r="AF152" s="51"/>
      <c r="AG152" s="52"/>
      <c r="AH152" s="51"/>
      <c r="AI152" s="52"/>
      <c r="AJ152" s="51"/>
      <c r="AK152" s="51"/>
      <c r="AL152" s="51"/>
      <c r="AM152" s="52"/>
      <c r="AN152" s="52"/>
      <c r="AO152" s="53"/>
      <c r="AP152" s="52"/>
      <c r="AQ152" s="52"/>
      <c r="AR152" s="52"/>
      <c r="AS152" s="53"/>
      <c r="AT152" s="52"/>
      <c r="AU152" s="52"/>
      <c r="AV152" s="52"/>
      <c r="AW152" s="53"/>
      <c r="AX152" s="52"/>
      <c r="AY152" s="52"/>
      <c r="AZ152" s="52"/>
      <c r="BA152" s="52"/>
      <c r="BB152" s="54"/>
    </row>
    <row r="153" spans="1:54" ht="18.95" customHeight="1" x14ac:dyDescent="0.15">
      <c r="A153" s="4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1"/>
      <c r="AM153" s="52"/>
      <c r="AN153" s="52"/>
      <c r="AO153" s="53"/>
      <c r="AP153" s="52"/>
      <c r="AQ153" s="52"/>
      <c r="AR153" s="52"/>
      <c r="AS153" s="53"/>
      <c r="AT153" s="52"/>
      <c r="AU153" s="52"/>
      <c r="AV153" s="52"/>
      <c r="AW153" s="53"/>
      <c r="AX153" s="52"/>
      <c r="AY153" s="53"/>
      <c r="AZ153" s="53"/>
      <c r="BA153" s="53"/>
      <c r="BB153" s="54"/>
    </row>
    <row r="154" spans="1:54" ht="18.95" customHeight="1" x14ac:dyDescent="0.15">
      <c r="A154" s="46"/>
      <c r="B154" s="51"/>
      <c r="C154" s="52"/>
      <c r="D154" s="51"/>
      <c r="E154" s="52"/>
      <c r="F154" s="51"/>
      <c r="G154" s="51"/>
      <c r="H154" s="52"/>
      <c r="I154" s="51"/>
      <c r="J154" s="52"/>
      <c r="K154" s="51"/>
      <c r="L154" s="51"/>
      <c r="M154" s="52"/>
      <c r="N154" s="51"/>
      <c r="O154" s="52"/>
      <c r="P154" s="51"/>
      <c r="Q154" s="51"/>
      <c r="R154" s="52"/>
      <c r="S154" s="51"/>
      <c r="T154" s="52"/>
      <c r="U154" s="51"/>
      <c r="V154" s="51"/>
      <c r="W154" s="52"/>
      <c r="X154" s="51"/>
      <c r="Y154" s="52"/>
      <c r="Z154" s="51"/>
      <c r="AA154" s="51"/>
      <c r="AB154" s="52"/>
      <c r="AC154" s="51"/>
      <c r="AD154" s="52"/>
      <c r="AE154" s="51"/>
      <c r="AF154" s="51"/>
      <c r="AG154" s="52"/>
      <c r="AH154" s="51"/>
      <c r="AI154" s="52"/>
      <c r="AJ154" s="51"/>
      <c r="AK154" s="51"/>
      <c r="AL154" s="51"/>
      <c r="AM154" s="52"/>
      <c r="AN154" s="52"/>
      <c r="AO154" s="53"/>
      <c r="AP154" s="52"/>
      <c r="AQ154" s="52"/>
      <c r="AR154" s="52"/>
      <c r="AS154" s="53"/>
      <c r="AT154" s="52"/>
      <c r="AU154" s="52"/>
      <c r="AV154" s="52"/>
      <c r="AW154" s="53"/>
      <c r="AX154" s="52"/>
      <c r="AY154" s="52"/>
      <c r="AZ154" s="52"/>
      <c r="BA154" s="52"/>
      <c r="BB154" s="54"/>
    </row>
    <row r="155" spans="1:54" ht="18.95" customHeight="1" x14ac:dyDescent="0.15">
      <c r="A155" s="46"/>
      <c r="B155" s="51"/>
      <c r="C155" s="52"/>
      <c r="D155" s="51"/>
      <c r="E155" s="52"/>
      <c r="F155" s="51"/>
      <c r="G155" s="51"/>
      <c r="H155" s="52"/>
      <c r="I155" s="51"/>
      <c r="J155" s="52"/>
      <c r="K155" s="51"/>
      <c r="L155" s="51"/>
      <c r="M155" s="52"/>
      <c r="N155" s="51"/>
      <c r="O155" s="52"/>
      <c r="P155" s="51"/>
      <c r="Q155" s="51"/>
      <c r="R155" s="52"/>
      <c r="S155" s="51"/>
      <c r="T155" s="52"/>
      <c r="U155" s="51"/>
      <c r="V155" s="51"/>
      <c r="W155" s="52"/>
      <c r="X155" s="51"/>
      <c r="Y155" s="52"/>
      <c r="Z155" s="51"/>
      <c r="AA155" s="51"/>
      <c r="AB155" s="52"/>
      <c r="AC155" s="51"/>
      <c r="AD155" s="52"/>
      <c r="AE155" s="51"/>
      <c r="AF155" s="51"/>
      <c r="AG155" s="52"/>
      <c r="AH155" s="51"/>
      <c r="AI155" s="52"/>
      <c r="AJ155" s="51"/>
      <c r="AK155" s="51"/>
      <c r="AL155" s="51"/>
      <c r="AM155" s="52"/>
      <c r="AN155" s="52"/>
      <c r="AO155" s="53"/>
      <c r="AP155" s="52"/>
      <c r="AQ155" s="52"/>
      <c r="AR155" s="52"/>
      <c r="AS155" s="53"/>
      <c r="AT155" s="52"/>
      <c r="AU155" s="52"/>
      <c r="AV155" s="52"/>
      <c r="AW155" s="53"/>
      <c r="AX155" s="52"/>
      <c r="AY155" s="52"/>
      <c r="AZ155" s="52"/>
      <c r="BA155" s="52"/>
      <c r="BB155" s="54"/>
    </row>
    <row r="156" spans="1:54" ht="18.95" customHeight="1" x14ac:dyDescent="0.15">
      <c r="A156" s="46"/>
      <c r="B156" s="51"/>
      <c r="C156" s="52"/>
      <c r="D156" s="51"/>
      <c r="E156" s="52"/>
      <c r="F156" s="51"/>
      <c r="G156" s="51"/>
      <c r="H156" s="52"/>
      <c r="I156" s="51"/>
      <c r="J156" s="52"/>
      <c r="K156" s="51"/>
      <c r="L156" s="51"/>
      <c r="M156" s="52"/>
      <c r="N156" s="51"/>
      <c r="O156" s="52"/>
      <c r="P156" s="51"/>
      <c r="Q156" s="51"/>
      <c r="R156" s="52"/>
      <c r="S156" s="51"/>
      <c r="T156" s="52"/>
      <c r="U156" s="51"/>
      <c r="V156" s="51"/>
      <c r="W156" s="52"/>
      <c r="X156" s="51"/>
      <c r="Y156" s="52"/>
      <c r="Z156" s="51"/>
      <c r="AA156" s="51"/>
      <c r="AB156" s="52"/>
      <c r="AC156" s="51"/>
      <c r="AD156" s="52"/>
      <c r="AE156" s="51"/>
      <c r="AF156" s="51"/>
      <c r="AG156" s="52"/>
      <c r="AH156" s="51"/>
      <c r="AI156" s="52"/>
      <c r="AJ156" s="51"/>
      <c r="AK156" s="51"/>
      <c r="AL156" s="51"/>
      <c r="AM156" s="52"/>
      <c r="AN156" s="52"/>
      <c r="AO156" s="53"/>
      <c r="AP156" s="52"/>
      <c r="AQ156" s="52"/>
      <c r="AR156" s="52"/>
      <c r="AS156" s="53"/>
      <c r="AT156" s="52"/>
      <c r="AU156" s="52"/>
      <c r="AV156" s="52"/>
      <c r="AW156" s="53"/>
      <c r="AX156" s="52"/>
      <c r="AY156" s="52"/>
      <c r="AZ156" s="52"/>
      <c r="BA156" s="52"/>
      <c r="BB156" s="54"/>
    </row>
    <row r="157" spans="1:54" ht="18.95" customHeight="1" x14ac:dyDescent="0.15">
      <c r="A157" s="4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1"/>
      <c r="AM157" s="52"/>
      <c r="AN157" s="52"/>
      <c r="AO157" s="53"/>
      <c r="AP157" s="52"/>
      <c r="AQ157" s="52"/>
      <c r="AR157" s="52"/>
      <c r="AS157" s="53"/>
      <c r="AT157" s="52"/>
      <c r="AU157" s="52"/>
      <c r="AV157" s="52"/>
      <c r="AW157" s="53"/>
      <c r="AX157" s="52"/>
      <c r="AY157" s="53"/>
      <c r="AZ157" s="53"/>
      <c r="BA157" s="53"/>
      <c r="BB157" s="54"/>
    </row>
    <row r="158" spans="1:54" ht="18.95" customHeight="1" x14ac:dyDescent="0.15">
      <c r="A158" s="46"/>
      <c r="B158" s="51"/>
      <c r="C158" s="52"/>
      <c r="D158" s="51"/>
      <c r="E158" s="52"/>
      <c r="F158" s="51"/>
      <c r="G158" s="51"/>
      <c r="H158" s="52"/>
      <c r="I158" s="51"/>
      <c r="J158" s="52"/>
      <c r="K158" s="51"/>
      <c r="L158" s="51"/>
      <c r="M158" s="52"/>
      <c r="N158" s="51"/>
      <c r="O158" s="52"/>
      <c r="P158" s="51"/>
      <c r="Q158" s="51"/>
      <c r="R158" s="52"/>
      <c r="S158" s="51"/>
      <c r="T158" s="52"/>
      <c r="U158" s="51"/>
      <c r="V158" s="51"/>
      <c r="W158" s="52"/>
      <c r="X158" s="51"/>
      <c r="Y158" s="52"/>
      <c r="Z158" s="51"/>
      <c r="AA158" s="51"/>
      <c r="AB158" s="52"/>
      <c r="AC158" s="51"/>
      <c r="AD158" s="52"/>
      <c r="AE158" s="51"/>
      <c r="AF158" s="51"/>
      <c r="AG158" s="52"/>
      <c r="AH158" s="51"/>
      <c r="AI158" s="52"/>
      <c r="AJ158" s="51"/>
      <c r="AK158" s="51"/>
      <c r="AL158" s="51"/>
      <c r="AM158" s="52"/>
      <c r="AN158" s="52"/>
      <c r="AO158" s="53"/>
      <c r="AP158" s="52"/>
      <c r="AQ158" s="52"/>
      <c r="AR158" s="52"/>
      <c r="AS158" s="53"/>
      <c r="AT158" s="52"/>
      <c r="AU158" s="52"/>
      <c r="AV158" s="52"/>
      <c r="AW158" s="53"/>
      <c r="AX158" s="52"/>
      <c r="AY158" s="52"/>
      <c r="AZ158" s="52"/>
      <c r="BA158" s="52"/>
      <c r="BB158" s="54"/>
    </row>
    <row r="159" spans="1:54" ht="18.95" customHeight="1" x14ac:dyDescent="0.15">
      <c r="A159" s="46"/>
      <c r="B159" s="51"/>
      <c r="C159" s="52"/>
      <c r="D159" s="51"/>
      <c r="E159" s="52"/>
      <c r="F159" s="51"/>
      <c r="G159" s="51"/>
      <c r="H159" s="52"/>
      <c r="I159" s="51"/>
      <c r="J159" s="52"/>
      <c r="K159" s="51"/>
      <c r="L159" s="51"/>
      <c r="M159" s="52"/>
      <c r="N159" s="51"/>
      <c r="O159" s="52"/>
      <c r="P159" s="51"/>
      <c r="Q159" s="51"/>
      <c r="R159" s="52"/>
      <c r="S159" s="51"/>
      <c r="T159" s="52"/>
      <c r="U159" s="51"/>
      <c r="V159" s="51"/>
      <c r="W159" s="52"/>
      <c r="X159" s="51"/>
      <c r="Y159" s="52"/>
      <c r="Z159" s="51"/>
      <c r="AA159" s="51"/>
      <c r="AB159" s="52"/>
      <c r="AC159" s="51"/>
      <c r="AD159" s="52"/>
      <c r="AE159" s="51"/>
      <c r="AF159" s="51"/>
      <c r="AG159" s="52"/>
      <c r="AH159" s="51"/>
      <c r="AI159" s="52"/>
      <c r="AJ159" s="51"/>
      <c r="AK159" s="51"/>
      <c r="AL159" s="51"/>
      <c r="AM159" s="52"/>
      <c r="AN159" s="52"/>
      <c r="AO159" s="53"/>
      <c r="AP159" s="52"/>
      <c r="AQ159" s="52"/>
      <c r="AR159" s="52"/>
      <c r="AS159" s="53"/>
      <c r="AT159" s="52"/>
      <c r="AU159" s="52"/>
      <c r="AV159" s="52"/>
      <c r="AW159" s="53"/>
      <c r="AX159" s="52"/>
      <c r="AY159" s="52"/>
      <c r="AZ159" s="52"/>
      <c r="BA159" s="52"/>
      <c r="BB159" s="54"/>
    </row>
    <row r="160" spans="1:54" ht="18.95" customHeight="1" x14ac:dyDescent="0.15">
      <c r="A160" s="46"/>
      <c r="B160" s="51"/>
      <c r="C160" s="52"/>
      <c r="D160" s="51"/>
      <c r="E160" s="52"/>
      <c r="F160" s="51"/>
      <c r="G160" s="51"/>
      <c r="H160" s="52"/>
      <c r="I160" s="51"/>
      <c r="J160" s="52"/>
      <c r="K160" s="51"/>
      <c r="L160" s="51"/>
      <c r="M160" s="52"/>
      <c r="N160" s="51"/>
      <c r="O160" s="52"/>
      <c r="P160" s="51"/>
      <c r="Q160" s="51"/>
      <c r="R160" s="52"/>
      <c r="S160" s="51"/>
      <c r="T160" s="52"/>
      <c r="U160" s="51"/>
      <c r="V160" s="51"/>
      <c r="W160" s="52"/>
      <c r="X160" s="51"/>
      <c r="Y160" s="52"/>
      <c r="Z160" s="51"/>
      <c r="AA160" s="51"/>
      <c r="AB160" s="52"/>
      <c r="AC160" s="51"/>
      <c r="AD160" s="52"/>
      <c r="AE160" s="51"/>
      <c r="AF160" s="51"/>
      <c r="AG160" s="52"/>
      <c r="AH160" s="51"/>
      <c r="AI160" s="52"/>
      <c r="AJ160" s="51"/>
      <c r="AK160" s="51"/>
      <c r="AL160" s="51"/>
      <c r="AM160" s="52"/>
      <c r="AN160" s="52"/>
      <c r="AO160" s="53"/>
      <c r="AP160" s="52"/>
      <c r="AQ160" s="52"/>
      <c r="AR160" s="52"/>
      <c r="AS160" s="53"/>
      <c r="AT160" s="52"/>
      <c r="AU160" s="52"/>
      <c r="AV160" s="52"/>
      <c r="AW160" s="53"/>
      <c r="AX160" s="52"/>
      <c r="AY160" s="52"/>
      <c r="AZ160" s="52"/>
      <c r="BA160" s="52"/>
      <c r="BB160" s="54"/>
    </row>
    <row r="161" spans="1:54" ht="24.9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</row>
    <row r="162" spans="1:54" ht="24.9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</row>
    <row r="163" spans="1:54" ht="24.95" customHeight="1" x14ac:dyDescent="0.15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5"/>
      <c r="AM163" s="47"/>
      <c r="AN163" s="47"/>
      <c r="AO163" s="47"/>
      <c r="AP163" s="48"/>
      <c r="AQ163" s="47"/>
      <c r="AR163" s="47"/>
      <c r="AS163" s="47"/>
      <c r="AT163" s="48"/>
      <c r="AU163" s="47"/>
      <c r="AV163" s="47"/>
      <c r="AW163" s="47"/>
      <c r="AX163" s="48"/>
      <c r="AY163" s="47"/>
      <c r="AZ163" s="47"/>
      <c r="BA163" s="47"/>
      <c r="BB163" s="49"/>
    </row>
    <row r="164" spans="1:54" ht="24.95" customHeight="1" x14ac:dyDescent="0.15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5"/>
      <c r="AM164" s="47"/>
      <c r="AN164" s="47"/>
      <c r="AO164" s="47"/>
      <c r="AP164" s="48"/>
      <c r="AQ164" s="47"/>
      <c r="AR164" s="47"/>
      <c r="AS164" s="47"/>
      <c r="AT164" s="48"/>
      <c r="AU164" s="47"/>
      <c r="AV164" s="47"/>
      <c r="AW164" s="47"/>
      <c r="AX164" s="48"/>
      <c r="AY164" s="47"/>
      <c r="AZ164" s="47"/>
      <c r="BA164" s="47"/>
      <c r="BB164" s="49"/>
    </row>
    <row r="165" spans="1:54" ht="18.95" customHeight="1" x14ac:dyDescent="0.15">
      <c r="A165" s="46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1"/>
      <c r="AM165" s="52"/>
      <c r="AN165" s="52"/>
      <c r="AO165" s="53"/>
      <c r="AP165" s="52"/>
      <c r="AQ165" s="52"/>
      <c r="AR165" s="52"/>
      <c r="AS165" s="53"/>
      <c r="AT165" s="52"/>
      <c r="AU165" s="52"/>
      <c r="AV165" s="52"/>
      <c r="AW165" s="53"/>
      <c r="AX165" s="52"/>
      <c r="AY165" s="53"/>
      <c r="AZ165" s="53"/>
      <c r="BA165" s="53"/>
      <c r="BB165" s="54"/>
    </row>
    <row r="166" spans="1:54" ht="18.95" customHeight="1" x14ac:dyDescent="0.15">
      <c r="A166" s="46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2"/>
      <c r="N166" s="51"/>
      <c r="O166" s="52"/>
      <c r="P166" s="51"/>
      <c r="Q166" s="51"/>
      <c r="R166" s="52"/>
      <c r="S166" s="51"/>
      <c r="T166" s="52"/>
      <c r="U166" s="51"/>
      <c r="V166" s="51"/>
      <c r="W166" s="52"/>
      <c r="X166" s="51"/>
      <c r="Y166" s="52"/>
      <c r="Z166" s="51"/>
      <c r="AA166" s="51"/>
      <c r="AB166" s="52"/>
      <c r="AC166" s="51"/>
      <c r="AD166" s="52"/>
      <c r="AE166" s="51"/>
      <c r="AF166" s="51"/>
      <c r="AG166" s="52"/>
      <c r="AH166" s="51"/>
      <c r="AI166" s="52"/>
      <c r="AJ166" s="51"/>
      <c r="AK166" s="51"/>
      <c r="AL166" s="51"/>
      <c r="AM166" s="52"/>
      <c r="AN166" s="52"/>
      <c r="AO166" s="53"/>
      <c r="AP166" s="52"/>
      <c r="AQ166" s="52"/>
      <c r="AR166" s="52"/>
      <c r="AS166" s="53"/>
      <c r="AT166" s="52"/>
      <c r="AU166" s="52"/>
      <c r="AV166" s="52"/>
      <c r="AW166" s="53"/>
      <c r="AX166" s="52"/>
      <c r="AY166" s="52"/>
      <c r="AZ166" s="52"/>
      <c r="BA166" s="52"/>
      <c r="BB166" s="54"/>
    </row>
    <row r="167" spans="1:54" ht="18.95" customHeight="1" x14ac:dyDescent="0.15">
      <c r="A167" s="46"/>
      <c r="B167" s="51"/>
      <c r="C167" s="52"/>
      <c r="D167" s="51"/>
      <c r="E167" s="52"/>
      <c r="F167" s="51"/>
      <c r="G167" s="51"/>
      <c r="H167" s="52"/>
      <c r="I167" s="51"/>
      <c r="J167" s="52"/>
      <c r="K167" s="51"/>
      <c r="L167" s="51"/>
      <c r="M167" s="52"/>
      <c r="N167" s="51"/>
      <c r="O167" s="52"/>
      <c r="P167" s="51"/>
      <c r="Q167" s="51"/>
      <c r="R167" s="52"/>
      <c r="S167" s="51"/>
      <c r="T167" s="52"/>
      <c r="U167" s="51"/>
      <c r="V167" s="51"/>
      <c r="W167" s="52"/>
      <c r="X167" s="51"/>
      <c r="Y167" s="52"/>
      <c r="Z167" s="51"/>
      <c r="AA167" s="51"/>
      <c r="AB167" s="52"/>
      <c r="AC167" s="51"/>
      <c r="AD167" s="52"/>
      <c r="AE167" s="51"/>
      <c r="AF167" s="51"/>
      <c r="AG167" s="52"/>
      <c r="AH167" s="51"/>
      <c r="AI167" s="52"/>
      <c r="AJ167" s="51"/>
      <c r="AK167" s="51"/>
      <c r="AL167" s="51"/>
      <c r="AM167" s="52"/>
      <c r="AN167" s="52"/>
      <c r="AO167" s="53"/>
      <c r="AP167" s="52"/>
      <c r="AQ167" s="52"/>
      <c r="AR167" s="52"/>
      <c r="AS167" s="53"/>
      <c r="AT167" s="52"/>
      <c r="AU167" s="52"/>
      <c r="AV167" s="52"/>
      <c r="AW167" s="53"/>
      <c r="AX167" s="52"/>
      <c r="AY167" s="52"/>
      <c r="AZ167" s="52"/>
      <c r="BA167" s="52"/>
      <c r="BB167" s="54"/>
    </row>
    <row r="168" spans="1:54" ht="18.95" customHeight="1" x14ac:dyDescent="0.15">
      <c r="A168" s="46"/>
      <c r="B168" s="51"/>
      <c r="C168" s="52"/>
      <c r="D168" s="51"/>
      <c r="E168" s="52"/>
      <c r="F168" s="51"/>
      <c r="G168" s="51"/>
      <c r="H168" s="52"/>
      <c r="I168" s="51"/>
      <c r="J168" s="52"/>
      <c r="K168" s="51"/>
      <c r="L168" s="51"/>
      <c r="M168" s="52"/>
      <c r="N168" s="51"/>
      <c r="O168" s="52"/>
      <c r="P168" s="51"/>
      <c r="Q168" s="51"/>
      <c r="R168" s="52"/>
      <c r="S168" s="51"/>
      <c r="T168" s="52"/>
      <c r="U168" s="51"/>
      <c r="V168" s="51"/>
      <c r="W168" s="52"/>
      <c r="X168" s="51"/>
      <c r="Y168" s="52"/>
      <c r="Z168" s="51"/>
      <c r="AA168" s="51"/>
      <c r="AB168" s="52"/>
      <c r="AC168" s="51"/>
      <c r="AD168" s="52"/>
      <c r="AE168" s="51"/>
      <c r="AF168" s="51"/>
      <c r="AG168" s="52"/>
      <c r="AH168" s="51"/>
      <c r="AI168" s="52"/>
      <c r="AJ168" s="51"/>
      <c r="AK168" s="51"/>
      <c r="AL168" s="51"/>
      <c r="AM168" s="52"/>
      <c r="AN168" s="52"/>
      <c r="AO168" s="53"/>
      <c r="AP168" s="52"/>
      <c r="AQ168" s="52"/>
      <c r="AR168" s="52"/>
      <c r="AS168" s="53"/>
      <c r="AT168" s="52"/>
      <c r="AU168" s="52"/>
      <c r="AV168" s="52"/>
      <c r="AW168" s="53"/>
      <c r="AX168" s="52"/>
      <c r="AY168" s="52"/>
      <c r="AZ168" s="52"/>
      <c r="BA168" s="52"/>
      <c r="BB168" s="54"/>
    </row>
    <row r="169" spans="1:54" ht="18.95" customHeight="1" x14ac:dyDescent="0.15">
      <c r="A169" s="4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1"/>
      <c r="AM169" s="52"/>
      <c r="AN169" s="52"/>
      <c r="AO169" s="53"/>
      <c r="AP169" s="52"/>
      <c r="AQ169" s="52"/>
      <c r="AR169" s="52"/>
      <c r="AS169" s="53"/>
      <c r="AT169" s="52"/>
      <c r="AU169" s="52"/>
      <c r="AV169" s="52"/>
      <c r="AW169" s="53"/>
      <c r="AX169" s="52"/>
      <c r="AY169" s="53"/>
      <c r="AZ169" s="53"/>
      <c r="BA169" s="53"/>
      <c r="BB169" s="54"/>
    </row>
    <row r="170" spans="1:54" ht="18.95" customHeight="1" x14ac:dyDescent="0.15">
      <c r="A170" s="46"/>
      <c r="B170" s="51"/>
      <c r="C170" s="52"/>
      <c r="D170" s="51"/>
      <c r="E170" s="52"/>
      <c r="F170" s="51"/>
      <c r="G170" s="51"/>
      <c r="H170" s="52"/>
      <c r="I170" s="51"/>
      <c r="J170" s="52"/>
      <c r="K170" s="51"/>
      <c r="L170" s="51"/>
      <c r="M170" s="52"/>
      <c r="N170" s="51"/>
      <c r="O170" s="52"/>
      <c r="P170" s="51"/>
      <c r="Q170" s="51"/>
      <c r="R170" s="52"/>
      <c r="S170" s="51"/>
      <c r="T170" s="52"/>
      <c r="U170" s="51"/>
      <c r="V170" s="51"/>
      <c r="W170" s="52"/>
      <c r="X170" s="51"/>
      <c r="Y170" s="52"/>
      <c r="Z170" s="51"/>
      <c r="AA170" s="51"/>
      <c r="AB170" s="52"/>
      <c r="AC170" s="51"/>
      <c r="AD170" s="52"/>
      <c r="AE170" s="51"/>
      <c r="AF170" s="51"/>
      <c r="AG170" s="52"/>
      <c r="AH170" s="51"/>
      <c r="AI170" s="52"/>
      <c r="AJ170" s="51"/>
      <c r="AK170" s="51"/>
      <c r="AL170" s="51"/>
      <c r="AM170" s="52"/>
      <c r="AN170" s="52"/>
      <c r="AO170" s="53"/>
      <c r="AP170" s="52"/>
      <c r="AQ170" s="52"/>
      <c r="AR170" s="52"/>
      <c r="AS170" s="53"/>
      <c r="AT170" s="52"/>
      <c r="AU170" s="52"/>
      <c r="AV170" s="52"/>
      <c r="AW170" s="53"/>
      <c r="AX170" s="52"/>
      <c r="AY170" s="52"/>
      <c r="AZ170" s="52"/>
      <c r="BA170" s="52"/>
      <c r="BB170" s="54"/>
    </row>
    <row r="171" spans="1:54" ht="18.95" customHeight="1" x14ac:dyDescent="0.15">
      <c r="A171" s="46"/>
      <c r="B171" s="51"/>
      <c r="C171" s="52"/>
      <c r="D171" s="51"/>
      <c r="E171" s="52"/>
      <c r="F171" s="51"/>
      <c r="G171" s="51"/>
      <c r="H171" s="52"/>
      <c r="I171" s="51"/>
      <c r="J171" s="52"/>
      <c r="K171" s="51"/>
      <c r="L171" s="51"/>
      <c r="M171" s="52"/>
      <c r="N171" s="51"/>
      <c r="O171" s="52"/>
      <c r="P171" s="51"/>
      <c r="Q171" s="51"/>
      <c r="R171" s="52"/>
      <c r="S171" s="51"/>
      <c r="T171" s="52"/>
      <c r="U171" s="51"/>
      <c r="V171" s="51"/>
      <c r="W171" s="52"/>
      <c r="X171" s="51"/>
      <c r="Y171" s="52"/>
      <c r="Z171" s="51"/>
      <c r="AA171" s="51"/>
      <c r="AB171" s="52"/>
      <c r="AC171" s="51"/>
      <c r="AD171" s="52"/>
      <c r="AE171" s="51"/>
      <c r="AF171" s="51"/>
      <c r="AG171" s="52"/>
      <c r="AH171" s="51"/>
      <c r="AI171" s="52"/>
      <c r="AJ171" s="51"/>
      <c r="AK171" s="51"/>
      <c r="AL171" s="51"/>
      <c r="AM171" s="52"/>
      <c r="AN171" s="52"/>
      <c r="AO171" s="53"/>
      <c r="AP171" s="52"/>
      <c r="AQ171" s="52"/>
      <c r="AR171" s="52"/>
      <c r="AS171" s="53"/>
      <c r="AT171" s="52"/>
      <c r="AU171" s="52"/>
      <c r="AV171" s="52"/>
      <c r="AW171" s="53"/>
      <c r="AX171" s="52"/>
      <c r="AY171" s="52"/>
      <c r="AZ171" s="52"/>
      <c r="BA171" s="52"/>
      <c r="BB171" s="54"/>
    </row>
    <row r="172" spans="1:54" ht="18.95" customHeight="1" x14ac:dyDescent="0.15">
      <c r="A172" s="46"/>
      <c r="B172" s="51"/>
      <c r="C172" s="52"/>
      <c r="D172" s="51"/>
      <c r="E172" s="52"/>
      <c r="F172" s="51"/>
      <c r="G172" s="51"/>
      <c r="H172" s="52"/>
      <c r="I172" s="51"/>
      <c r="J172" s="52"/>
      <c r="K172" s="51"/>
      <c r="L172" s="51"/>
      <c r="M172" s="52"/>
      <c r="N172" s="51"/>
      <c r="O172" s="52"/>
      <c r="P172" s="51"/>
      <c r="Q172" s="51"/>
      <c r="R172" s="52"/>
      <c r="S172" s="51"/>
      <c r="T172" s="52"/>
      <c r="U172" s="51"/>
      <c r="V172" s="51"/>
      <c r="W172" s="52"/>
      <c r="X172" s="51"/>
      <c r="Y172" s="52"/>
      <c r="Z172" s="51"/>
      <c r="AA172" s="51"/>
      <c r="AB172" s="52"/>
      <c r="AC172" s="51"/>
      <c r="AD172" s="52"/>
      <c r="AE172" s="51"/>
      <c r="AF172" s="51"/>
      <c r="AG172" s="52"/>
      <c r="AH172" s="51"/>
      <c r="AI172" s="52"/>
      <c r="AJ172" s="51"/>
      <c r="AK172" s="51"/>
      <c r="AL172" s="51"/>
      <c r="AM172" s="52"/>
      <c r="AN172" s="52"/>
      <c r="AO172" s="53"/>
      <c r="AP172" s="52"/>
      <c r="AQ172" s="52"/>
      <c r="AR172" s="52"/>
      <c r="AS172" s="53"/>
      <c r="AT172" s="52"/>
      <c r="AU172" s="52"/>
      <c r="AV172" s="52"/>
      <c r="AW172" s="53"/>
      <c r="AX172" s="52"/>
      <c r="AY172" s="52"/>
      <c r="AZ172" s="52"/>
      <c r="BA172" s="52"/>
      <c r="BB172" s="54"/>
    </row>
    <row r="173" spans="1:54" ht="18.95" customHeight="1" x14ac:dyDescent="0.15">
      <c r="A173" s="4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1"/>
      <c r="AM173" s="52"/>
      <c r="AN173" s="52"/>
      <c r="AO173" s="53"/>
      <c r="AP173" s="52"/>
      <c r="AQ173" s="52"/>
      <c r="AR173" s="52"/>
      <c r="AS173" s="53"/>
      <c r="AT173" s="52"/>
      <c r="AU173" s="52"/>
      <c r="AV173" s="52"/>
      <c r="AW173" s="53"/>
      <c r="AX173" s="52"/>
      <c r="AY173" s="53"/>
      <c r="AZ173" s="53"/>
      <c r="BA173" s="53"/>
      <c r="BB173" s="54"/>
    </row>
    <row r="174" spans="1:54" ht="18.95" customHeight="1" x14ac:dyDescent="0.15">
      <c r="A174" s="46"/>
      <c r="B174" s="51"/>
      <c r="C174" s="52"/>
      <c r="D174" s="51"/>
      <c r="E174" s="52"/>
      <c r="F174" s="51"/>
      <c r="G174" s="51"/>
      <c r="H174" s="52"/>
      <c r="I174" s="51"/>
      <c r="J174" s="52"/>
      <c r="K174" s="51"/>
      <c r="L174" s="51"/>
      <c r="M174" s="52"/>
      <c r="N174" s="51"/>
      <c r="O174" s="52"/>
      <c r="P174" s="51"/>
      <c r="Q174" s="51"/>
      <c r="R174" s="52"/>
      <c r="S174" s="51"/>
      <c r="T174" s="52"/>
      <c r="U174" s="51"/>
      <c r="V174" s="51"/>
      <c r="W174" s="52"/>
      <c r="X174" s="51"/>
      <c r="Y174" s="52"/>
      <c r="Z174" s="51"/>
      <c r="AA174" s="51"/>
      <c r="AB174" s="52"/>
      <c r="AC174" s="51"/>
      <c r="AD174" s="52"/>
      <c r="AE174" s="51"/>
      <c r="AF174" s="51"/>
      <c r="AG174" s="52"/>
      <c r="AH174" s="51"/>
      <c r="AI174" s="52"/>
      <c r="AJ174" s="51"/>
      <c r="AK174" s="51"/>
      <c r="AL174" s="51"/>
      <c r="AM174" s="52"/>
      <c r="AN174" s="52"/>
      <c r="AO174" s="53"/>
      <c r="AP174" s="52"/>
      <c r="AQ174" s="52"/>
      <c r="AR174" s="52"/>
      <c r="AS174" s="53"/>
      <c r="AT174" s="52"/>
      <c r="AU174" s="52"/>
      <c r="AV174" s="52"/>
      <c r="AW174" s="53"/>
      <c r="AX174" s="52"/>
      <c r="AY174" s="52"/>
      <c r="AZ174" s="52"/>
      <c r="BA174" s="52"/>
      <c r="BB174" s="54"/>
    </row>
    <row r="175" spans="1:54" ht="18.95" customHeight="1" x14ac:dyDescent="0.15">
      <c r="A175" s="46"/>
      <c r="B175" s="51"/>
      <c r="C175" s="52"/>
      <c r="D175" s="51"/>
      <c r="E175" s="52"/>
      <c r="F175" s="51"/>
      <c r="G175" s="51"/>
      <c r="H175" s="52"/>
      <c r="I175" s="51"/>
      <c r="J175" s="52"/>
      <c r="K175" s="51"/>
      <c r="L175" s="51"/>
      <c r="M175" s="52"/>
      <c r="N175" s="51"/>
      <c r="O175" s="52"/>
      <c r="P175" s="51"/>
      <c r="Q175" s="51"/>
      <c r="R175" s="52"/>
      <c r="S175" s="51"/>
      <c r="T175" s="52"/>
      <c r="U175" s="51"/>
      <c r="V175" s="51"/>
      <c r="W175" s="52"/>
      <c r="X175" s="51"/>
      <c r="Y175" s="52"/>
      <c r="Z175" s="51"/>
      <c r="AA175" s="51"/>
      <c r="AB175" s="52"/>
      <c r="AC175" s="51"/>
      <c r="AD175" s="52"/>
      <c r="AE175" s="51"/>
      <c r="AF175" s="51"/>
      <c r="AG175" s="52"/>
      <c r="AH175" s="51"/>
      <c r="AI175" s="52"/>
      <c r="AJ175" s="51"/>
      <c r="AK175" s="51"/>
      <c r="AL175" s="51"/>
      <c r="AM175" s="52"/>
      <c r="AN175" s="52"/>
      <c r="AO175" s="53"/>
      <c r="AP175" s="52"/>
      <c r="AQ175" s="52"/>
      <c r="AR175" s="52"/>
      <c r="AS175" s="53"/>
      <c r="AT175" s="52"/>
      <c r="AU175" s="52"/>
      <c r="AV175" s="52"/>
      <c r="AW175" s="53"/>
      <c r="AX175" s="52"/>
      <c r="AY175" s="52"/>
      <c r="AZ175" s="52"/>
      <c r="BA175" s="52"/>
      <c r="BB175" s="54"/>
    </row>
    <row r="176" spans="1:54" ht="18.95" customHeight="1" x14ac:dyDescent="0.15">
      <c r="A176" s="46"/>
      <c r="B176" s="51"/>
      <c r="C176" s="52"/>
      <c r="D176" s="51"/>
      <c r="E176" s="52"/>
      <c r="F176" s="51"/>
      <c r="G176" s="51"/>
      <c r="H176" s="52"/>
      <c r="I176" s="51"/>
      <c r="J176" s="52"/>
      <c r="K176" s="51"/>
      <c r="L176" s="51"/>
      <c r="M176" s="52"/>
      <c r="N176" s="51"/>
      <c r="O176" s="52"/>
      <c r="P176" s="51"/>
      <c r="Q176" s="51"/>
      <c r="R176" s="52"/>
      <c r="S176" s="51"/>
      <c r="T176" s="52"/>
      <c r="U176" s="51"/>
      <c r="V176" s="51"/>
      <c r="W176" s="52"/>
      <c r="X176" s="51"/>
      <c r="Y176" s="52"/>
      <c r="Z176" s="51"/>
      <c r="AA176" s="51"/>
      <c r="AB176" s="52"/>
      <c r="AC176" s="51"/>
      <c r="AD176" s="52"/>
      <c r="AE176" s="51"/>
      <c r="AF176" s="51"/>
      <c r="AG176" s="52"/>
      <c r="AH176" s="51"/>
      <c r="AI176" s="52"/>
      <c r="AJ176" s="51"/>
      <c r="AK176" s="51"/>
      <c r="AL176" s="51"/>
      <c r="AM176" s="52"/>
      <c r="AN176" s="52"/>
      <c r="AO176" s="53"/>
      <c r="AP176" s="52"/>
      <c r="AQ176" s="52"/>
      <c r="AR176" s="52"/>
      <c r="AS176" s="53"/>
      <c r="AT176" s="52"/>
      <c r="AU176" s="52"/>
      <c r="AV176" s="52"/>
      <c r="AW176" s="53"/>
      <c r="AX176" s="52"/>
      <c r="AY176" s="52"/>
      <c r="AZ176" s="52"/>
      <c r="BA176" s="52"/>
      <c r="BB176" s="54"/>
    </row>
    <row r="177" spans="1:54" ht="18.95" customHeight="1" x14ac:dyDescent="0.15">
      <c r="A177" s="46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1"/>
      <c r="AM177" s="52"/>
      <c r="AN177" s="52"/>
      <c r="AO177" s="53"/>
      <c r="AP177" s="52"/>
      <c r="AQ177" s="52"/>
      <c r="AR177" s="52"/>
      <c r="AS177" s="53"/>
      <c r="AT177" s="52"/>
      <c r="AU177" s="52"/>
      <c r="AV177" s="52"/>
      <c r="AW177" s="53"/>
      <c r="AX177" s="52"/>
      <c r="AY177" s="53"/>
      <c r="AZ177" s="53"/>
      <c r="BA177" s="53"/>
      <c r="BB177" s="54"/>
    </row>
    <row r="178" spans="1:54" ht="18.95" customHeight="1" x14ac:dyDescent="0.15">
      <c r="A178" s="46"/>
      <c r="B178" s="51"/>
      <c r="C178" s="52"/>
      <c r="D178" s="51"/>
      <c r="E178" s="52"/>
      <c r="F178" s="51"/>
      <c r="G178" s="51"/>
      <c r="H178" s="52"/>
      <c r="I178" s="51"/>
      <c r="J178" s="52"/>
      <c r="K178" s="51"/>
      <c r="L178" s="51"/>
      <c r="M178" s="52"/>
      <c r="N178" s="51"/>
      <c r="O178" s="52"/>
      <c r="P178" s="51"/>
      <c r="Q178" s="51"/>
      <c r="R178" s="52"/>
      <c r="S178" s="51"/>
      <c r="T178" s="52"/>
      <c r="U178" s="51"/>
      <c r="V178" s="51"/>
      <c r="W178" s="52"/>
      <c r="X178" s="51"/>
      <c r="Y178" s="52"/>
      <c r="Z178" s="51"/>
      <c r="AA178" s="51"/>
      <c r="AB178" s="52"/>
      <c r="AC178" s="51"/>
      <c r="AD178" s="52"/>
      <c r="AE178" s="51"/>
      <c r="AF178" s="51"/>
      <c r="AG178" s="52"/>
      <c r="AH178" s="51"/>
      <c r="AI178" s="52"/>
      <c r="AJ178" s="51"/>
      <c r="AK178" s="51"/>
      <c r="AL178" s="51"/>
      <c r="AM178" s="52"/>
      <c r="AN178" s="52"/>
      <c r="AO178" s="53"/>
      <c r="AP178" s="52"/>
      <c r="AQ178" s="52"/>
      <c r="AR178" s="52"/>
      <c r="AS178" s="53"/>
      <c r="AT178" s="52"/>
      <c r="AU178" s="52"/>
      <c r="AV178" s="52"/>
      <c r="AW178" s="53"/>
      <c r="AX178" s="52"/>
      <c r="AY178" s="52"/>
      <c r="AZ178" s="52"/>
      <c r="BA178" s="52"/>
      <c r="BB178" s="54"/>
    </row>
    <row r="179" spans="1:54" ht="18.95" customHeight="1" x14ac:dyDescent="0.15">
      <c r="A179" s="46"/>
      <c r="B179" s="51"/>
      <c r="C179" s="52"/>
      <c r="D179" s="51"/>
      <c r="E179" s="52"/>
      <c r="F179" s="51"/>
      <c r="G179" s="51"/>
      <c r="H179" s="52"/>
      <c r="I179" s="51"/>
      <c r="J179" s="52"/>
      <c r="K179" s="51"/>
      <c r="L179" s="51"/>
      <c r="M179" s="52"/>
      <c r="N179" s="51"/>
      <c r="O179" s="52"/>
      <c r="P179" s="51"/>
      <c r="Q179" s="51"/>
      <c r="R179" s="52"/>
      <c r="S179" s="51"/>
      <c r="T179" s="52"/>
      <c r="U179" s="51"/>
      <c r="V179" s="51"/>
      <c r="W179" s="52"/>
      <c r="X179" s="51"/>
      <c r="Y179" s="52"/>
      <c r="Z179" s="51"/>
      <c r="AA179" s="51"/>
      <c r="AB179" s="52"/>
      <c r="AC179" s="51"/>
      <c r="AD179" s="52"/>
      <c r="AE179" s="51"/>
      <c r="AF179" s="51"/>
      <c r="AG179" s="52"/>
      <c r="AH179" s="51"/>
      <c r="AI179" s="52"/>
      <c r="AJ179" s="51"/>
      <c r="AK179" s="51"/>
      <c r="AL179" s="51"/>
      <c r="AM179" s="52"/>
      <c r="AN179" s="52"/>
      <c r="AO179" s="53"/>
      <c r="AP179" s="52"/>
      <c r="AQ179" s="52"/>
      <c r="AR179" s="52"/>
      <c r="AS179" s="53"/>
      <c r="AT179" s="52"/>
      <c r="AU179" s="52"/>
      <c r="AV179" s="52"/>
      <c r="AW179" s="53"/>
      <c r="AX179" s="52"/>
      <c r="AY179" s="52"/>
      <c r="AZ179" s="52"/>
      <c r="BA179" s="52"/>
      <c r="BB179" s="54"/>
    </row>
    <row r="180" spans="1:54" ht="18.95" customHeight="1" x14ac:dyDescent="0.15">
      <c r="A180" s="46"/>
      <c r="B180" s="51"/>
      <c r="C180" s="52"/>
      <c r="D180" s="51"/>
      <c r="E180" s="52"/>
      <c r="F180" s="51"/>
      <c r="G180" s="51"/>
      <c r="H180" s="52"/>
      <c r="I180" s="51"/>
      <c r="J180" s="52"/>
      <c r="K180" s="51"/>
      <c r="L180" s="51"/>
      <c r="M180" s="52"/>
      <c r="N180" s="51"/>
      <c r="O180" s="52"/>
      <c r="P180" s="51"/>
      <c r="Q180" s="51"/>
      <c r="R180" s="52"/>
      <c r="S180" s="51"/>
      <c r="T180" s="52"/>
      <c r="U180" s="51"/>
      <c r="V180" s="51"/>
      <c r="W180" s="52"/>
      <c r="X180" s="51"/>
      <c r="Y180" s="52"/>
      <c r="Z180" s="51"/>
      <c r="AA180" s="51"/>
      <c r="AB180" s="52"/>
      <c r="AC180" s="51"/>
      <c r="AD180" s="52"/>
      <c r="AE180" s="51"/>
      <c r="AF180" s="51"/>
      <c r="AG180" s="52"/>
      <c r="AH180" s="51"/>
      <c r="AI180" s="52"/>
      <c r="AJ180" s="51"/>
      <c r="AK180" s="51"/>
      <c r="AL180" s="51"/>
      <c r="AM180" s="52"/>
      <c r="AN180" s="52"/>
      <c r="AO180" s="53"/>
      <c r="AP180" s="52"/>
      <c r="AQ180" s="52"/>
      <c r="AR180" s="52"/>
      <c r="AS180" s="53"/>
      <c r="AT180" s="52"/>
      <c r="AU180" s="52"/>
      <c r="AV180" s="52"/>
      <c r="AW180" s="53"/>
      <c r="AX180" s="52"/>
      <c r="AY180" s="52"/>
      <c r="AZ180" s="52"/>
      <c r="BA180" s="52"/>
      <c r="BB180" s="54"/>
    </row>
    <row r="181" spans="1:54" ht="18.95" customHeight="1" x14ac:dyDescent="0.15">
      <c r="A181" s="46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1"/>
      <c r="AM181" s="52"/>
      <c r="AN181" s="52"/>
      <c r="AO181" s="53"/>
      <c r="AP181" s="52"/>
      <c r="AQ181" s="52"/>
      <c r="AR181" s="52"/>
      <c r="AS181" s="53"/>
      <c r="AT181" s="52"/>
      <c r="AU181" s="52"/>
      <c r="AV181" s="52"/>
      <c r="AW181" s="53"/>
      <c r="AX181" s="52"/>
      <c r="AY181" s="53"/>
      <c r="AZ181" s="53"/>
      <c r="BA181" s="53"/>
      <c r="BB181" s="54"/>
    </row>
    <row r="182" spans="1:54" ht="18.95" customHeight="1" x14ac:dyDescent="0.15">
      <c r="A182" s="46"/>
      <c r="B182" s="51"/>
      <c r="C182" s="52"/>
      <c r="D182" s="51"/>
      <c r="E182" s="52"/>
      <c r="F182" s="51"/>
      <c r="G182" s="51"/>
      <c r="H182" s="52"/>
      <c r="I182" s="51"/>
      <c r="J182" s="52"/>
      <c r="K182" s="51"/>
      <c r="L182" s="51"/>
      <c r="M182" s="52"/>
      <c r="N182" s="51"/>
      <c r="O182" s="52"/>
      <c r="P182" s="51"/>
      <c r="Q182" s="51"/>
      <c r="R182" s="52"/>
      <c r="S182" s="51"/>
      <c r="T182" s="52"/>
      <c r="U182" s="51"/>
      <c r="V182" s="51"/>
      <c r="W182" s="52"/>
      <c r="X182" s="51"/>
      <c r="Y182" s="52"/>
      <c r="Z182" s="51"/>
      <c r="AA182" s="51"/>
      <c r="AB182" s="52"/>
      <c r="AC182" s="51"/>
      <c r="AD182" s="52"/>
      <c r="AE182" s="51"/>
      <c r="AF182" s="51"/>
      <c r="AG182" s="52"/>
      <c r="AH182" s="51"/>
      <c r="AI182" s="52"/>
      <c r="AJ182" s="51"/>
      <c r="AK182" s="51"/>
      <c r="AL182" s="51"/>
      <c r="AM182" s="52"/>
      <c r="AN182" s="52"/>
      <c r="AO182" s="53"/>
      <c r="AP182" s="52"/>
      <c r="AQ182" s="52"/>
      <c r="AR182" s="52"/>
      <c r="AS182" s="53"/>
      <c r="AT182" s="52"/>
      <c r="AU182" s="52"/>
      <c r="AV182" s="52"/>
      <c r="AW182" s="53"/>
      <c r="AX182" s="52"/>
      <c r="AY182" s="52"/>
      <c r="AZ182" s="52"/>
      <c r="BA182" s="52"/>
      <c r="BB182" s="54"/>
    </row>
    <row r="183" spans="1:54" ht="18.95" customHeight="1" x14ac:dyDescent="0.15">
      <c r="A183" s="46"/>
      <c r="B183" s="51"/>
      <c r="C183" s="52"/>
      <c r="D183" s="51"/>
      <c r="E183" s="52"/>
      <c r="F183" s="51"/>
      <c r="G183" s="51"/>
      <c r="H183" s="52"/>
      <c r="I183" s="51"/>
      <c r="J183" s="52"/>
      <c r="K183" s="51"/>
      <c r="L183" s="51"/>
      <c r="M183" s="52"/>
      <c r="N183" s="51"/>
      <c r="O183" s="52"/>
      <c r="P183" s="51"/>
      <c r="Q183" s="51"/>
      <c r="R183" s="52"/>
      <c r="S183" s="51"/>
      <c r="T183" s="52"/>
      <c r="U183" s="51"/>
      <c r="V183" s="51"/>
      <c r="W183" s="52"/>
      <c r="X183" s="51"/>
      <c r="Y183" s="52"/>
      <c r="Z183" s="51"/>
      <c r="AA183" s="51"/>
      <c r="AB183" s="52"/>
      <c r="AC183" s="51"/>
      <c r="AD183" s="52"/>
      <c r="AE183" s="51"/>
      <c r="AF183" s="51"/>
      <c r="AG183" s="52"/>
      <c r="AH183" s="51"/>
      <c r="AI183" s="52"/>
      <c r="AJ183" s="51"/>
      <c r="AK183" s="51"/>
      <c r="AL183" s="51"/>
      <c r="AM183" s="52"/>
      <c r="AN183" s="52"/>
      <c r="AO183" s="53"/>
      <c r="AP183" s="52"/>
      <c r="AQ183" s="52"/>
      <c r="AR183" s="52"/>
      <c r="AS183" s="53"/>
      <c r="AT183" s="52"/>
      <c r="AU183" s="52"/>
      <c r="AV183" s="52"/>
      <c r="AW183" s="53"/>
      <c r="AX183" s="52"/>
      <c r="AY183" s="52"/>
      <c r="AZ183" s="52"/>
      <c r="BA183" s="52"/>
      <c r="BB183" s="54"/>
    </row>
    <row r="184" spans="1:54" ht="18.95" customHeight="1" x14ac:dyDescent="0.15">
      <c r="A184" s="46"/>
      <c r="B184" s="51"/>
      <c r="C184" s="52"/>
      <c r="D184" s="51"/>
      <c r="E184" s="52"/>
      <c r="F184" s="51"/>
      <c r="G184" s="51"/>
      <c r="H184" s="52"/>
      <c r="I184" s="51"/>
      <c r="J184" s="52"/>
      <c r="K184" s="51"/>
      <c r="L184" s="51"/>
      <c r="M184" s="52"/>
      <c r="N184" s="51"/>
      <c r="O184" s="52"/>
      <c r="P184" s="51"/>
      <c r="Q184" s="51"/>
      <c r="R184" s="52"/>
      <c r="S184" s="51"/>
      <c r="T184" s="52"/>
      <c r="U184" s="51"/>
      <c r="V184" s="51"/>
      <c r="W184" s="52"/>
      <c r="X184" s="51"/>
      <c r="Y184" s="52"/>
      <c r="Z184" s="51"/>
      <c r="AA184" s="51"/>
      <c r="AB184" s="52"/>
      <c r="AC184" s="51"/>
      <c r="AD184" s="52"/>
      <c r="AE184" s="51"/>
      <c r="AF184" s="51"/>
      <c r="AG184" s="52"/>
      <c r="AH184" s="51"/>
      <c r="AI184" s="52"/>
      <c r="AJ184" s="51"/>
      <c r="AK184" s="51"/>
      <c r="AL184" s="51"/>
      <c r="AM184" s="52"/>
      <c r="AN184" s="52"/>
      <c r="AO184" s="53"/>
      <c r="AP184" s="52"/>
      <c r="AQ184" s="52"/>
      <c r="AR184" s="52"/>
      <c r="AS184" s="53"/>
      <c r="AT184" s="52"/>
      <c r="AU184" s="52"/>
      <c r="AV184" s="52"/>
      <c r="AW184" s="53"/>
      <c r="AX184" s="52"/>
      <c r="AY184" s="52"/>
      <c r="AZ184" s="52"/>
      <c r="BA184" s="52"/>
      <c r="BB184" s="54"/>
    </row>
    <row r="185" spans="1:54" ht="18.95" customHeight="1" x14ac:dyDescent="0.15">
      <c r="A185" s="46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1"/>
      <c r="AM185" s="52"/>
      <c r="AN185" s="52"/>
      <c r="AO185" s="53"/>
      <c r="AP185" s="52"/>
      <c r="AQ185" s="52"/>
      <c r="AR185" s="52"/>
      <c r="AS185" s="53"/>
      <c r="AT185" s="52"/>
      <c r="AU185" s="52"/>
      <c r="AV185" s="52"/>
      <c r="AW185" s="53"/>
      <c r="AX185" s="52"/>
      <c r="AY185" s="53"/>
      <c r="AZ185" s="53"/>
      <c r="BA185" s="53"/>
      <c r="BB185" s="54"/>
    </row>
    <row r="186" spans="1:54" ht="18.95" customHeight="1" x14ac:dyDescent="0.15">
      <c r="A186" s="46"/>
      <c r="B186" s="51"/>
      <c r="C186" s="52"/>
      <c r="D186" s="51"/>
      <c r="E186" s="52"/>
      <c r="F186" s="51"/>
      <c r="G186" s="51"/>
      <c r="H186" s="52"/>
      <c r="I186" s="51"/>
      <c r="J186" s="52"/>
      <c r="K186" s="51"/>
      <c r="L186" s="51"/>
      <c r="M186" s="52"/>
      <c r="N186" s="51"/>
      <c r="O186" s="52"/>
      <c r="P186" s="51"/>
      <c r="Q186" s="51"/>
      <c r="R186" s="52"/>
      <c r="S186" s="51"/>
      <c r="T186" s="52"/>
      <c r="U186" s="51"/>
      <c r="V186" s="51"/>
      <c r="W186" s="52"/>
      <c r="X186" s="51"/>
      <c r="Y186" s="52"/>
      <c r="Z186" s="51"/>
      <c r="AA186" s="51"/>
      <c r="AB186" s="52"/>
      <c r="AC186" s="51"/>
      <c r="AD186" s="52"/>
      <c r="AE186" s="51"/>
      <c r="AF186" s="51"/>
      <c r="AG186" s="52"/>
      <c r="AH186" s="51"/>
      <c r="AI186" s="52"/>
      <c r="AJ186" s="51"/>
      <c r="AK186" s="51"/>
      <c r="AL186" s="51"/>
      <c r="AM186" s="52"/>
      <c r="AN186" s="52"/>
      <c r="AO186" s="53"/>
      <c r="AP186" s="52"/>
      <c r="AQ186" s="52"/>
      <c r="AR186" s="52"/>
      <c r="AS186" s="53"/>
      <c r="AT186" s="52"/>
      <c r="AU186" s="52"/>
      <c r="AV186" s="52"/>
      <c r="AW186" s="53"/>
      <c r="AX186" s="52"/>
      <c r="AY186" s="52"/>
      <c r="AZ186" s="52"/>
      <c r="BA186" s="52"/>
      <c r="BB186" s="54"/>
    </row>
    <row r="187" spans="1:54" ht="18.95" customHeight="1" x14ac:dyDescent="0.15">
      <c r="A187" s="46"/>
      <c r="B187" s="51"/>
      <c r="C187" s="52"/>
      <c r="D187" s="51"/>
      <c r="E187" s="52"/>
      <c r="F187" s="51"/>
      <c r="G187" s="51"/>
      <c r="H187" s="52"/>
      <c r="I187" s="51"/>
      <c r="J187" s="52"/>
      <c r="K187" s="51"/>
      <c r="L187" s="51"/>
      <c r="M187" s="52"/>
      <c r="N187" s="51"/>
      <c r="O187" s="52"/>
      <c r="P187" s="51"/>
      <c r="Q187" s="51"/>
      <c r="R187" s="52"/>
      <c r="S187" s="51"/>
      <c r="T187" s="52"/>
      <c r="U187" s="51"/>
      <c r="V187" s="51"/>
      <c r="W187" s="52"/>
      <c r="X187" s="51"/>
      <c r="Y187" s="52"/>
      <c r="Z187" s="51"/>
      <c r="AA187" s="51"/>
      <c r="AB187" s="52"/>
      <c r="AC187" s="51"/>
      <c r="AD187" s="52"/>
      <c r="AE187" s="51"/>
      <c r="AF187" s="51"/>
      <c r="AG187" s="52"/>
      <c r="AH187" s="51"/>
      <c r="AI187" s="52"/>
      <c r="AJ187" s="51"/>
      <c r="AK187" s="51"/>
      <c r="AL187" s="51"/>
      <c r="AM187" s="52"/>
      <c r="AN187" s="52"/>
      <c r="AO187" s="53"/>
      <c r="AP187" s="52"/>
      <c r="AQ187" s="52"/>
      <c r="AR187" s="52"/>
      <c r="AS187" s="53"/>
      <c r="AT187" s="52"/>
      <c r="AU187" s="52"/>
      <c r="AV187" s="52"/>
      <c r="AW187" s="53"/>
      <c r="AX187" s="52"/>
      <c r="AY187" s="52"/>
      <c r="AZ187" s="52"/>
      <c r="BA187" s="52"/>
      <c r="BB187" s="54"/>
    </row>
    <row r="188" spans="1:54" ht="18.95" customHeight="1" x14ac:dyDescent="0.15">
      <c r="A188" s="46"/>
      <c r="B188" s="51"/>
      <c r="C188" s="52"/>
      <c r="D188" s="51"/>
      <c r="E188" s="52"/>
      <c r="F188" s="51"/>
      <c r="G188" s="51"/>
      <c r="H188" s="52"/>
      <c r="I188" s="51"/>
      <c r="J188" s="52"/>
      <c r="K188" s="51"/>
      <c r="L188" s="51"/>
      <c r="M188" s="52"/>
      <c r="N188" s="51"/>
      <c r="O188" s="52"/>
      <c r="P188" s="51"/>
      <c r="Q188" s="51"/>
      <c r="R188" s="52"/>
      <c r="S188" s="51"/>
      <c r="T188" s="52"/>
      <c r="U188" s="51"/>
      <c r="V188" s="51"/>
      <c r="W188" s="52"/>
      <c r="X188" s="51"/>
      <c r="Y188" s="52"/>
      <c r="Z188" s="51"/>
      <c r="AA188" s="51"/>
      <c r="AB188" s="52"/>
      <c r="AC188" s="51"/>
      <c r="AD188" s="52"/>
      <c r="AE188" s="51"/>
      <c r="AF188" s="51"/>
      <c r="AG188" s="52"/>
      <c r="AH188" s="51"/>
      <c r="AI188" s="52"/>
      <c r="AJ188" s="51"/>
      <c r="AK188" s="51"/>
      <c r="AL188" s="51"/>
      <c r="AM188" s="52"/>
      <c r="AN188" s="52"/>
      <c r="AO188" s="53"/>
      <c r="AP188" s="52"/>
      <c r="AQ188" s="52"/>
      <c r="AR188" s="52"/>
      <c r="AS188" s="53"/>
      <c r="AT188" s="52"/>
      <c r="AU188" s="52"/>
      <c r="AV188" s="52"/>
      <c r="AW188" s="53"/>
      <c r="AX188" s="52"/>
      <c r="AY188" s="52"/>
      <c r="AZ188" s="52"/>
      <c r="BA188" s="52"/>
      <c r="BB188" s="54"/>
    </row>
    <row r="189" spans="1:54" ht="18.95" customHeight="1" x14ac:dyDescent="0.15">
      <c r="A189" s="46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1"/>
      <c r="AM189" s="52"/>
      <c r="AN189" s="52"/>
      <c r="AO189" s="53"/>
      <c r="AP189" s="52"/>
      <c r="AQ189" s="52"/>
      <c r="AR189" s="52"/>
      <c r="AS189" s="53"/>
      <c r="AT189" s="52"/>
      <c r="AU189" s="52"/>
      <c r="AV189" s="52"/>
      <c r="AW189" s="53"/>
      <c r="AX189" s="52"/>
      <c r="AY189" s="53"/>
      <c r="AZ189" s="53"/>
      <c r="BA189" s="53"/>
      <c r="BB189" s="54"/>
    </row>
    <row r="190" spans="1:54" ht="18.95" customHeight="1" x14ac:dyDescent="0.15">
      <c r="A190" s="46"/>
      <c r="B190" s="51"/>
      <c r="C190" s="52"/>
      <c r="D190" s="51"/>
      <c r="E190" s="52"/>
      <c r="F190" s="51"/>
      <c r="G190" s="51"/>
      <c r="H190" s="52"/>
      <c r="I190" s="51"/>
      <c r="J190" s="52"/>
      <c r="K190" s="51"/>
      <c r="L190" s="51"/>
      <c r="M190" s="52"/>
      <c r="N190" s="51"/>
      <c r="O190" s="52"/>
      <c r="P190" s="51"/>
      <c r="Q190" s="51"/>
      <c r="R190" s="52"/>
      <c r="S190" s="51"/>
      <c r="T190" s="52"/>
      <c r="U190" s="51"/>
      <c r="V190" s="51"/>
      <c r="W190" s="52"/>
      <c r="X190" s="51"/>
      <c r="Y190" s="52"/>
      <c r="Z190" s="51"/>
      <c r="AA190" s="51"/>
      <c r="AB190" s="52"/>
      <c r="AC190" s="51"/>
      <c r="AD190" s="52"/>
      <c r="AE190" s="51"/>
      <c r="AF190" s="51"/>
      <c r="AG190" s="52"/>
      <c r="AH190" s="51"/>
      <c r="AI190" s="52"/>
      <c r="AJ190" s="51"/>
      <c r="AK190" s="51"/>
      <c r="AL190" s="51"/>
      <c r="AM190" s="52"/>
      <c r="AN190" s="52"/>
      <c r="AO190" s="53"/>
      <c r="AP190" s="52"/>
      <c r="AQ190" s="52"/>
      <c r="AR190" s="52"/>
      <c r="AS190" s="53"/>
      <c r="AT190" s="52"/>
      <c r="AU190" s="52"/>
      <c r="AV190" s="52"/>
      <c r="AW190" s="53"/>
      <c r="AX190" s="52"/>
      <c r="AY190" s="52"/>
      <c r="AZ190" s="52"/>
      <c r="BA190" s="52"/>
      <c r="BB190" s="54"/>
    </row>
    <row r="191" spans="1:54" ht="18.95" customHeight="1" x14ac:dyDescent="0.15">
      <c r="A191" s="46"/>
      <c r="B191" s="51"/>
      <c r="C191" s="52"/>
      <c r="D191" s="51"/>
      <c r="E191" s="52"/>
      <c r="F191" s="51"/>
      <c r="G191" s="51"/>
      <c r="H191" s="52"/>
      <c r="I191" s="51"/>
      <c r="J191" s="52"/>
      <c r="K191" s="51"/>
      <c r="L191" s="51"/>
      <c r="M191" s="52"/>
      <c r="N191" s="51"/>
      <c r="O191" s="52"/>
      <c r="P191" s="51"/>
      <c r="Q191" s="51"/>
      <c r="R191" s="52"/>
      <c r="S191" s="51"/>
      <c r="T191" s="52"/>
      <c r="U191" s="51"/>
      <c r="V191" s="51"/>
      <c r="W191" s="52"/>
      <c r="X191" s="51"/>
      <c r="Y191" s="52"/>
      <c r="Z191" s="51"/>
      <c r="AA191" s="51"/>
      <c r="AB191" s="52"/>
      <c r="AC191" s="51"/>
      <c r="AD191" s="52"/>
      <c r="AE191" s="51"/>
      <c r="AF191" s="51"/>
      <c r="AG191" s="52"/>
      <c r="AH191" s="51"/>
      <c r="AI191" s="52"/>
      <c r="AJ191" s="51"/>
      <c r="AK191" s="51"/>
      <c r="AL191" s="51"/>
      <c r="AM191" s="52"/>
      <c r="AN191" s="52"/>
      <c r="AO191" s="53"/>
      <c r="AP191" s="52"/>
      <c r="AQ191" s="52"/>
      <c r="AR191" s="52"/>
      <c r="AS191" s="53"/>
      <c r="AT191" s="52"/>
      <c r="AU191" s="52"/>
      <c r="AV191" s="52"/>
      <c r="AW191" s="53"/>
      <c r="AX191" s="52"/>
      <c r="AY191" s="52"/>
      <c r="AZ191" s="52"/>
      <c r="BA191" s="52"/>
      <c r="BB191" s="54"/>
    </row>
    <row r="192" spans="1:54" ht="18.95" customHeight="1" x14ac:dyDescent="0.15">
      <c r="A192" s="46"/>
      <c r="B192" s="51"/>
      <c r="C192" s="52"/>
      <c r="D192" s="51"/>
      <c r="E192" s="52"/>
      <c r="F192" s="51"/>
      <c r="G192" s="51"/>
      <c r="H192" s="52"/>
      <c r="I192" s="51"/>
      <c r="J192" s="52"/>
      <c r="K192" s="51"/>
      <c r="L192" s="51"/>
      <c r="M192" s="52"/>
      <c r="N192" s="51"/>
      <c r="O192" s="52"/>
      <c r="P192" s="51"/>
      <c r="Q192" s="51"/>
      <c r="R192" s="52"/>
      <c r="S192" s="51"/>
      <c r="T192" s="52"/>
      <c r="U192" s="51"/>
      <c r="V192" s="51"/>
      <c r="W192" s="52"/>
      <c r="X192" s="51"/>
      <c r="Y192" s="52"/>
      <c r="Z192" s="51"/>
      <c r="AA192" s="51"/>
      <c r="AB192" s="52"/>
      <c r="AC192" s="51"/>
      <c r="AD192" s="52"/>
      <c r="AE192" s="51"/>
      <c r="AF192" s="51"/>
      <c r="AG192" s="52"/>
      <c r="AH192" s="51"/>
      <c r="AI192" s="52"/>
      <c r="AJ192" s="51"/>
      <c r="AK192" s="51"/>
      <c r="AL192" s="51"/>
      <c r="AM192" s="52"/>
      <c r="AN192" s="52"/>
      <c r="AO192" s="53"/>
      <c r="AP192" s="52"/>
      <c r="AQ192" s="52"/>
      <c r="AR192" s="52"/>
      <c r="AS192" s="53"/>
      <c r="AT192" s="52"/>
      <c r="AU192" s="52"/>
      <c r="AV192" s="52"/>
      <c r="AW192" s="53"/>
      <c r="AX192" s="52"/>
      <c r="AY192" s="52"/>
      <c r="AZ192" s="52"/>
      <c r="BA192" s="52"/>
      <c r="BB192" s="54"/>
    </row>
    <row r="193" spans="1:54" x14ac:dyDescent="0.1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</row>
    <row r="194" spans="1:54" x14ac:dyDescent="0.1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</row>
    <row r="195" spans="1:54" x14ac:dyDescent="0.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</row>
    <row r="196" spans="1:54" x14ac:dyDescent="0.1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</row>
    <row r="197" spans="1:54" x14ac:dyDescent="0.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</row>
    <row r="198" spans="1:54" x14ac:dyDescent="0.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</row>
    <row r="199" spans="1:54" x14ac:dyDescent="0.1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</row>
    <row r="200" spans="1:54" x14ac:dyDescent="0.1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X9:AX12"/>
    <mergeCell ref="AY9:AY12"/>
    <mergeCell ref="AZ9:AZ12"/>
    <mergeCell ref="AA13:AE13"/>
    <mergeCell ref="P10:P12"/>
    <mergeCell ref="Q10:Q12"/>
    <mergeCell ref="U10:U12"/>
    <mergeCell ref="V10:V12"/>
    <mergeCell ref="Z10:Z12"/>
    <mergeCell ref="AA10:AA12"/>
    <mergeCell ref="BA13:BA16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AO13:AO16"/>
    <mergeCell ref="AP13:AP16"/>
    <mergeCell ref="BA9:BA12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L14:L16"/>
    <mergeCell ref="P14:P16"/>
    <mergeCell ref="V13:Z13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156"/>
  <sheetViews>
    <sheetView topLeftCell="R1" zoomScale="70" zoomScaleNormal="70" workbookViewId="0">
      <selection activeCell="AA2" sqref="AA2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トリム50歳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99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C2" s="325" t="str">
        <f>A2</f>
        <v>　Aグループ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100</v>
      </c>
      <c r="B3" s="421" t="s">
        <v>101</v>
      </c>
      <c r="C3" s="421"/>
      <c r="D3" s="421"/>
      <c r="E3" s="421"/>
      <c r="F3" s="421"/>
      <c r="G3" s="421" t="s">
        <v>102</v>
      </c>
      <c r="H3" s="421"/>
      <c r="I3" s="421"/>
      <c r="J3" s="421"/>
      <c r="K3" s="421"/>
      <c r="L3" s="421" t="s">
        <v>103</v>
      </c>
      <c r="M3" s="421"/>
      <c r="N3" s="421"/>
      <c r="O3" s="421"/>
      <c r="P3" s="421"/>
      <c r="Q3" s="421" t="s">
        <v>104</v>
      </c>
      <c r="R3" s="421"/>
      <c r="S3" s="421"/>
      <c r="T3" s="421"/>
      <c r="U3" s="421"/>
      <c r="V3" s="421" t="s">
        <v>105</v>
      </c>
      <c r="W3" s="421"/>
      <c r="X3" s="421"/>
      <c r="Y3" s="421"/>
      <c r="Z3" s="423"/>
      <c r="AC3" s="419" t="str">
        <f>A3</f>
        <v>Dコート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SBクラブ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SBクラブ</v>
      </c>
      <c r="AD5" s="267">
        <f>IF(B6&gt;F6,1,0)+IF(G6&gt;K6,1,0)+IF(L6&gt;P6,1,0)+IF(Q6&gt;U6,1,0)+IF(V6&gt;Z6,1,0)</f>
        <v>3</v>
      </c>
      <c r="AE5" s="267">
        <f>IF(F6&gt;B6,1,0)+IF(K6&gt;G6,1,0)+IF(P6&gt;L6,1,0)+IF(U6&gt;Q6,1,0)+IF(Z6&gt;V6,1,0)</f>
        <v>1</v>
      </c>
      <c r="AF5" s="268">
        <f>SUM(AD5/(AD5+AE5))</f>
        <v>0.75</v>
      </c>
      <c r="AG5" s="267">
        <f>RANK(AF5,$AF$5:$AF$24,0)</f>
        <v>2</v>
      </c>
      <c r="AH5" s="267">
        <f>SUM(B6+G6+L6+Q6+V6)</f>
        <v>7</v>
      </c>
      <c r="AI5" s="267">
        <f>SUM(F6+K6+P6+U6+Z6)</f>
        <v>3</v>
      </c>
      <c r="AJ5" s="268">
        <f>SUM(AH5/(AH5+AI5))</f>
        <v>0.7</v>
      </c>
      <c r="AK5" s="267">
        <f>RANK(AJ5,$AJ$5:$AJ$24,0)</f>
        <v>2</v>
      </c>
      <c r="AL5" s="267">
        <f>SUM(C6+C7+C8+H6+H7+H8+M6+M7+M8+R6+R7+R8+W6+W7+W8)</f>
        <v>147</v>
      </c>
      <c r="AM5" s="267">
        <f>SUM(E6+E7+E8+J6+J7+J8+O6+O7+O8+T6+T7+T8+Y6+Y7+Y8)</f>
        <v>118</v>
      </c>
      <c r="AN5" s="268">
        <f>SUM(AL5/(AL5+AM5))</f>
        <v>0.55471698113207546</v>
      </c>
      <c r="AO5" s="267">
        <f>RANK(AN5,$AN$5:$AN$24,0)</f>
        <v>2</v>
      </c>
      <c r="AP5" s="268">
        <f>RANK(AF5,$AF$5:$AF$24,1)+AJ5</f>
        <v>4.7</v>
      </c>
      <c r="AQ5" s="268">
        <f>RANK(AP5,$AP$5:$AP$24,1)+AN5</f>
        <v>4.5547169811320751</v>
      </c>
      <c r="AR5" s="432" t="str">
        <f>$AC$5</f>
        <v>SBクラブ</v>
      </c>
      <c r="AS5" s="433">
        <f>RANK(AQ5,$AQ$5:$AQ$24)</f>
        <v>2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1</v>
      </c>
      <c r="H6" s="38">
        <v>13</v>
      </c>
      <c r="I6" s="80" t="s">
        <v>29</v>
      </c>
      <c r="J6" s="38">
        <v>15</v>
      </c>
      <c r="K6" s="414">
        <f>IF(J6&gt;H6,1,0)+IF(J7&gt;H7,1,0)+IF(J8&gt;H8,1,0)</f>
        <v>2</v>
      </c>
      <c r="L6" s="414">
        <f>IF(M6&gt;O6,1,0)+IF(M7&gt;O7,1,0)+IF(M8&gt;O8,1,0)</f>
        <v>2</v>
      </c>
      <c r="M6" s="38">
        <v>15</v>
      </c>
      <c r="N6" s="80" t="s">
        <v>29</v>
      </c>
      <c r="O6" s="38">
        <v>11</v>
      </c>
      <c r="P6" s="414">
        <f>IF(O6&gt;M6,1,0)+IF(O7&gt;M7,1,0)+IF(O8&gt;M8,1,0)</f>
        <v>0</v>
      </c>
      <c r="Q6" s="414">
        <f>IF(R6&gt;T6,1,0)+IF(R7&gt;T7,1,0)+IF(R8&gt;T8,1,0)</f>
        <v>2</v>
      </c>
      <c r="R6" s="38">
        <v>17</v>
      </c>
      <c r="S6" s="80" t="s">
        <v>29</v>
      </c>
      <c r="T6" s="38">
        <v>16</v>
      </c>
      <c r="U6" s="414">
        <f>IF(T6&gt;R6,1,0)+IF(T7&gt;R7,1,0)+IF(T8&gt;R8,1,0)</f>
        <v>1</v>
      </c>
      <c r="V6" s="414">
        <f>IF(W6&gt;Y6,1,0)+IF(W7&gt;Y7,1,0)+IF(W8&gt;Y8,1,0)</f>
        <v>2</v>
      </c>
      <c r="W6" s="38">
        <v>15</v>
      </c>
      <c r="X6" s="80"/>
      <c r="Y6" s="38">
        <v>7</v>
      </c>
      <c r="Z6" s="415">
        <f>IF(Y6&gt;W6,1,0)+IF(Y7&gt;W7,1,0)+IF(Y8&gt;W8,1,0)</f>
        <v>0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16</v>
      </c>
      <c r="I7" s="80" t="s">
        <v>29</v>
      </c>
      <c r="J7" s="38">
        <v>14</v>
      </c>
      <c r="K7" s="414"/>
      <c r="L7" s="414"/>
      <c r="M7" s="38">
        <v>15</v>
      </c>
      <c r="N7" s="80" t="s">
        <v>29</v>
      </c>
      <c r="O7" s="38">
        <v>11</v>
      </c>
      <c r="P7" s="414"/>
      <c r="Q7" s="414"/>
      <c r="R7" s="38">
        <v>15</v>
      </c>
      <c r="S7" s="80" t="s">
        <v>29</v>
      </c>
      <c r="T7" s="38">
        <v>17</v>
      </c>
      <c r="U7" s="414"/>
      <c r="V7" s="414"/>
      <c r="W7" s="38">
        <v>15</v>
      </c>
      <c r="X7" s="80"/>
      <c r="Y7" s="38">
        <v>6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>
        <v>11</v>
      </c>
      <c r="I8" s="80" t="s">
        <v>29</v>
      </c>
      <c r="J8" s="38">
        <v>15</v>
      </c>
      <c r="K8" s="414"/>
      <c r="L8" s="414"/>
      <c r="M8" s="38"/>
      <c r="N8" s="80" t="s">
        <v>29</v>
      </c>
      <c r="O8" s="38"/>
      <c r="P8" s="414"/>
      <c r="Q8" s="414"/>
      <c r="R8" s="38">
        <v>15</v>
      </c>
      <c r="S8" s="80" t="s">
        <v>29</v>
      </c>
      <c r="T8" s="38">
        <v>6</v>
      </c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HMPミックス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HMPミックス</v>
      </c>
      <c r="AD9" s="361">
        <f>IF(B10&gt;F10,1,0)+IF(G10&gt;K10,1,0)+IF(L10&gt;P10,1,0)+IF(Q10&gt;U10,1,0)+IF(V10&gt;Z10,1,0)</f>
        <v>4</v>
      </c>
      <c r="AE9" s="361">
        <f>IF(F10&gt;B10,1,0)+IF(K10&gt;G10,1,0)+IF(P10&gt;L10,1,0)+IF(U10&gt;Q10,1,0)+IF(Z10&gt;V10,1,0)</f>
        <v>0</v>
      </c>
      <c r="AF9" s="363">
        <f>SUM(AD9/(AD9+AE9))</f>
        <v>1</v>
      </c>
      <c r="AG9" s="361">
        <f>RANK(AF9,$AF$5:$AF$24,0)</f>
        <v>1</v>
      </c>
      <c r="AH9" s="361">
        <f>SUM(B10+G10+L10+Q10+V10)</f>
        <v>8</v>
      </c>
      <c r="AI9" s="361">
        <f>SUM(F10+K10+P10+U10+Z10)</f>
        <v>1</v>
      </c>
      <c r="AJ9" s="363">
        <f>SUM(AH9/(AH9+AI9))</f>
        <v>0.88888888888888884</v>
      </c>
      <c r="AK9" s="361">
        <f>RANK(AJ9,$AJ$5:$AJ$24,0)</f>
        <v>1</v>
      </c>
      <c r="AL9" s="361">
        <f>SUM(C10+C11+C12+H10+H11+H12+M10+M11+M12+R10+R11+R12+W10+W11+W12)</f>
        <v>134</v>
      </c>
      <c r="AM9" s="361">
        <f>SUM(E10+E11+E12+J10+J11+J12+O10+O11+O12+T10+T11+T12+Y10+Y11+Y12)</f>
        <v>86</v>
      </c>
      <c r="AN9" s="363">
        <f>SUM(AL9/(AL9+AM9))</f>
        <v>0.60909090909090913</v>
      </c>
      <c r="AO9" s="361">
        <f>RANK(AN9,$AN$5:$AN$24,0)</f>
        <v>1</v>
      </c>
      <c r="AP9" s="363">
        <f>RANK(AF9,$AF$5:$AF$24,1)+AJ9</f>
        <v>5.8888888888888893</v>
      </c>
      <c r="AQ9" s="363">
        <f>RANK(AP9,$AP$5:$AP$24,1)+AN9</f>
        <v>5.6090909090909093</v>
      </c>
      <c r="AR9" s="240" t="str">
        <f>$AC$9</f>
        <v>HMPミックス</v>
      </c>
      <c r="AS9" s="406">
        <f>RANK(AQ9,$AQ$5:$AQ$24)</f>
        <v>1</v>
      </c>
      <c r="AT9" s="78"/>
    </row>
    <row r="10" spans="1:46" ht="21.95" customHeight="1" x14ac:dyDescent="0.15">
      <c r="A10" s="408"/>
      <c r="B10" s="404">
        <f>IF(C10&gt;E10,1,0)+IF(C11&gt;E11,1,0)+IF(C12&gt;E12,1,0)</f>
        <v>2</v>
      </c>
      <c r="C10" s="58">
        <f>J6</f>
        <v>15</v>
      </c>
      <c r="D10" s="88" t="s">
        <v>42</v>
      </c>
      <c r="E10" s="58">
        <f>H6</f>
        <v>13</v>
      </c>
      <c r="F10" s="404">
        <f>IF(E10&gt;C10,1,0)+IF(E11&gt;C11,1,0)+IF(E12&gt;C12,1,0)</f>
        <v>1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2</v>
      </c>
      <c r="M10" s="38">
        <v>15</v>
      </c>
      <c r="N10" s="80" t="s">
        <v>42</v>
      </c>
      <c r="O10" s="38">
        <v>9</v>
      </c>
      <c r="P10" s="414">
        <f>IF(O10&gt;M10,1,0)+IF(O11&gt;M11,1,0)+IF(O12&gt;M12,1,0)</f>
        <v>0</v>
      </c>
      <c r="Q10" s="414">
        <f>IF(R10&gt;T10,1,0)+IF(R11&gt;T11,1,0)+IF(R12&gt;T12,1,0)</f>
        <v>2</v>
      </c>
      <c r="R10" s="38">
        <v>15</v>
      </c>
      <c r="S10" s="80" t="s">
        <v>42</v>
      </c>
      <c r="T10" s="38">
        <v>8</v>
      </c>
      <c r="U10" s="414">
        <f>IF(T10&gt;R10,1,0)+IF(T11&gt;R11,1,0)+IF(T12&gt;R12,1,0)</f>
        <v>0</v>
      </c>
      <c r="V10" s="414">
        <f>IF(W10&gt;Y10,1,0)+IF(W11&gt;Y11,1,0)+IF(W12&gt;Y12,1,0)</f>
        <v>2</v>
      </c>
      <c r="W10" s="38">
        <v>15</v>
      </c>
      <c r="X10" s="80" t="s">
        <v>42</v>
      </c>
      <c r="Y10" s="38">
        <v>7</v>
      </c>
      <c r="Z10" s="415">
        <f>IF(Y10&gt;W10,1,0)+IF(Y11&gt;W11,1,0)+IF(Y12&gt;W12,1,0)</f>
        <v>0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14</v>
      </c>
      <c r="D11" s="88" t="s">
        <v>42</v>
      </c>
      <c r="E11" s="58">
        <f>H7</f>
        <v>16</v>
      </c>
      <c r="F11" s="404"/>
      <c r="G11" s="410"/>
      <c r="H11" s="56"/>
      <c r="I11" s="87" t="s">
        <v>29</v>
      </c>
      <c r="J11" s="56"/>
      <c r="K11" s="410"/>
      <c r="L11" s="414"/>
      <c r="M11" s="38">
        <v>15</v>
      </c>
      <c r="N11" s="80" t="s">
        <v>29</v>
      </c>
      <c r="O11" s="38">
        <v>7</v>
      </c>
      <c r="P11" s="414"/>
      <c r="Q11" s="414"/>
      <c r="R11" s="38">
        <v>15</v>
      </c>
      <c r="S11" s="80" t="s">
        <v>29</v>
      </c>
      <c r="T11" s="38">
        <v>7</v>
      </c>
      <c r="U11" s="414"/>
      <c r="V11" s="414"/>
      <c r="W11" s="38">
        <v>15</v>
      </c>
      <c r="X11" s="80" t="s">
        <v>29</v>
      </c>
      <c r="Y11" s="38">
        <v>8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15</v>
      </c>
      <c r="D12" s="88" t="s">
        <v>35</v>
      </c>
      <c r="E12" s="58">
        <f>H8</f>
        <v>11</v>
      </c>
      <c r="F12" s="404"/>
      <c r="G12" s="410"/>
      <c r="H12" s="56"/>
      <c r="I12" s="87" t="s">
        <v>35</v>
      </c>
      <c r="J12" s="56"/>
      <c r="K12" s="410"/>
      <c r="L12" s="414"/>
      <c r="M12" s="38"/>
      <c r="N12" s="80" t="s">
        <v>35</v>
      </c>
      <c r="O12" s="38"/>
      <c r="P12" s="414"/>
      <c r="Q12" s="414"/>
      <c r="R12" s="38"/>
      <c r="S12" s="80" t="s">
        <v>35</v>
      </c>
      <c r="T12" s="38"/>
      <c r="U12" s="414"/>
      <c r="V12" s="414"/>
      <c r="W12" s="38"/>
      <c r="X12" s="80" t="s">
        <v>35</v>
      </c>
      <c r="Y12" s="38"/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ソレイユ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ソレイユ</v>
      </c>
      <c r="AD13" s="361">
        <f>IF(B14&gt;F14,1,0)+IF(G14&gt;K14,1,0)+IF(L14&gt;P14,1,0)+IF(Q14&gt;U14,1,0)+IF(V14&gt;Z14,1,0)</f>
        <v>1</v>
      </c>
      <c r="AE13" s="361">
        <f>IF(F14&gt;B14,1,0)+IF(K14&gt;G14,1,0)+IF(P14&gt;L14,1,0)+IF(U14&gt;Q14,1,0)+IF(Z14&gt;V14,1,0)</f>
        <v>3</v>
      </c>
      <c r="AF13" s="363">
        <f>SUM(AD13/(AD13+AE13))</f>
        <v>0.25</v>
      </c>
      <c r="AG13" s="361">
        <f>RANK(AF13,$AF$5:$AF$24,0)</f>
        <v>4</v>
      </c>
      <c r="AH13" s="361">
        <f>SUM(B14+G14+L14+Q14+V14)</f>
        <v>2</v>
      </c>
      <c r="AI13" s="361">
        <f>SUM(F14+K14+P14+U14+Z14)</f>
        <v>6</v>
      </c>
      <c r="AJ13" s="363">
        <f>SUM(AH13/(AH13+AI13))</f>
        <v>0.25</v>
      </c>
      <c r="AK13" s="361">
        <f>RANK(AJ13,$AJ$5:$AJ$24,0)</f>
        <v>4</v>
      </c>
      <c r="AL13" s="361">
        <f>SUM(C14+C15+C16+H14+H15+H16+M14+M15+M16+R14+R15+R16+W14+W15+W16)</f>
        <v>86</v>
      </c>
      <c r="AM13" s="361">
        <f>SUM(E14+E15+E16+J14+J15+J16+O14+O15+O16+T14+T15+T16+Y14+Y15+Y16)</f>
        <v>103</v>
      </c>
      <c r="AN13" s="363">
        <f>SUM(AL13/(AL13+AM13))</f>
        <v>0.455026455026455</v>
      </c>
      <c r="AO13" s="361">
        <f>RANK(AN13,$AN$5:$AN$24,0)</f>
        <v>4</v>
      </c>
      <c r="AP13" s="363">
        <f>RANK(AF13,$AF$5:$AF$24,1)+AJ13</f>
        <v>2.25</v>
      </c>
      <c r="AQ13" s="416">
        <f>RANK(AP13,$AP$5:$AP$24,1)+AN13</f>
        <v>2.4550264550264549</v>
      </c>
      <c r="AR13" s="418" t="str">
        <f>$AC$13</f>
        <v>ソレイユ</v>
      </c>
      <c r="AS13" s="406">
        <f>RANK(AQ13,$AQ$5:$AQ$24)</f>
        <v>4</v>
      </c>
      <c r="AT13" s="78"/>
    </row>
    <row r="14" spans="1:46" ht="21.95" customHeight="1" x14ac:dyDescent="0.15">
      <c r="A14" s="408"/>
      <c r="B14" s="404">
        <f>IF(C14&gt;E14,1,0)+IF(C15&gt;E15,1,0)+IF(C16&gt;E16,1,0)</f>
        <v>0</v>
      </c>
      <c r="C14" s="58">
        <f>O6</f>
        <v>11</v>
      </c>
      <c r="D14" s="88" t="s">
        <v>35</v>
      </c>
      <c r="E14" s="58">
        <f>M6</f>
        <v>15</v>
      </c>
      <c r="F14" s="404">
        <f>IF(E14&gt;C14,1,0)+IF(E15&gt;C15,1,0)+IF(E16&gt;C16,1,0)</f>
        <v>2</v>
      </c>
      <c r="G14" s="404">
        <f>IF(H14&gt;J14,1,0)+IF(H15&gt;J15,1,0)+IF(H16&gt;J16,1,0)</f>
        <v>0</v>
      </c>
      <c r="H14" s="58">
        <f>O10</f>
        <v>9</v>
      </c>
      <c r="I14" s="88" t="s">
        <v>35</v>
      </c>
      <c r="J14" s="58">
        <f>M10</f>
        <v>15</v>
      </c>
      <c r="K14" s="404">
        <f>IF(J14&gt;H14,1,0)+IF(J15&gt;H15,1,0)+IF(J16&gt;H16,1,0)</f>
        <v>2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0</v>
      </c>
      <c r="R14" s="38">
        <v>10</v>
      </c>
      <c r="S14" s="80" t="s">
        <v>35</v>
      </c>
      <c r="T14" s="38">
        <v>15</v>
      </c>
      <c r="U14" s="414">
        <f>IF(T14&gt;R14,1,0)+IF(T15&gt;R15,1,0)+IF(T16&gt;R16,1,0)</f>
        <v>2</v>
      </c>
      <c r="V14" s="414">
        <f>IF(W14&gt;Y14,1,0)+IF(W15&gt;Y15,1,0)+IF(W16&gt;Y16,1,0)</f>
        <v>2</v>
      </c>
      <c r="W14" s="38">
        <v>15</v>
      </c>
      <c r="X14" s="80" t="s">
        <v>35</v>
      </c>
      <c r="Y14" s="38">
        <v>4</v>
      </c>
      <c r="Z14" s="415">
        <f>IF(Y14&gt;W14,1,0)+IF(Y15&gt;W15,1,0)+IF(Y16&gt;W16,1,0)</f>
        <v>0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11</v>
      </c>
      <c r="D15" s="88" t="s">
        <v>42</v>
      </c>
      <c r="E15" s="58">
        <f>M7</f>
        <v>15</v>
      </c>
      <c r="F15" s="404"/>
      <c r="G15" s="404"/>
      <c r="H15" s="58">
        <f>O11</f>
        <v>7</v>
      </c>
      <c r="I15" s="88" t="s">
        <v>42</v>
      </c>
      <c r="J15" s="58">
        <f>M11</f>
        <v>15</v>
      </c>
      <c r="K15" s="404"/>
      <c r="L15" s="410"/>
      <c r="M15" s="56"/>
      <c r="N15" s="87" t="s">
        <v>35</v>
      </c>
      <c r="O15" s="56"/>
      <c r="P15" s="410"/>
      <c r="Q15" s="414"/>
      <c r="R15" s="38">
        <v>8</v>
      </c>
      <c r="S15" s="80" t="s">
        <v>35</v>
      </c>
      <c r="T15" s="38">
        <v>15</v>
      </c>
      <c r="U15" s="414"/>
      <c r="V15" s="414"/>
      <c r="W15" s="38">
        <v>15</v>
      </c>
      <c r="X15" s="80" t="s">
        <v>35</v>
      </c>
      <c r="Y15" s="38">
        <v>9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0</v>
      </c>
      <c r="D16" s="88" t="s">
        <v>35</v>
      </c>
      <c r="E16" s="58">
        <f>M8</f>
        <v>0</v>
      </c>
      <c r="F16" s="404"/>
      <c r="G16" s="404"/>
      <c r="H16" s="58">
        <f>O12</f>
        <v>0</v>
      </c>
      <c r="I16" s="88" t="s">
        <v>35</v>
      </c>
      <c r="J16" s="58">
        <f>M12</f>
        <v>0</v>
      </c>
      <c r="K16" s="404"/>
      <c r="L16" s="410"/>
      <c r="M16" s="56"/>
      <c r="N16" s="87" t="s">
        <v>35</v>
      </c>
      <c r="O16" s="56"/>
      <c r="P16" s="410"/>
      <c r="Q16" s="414"/>
      <c r="R16" s="38"/>
      <c r="S16" s="80" t="s">
        <v>35</v>
      </c>
      <c r="T16" s="38"/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SVB楽友会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SVB楽友会</v>
      </c>
      <c r="AD17" s="361">
        <f>IF(B18&gt;F18,1,0)+IF(G18&gt;K18,1,0)+IF(L18&gt;P18,1,0)+IF(Q18&gt;U18,1,0)+IF(V18&gt;Z18,1,0)</f>
        <v>2</v>
      </c>
      <c r="AE17" s="361">
        <f>IF(F18&gt;B18,1,0)+IF(K18&gt;G18,1,0)+IF(P18&gt;L18,1,0)+IF(U18&gt;Q18,1,0)+IF(Z18&gt;V18,1,0)</f>
        <v>2</v>
      </c>
      <c r="AF17" s="363">
        <f>SUM(AD17/(AD17+AE17))</f>
        <v>0.5</v>
      </c>
      <c r="AG17" s="361">
        <f>RANK(AF17,$AF$5:$AF$24,0)</f>
        <v>3</v>
      </c>
      <c r="AH17" s="361">
        <f>SUM(B18+G18+L18+Q18+V18)</f>
        <v>5</v>
      </c>
      <c r="AI17" s="361">
        <f>SUM(F18+K18+P18+U18+Z18)</f>
        <v>5</v>
      </c>
      <c r="AJ17" s="363">
        <f>SUM(AH17/(AH17+AI17))</f>
        <v>0.5</v>
      </c>
      <c r="AK17" s="361">
        <f>RANK(AJ17,$AJ$5:$AJ$24,0)</f>
        <v>3</v>
      </c>
      <c r="AL17" s="361">
        <f>SUM(C18+C19+C20+H18+H19+H20+M18+M19+M20+R18+R19+R20+W18+W19+W20)</f>
        <v>127</v>
      </c>
      <c r="AM17" s="361">
        <f>SUM(E18+E19+E20+J18+J19+J20+O18+O19+O20+T18+T19+T20+Y18+Y19+Y20)</f>
        <v>134</v>
      </c>
      <c r="AN17" s="363">
        <f>SUM(AL17/(AL17+AM17))</f>
        <v>0.48659003831417624</v>
      </c>
      <c r="AO17" s="361">
        <f>RANK(AN17,$AN$5:$AN$24,0)</f>
        <v>3</v>
      </c>
      <c r="AP17" s="363">
        <f>RANK(AF17,$AF$5:$AF$24,1)+AJ17</f>
        <v>3.5</v>
      </c>
      <c r="AQ17" s="363">
        <f>RANK(AP17,$AP$5:$AP$24,1)+AN17</f>
        <v>3.4865900383141764</v>
      </c>
      <c r="AR17" s="240" t="str">
        <f>$AC$17</f>
        <v>SVB楽友会</v>
      </c>
      <c r="AS17" s="406">
        <f>RANK(AQ17,$AQ$5:$AQ$24)</f>
        <v>3</v>
      </c>
      <c r="AT17" s="78"/>
    </row>
    <row r="18" spans="1:46" ht="21.95" customHeight="1" x14ac:dyDescent="0.15">
      <c r="A18" s="408"/>
      <c r="B18" s="404">
        <f>IF(C18&gt;E18,1,0)+IF(C19&gt;E19,1,0)+IF(C20&gt;E20,1,0)</f>
        <v>1</v>
      </c>
      <c r="C18" s="58">
        <f>T6</f>
        <v>16</v>
      </c>
      <c r="D18" s="88" t="s">
        <v>29</v>
      </c>
      <c r="E18" s="58">
        <f>R6</f>
        <v>17</v>
      </c>
      <c r="F18" s="404">
        <f>IF(E18&gt;C18,1,0)+IF(E19&gt;C19,1,0)+IF(E20&gt;C20,1,0)</f>
        <v>2</v>
      </c>
      <c r="G18" s="404">
        <f>IF(H18&gt;J18,1,0)+IF(H19&gt;J19,1,0)+IF(H20&gt;J20,1,0)</f>
        <v>0</v>
      </c>
      <c r="H18" s="58">
        <f>T10</f>
        <v>8</v>
      </c>
      <c r="I18" s="88" t="s">
        <v>43</v>
      </c>
      <c r="J18" s="58">
        <f>R10</f>
        <v>15</v>
      </c>
      <c r="K18" s="404">
        <f>IF(J18&gt;H18,1,0)+IF(J19&gt;H19,1,0)+IF(J20&gt;H20,1,0)</f>
        <v>2</v>
      </c>
      <c r="L18" s="404">
        <f>IF(M18&gt;O18,1,0)+IF(M19&gt;O19,1,0)+IF(M20&gt;O20,1,0)</f>
        <v>2</v>
      </c>
      <c r="M18" s="58">
        <f>T14</f>
        <v>15</v>
      </c>
      <c r="N18" s="88" t="s">
        <v>29</v>
      </c>
      <c r="O18" s="58">
        <f>R14</f>
        <v>10</v>
      </c>
      <c r="P18" s="404">
        <f>IF(O18&gt;M18,1,0)+IF(O19&gt;M19,1,0)+IF(O20&gt;M20,1,0)</f>
        <v>0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15</v>
      </c>
      <c r="X18" s="80" t="s">
        <v>35</v>
      </c>
      <c r="Y18" s="38">
        <v>11</v>
      </c>
      <c r="Z18" s="415">
        <f>IF(Y18&gt;W18,1,0)+IF(Y19&gt;W19,1,0)+IF(Y20&gt;W20,1,0)</f>
        <v>1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17</v>
      </c>
      <c r="D19" s="88" t="s">
        <v>35</v>
      </c>
      <c r="E19" s="58">
        <f>R7</f>
        <v>15</v>
      </c>
      <c r="F19" s="404"/>
      <c r="G19" s="404"/>
      <c r="H19" s="58">
        <f>T11</f>
        <v>7</v>
      </c>
      <c r="I19" s="88" t="s">
        <v>29</v>
      </c>
      <c r="J19" s="58">
        <f>R11</f>
        <v>15</v>
      </c>
      <c r="K19" s="404"/>
      <c r="L19" s="404"/>
      <c r="M19" s="58">
        <f>T15</f>
        <v>15</v>
      </c>
      <c r="N19" s="88" t="s">
        <v>35</v>
      </c>
      <c r="O19" s="58">
        <f>R15</f>
        <v>8</v>
      </c>
      <c r="P19" s="404"/>
      <c r="Q19" s="410"/>
      <c r="R19" s="56"/>
      <c r="S19" s="87" t="s">
        <v>35</v>
      </c>
      <c r="T19" s="56"/>
      <c r="U19" s="410"/>
      <c r="V19" s="414"/>
      <c r="W19" s="38">
        <v>13</v>
      </c>
      <c r="X19" s="80" t="s">
        <v>35</v>
      </c>
      <c r="Y19" s="38">
        <v>15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6</v>
      </c>
      <c r="D20" s="88" t="s">
        <v>29</v>
      </c>
      <c r="E20" s="58">
        <f>R8</f>
        <v>15</v>
      </c>
      <c r="F20" s="404"/>
      <c r="G20" s="404"/>
      <c r="H20" s="58">
        <f>T12</f>
        <v>0</v>
      </c>
      <c r="I20" s="88" t="s">
        <v>43</v>
      </c>
      <c r="J20" s="58">
        <f>R12</f>
        <v>0</v>
      </c>
      <c r="K20" s="404"/>
      <c r="L20" s="404"/>
      <c r="M20" s="58">
        <f>T16</f>
        <v>0</v>
      </c>
      <c r="N20" s="88" t="s">
        <v>29</v>
      </c>
      <c r="O20" s="58">
        <f>R16</f>
        <v>0</v>
      </c>
      <c r="P20" s="404"/>
      <c r="Q20" s="410"/>
      <c r="R20" s="56"/>
      <c r="S20" s="87" t="s">
        <v>35</v>
      </c>
      <c r="T20" s="56"/>
      <c r="U20" s="410"/>
      <c r="V20" s="414"/>
      <c r="W20" s="38">
        <v>15</v>
      </c>
      <c r="X20" s="80" t="s">
        <v>35</v>
      </c>
      <c r="Y20" s="38">
        <v>13</v>
      </c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青木　5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青木　5</v>
      </c>
      <c r="AD21" s="361">
        <f>IF(B22&gt;F22,1,0)+IF(G22&gt;K22,1,0)+IF(L22&gt;P22,1,0)+IF(Q22&gt;U22,1,0)+IF(V22&gt;Z22,1,0)</f>
        <v>0</v>
      </c>
      <c r="AE21" s="361">
        <f>IF(F22&gt;B22,1,0)+IF(K22&gt;G22,1,0)+IF(P22&gt;L22,1,0)+IF(U22&gt;Q22,1,0)+IF(Z22&gt;V22,1,0)</f>
        <v>4</v>
      </c>
      <c r="AF21" s="363">
        <f>SUM(AD21/(AD21+AE21))</f>
        <v>0</v>
      </c>
      <c r="AG21" s="361">
        <f>RANK(AF21,$AF$5:$AF$24,0)</f>
        <v>5</v>
      </c>
      <c r="AH21" s="361">
        <f>SUM(B22+G22+L22+Q22+V22)</f>
        <v>1</v>
      </c>
      <c r="AI21" s="361">
        <f>SUM(F22+K22+P22+U22+Z22)</f>
        <v>8</v>
      </c>
      <c r="AJ21" s="363">
        <f>SUM(AH21/(AH21+AI21))</f>
        <v>0.1111111111111111</v>
      </c>
      <c r="AK21" s="361">
        <f>RANK(AJ21,$AJ$5:$AJ$24,0)</f>
        <v>5</v>
      </c>
      <c r="AL21" s="361">
        <f>SUM(C22+C23+C24+H22+H23+H24+M22+M23+M24+R22+R23+R24+W22+W23+W24)</f>
        <v>80</v>
      </c>
      <c r="AM21" s="361">
        <f>SUM(E22+E23+E24+J22+J23+J24+O22+O23+O24+T22+T23+T24+Y22+Y23+Y24)</f>
        <v>133</v>
      </c>
      <c r="AN21" s="363">
        <f>SUM(AL21/(AL21+AM21))</f>
        <v>0.37558685446009388</v>
      </c>
      <c r="AO21" s="361">
        <f>RANK(AN21,$AN$5:$AN$24,0)</f>
        <v>5</v>
      </c>
      <c r="AP21" s="363">
        <f>RANK(AF21,$AF$5:$AF$24,1)+AJ21</f>
        <v>1.1111111111111112</v>
      </c>
      <c r="AQ21" s="363">
        <f>RANK(AP21,$AP$5:$AP$24,1)+AN21</f>
        <v>1.375586854460094</v>
      </c>
      <c r="AR21" s="240" t="str">
        <f>$AC$21</f>
        <v>青木　5</v>
      </c>
      <c r="AS21" s="406">
        <f>RANK(AQ21,$AQ$5:$AQ$24)</f>
        <v>5</v>
      </c>
      <c r="AT21" s="78"/>
    </row>
    <row r="22" spans="1:46" ht="21.95" customHeight="1" x14ac:dyDescent="0.15">
      <c r="A22" s="408"/>
      <c r="B22" s="404">
        <f>IF(C22&gt;E22,1,0)+IF(C23&gt;E23,1,0)+IF(C24&gt;E24,1,0)</f>
        <v>0</v>
      </c>
      <c r="C22" s="58">
        <f>Y6</f>
        <v>7</v>
      </c>
      <c r="D22" s="88" t="s">
        <v>29</v>
      </c>
      <c r="E22" s="58">
        <f>W6</f>
        <v>15</v>
      </c>
      <c r="F22" s="404">
        <f>IF(E22&gt;C22,1,0)+IF(E23&gt;C23,1,0)+IF(E24&gt;C24,1,0)</f>
        <v>2</v>
      </c>
      <c r="G22" s="404">
        <f>IF(H22&gt;J22,1,0)+IF(H23&gt;J23,1,0)+IF(H24&gt;J24,1,0)</f>
        <v>0</v>
      </c>
      <c r="H22" s="58">
        <f>Y10</f>
        <v>7</v>
      </c>
      <c r="I22" s="88" t="s">
        <v>35</v>
      </c>
      <c r="J22" s="58">
        <f>W10</f>
        <v>15</v>
      </c>
      <c r="K22" s="404">
        <f>IF(J22&gt;H22,1,0)+IF(J23&gt;H23,1,0)+IF(J24&gt;H24,1,0)</f>
        <v>2</v>
      </c>
      <c r="L22" s="404">
        <f>IF(M22&gt;O22,1,0)+IF(M23&gt;O23,1,0)+IF(M24&gt;O24,1,0)</f>
        <v>0</v>
      </c>
      <c r="M22" s="58">
        <f>Y14</f>
        <v>4</v>
      </c>
      <c r="N22" s="88" t="s">
        <v>29</v>
      </c>
      <c r="O22" s="58">
        <f>W14</f>
        <v>15</v>
      </c>
      <c r="P22" s="404">
        <f>IF(O22&gt;M22,1,0)+IF(O23&gt;M23,1,0)+IF(O24&gt;M24,1,0)</f>
        <v>2</v>
      </c>
      <c r="Q22" s="404">
        <f>IF(R22&gt;T22,1,0)+IF(R23&gt;T23,1,0)+IF(R24&gt;T24,1,0)</f>
        <v>1</v>
      </c>
      <c r="R22" s="58">
        <f>Y18</f>
        <v>11</v>
      </c>
      <c r="S22" s="88" t="s">
        <v>35</v>
      </c>
      <c r="T22" s="58">
        <f>W18</f>
        <v>15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6</v>
      </c>
      <c r="D23" s="88" t="s">
        <v>29</v>
      </c>
      <c r="E23" s="58">
        <f>W7</f>
        <v>15</v>
      </c>
      <c r="F23" s="404"/>
      <c r="G23" s="404"/>
      <c r="H23" s="58">
        <f>Y11</f>
        <v>8</v>
      </c>
      <c r="I23" s="88" t="s">
        <v>35</v>
      </c>
      <c r="J23" s="58">
        <f>W11</f>
        <v>15</v>
      </c>
      <c r="K23" s="404"/>
      <c r="L23" s="404"/>
      <c r="M23" s="58">
        <f>Y15</f>
        <v>9</v>
      </c>
      <c r="N23" s="88" t="s">
        <v>29</v>
      </c>
      <c r="O23" s="58">
        <f>W15</f>
        <v>15</v>
      </c>
      <c r="P23" s="404"/>
      <c r="Q23" s="404"/>
      <c r="R23" s="58">
        <f>Y19</f>
        <v>15</v>
      </c>
      <c r="S23" s="88" t="s">
        <v>43</v>
      </c>
      <c r="T23" s="58">
        <f>W19</f>
        <v>13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0</v>
      </c>
      <c r="I24" s="89" t="s">
        <v>43</v>
      </c>
      <c r="J24" s="62">
        <f>W12</f>
        <v>0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13</v>
      </c>
      <c r="S24" s="89" t="s">
        <v>43</v>
      </c>
      <c r="T24" s="62">
        <f>W20</f>
        <v>15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T156"/>
  <sheetViews>
    <sheetView zoomScale="70" zoomScaleNormal="70" workbookViewId="0">
      <selection activeCell="AA22" sqref="AA22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トリム50歳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106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C2" s="325" t="str">
        <f>A2</f>
        <v>　Bグループ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107</v>
      </c>
      <c r="B3" s="421" t="s">
        <v>108</v>
      </c>
      <c r="C3" s="421"/>
      <c r="D3" s="421"/>
      <c r="E3" s="421"/>
      <c r="F3" s="421"/>
      <c r="G3" s="421" t="s">
        <v>109</v>
      </c>
      <c r="H3" s="421"/>
      <c r="I3" s="421"/>
      <c r="J3" s="421"/>
      <c r="K3" s="421"/>
      <c r="L3" s="421" t="s">
        <v>110</v>
      </c>
      <c r="M3" s="421"/>
      <c r="N3" s="421"/>
      <c r="O3" s="421"/>
      <c r="P3" s="421"/>
      <c r="Q3" s="421" t="s">
        <v>111</v>
      </c>
      <c r="R3" s="421"/>
      <c r="S3" s="421"/>
      <c r="T3" s="421"/>
      <c r="U3" s="421"/>
      <c r="V3" s="421" t="s">
        <v>112</v>
      </c>
      <c r="W3" s="421"/>
      <c r="X3" s="421"/>
      <c r="Y3" s="421"/>
      <c r="Z3" s="423"/>
      <c r="AC3" s="419" t="str">
        <f>A3</f>
        <v>Eコート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みなみスポーツクラブB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みなみスポーツクラブB</v>
      </c>
      <c r="AD5" s="267">
        <f>IF(B6&gt;F6,1,0)+IF(G6&gt;K6,1,0)+IF(L6&gt;P6,1,0)+IF(Q6&gt;U6,1,0)+IF(V6&gt;Z6,1,0)</f>
        <v>1</v>
      </c>
      <c r="AE5" s="267">
        <f>IF(F6&gt;B6,1,0)+IF(K6&gt;G6,1,0)+IF(P6&gt;L6,1,0)+IF(U6&gt;Q6,1,0)+IF(Z6&gt;V6,1,0)</f>
        <v>3</v>
      </c>
      <c r="AF5" s="268">
        <f>SUM(AD5/(AD5+AE5))</f>
        <v>0.25</v>
      </c>
      <c r="AG5" s="267">
        <f>RANK(AF5,$AF$5:$AF$24,0)</f>
        <v>4</v>
      </c>
      <c r="AH5" s="267">
        <f>SUM(B6+G6+L6+Q6+V6)</f>
        <v>2</v>
      </c>
      <c r="AI5" s="267">
        <f>SUM(F6+K6+P6+U6+Z6)</f>
        <v>6</v>
      </c>
      <c r="AJ5" s="268">
        <f>SUM(AH5/(AH5+AI5))</f>
        <v>0.25</v>
      </c>
      <c r="AK5" s="267">
        <f>RANK(AJ5,$AJ$5:$AJ$24,0)</f>
        <v>4</v>
      </c>
      <c r="AL5" s="267">
        <f>SUM(C6+C7+C8+H6+H7+H8+M6+M7+M8+R6+R7+R8+W6+W7+W8)</f>
        <v>85</v>
      </c>
      <c r="AM5" s="267">
        <f>SUM(E6+E7+E8+J6+J7+J8+O6+O7+O8+T6+T7+T8+Y6+Y7+Y8)</f>
        <v>116</v>
      </c>
      <c r="AN5" s="268">
        <f>SUM(AL5/(AL5+AM5))</f>
        <v>0.4228855721393035</v>
      </c>
      <c r="AO5" s="267">
        <f>RANK(AN5,$AN$5:$AN$24,0)</f>
        <v>4</v>
      </c>
      <c r="AP5" s="268">
        <f>RANK(AF5,$AF$5:$AF$24,1)+AJ5</f>
        <v>2.25</v>
      </c>
      <c r="AQ5" s="268">
        <f>RANK(AP5,$AP$5:$AP$24,1)+AN5</f>
        <v>2.4228855721393034</v>
      </c>
      <c r="AR5" s="432" t="str">
        <f>$AC$5</f>
        <v>みなみスポーツクラブB</v>
      </c>
      <c r="AS5" s="433">
        <f>RANK(AQ5,$AQ$5:$AQ$24)</f>
        <v>4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0</v>
      </c>
      <c r="H6" s="38">
        <v>8</v>
      </c>
      <c r="I6" s="80" t="s">
        <v>29</v>
      </c>
      <c r="J6" s="38">
        <v>15</v>
      </c>
      <c r="K6" s="414">
        <f>IF(J6&gt;H6,1,0)+IF(J7&gt;H7,1,0)+IF(J8&gt;H8,1,0)</f>
        <v>2</v>
      </c>
      <c r="L6" s="414">
        <f>IF(M6&gt;O6,1,0)+IF(M7&gt;O7,1,0)+IF(M8&gt;O8,1,0)</f>
        <v>2</v>
      </c>
      <c r="M6" s="38">
        <v>16</v>
      </c>
      <c r="N6" s="80" t="s">
        <v>29</v>
      </c>
      <c r="O6" s="38">
        <v>14</v>
      </c>
      <c r="P6" s="414">
        <f>IF(O6&gt;M6,1,0)+IF(O7&gt;M7,1,0)+IF(O8&gt;M8,1,0)</f>
        <v>0</v>
      </c>
      <c r="Q6" s="414">
        <f>IF(R6&gt;T6,1,0)+IF(R7&gt;T7,1,0)+IF(R8&gt;T8,1,0)</f>
        <v>0</v>
      </c>
      <c r="R6" s="38">
        <v>11</v>
      </c>
      <c r="S6" s="80" t="s">
        <v>29</v>
      </c>
      <c r="T6" s="38">
        <v>15</v>
      </c>
      <c r="U6" s="414">
        <f>IF(T6&gt;R6,1,0)+IF(T7&gt;R7,1,0)+IF(T8&gt;R8,1,0)</f>
        <v>2</v>
      </c>
      <c r="V6" s="414">
        <f>IF(W6&gt;Y6,1,0)+IF(W7&gt;Y7,1,0)+IF(W8&gt;Y8,1,0)</f>
        <v>0</v>
      </c>
      <c r="W6" s="38">
        <v>6</v>
      </c>
      <c r="X6" s="80" t="s">
        <v>29</v>
      </c>
      <c r="Y6" s="38">
        <v>15</v>
      </c>
      <c r="Z6" s="415">
        <f>IF(Y6&gt;W6,1,0)+IF(Y7&gt;W7,1,0)+IF(Y8&gt;W8,1,0)</f>
        <v>2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12</v>
      </c>
      <c r="I7" s="80" t="s">
        <v>29</v>
      </c>
      <c r="J7" s="38">
        <v>15</v>
      </c>
      <c r="K7" s="414"/>
      <c r="L7" s="414"/>
      <c r="M7" s="38">
        <v>15</v>
      </c>
      <c r="N7" s="80" t="s">
        <v>29</v>
      </c>
      <c r="O7" s="38">
        <v>12</v>
      </c>
      <c r="P7" s="414"/>
      <c r="Q7" s="414"/>
      <c r="R7" s="38">
        <v>6</v>
      </c>
      <c r="S7" s="80" t="s">
        <v>29</v>
      </c>
      <c r="T7" s="38">
        <v>15</v>
      </c>
      <c r="U7" s="414"/>
      <c r="V7" s="414"/>
      <c r="W7" s="38">
        <v>11</v>
      </c>
      <c r="X7" s="80" t="s">
        <v>29</v>
      </c>
      <c r="Y7" s="38">
        <v>15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/>
      <c r="I8" s="80" t="s">
        <v>29</v>
      </c>
      <c r="J8" s="38"/>
      <c r="K8" s="414"/>
      <c r="L8" s="414"/>
      <c r="M8" s="38"/>
      <c r="N8" s="80" t="s">
        <v>29</v>
      </c>
      <c r="O8" s="38"/>
      <c r="P8" s="414"/>
      <c r="Q8" s="414"/>
      <c r="R8" s="38"/>
      <c r="S8" s="80" t="s">
        <v>29</v>
      </c>
      <c r="T8" s="38"/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ブラッド　B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ブラッド　B</v>
      </c>
      <c r="AD9" s="361">
        <f>IF(B10&gt;F10,1,0)+IF(G10&gt;K10,1,0)+IF(L10&gt;P10,1,0)+IF(Q10&gt;U10,1,0)+IF(V10&gt;Z10,1,0)</f>
        <v>2</v>
      </c>
      <c r="AE9" s="361">
        <f>IF(F10&gt;B10,1,0)+IF(K10&gt;G10,1,0)+IF(P10&gt;L10,1,0)+IF(U10&gt;Q10,1,0)+IF(Z10&gt;V10,1,0)</f>
        <v>2</v>
      </c>
      <c r="AF9" s="363">
        <f>SUM(AD9/(AD9+AE9))</f>
        <v>0.5</v>
      </c>
      <c r="AG9" s="361">
        <f>RANK(AF9,$AF$5:$AF$24,0)</f>
        <v>3</v>
      </c>
      <c r="AH9" s="361">
        <f>SUM(B10+G10+L10+Q10+V10)</f>
        <v>4</v>
      </c>
      <c r="AI9" s="361">
        <f>SUM(F10+K10+P10+U10+Z10)</f>
        <v>4</v>
      </c>
      <c r="AJ9" s="363">
        <f>SUM(AH9/(AH9+AI9))</f>
        <v>0.5</v>
      </c>
      <c r="AK9" s="361">
        <f>RANK(AJ9,$AJ$5:$AJ$24,0)</f>
        <v>3</v>
      </c>
      <c r="AL9" s="361">
        <f>SUM(C10+C11+C12+H10+H11+H12+M10+M11+M12+R10+R11+R12+W10+W11+W12)</f>
        <v>99</v>
      </c>
      <c r="AM9" s="361">
        <f>SUM(E10+E11+E12+J10+J11+J12+O10+O11+O12+T10+T11+T12+Y10+Y11+Y12)</f>
        <v>102</v>
      </c>
      <c r="AN9" s="363">
        <f>SUM(AL9/(AL9+AM9))</f>
        <v>0.4925373134328358</v>
      </c>
      <c r="AO9" s="361">
        <f>RANK(AN9,$AN$5:$AN$24,0)</f>
        <v>3</v>
      </c>
      <c r="AP9" s="363">
        <f>RANK(AF9,$AF$5:$AF$24,1)+AJ9</f>
        <v>3.5</v>
      </c>
      <c r="AQ9" s="363">
        <f>RANK(AP9,$AP$5:$AP$24,1)+AN9</f>
        <v>3.4925373134328357</v>
      </c>
      <c r="AR9" s="240" t="str">
        <f>$AC$9</f>
        <v>ブラッド　B</v>
      </c>
      <c r="AS9" s="406">
        <f>RANK(AQ9,$AQ$5:$AQ$24)</f>
        <v>3</v>
      </c>
      <c r="AT9" s="78"/>
    </row>
    <row r="10" spans="1:46" ht="21.95" customHeight="1" x14ac:dyDescent="0.15">
      <c r="A10" s="408"/>
      <c r="B10" s="404">
        <f>IF(C10&gt;E10,1,0)+IF(C11&gt;E11,1,0)+IF(C12&gt;E12,1,0)</f>
        <v>2</v>
      </c>
      <c r="C10" s="58">
        <f>J6</f>
        <v>15</v>
      </c>
      <c r="D10" s="88" t="s">
        <v>42</v>
      </c>
      <c r="E10" s="58">
        <f>H6</f>
        <v>8</v>
      </c>
      <c r="F10" s="404">
        <f>IF(E10&gt;C10,1,0)+IF(E11&gt;C11,1,0)+IF(E12&gt;C12,1,0)</f>
        <v>0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2</v>
      </c>
      <c r="M10" s="38">
        <v>15</v>
      </c>
      <c r="N10" s="80" t="s">
        <v>42</v>
      </c>
      <c r="O10" s="38">
        <v>7</v>
      </c>
      <c r="P10" s="414">
        <f>IF(O10&gt;M10,1,0)+IF(O11&gt;M11,1,0)+IF(O12&gt;M12,1,0)</f>
        <v>0</v>
      </c>
      <c r="Q10" s="414">
        <f>IF(R10&gt;T10,1,0)+IF(R11&gt;T11,1,0)+IF(R12&gt;T12,1,0)</f>
        <v>0</v>
      </c>
      <c r="R10" s="38">
        <v>9</v>
      </c>
      <c r="S10" s="80" t="s">
        <v>42</v>
      </c>
      <c r="T10" s="38">
        <v>15</v>
      </c>
      <c r="U10" s="414">
        <f>IF(T10&gt;R10,1,0)+IF(T11&gt;R11,1,0)+IF(T12&gt;R12,1,0)</f>
        <v>2</v>
      </c>
      <c r="V10" s="414">
        <f>IF(W10&gt;Y10,1,0)+IF(W11&gt;Y11,1,0)+IF(W12&gt;Y12,1,0)</f>
        <v>0</v>
      </c>
      <c r="W10" s="38">
        <v>11</v>
      </c>
      <c r="X10" s="80" t="s">
        <v>42</v>
      </c>
      <c r="Y10" s="38">
        <v>15</v>
      </c>
      <c r="Z10" s="415">
        <f>IF(Y10&gt;W10,1,0)+IF(Y11&gt;W11,1,0)+IF(Y12&gt;W12,1,0)</f>
        <v>2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15</v>
      </c>
      <c r="D11" s="88" t="s">
        <v>42</v>
      </c>
      <c r="E11" s="58">
        <f>H7</f>
        <v>12</v>
      </c>
      <c r="F11" s="404"/>
      <c r="G11" s="410"/>
      <c r="H11" s="56"/>
      <c r="I11" s="87" t="s">
        <v>29</v>
      </c>
      <c r="J11" s="56"/>
      <c r="K11" s="410"/>
      <c r="L11" s="414"/>
      <c r="M11" s="38">
        <v>16</v>
      </c>
      <c r="N11" s="80" t="s">
        <v>29</v>
      </c>
      <c r="O11" s="38">
        <v>14</v>
      </c>
      <c r="P11" s="414"/>
      <c r="Q11" s="414"/>
      <c r="R11" s="38">
        <v>4</v>
      </c>
      <c r="S11" s="80" t="s">
        <v>29</v>
      </c>
      <c r="T11" s="38">
        <v>15</v>
      </c>
      <c r="U11" s="414"/>
      <c r="V11" s="414"/>
      <c r="W11" s="38">
        <v>14</v>
      </c>
      <c r="X11" s="80" t="s">
        <v>29</v>
      </c>
      <c r="Y11" s="38">
        <v>16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0</v>
      </c>
      <c r="D12" s="88" t="s">
        <v>35</v>
      </c>
      <c r="E12" s="58">
        <f>H8</f>
        <v>0</v>
      </c>
      <c r="F12" s="404"/>
      <c r="G12" s="410"/>
      <c r="H12" s="56"/>
      <c r="I12" s="87" t="s">
        <v>35</v>
      </c>
      <c r="J12" s="56"/>
      <c r="K12" s="410"/>
      <c r="L12" s="414"/>
      <c r="M12" s="38"/>
      <c r="N12" s="80" t="s">
        <v>35</v>
      </c>
      <c r="O12" s="38"/>
      <c r="P12" s="414"/>
      <c r="Q12" s="414"/>
      <c r="R12" s="38"/>
      <c r="S12" s="80" t="s">
        <v>35</v>
      </c>
      <c r="T12" s="38"/>
      <c r="U12" s="414"/>
      <c r="V12" s="414"/>
      <c r="W12" s="38"/>
      <c r="X12" s="80" t="s">
        <v>35</v>
      </c>
      <c r="Y12" s="38"/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レインボー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レインボー</v>
      </c>
      <c r="AD13" s="361">
        <f>IF(B14&gt;F14,1,0)+IF(G14&gt;K14,1,0)+IF(L14&gt;P14,1,0)+IF(Q14&gt;U14,1,0)+IF(V14&gt;Z14,1,0)</f>
        <v>0</v>
      </c>
      <c r="AE13" s="361">
        <f>IF(F14&gt;B14,1,0)+IF(K14&gt;G14,1,0)+IF(P14&gt;L14,1,0)+IF(U14&gt;Q14,1,0)+IF(Z14&gt;V14,1,0)</f>
        <v>4</v>
      </c>
      <c r="AF13" s="363">
        <f>SUM(AD13/(AD13+AE13))</f>
        <v>0</v>
      </c>
      <c r="AG13" s="361">
        <f>RANK(AF13,$AF$5:$AF$24,0)</f>
        <v>5</v>
      </c>
      <c r="AH13" s="361">
        <f>SUM(B14+G14+L14+Q14+V14)</f>
        <v>0</v>
      </c>
      <c r="AI13" s="361">
        <f>SUM(F14+K14+P14+U14+Z14)</f>
        <v>8</v>
      </c>
      <c r="AJ13" s="363">
        <f>SUM(AH13/(AH13+AI13))</f>
        <v>0</v>
      </c>
      <c r="AK13" s="361">
        <f>RANK(AJ13,$AJ$5:$AJ$24,0)</f>
        <v>5</v>
      </c>
      <c r="AL13" s="361">
        <f>SUM(C14+C15+C16+H14+H15+H16+M14+M15+M16+R14+R15+R16+W14+W15+W16)</f>
        <v>81</v>
      </c>
      <c r="AM13" s="361">
        <f>SUM(E14+E15+E16+J14+J15+J16+O14+O15+O16+T14+T15+T16+Y14+Y15+Y16)</f>
        <v>122</v>
      </c>
      <c r="AN13" s="363">
        <f>SUM(AL13/(AL13+AM13))</f>
        <v>0.39901477832512317</v>
      </c>
      <c r="AO13" s="361">
        <f>RANK(AN13,$AN$5:$AN$24,0)</f>
        <v>5</v>
      </c>
      <c r="AP13" s="363">
        <f>RANK(AF13,$AF$5:$AF$24,1)+AJ13</f>
        <v>1</v>
      </c>
      <c r="AQ13" s="416">
        <f>RANK(AP13,$AP$5:$AP$24,1)+AN13</f>
        <v>1.3990147783251232</v>
      </c>
      <c r="AR13" s="418" t="str">
        <f>$AC$13</f>
        <v>レインボー</v>
      </c>
      <c r="AS13" s="406">
        <f>RANK(AQ13,$AQ$5:$AQ$24)</f>
        <v>5</v>
      </c>
      <c r="AT13" s="78"/>
    </row>
    <row r="14" spans="1:46" ht="21.95" customHeight="1" x14ac:dyDescent="0.15">
      <c r="A14" s="408"/>
      <c r="B14" s="404">
        <f>IF(C14&gt;E14,1,0)+IF(C15&gt;E15,1,0)+IF(C16&gt;E16,1,0)</f>
        <v>0</v>
      </c>
      <c r="C14" s="58">
        <f>O6</f>
        <v>14</v>
      </c>
      <c r="D14" s="88" t="s">
        <v>35</v>
      </c>
      <c r="E14" s="58">
        <f>M6</f>
        <v>16</v>
      </c>
      <c r="F14" s="404">
        <f>IF(E14&gt;C14,1,0)+IF(E15&gt;C15,1,0)+IF(E16&gt;C16,1,0)</f>
        <v>2</v>
      </c>
      <c r="G14" s="404">
        <f>IF(H14&gt;J14,1,0)+IF(H15&gt;J15,1,0)+IF(H16&gt;J16,1,0)</f>
        <v>0</v>
      </c>
      <c r="H14" s="58">
        <f>O10</f>
        <v>7</v>
      </c>
      <c r="I14" s="88" t="s">
        <v>35</v>
      </c>
      <c r="J14" s="58">
        <f>M10</f>
        <v>15</v>
      </c>
      <c r="K14" s="404">
        <f>IF(J14&gt;H14,1,0)+IF(J15&gt;H15,1,0)+IF(J16&gt;H16,1,0)</f>
        <v>2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0</v>
      </c>
      <c r="R14" s="38">
        <v>9</v>
      </c>
      <c r="S14" s="80" t="s">
        <v>35</v>
      </c>
      <c r="T14" s="38">
        <v>15</v>
      </c>
      <c r="U14" s="414">
        <f>IF(T14&gt;R14,1,0)+IF(T15&gt;R15,1,0)+IF(T16&gt;R16,1,0)</f>
        <v>2</v>
      </c>
      <c r="V14" s="414">
        <f>IF(W14&gt;Y14,1,0)+IF(W15&gt;Y15,1,0)+IF(W16&gt;Y16,1,0)</f>
        <v>0</v>
      </c>
      <c r="W14" s="38">
        <v>5</v>
      </c>
      <c r="X14" s="80" t="s">
        <v>35</v>
      </c>
      <c r="Y14" s="38">
        <v>15</v>
      </c>
      <c r="Z14" s="415">
        <f>IF(Y14&gt;W14,1,0)+IF(Y15&gt;W15,1,0)+IF(Y16&gt;W16,1,0)</f>
        <v>2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12</v>
      </c>
      <c r="D15" s="88" t="s">
        <v>42</v>
      </c>
      <c r="E15" s="58">
        <f>M7</f>
        <v>15</v>
      </c>
      <c r="F15" s="404"/>
      <c r="G15" s="404"/>
      <c r="H15" s="58">
        <f>O11</f>
        <v>14</v>
      </c>
      <c r="I15" s="88" t="s">
        <v>42</v>
      </c>
      <c r="J15" s="58">
        <f>M11</f>
        <v>16</v>
      </c>
      <c r="K15" s="404"/>
      <c r="L15" s="410"/>
      <c r="M15" s="56"/>
      <c r="N15" s="87" t="s">
        <v>35</v>
      </c>
      <c r="O15" s="56"/>
      <c r="P15" s="410"/>
      <c r="Q15" s="414"/>
      <c r="R15" s="38">
        <v>10</v>
      </c>
      <c r="S15" s="80" t="s">
        <v>35</v>
      </c>
      <c r="T15" s="38">
        <v>15</v>
      </c>
      <c r="U15" s="414"/>
      <c r="V15" s="414"/>
      <c r="W15" s="38">
        <v>10</v>
      </c>
      <c r="X15" s="80" t="s">
        <v>35</v>
      </c>
      <c r="Y15" s="38">
        <v>15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0</v>
      </c>
      <c r="D16" s="88" t="s">
        <v>35</v>
      </c>
      <c r="E16" s="58">
        <f>M8</f>
        <v>0</v>
      </c>
      <c r="F16" s="404"/>
      <c r="G16" s="404"/>
      <c r="H16" s="58">
        <f>O12</f>
        <v>0</v>
      </c>
      <c r="I16" s="88" t="s">
        <v>35</v>
      </c>
      <c r="J16" s="58">
        <f>M12</f>
        <v>0</v>
      </c>
      <c r="K16" s="404"/>
      <c r="L16" s="410"/>
      <c r="M16" s="56"/>
      <c r="N16" s="87" t="s">
        <v>35</v>
      </c>
      <c r="O16" s="56"/>
      <c r="P16" s="410"/>
      <c r="Q16" s="414"/>
      <c r="R16" s="38"/>
      <c r="S16" s="80" t="s">
        <v>35</v>
      </c>
      <c r="T16" s="38"/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999（鉄郎）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999（鉄郎）</v>
      </c>
      <c r="AD17" s="361">
        <f>IF(B18&gt;F18,1,0)+IF(G18&gt;K18,1,0)+IF(L18&gt;P18,1,0)+IF(Q18&gt;U18,1,0)+IF(V18&gt;Z18,1,0)</f>
        <v>4</v>
      </c>
      <c r="AE17" s="361">
        <f>IF(F18&gt;B18,1,0)+IF(K18&gt;G18,1,0)+IF(P18&gt;L18,1,0)+IF(U18&gt;Q18,1,0)+IF(Z18&gt;V18,1,0)</f>
        <v>0</v>
      </c>
      <c r="AF17" s="363">
        <f>SUM(AD17/(AD17+AE17))</f>
        <v>1</v>
      </c>
      <c r="AG17" s="361">
        <f>RANK(AF17,$AF$5:$AF$24,0)</f>
        <v>1</v>
      </c>
      <c r="AH17" s="361">
        <f>SUM(B18+G18+L18+Q18+V18)</f>
        <v>8</v>
      </c>
      <c r="AI17" s="361">
        <f>SUM(F18+K18+P18+U18+Z18)</f>
        <v>1</v>
      </c>
      <c r="AJ17" s="363">
        <f>SUM(AH17/(AH17+AI17))</f>
        <v>0.88888888888888884</v>
      </c>
      <c r="AK17" s="361">
        <f>RANK(AJ17,$AJ$5:$AJ$24,0)</f>
        <v>1</v>
      </c>
      <c r="AL17" s="361">
        <f>SUM(C18+C19+C20+H18+H19+H20+M18+M19+M20+R18+R19+R20+W18+W19+W20)</f>
        <v>128</v>
      </c>
      <c r="AM17" s="361">
        <f>SUM(E18+E19+E20+J18+J19+J20+O18+O19+O20+T18+T19+T20+Y18+Y19+Y20)</f>
        <v>83</v>
      </c>
      <c r="AN17" s="363">
        <f>SUM(AL17/(AL17+AM17))</f>
        <v>0.60663507109004744</v>
      </c>
      <c r="AO17" s="361">
        <f>RANK(AN17,$AN$5:$AN$24,0)</f>
        <v>1</v>
      </c>
      <c r="AP17" s="363">
        <f>RANK(AF17,$AF$5:$AF$24,1)+AJ17</f>
        <v>5.8888888888888893</v>
      </c>
      <c r="AQ17" s="363">
        <f>RANK(AP17,$AP$5:$AP$24,1)+AN17</f>
        <v>5.6066350710900474</v>
      </c>
      <c r="AR17" s="240" t="str">
        <f>$AC$17</f>
        <v>999（鉄郎）</v>
      </c>
      <c r="AS17" s="406">
        <f>RANK(AQ17,$AQ$5:$AQ$24)</f>
        <v>1</v>
      </c>
      <c r="AT17" s="78"/>
    </row>
    <row r="18" spans="1:46" ht="21.95" customHeight="1" x14ac:dyDescent="0.15">
      <c r="A18" s="408"/>
      <c r="B18" s="404">
        <f>IF(C18&gt;E18,1,0)+IF(C19&gt;E19,1,0)+IF(C20&gt;E20,1,0)</f>
        <v>2</v>
      </c>
      <c r="C18" s="58">
        <f>T6</f>
        <v>15</v>
      </c>
      <c r="D18" s="88" t="s">
        <v>29</v>
      </c>
      <c r="E18" s="58">
        <f>R6</f>
        <v>11</v>
      </c>
      <c r="F18" s="404">
        <f>IF(E18&gt;C18,1,0)+IF(E19&gt;C19,1,0)+IF(E20&gt;C20,1,0)</f>
        <v>0</v>
      </c>
      <c r="G18" s="404">
        <f>IF(H18&gt;J18,1,0)+IF(H19&gt;J19,1,0)+IF(H20&gt;J20,1,0)</f>
        <v>2</v>
      </c>
      <c r="H18" s="58">
        <f>T10</f>
        <v>15</v>
      </c>
      <c r="I18" s="88" t="s">
        <v>43</v>
      </c>
      <c r="J18" s="58">
        <f>R10</f>
        <v>9</v>
      </c>
      <c r="K18" s="404">
        <f>IF(J18&gt;H18,1,0)+IF(J19&gt;H19,1,0)+IF(J20&gt;H20,1,0)</f>
        <v>0</v>
      </c>
      <c r="L18" s="404">
        <f>IF(M18&gt;O18,1,0)+IF(M19&gt;O19,1,0)+IF(M20&gt;O20,1,0)</f>
        <v>2</v>
      </c>
      <c r="M18" s="58">
        <f>T14</f>
        <v>15</v>
      </c>
      <c r="N18" s="88" t="s">
        <v>29</v>
      </c>
      <c r="O18" s="58">
        <f>R14</f>
        <v>9</v>
      </c>
      <c r="P18" s="404">
        <f>IF(O18&gt;M18,1,0)+IF(O19&gt;M19,1,0)+IF(O20&gt;M20,1,0)</f>
        <v>0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8</v>
      </c>
      <c r="X18" s="80" t="s">
        <v>35</v>
      </c>
      <c r="Y18" s="38">
        <v>15</v>
      </c>
      <c r="Z18" s="415">
        <f>IF(Y18&gt;W18,1,0)+IF(Y19&gt;W19,1,0)+IF(Y20&gt;W20,1,0)</f>
        <v>1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15</v>
      </c>
      <c r="D19" s="88" t="s">
        <v>35</v>
      </c>
      <c r="E19" s="58">
        <f>R7</f>
        <v>6</v>
      </c>
      <c r="F19" s="404"/>
      <c r="G19" s="404"/>
      <c r="H19" s="58">
        <f>T11</f>
        <v>15</v>
      </c>
      <c r="I19" s="88" t="s">
        <v>29</v>
      </c>
      <c r="J19" s="58">
        <f>R11</f>
        <v>4</v>
      </c>
      <c r="K19" s="404"/>
      <c r="L19" s="404"/>
      <c r="M19" s="58">
        <f>T15</f>
        <v>15</v>
      </c>
      <c r="N19" s="88" t="s">
        <v>35</v>
      </c>
      <c r="O19" s="58">
        <f>R15</f>
        <v>10</v>
      </c>
      <c r="P19" s="404"/>
      <c r="Q19" s="410"/>
      <c r="R19" s="56"/>
      <c r="S19" s="87" t="s">
        <v>35</v>
      </c>
      <c r="T19" s="56"/>
      <c r="U19" s="410"/>
      <c r="V19" s="414"/>
      <c r="W19" s="38">
        <v>15</v>
      </c>
      <c r="X19" s="80" t="s">
        <v>35</v>
      </c>
      <c r="Y19" s="38">
        <v>9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0</v>
      </c>
      <c r="D20" s="88" t="s">
        <v>29</v>
      </c>
      <c r="E20" s="58">
        <f>R8</f>
        <v>0</v>
      </c>
      <c r="F20" s="404"/>
      <c r="G20" s="404"/>
      <c r="H20" s="58">
        <f>T12</f>
        <v>0</v>
      </c>
      <c r="I20" s="88" t="s">
        <v>43</v>
      </c>
      <c r="J20" s="58">
        <f>R12</f>
        <v>0</v>
      </c>
      <c r="K20" s="404"/>
      <c r="L20" s="404"/>
      <c r="M20" s="58">
        <f>T16</f>
        <v>0</v>
      </c>
      <c r="N20" s="88" t="s">
        <v>29</v>
      </c>
      <c r="O20" s="58">
        <f>R16</f>
        <v>0</v>
      </c>
      <c r="P20" s="404"/>
      <c r="Q20" s="410"/>
      <c r="R20" s="56"/>
      <c r="S20" s="87" t="s">
        <v>35</v>
      </c>
      <c r="T20" s="56"/>
      <c r="U20" s="410"/>
      <c r="V20" s="414"/>
      <c r="W20" s="38">
        <v>15</v>
      </c>
      <c r="X20" s="80" t="s">
        <v>35</v>
      </c>
      <c r="Y20" s="38">
        <v>10</v>
      </c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竹千代A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竹千代A</v>
      </c>
      <c r="AD21" s="361">
        <f>IF(B22&gt;F22,1,0)+IF(G22&gt;K22,1,0)+IF(L22&gt;P22,1,0)+IF(Q22&gt;U22,1,0)+IF(V22&gt;Z22,1,0)</f>
        <v>3</v>
      </c>
      <c r="AE21" s="361">
        <f>IF(F22&gt;B22,1,0)+IF(K22&gt;G22,1,0)+IF(P22&gt;L22,1,0)+IF(U22&gt;Q22,1,0)+IF(Z22&gt;V22,1,0)</f>
        <v>1</v>
      </c>
      <c r="AF21" s="363">
        <f>SUM(AD21/(AD21+AE21))</f>
        <v>0.75</v>
      </c>
      <c r="AG21" s="361">
        <f>RANK(AF21,$AF$5:$AF$24,0)</f>
        <v>2</v>
      </c>
      <c r="AH21" s="361">
        <f>SUM(B22+G22+L22+Q22+V22)</f>
        <v>7</v>
      </c>
      <c r="AI21" s="361">
        <f>SUM(F22+K22+P22+U22+Z22)</f>
        <v>2</v>
      </c>
      <c r="AJ21" s="363">
        <f>SUM(AH21/(AH21+AI21))</f>
        <v>0.77777777777777779</v>
      </c>
      <c r="AK21" s="361">
        <f>RANK(AJ21,$AJ$5:$AJ$24,0)</f>
        <v>2</v>
      </c>
      <c r="AL21" s="361">
        <f>SUM(C22+C23+C24+H22+H23+H24+M22+M23+M24+R22+R23+R24+W22+W23+W24)</f>
        <v>125</v>
      </c>
      <c r="AM21" s="361">
        <f>SUM(E22+E23+E24+J22+J23+J24+O22+O23+O24+T22+T23+T24+Y22+Y23+Y24)</f>
        <v>95</v>
      </c>
      <c r="AN21" s="363">
        <f>SUM(AL21/(AL21+AM21))</f>
        <v>0.56818181818181823</v>
      </c>
      <c r="AO21" s="361">
        <f>RANK(AN21,$AN$5:$AN$24,0)</f>
        <v>2</v>
      </c>
      <c r="AP21" s="363">
        <f>RANK(AF21,$AF$5:$AF$24,1)+AJ21</f>
        <v>4.7777777777777777</v>
      </c>
      <c r="AQ21" s="363">
        <f>RANK(AP21,$AP$5:$AP$24,1)+AN21</f>
        <v>4.5681818181818183</v>
      </c>
      <c r="AR21" s="240" t="str">
        <f>$AC$21</f>
        <v>竹千代A</v>
      </c>
      <c r="AS21" s="406">
        <f>RANK(AQ21,$AQ$5:$AQ$24)</f>
        <v>2</v>
      </c>
      <c r="AT21" s="78"/>
    </row>
    <row r="22" spans="1:46" ht="21.95" customHeight="1" x14ac:dyDescent="0.15">
      <c r="A22" s="408"/>
      <c r="B22" s="404">
        <f>IF(C22&gt;E22,1,0)+IF(C23&gt;E23,1,0)+IF(C24&gt;E24,1,0)</f>
        <v>2</v>
      </c>
      <c r="C22" s="58">
        <f>Y6</f>
        <v>15</v>
      </c>
      <c r="D22" s="88" t="s">
        <v>29</v>
      </c>
      <c r="E22" s="58">
        <f>W6</f>
        <v>6</v>
      </c>
      <c r="F22" s="404">
        <f>IF(E22&gt;C22,1,0)+IF(E23&gt;C23,1,0)+IF(E24&gt;C24,1,0)</f>
        <v>0</v>
      </c>
      <c r="G22" s="404">
        <f>IF(H22&gt;J22,1,0)+IF(H23&gt;J23,1,0)+IF(H24&gt;J24,1,0)</f>
        <v>2</v>
      </c>
      <c r="H22" s="58">
        <f>Y10</f>
        <v>15</v>
      </c>
      <c r="I22" s="88" t="s">
        <v>35</v>
      </c>
      <c r="J22" s="58">
        <f>W10</f>
        <v>11</v>
      </c>
      <c r="K22" s="404">
        <f>IF(J22&gt;H22,1,0)+IF(J23&gt;H23,1,0)+IF(J24&gt;H24,1,0)</f>
        <v>0</v>
      </c>
      <c r="L22" s="404">
        <f>IF(M22&gt;O22,1,0)+IF(M23&gt;O23,1,0)+IF(M24&gt;O24,1,0)</f>
        <v>2</v>
      </c>
      <c r="M22" s="58">
        <f>Y14</f>
        <v>15</v>
      </c>
      <c r="N22" s="88" t="s">
        <v>29</v>
      </c>
      <c r="O22" s="58">
        <f>W14</f>
        <v>5</v>
      </c>
      <c r="P22" s="404">
        <f>IF(O22&gt;M22,1,0)+IF(O23&gt;M23,1,0)+IF(O24&gt;M24,1,0)</f>
        <v>0</v>
      </c>
      <c r="Q22" s="404">
        <f>IF(R22&gt;T22,1,0)+IF(R23&gt;T23,1,0)+IF(R24&gt;T24,1,0)</f>
        <v>1</v>
      </c>
      <c r="R22" s="58">
        <f>Y18</f>
        <v>15</v>
      </c>
      <c r="S22" s="88" t="s">
        <v>35</v>
      </c>
      <c r="T22" s="58">
        <f>W18</f>
        <v>8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15</v>
      </c>
      <c r="D23" s="88" t="s">
        <v>29</v>
      </c>
      <c r="E23" s="58">
        <f>W7</f>
        <v>11</v>
      </c>
      <c r="F23" s="404"/>
      <c r="G23" s="404"/>
      <c r="H23" s="58">
        <f>Y11</f>
        <v>16</v>
      </c>
      <c r="I23" s="88" t="s">
        <v>35</v>
      </c>
      <c r="J23" s="58">
        <f>W11</f>
        <v>14</v>
      </c>
      <c r="K23" s="404"/>
      <c r="L23" s="404"/>
      <c r="M23" s="58">
        <f>Y15</f>
        <v>15</v>
      </c>
      <c r="N23" s="88" t="s">
        <v>29</v>
      </c>
      <c r="O23" s="58">
        <f>W15</f>
        <v>10</v>
      </c>
      <c r="P23" s="404"/>
      <c r="Q23" s="404"/>
      <c r="R23" s="58">
        <f>Y19</f>
        <v>9</v>
      </c>
      <c r="S23" s="88" t="s">
        <v>43</v>
      </c>
      <c r="T23" s="58">
        <f>W19</f>
        <v>15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0</v>
      </c>
      <c r="I24" s="89" t="s">
        <v>43</v>
      </c>
      <c r="J24" s="62">
        <f>W12</f>
        <v>0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10</v>
      </c>
      <c r="S24" s="89" t="s">
        <v>43</v>
      </c>
      <c r="T24" s="62">
        <f>W20</f>
        <v>15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156"/>
  <sheetViews>
    <sheetView zoomScale="70" zoomScaleNormal="70" workbookViewId="0">
      <selection activeCell="V6" sqref="V6:V8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トリム50歳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113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C2" s="325" t="str">
        <f>A2</f>
        <v>　Cグループ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114</v>
      </c>
      <c r="B3" s="421" t="s">
        <v>115</v>
      </c>
      <c r="C3" s="421"/>
      <c r="D3" s="421"/>
      <c r="E3" s="421"/>
      <c r="F3" s="421"/>
      <c r="G3" s="421" t="s">
        <v>116</v>
      </c>
      <c r="H3" s="421"/>
      <c r="I3" s="421"/>
      <c r="J3" s="421"/>
      <c r="K3" s="421"/>
      <c r="L3" s="421" t="s">
        <v>117</v>
      </c>
      <c r="M3" s="421"/>
      <c r="N3" s="421"/>
      <c r="O3" s="421"/>
      <c r="P3" s="421"/>
      <c r="Q3" s="421" t="s">
        <v>118</v>
      </c>
      <c r="R3" s="421"/>
      <c r="S3" s="421"/>
      <c r="T3" s="421"/>
      <c r="U3" s="421"/>
      <c r="V3" s="421" t="s">
        <v>119</v>
      </c>
      <c r="W3" s="421"/>
      <c r="X3" s="421"/>
      <c r="Y3" s="421"/>
      <c r="Z3" s="423"/>
      <c r="AC3" s="419" t="str">
        <f>A3</f>
        <v>Fコート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きらら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きらら</v>
      </c>
      <c r="AD5" s="267">
        <f>IF(B6&gt;F6,1,0)+IF(G6&gt;K6,1,0)+IF(L6&gt;P6,1,0)+IF(Q6&gt;U6,1,0)+IF(V6&gt;Z6,1,0)</f>
        <v>2</v>
      </c>
      <c r="AE5" s="267">
        <f>IF(F6&gt;B6,1,0)+IF(K6&gt;G6,1,0)+IF(P6&gt;L6,1,0)+IF(U6&gt;Q6,1,0)+IF(Z6&gt;V6,1,0)</f>
        <v>2</v>
      </c>
      <c r="AF5" s="268">
        <f>SUM(AD5/(AD5+AE5))</f>
        <v>0.5</v>
      </c>
      <c r="AG5" s="267">
        <f>RANK(AF5,$AF$5:$AF$24,0)</f>
        <v>2</v>
      </c>
      <c r="AH5" s="267">
        <f>SUM(B6+G6+L6+Q6+V6)</f>
        <v>4</v>
      </c>
      <c r="AI5" s="267">
        <f>SUM(F6+K6+P6+U6+Z6)</f>
        <v>5</v>
      </c>
      <c r="AJ5" s="268">
        <f>SUM(AH5/(AH5+AI5))</f>
        <v>0.44444444444444442</v>
      </c>
      <c r="AK5" s="267">
        <f>RANK(AJ5,$AJ$5:$AJ$24,0)</f>
        <v>3</v>
      </c>
      <c r="AL5" s="267">
        <f>SUM(C6+C7+C8+H6+H7+H8+M6+M7+M8+R6+R7+R8+W6+W7+W8)</f>
        <v>113</v>
      </c>
      <c r="AM5" s="267">
        <f>SUM(E6+E7+E8+J6+J7+J8+O6+O7+O8+T6+T7+T8+Y6+Y7+Y8)</f>
        <v>112</v>
      </c>
      <c r="AN5" s="268">
        <f>SUM(AL5/(AL5+AM5))</f>
        <v>0.50222222222222224</v>
      </c>
      <c r="AO5" s="267">
        <f>RANK(AN5,$AN$5:$AN$24,0)</f>
        <v>2</v>
      </c>
      <c r="AP5" s="268">
        <f>RANK(AF5,$AF$5:$AF$24,1)+AJ5</f>
        <v>3.4444444444444446</v>
      </c>
      <c r="AQ5" s="268">
        <f>RANK(AP5,$AP$5:$AP$24,1)+AN5</f>
        <v>3.5022222222222221</v>
      </c>
      <c r="AR5" s="432" t="str">
        <f>$AC$5</f>
        <v>きらら</v>
      </c>
      <c r="AS5" s="433">
        <f>RANK(AQ5,$AQ$5:$AQ$24)</f>
        <v>3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0</v>
      </c>
      <c r="H6" s="38">
        <v>9</v>
      </c>
      <c r="I6" s="80" t="s">
        <v>29</v>
      </c>
      <c r="J6" s="38">
        <v>15</v>
      </c>
      <c r="K6" s="414">
        <f>IF(J6&gt;H6,1,0)+IF(J7&gt;H7,1,0)+IF(J8&gt;H8,1,0)</f>
        <v>2</v>
      </c>
      <c r="L6" s="414">
        <f>IF(M6&gt;O6,1,0)+IF(M7&gt;O7,1,0)+IF(M8&gt;O8,1,0)</f>
        <v>0</v>
      </c>
      <c r="M6" s="38">
        <v>7</v>
      </c>
      <c r="N6" s="80" t="s">
        <v>29</v>
      </c>
      <c r="O6" s="38">
        <v>15</v>
      </c>
      <c r="P6" s="414">
        <f>IF(O6&gt;M6,1,0)+IF(O7&gt;M7,1,0)+IF(O8&gt;M8,1,0)</f>
        <v>2</v>
      </c>
      <c r="Q6" s="414">
        <f>IF(R6&gt;T6,1,0)+IF(R7&gt;T7,1,0)+IF(R8&gt;T8,1,0)</f>
        <v>2</v>
      </c>
      <c r="R6" s="38">
        <v>16</v>
      </c>
      <c r="S6" s="80" t="s">
        <v>29</v>
      </c>
      <c r="T6" s="38">
        <v>17</v>
      </c>
      <c r="U6" s="414">
        <f>IF(T6&gt;R6,1,0)+IF(T7&gt;R7,1,0)+IF(T8&gt;R8,1,0)</f>
        <v>1</v>
      </c>
      <c r="V6" s="414">
        <f>IF(W6&gt;Y6,1,0)+IF(W7&gt;Y7,1,0)+IF(W8&gt;Y8,1,0)</f>
        <v>2</v>
      </c>
      <c r="W6" s="38">
        <v>15</v>
      </c>
      <c r="X6" s="80" t="s">
        <v>29</v>
      </c>
      <c r="Y6" s="38">
        <v>9</v>
      </c>
      <c r="Z6" s="415">
        <f>IF(Y6&gt;W6,1,0)+IF(Y7&gt;W7,1,0)+IF(Y8&gt;W8,1,0)</f>
        <v>0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10</v>
      </c>
      <c r="I7" s="80" t="s">
        <v>29</v>
      </c>
      <c r="J7" s="38">
        <v>15</v>
      </c>
      <c r="K7" s="414"/>
      <c r="L7" s="414"/>
      <c r="M7" s="38">
        <v>11</v>
      </c>
      <c r="N7" s="80" t="s">
        <v>29</v>
      </c>
      <c r="O7" s="38">
        <v>15</v>
      </c>
      <c r="P7" s="414"/>
      <c r="Q7" s="414"/>
      <c r="R7" s="38">
        <v>15</v>
      </c>
      <c r="S7" s="80" t="s">
        <v>29</v>
      </c>
      <c r="T7" s="38">
        <v>10</v>
      </c>
      <c r="U7" s="414"/>
      <c r="V7" s="414"/>
      <c r="W7" s="38">
        <v>15</v>
      </c>
      <c r="X7" s="80" t="s">
        <v>29</v>
      </c>
      <c r="Y7" s="38">
        <v>9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/>
      <c r="I8" s="80" t="s">
        <v>29</v>
      </c>
      <c r="J8" s="38"/>
      <c r="K8" s="414"/>
      <c r="L8" s="414"/>
      <c r="M8" s="38"/>
      <c r="N8" s="80" t="s">
        <v>29</v>
      </c>
      <c r="O8" s="38"/>
      <c r="P8" s="414"/>
      <c r="Q8" s="414"/>
      <c r="R8" s="38">
        <v>15</v>
      </c>
      <c r="S8" s="80" t="s">
        <v>29</v>
      </c>
      <c r="T8" s="38">
        <v>7</v>
      </c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グラシア　セロ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グラシア　セロ</v>
      </c>
      <c r="AD9" s="361">
        <f>IF(B10&gt;F10,1,0)+IF(G10&gt;K10,1,0)+IF(L10&gt;P10,1,0)+IF(Q10&gt;U10,1,0)+IF(V10&gt;Z10,1,0)</f>
        <v>4</v>
      </c>
      <c r="AE9" s="361">
        <f>IF(F10&gt;B10,1,0)+IF(K10&gt;G10,1,0)+IF(P10&gt;L10,1,0)+IF(U10&gt;Q10,1,0)+IF(Z10&gt;V10,1,0)</f>
        <v>0</v>
      </c>
      <c r="AF9" s="363">
        <f>SUM(AD9/(AD9+AE9))</f>
        <v>1</v>
      </c>
      <c r="AG9" s="361">
        <f>RANK(AF9,$AF$5:$AF$24,0)</f>
        <v>1</v>
      </c>
      <c r="AH9" s="361">
        <f>SUM(B10+G10+L10+Q10+V10)</f>
        <v>8</v>
      </c>
      <c r="AI9" s="361">
        <f>SUM(F10+K10+P10+U10+Z10)</f>
        <v>1</v>
      </c>
      <c r="AJ9" s="363">
        <f>SUM(AH9/(AH9+AI9))</f>
        <v>0.88888888888888884</v>
      </c>
      <c r="AK9" s="361">
        <f>RANK(AJ9,$AJ$5:$AJ$24,0)</f>
        <v>1</v>
      </c>
      <c r="AL9" s="361">
        <f>SUM(C10+C11+C12+H10+H11+H12+M10+M11+M12+R10+R11+R12+W10+W11+W12)</f>
        <v>134</v>
      </c>
      <c r="AM9" s="361">
        <f>SUM(E10+E11+E12+J10+J11+J12+O10+O11+O12+T10+T11+T12+Y10+Y11+Y12)</f>
        <v>89</v>
      </c>
      <c r="AN9" s="363">
        <f>SUM(AL9/(AL9+AM9))</f>
        <v>0.60089686098654704</v>
      </c>
      <c r="AO9" s="361">
        <f>RANK(AN9,$AN$5:$AN$24,0)</f>
        <v>1</v>
      </c>
      <c r="AP9" s="363">
        <f>RANK(AF9,$AF$5:$AF$24,1)+AJ9</f>
        <v>5.8888888888888893</v>
      </c>
      <c r="AQ9" s="363">
        <f>RANK(AP9,$AP$5:$AP$24,1)+AN9</f>
        <v>5.6008968609865466</v>
      </c>
      <c r="AR9" s="240" t="str">
        <f>$AC$9</f>
        <v>グラシア　セロ</v>
      </c>
      <c r="AS9" s="406">
        <f>RANK(AQ9,$AQ$5:$AQ$24)</f>
        <v>1</v>
      </c>
      <c r="AT9" s="78"/>
    </row>
    <row r="10" spans="1:46" ht="21.95" customHeight="1" x14ac:dyDescent="0.15">
      <c r="A10" s="408"/>
      <c r="B10" s="404">
        <f>IF(C10&gt;E10,1,0)+IF(C11&gt;E11,1,0)+IF(C12&gt;E12,1,0)</f>
        <v>2</v>
      </c>
      <c r="C10" s="58">
        <f>J6</f>
        <v>15</v>
      </c>
      <c r="D10" s="88" t="s">
        <v>42</v>
      </c>
      <c r="E10" s="58">
        <f>H6</f>
        <v>9</v>
      </c>
      <c r="F10" s="404">
        <f>IF(E10&gt;C10,1,0)+IF(E11&gt;C11,1,0)+IF(E12&gt;C12,1,0)</f>
        <v>0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2</v>
      </c>
      <c r="M10" s="38">
        <v>15</v>
      </c>
      <c r="N10" s="80" t="s">
        <v>42</v>
      </c>
      <c r="O10" s="38">
        <v>12</v>
      </c>
      <c r="P10" s="414">
        <f>IF(O10&gt;M10,1,0)+IF(O11&gt;M11,1,0)+IF(O12&gt;M12,1,0)</f>
        <v>0</v>
      </c>
      <c r="Q10" s="414">
        <f>IF(R10&gt;T10,1,0)+IF(R11&gt;T11,1,0)+IF(R12&gt;T12,1,0)</f>
        <v>2</v>
      </c>
      <c r="R10" s="38">
        <v>15</v>
      </c>
      <c r="S10" s="80" t="s">
        <v>42</v>
      </c>
      <c r="T10" s="38">
        <v>8</v>
      </c>
      <c r="U10" s="414">
        <f>IF(T10&gt;R10,1,0)+IF(T11&gt;R11,1,0)+IF(T12&gt;R12,1,0)</f>
        <v>0</v>
      </c>
      <c r="V10" s="414">
        <f>IF(W10&gt;Y10,1,0)+IF(W11&gt;Y11,1,0)+IF(W12&gt;Y12,1,0)</f>
        <v>2</v>
      </c>
      <c r="W10" s="38">
        <v>12</v>
      </c>
      <c r="X10" s="80" t="s">
        <v>42</v>
      </c>
      <c r="Y10" s="38">
        <v>15</v>
      </c>
      <c r="Z10" s="415">
        <f>IF(Y10&gt;W10,1,0)+IF(Y11&gt;W11,1,0)+IF(Y12&gt;W12,1,0)</f>
        <v>1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15</v>
      </c>
      <c r="D11" s="88" t="s">
        <v>42</v>
      </c>
      <c r="E11" s="58">
        <f>H7</f>
        <v>10</v>
      </c>
      <c r="F11" s="404"/>
      <c r="G11" s="410"/>
      <c r="H11" s="56"/>
      <c r="I11" s="87" t="s">
        <v>29</v>
      </c>
      <c r="J11" s="56"/>
      <c r="K11" s="410"/>
      <c r="L11" s="414"/>
      <c r="M11" s="38">
        <v>17</v>
      </c>
      <c r="N11" s="80" t="s">
        <v>29</v>
      </c>
      <c r="O11" s="38">
        <v>15</v>
      </c>
      <c r="P11" s="414"/>
      <c r="Q11" s="414"/>
      <c r="R11" s="38">
        <v>15</v>
      </c>
      <c r="S11" s="80" t="s">
        <v>29</v>
      </c>
      <c r="T11" s="38">
        <v>10</v>
      </c>
      <c r="U11" s="414"/>
      <c r="V11" s="414"/>
      <c r="W11" s="38">
        <v>15</v>
      </c>
      <c r="X11" s="80" t="s">
        <v>29</v>
      </c>
      <c r="Y11" s="38">
        <v>5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0</v>
      </c>
      <c r="D12" s="88" t="s">
        <v>35</v>
      </c>
      <c r="E12" s="58">
        <f>H8</f>
        <v>0</v>
      </c>
      <c r="F12" s="404"/>
      <c r="G12" s="410"/>
      <c r="H12" s="56"/>
      <c r="I12" s="87" t="s">
        <v>35</v>
      </c>
      <c r="J12" s="56"/>
      <c r="K12" s="410"/>
      <c r="L12" s="414"/>
      <c r="M12" s="38"/>
      <c r="N12" s="80" t="s">
        <v>35</v>
      </c>
      <c r="O12" s="38"/>
      <c r="P12" s="414"/>
      <c r="Q12" s="414"/>
      <c r="R12" s="38"/>
      <c r="S12" s="80" t="s">
        <v>35</v>
      </c>
      <c r="T12" s="38"/>
      <c r="U12" s="414"/>
      <c r="V12" s="414"/>
      <c r="W12" s="38">
        <v>15</v>
      </c>
      <c r="X12" s="80" t="s">
        <v>35</v>
      </c>
      <c r="Y12" s="38">
        <v>5</v>
      </c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絆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絆</v>
      </c>
      <c r="AD13" s="361">
        <f>IF(B14&gt;F14,1,0)+IF(G14&gt;K14,1,0)+IF(L14&gt;P14,1,0)+IF(Q14&gt;U14,1,0)+IF(V14&gt;Z14,1,0)</f>
        <v>1</v>
      </c>
      <c r="AE13" s="361">
        <f>IF(F14&gt;B14,1,0)+IF(K14&gt;G14,1,0)+IF(P14&gt;L14,1,0)+IF(U14&gt;Q14,1,0)+IF(Z14&gt;V14,1,0)</f>
        <v>3</v>
      </c>
      <c r="AF13" s="363">
        <f>SUM(AD13/(AD13+AE13))</f>
        <v>0.25</v>
      </c>
      <c r="AG13" s="361">
        <f>RANK(AF13,$AF$5:$AF$24,0)</f>
        <v>4</v>
      </c>
      <c r="AH13" s="361">
        <f>SUM(B14+G14+L14+Q14+V14)</f>
        <v>3</v>
      </c>
      <c r="AI13" s="361">
        <f>SUM(F14+K14+P14+U14+Z14)</f>
        <v>6</v>
      </c>
      <c r="AJ13" s="363">
        <f>SUM(AH13/(AH13+AI13))</f>
        <v>0.33333333333333331</v>
      </c>
      <c r="AK13" s="361">
        <f>RANK(AJ13,$AJ$5:$AJ$24,0)</f>
        <v>4</v>
      </c>
      <c r="AL13" s="361">
        <f>SUM(C14+C15+C16+H14+H15+H16+M14+M15+M16+R14+R15+R16+W14+W15+W16)</f>
        <v>110</v>
      </c>
      <c r="AM13" s="361">
        <f>SUM(E14+E15+E16+J14+J15+J16+O14+O15+O16+T14+T15+T16+Y14+Y15+Y16)</f>
        <v>123</v>
      </c>
      <c r="AN13" s="363">
        <f>SUM(AL13/(AL13+AM13))</f>
        <v>0.47210300429184548</v>
      </c>
      <c r="AO13" s="361">
        <f>RANK(AN13,$AN$5:$AN$24,0)</f>
        <v>4</v>
      </c>
      <c r="AP13" s="363">
        <f>RANK(AF13,$AF$5:$AF$24,1)+AJ13</f>
        <v>1.3333333333333333</v>
      </c>
      <c r="AQ13" s="416">
        <f>RANK(AP13,$AP$5:$AP$24,1)+AN13</f>
        <v>1.4721030042918455</v>
      </c>
      <c r="AR13" s="418" t="str">
        <f>$AC$13</f>
        <v>絆</v>
      </c>
      <c r="AS13" s="406">
        <f>RANK(AQ13,$AQ$5:$AQ$24)</f>
        <v>4</v>
      </c>
      <c r="AT13" s="78"/>
    </row>
    <row r="14" spans="1:46" ht="21.95" customHeight="1" x14ac:dyDescent="0.15">
      <c r="A14" s="408"/>
      <c r="B14" s="404">
        <f>IF(C14&gt;E14,1,0)+IF(C15&gt;E15,1,0)+IF(C16&gt;E16,1,0)</f>
        <v>2</v>
      </c>
      <c r="C14" s="58">
        <f>O6</f>
        <v>15</v>
      </c>
      <c r="D14" s="88" t="s">
        <v>35</v>
      </c>
      <c r="E14" s="58">
        <f>M6</f>
        <v>7</v>
      </c>
      <c r="F14" s="404">
        <f>IF(E14&gt;C14,1,0)+IF(E15&gt;C15,1,0)+IF(E16&gt;C16,1,0)</f>
        <v>0</v>
      </c>
      <c r="G14" s="404">
        <f>IF(H14&gt;J14,1,0)+IF(H15&gt;J15,1,0)+IF(H16&gt;J16,1,0)</f>
        <v>0</v>
      </c>
      <c r="H14" s="58">
        <f>O10</f>
        <v>12</v>
      </c>
      <c r="I14" s="88" t="s">
        <v>35</v>
      </c>
      <c r="J14" s="58">
        <f>M10</f>
        <v>15</v>
      </c>
      <c r="K14" s="404">
        <f>IF(J14&gt;H14,1,0)+IF(J15&gt;H15,1,0)+IF(J16&gt;H16,1,0)</f>
        <v>2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1</v>
      </c>
      <c r="R14" s="38">
        <v>10</v>
      </c>
      <c r="S14" s="80" t="s">
        <v>35</v>
      </c>
      <c r="T14" s="38">
        <v>15</v>
      </c>
      <c r="U14" s="414">
        <f>IF(T14&gt;R14,1,0)+IF(T15&gt;R15,1,0)+IF(T16&gt;R16,1,0)</f>
        <v>2</v>
      </c>
      <c r="V14" s="414">
        <f>IF(W14&gt;Y14,1,0)+IF(W15&gt;Y15,1,0)+IF(W16&gt;Y16,1,0)</f>
        <v>0</v>
      </c>
      <c r="W14" s="38">
        <v>12</v>
      </c>
      <c r="X14" s="80" t="s">
        <v>35</v>
      </c>
      <c r="Y14" s="38">
        <v>15</v>
      </c>
      <c r="Z14" s="415">
        <f>IF(Y14&gt;W14,1,0)+IF(Y15&gt;W15,1,0)+IF(Y16&gt;W16,1,0)</f>
        <v>2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15</v>
      </c>
      <c r="D15" s="88" t="s">
        <v>42</v>
      </c>
      <c r="E15" s="58">
        <f>M7</f>
        <v>11</v>
      </c>
      <c r="F15" s="404"/>
      <c r="G15" s="404"/>
      <c r="H15" s="58">
        <f>O11</f>
        <v>15</v>
      </c>
      <c r="I15" s="88" t="s">
        <v>42</v>
      </c>
      <c r="J15" s="58">
        <f>M11</f>
        <v>17</v>
      </c>
      <c r="K15" s="404"/>
      <c r="L15" s="410"/>
      <c r="M15" s="56"/>
      <c r="N15" s="87" t="s">
        <v>35</v>
      </c>
      <c r="O15" s="56"/>
      <c r="P15" s="410"/>
      <c r="Q15" s="414"/>
      <c r="R15" s="38">
        <v>15</v>
      </c>
      <c r="S15" s="80" t="s">
        <v>35</v>
      </c>
      <c r="T15" s="38">
        <v>13</v>
      </c>
      <c r="U15" s="414"/>
      <c r="V15" s="414"/>
      <c r="W15" s="38">
        <v>10</v>
      </c>
      <c r="X15" s="80" t="s">
        <v>35</v>
      </c>
      <c r="Y15" s="38">
        <v>15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0</v>
      </c>
      <c r="D16" s="88" t="s">
        <v>35</v>
      </c>
      <c r="E16" s="58">
        <f>M8</f>
        <v>0</v>
      </c>
      <c r="F16" s="404"/>
      <c r="G16" s="404"/>
      <c r="H16" s="58">
        <f>O12</f>
        <v>0</v>
      </c>
      <c r="I16" s="88" t="s">
        <v>35</v>
      </c>
      <c r="J16" s="58">
        <f>M12</f>
        <v>0</v>
      </c>
      <c r="K16" s="404"/>
      <c r="L16" s="410"/>
      <c r="M16" s="56"/>
      <c r="N16" s="87" t="s">
        <v>35</v>
      </c>
      <c r="O16" s="56"/>
      <c r="P16" s="410"/>
      <c r="Q16" s="414"/>
      <c r="R16" s="38">
        <v>6</v>
      </c>
      <c r="S16" s="80" t="s">
        <v>35</v>
      </c>
      <c r="T16" s="38">
        <v>15</v>
      </c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ADB60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ADB60</v>
      </c>
      <c r="AD17" s="361">
        <f>IF(B18&gt;F18,1,0)+IF(G18&gt;K18,1,0)+IF(L18&gt;P18,1,0)+IF(Q18&gt;U18,1,0)+IF(V18&gt;Z18,1,0)</f>
        <v>2</v>
      </c>
      <c r="AE17" s="361">
        <f>IF(F18&gt;B18,1,0)+IF(K18&gt;G18,1,0)+IF(P18&gt;L18,1,0)+IF(U18&gt;Q18,1,0)+IF(Z18&gt;V18,1,0)</f>
        <v>2</v>
      </c>
      <c r="AF17" s="363">
        <f>SUM(AD17/(AD17+AE17))</f>
        <v>0.5</v>
      </c>
      <c r="AG17" s="361">
        <f>RANK(AF17,$AF$5:$AF$24,0)</f>
        <v>2</v>
      </c>
      <c r="AH17" s="361">
        <f>SUM(B18+G18+L18+Q18+V18)</f>
        <v>5</v>
      </c>
      <c r="AI17" s="361">
        <f>SUM(F18+K18+P18+U18+Z18)</f>
        <v>5</v>
      </c>
      <c r="AJ17" s="363">
        <f>SUM(AH17/(AH17+AI17))</f>
        <v>0.5</v>
      </c>
      <c r="AK17" s="361">
        <f>RANK(AJ17,$AJ$5:$AJ$24,0)</f>
        <v>2</v>
      </c>
      <c r="AL17" s="361">
        <f>SUM(C18+C19+C20+H18+H19+H20+M18+M19+M20+R18+R19+R20+W18+W19+W20)</f>
        <v>125</v>
      </c>
      <c r="AM17" s="361">
        <f>SUM(E18+E19+E20+J18+J19+J20+O18+O19+O20+T18+T19+T20+Y18+Y19+Y20)</f>
        <v>128</v>
      </c>
      <c r="AN17" s="363">
        <f>SUM(AL17/(AL17+AM17))</f>
        <v>0.49407114624505927</v>
      </c>
      <c r="AO17" s="361">
        <f>RANK(AN17,$AN$5:$AN$24,0)</f>
        <v>3</v>
      </c>
      <c r="AP17" s="363">
        <f>RANK(AF17,$AF$5:$AF$24,1)+AJ17</f>
        <v>3.5</v>
      </c>
      <c r="AQ17" s="363">
        <f>RANK(AP17,$AP$5:$AP$24,1)+AN17</f>
        <v>4.4940711462450595</v>
      </c>
      <c r="AR17" s="240" t="str">
        <f>$AC$17</f>
        <v>ADB60</v>
      </c>
      <c r="AS17" s="406">
        <f>RANK(AQ17,$AQ$5:$AQ$24)</f>
        <v>2</v>
      </c>
      <c r="AT17" s="78"/>
    </row>
    <row r="18" spans="1:46" ht="21.95" customHeight="1" x14ac:dyDescent="0.15">
      <c r="A18" s="408"/>
      <c r="B18" s="404">
        <f>IF(C18&gt;E18,1,0)+IF(C19&gt;E19,1,0)+IF(C20&gt;E20,1,0)</f>
        <v>1</v>
      </c>
      <c r="C18" s="58">
        <f>T6</f>
        <v>17</v>
      </c>
      <c r="D18" s="88" t="s">
        <v>29</v>
      </c>
      <c r="E18" s="58">
        <f>R6</f>
        <v>16</v>
      </c>
      <c r="F18" s="404">
        <f>IF(E18&gt;C18,1,0)+IF(E19&gt;C19,1,0)+IF(E20&gt;C20,1,0)</f>
        <v>2</v>
      </c>
      <c r="G18" s="404">
        <f>IF(H18&gt;J18,1,0)+IF(H19&gt;J19,1,0)+IF(H20&gt;J20,1,0)</f>
        <v>0</v>
      </c>
      <c r="H18" s="58">
        <f>T10</f>
        <v>8</v>
      </c>
      <c r="I18" s="88" t="s">
        <v>43</v>
      </c>
      <c r="J18" s="58">
        <f>R10</f>
        <v>15</v>
      </c>
      <c r="K18" s="404">
        <f>IF(J18&gt;H18,1,0)+IF(J19&gt;H19,1,0)+IF(J20&gt;H20,1,0)</f>
        <v>2</v>
      </c>
      <c r="L18" s="404">
        <f>IF(M18&gt;O18,1,0)+IF(M19&gt;O19,1,0)+IF(M20&gt;O20,1,0)</f>
        <v>2</v>
      </c>
      <c r="M18" s="58">
        <f>T14</f>
        <v>15</v>
      </c>
      <c r="N18" s="88" t="s">
        <v>29</v>
      </c>
      <c r="O18" s="58">
        <f>R14</f>
        <v>10</v>
      </c>
      <c r="P18" s="404">
        <f>IF(O18&gt;M18,1,0)+IF(O19&gt;M19,1,0)+IF(O20&gt;M20,1,0)</f>
        <v>1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15</v>
      </c>
      <c r="X18" s="80" t="s">
        <v>35</v>
      </c>
      <c r="Y18" s="38">
        <v>12</v>
      </c>
      <c r="Z18" s="415">
        <f>IF(Y18&gt;W18,1,0)+IF(Y19&gt;W19,1,0)+IF(Y20&gt;W20,1,0)</f>
        <v>0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10</v>
      </c>
      <c r="D19" s="88" t="s">
        <v>35</v>
      </c>
      <c r="E19" s="58">
        <f>R7</f>
        <v>15</v>
      </c>
      <c r="F19" s="404"/>
      <c r="G19" s="404"/>
      <c r="H19" s="58">
        <f>T11</f>
        <v>10</v>
      </c>
      <c r="I19" s="88" t="s">
        <v>29</v>
      </c>
      <c r="J19" s="58">
        <f>R11</f>
        <v>15</v>
      </c>
      <c r="K19" s="404"/>
      <c r="L19" s="404"/>
      <c r="M19" s="58">
        <f>T15</f>
        <v>13</v>
      </c>
      <c r="N19" s="88" t="s">
        <v>35</v>
      </c>
      <c r="O19" s="58">
        <f>R15</f>
        <v>15</v>
      </c>
      <c r="P19" s="404"/>
      <c r="Q19" s="410"/>
      <c r="R19" s="56"/>
      <c r="S19" s="87" t="s">
        <v>35</v>
      </c>
      <c r="T19" s="56"/>
      <c r="U19" s="410"/>
      <c r="V19" s="414"/>
      <c r="W19" s="38">
        <v>15</v>
      </c>
      <c r="X19" s="80" t="s">
        <v>35</v>
      </c>
      <c r="Y19" s="38">
        <v>9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7</v>
      </c>
      <c r="D20" s="88" t="s">
        <v>29</v>
      </c>
      <c r="E20" s="58">
        <f>R8</f>
        <v>15</v>
      </c>
      <c r="F20" s="404"/>
      <c r="G20" s="404"/>
      <c r="H20" s="58">
        <f>T12</f>
        <v>0</v>
      </c>
      <c r="I20" s="88" t="s">
        <v>43</v>
      </c>
      <c r="J20" s="58">
        <f>R12</f>
        <v>0</v>
      </c>
      <c r="K20" s="404"/>
      <c r="L20" s="404"/>
      <c r="M20" s="58">
        <f>T16</f>
        <v>15</v>
      </c>
      <c r="N20" s="88" t="s">
        <v>29</v>
      </c>
      <c r="O20" s="58">
        <f>R16</f>
        <v>6</v>
      </c>
      <c r="P20" s="404"/>
      <c r="Q20" s="410"/>
      <c r="R20" s="56"/>
      <c r="S20" s="87" t="s">
        <v>35</v>
      </c>
      <c r="T20" s="56"/>
      <c r="U20" s="410"/>
      <c r="V20" s="414"/>
      <c r="W20" s="38"/>
      <c r="X20" s="80" t="s">
        <v>35</v>
      </c>
      <c r="Y20" s="38"/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クレッシェンド　
ピース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クレッシェンド　
ピース</v>
      </c>
      <c r="AD21" s="361">
        <f>IF(B22&gt;F22,1,0)+IF(G22&gt;K22,1,0)+IF(L22&gt;P22,1,0)+IF(Q22&gt;U22,1,0)+IF(V22&gt;Z22,1,0)</f>
        <v>1</v>
      </c>
      <c r="AE21" s="361">
        <f>IF(F22&gt;B22,1,0)+IF(K22&gt;G22,1,0)+IF(P22&gt;L22,1,0)+IF(U22&gt;Q22,1,0)+IF(Z22&gt;V22,1,0)</f>
        <v>3</v>
      </c>
      <c r="AF21" s="363">
        <f>SUM(AD21/(AD21+AE21))</f>
        <v>0.25</v>
      </c>
      <c r="AG21" s="361">
        <f>RANK(AF21,$AF$5:$AF$24,0)</f>
        <v>4</v>
      </c>
      <c r="AH21" s="361">
        <f>SUM(B22+G22+L22+Q22+V22)</f>
        <v>3</v>
      </c>
      <c r="AI21" s="361">
        <f>SUM(F22+K22+P22+U22+Z22)</f>
        <v>6</v>
      </c>
      <c r="AJ21" s="363">
        <f>SUM(AH21/(AH21+AI21))</f>
        <v>0.33333333333333331</v>
      </c>
      <c r="AK21" s="361">
        <f>RANK(AJ21,$AJ$5:$AJ$24,0)</f>
        <v>4</v>
      </c>
      <c r="AL21" s="361">
        <f>SUM(C22+C23+C24+H22+H23+H24+M22+M23+M24+R22+R23+R24+W22+W23+W24)</f>
        <v>94</v>
      </c>
      <c r="AM21" s="361">
        <f>SUM(E22+E23+E24+J22+J23+J24+O22+O23+O24+T22+T23+T24+Y22+Y23+Y24)</f>
        <v>124</v>
      </c>
      <c r="AN21" s="363">
        <f>SUM(AL21/(AL21+AM21))</f>
        <v>0.43119266055045874</v>
      </c>
      <c r="AO21" s="361">
        <f>RANK(AN21,$AN$5:$AN$24,0)</f>
        <v>5</v>
      </c>
      <c r="AP21" s="363">
        <f>RANK(AF21,$AF$5:$AF$24,1)+AJ21</f>
        <v>1.3333333333333333</v>
      </c>
      <c r="AQ21" s="363">
        <f>RANK(AP21,$AP$5:$AP$24,1)+AN21</f>
        <v>1.4311926605504588</v>
      </c>
      <c r="AR21" s="240" t="str">
        <f>$AC$21</f>
        <v>クレッシェンド　
ピース</v>
      </c>
      <c r="AS21" s="406">
        <f>RANK(AQ21,$AQ$5:$AQ$24)</f>
        <v>5</v>
      </c>
      <c r="AT21" s="78"/>
    </row>
    <row r="22" spans="1:46" ht="21.95" customHeight="1" x14ac:dyDescent="0.15">
      <c r="A22" s="408"/>
      <c r="B22" s="404">
        <f>IF(C22&gt;E22,1,0)+IF(C23&gt;E23,1,0)+IF(C24&gt;E24,1,0)</f>
        <v>0</v>
      </c>
      <c r="C22" s="58">
        <f>Y6</f>
        <v>9</v>
      </c>
      <c r="D22" s="88" t="s">
        <v>29</v>
      </c>
      <c r="E22" s="58">
        <f>W6</f>
        <v>15</v>
      </c>
      <c r="F22" s="404">
        <f>IF(E22&gt;C22,1,0)+IF(E23&gt;C23,1,0)+IF(E24&gt;C24,1,0)</f>
        <v>2</v>
      </c>
      <c r="G22" s="404">
        <f>IF(H22&gt;J22,1,0)+IF(H23&gt;J23,1,0)+IF(H24&gt;J24,1,0)</f>
        <v>1</v>
      </c>
      <c r="H22" s="58">
        <f>Y10</f>
        <v>15</v>
      </c>
      <c r="I22" s="88" t="s">
        <v>35</v>
      </c>
      <c r="J22" s="58">
        <f>W10</f>
        <v>12</v>
      </c>
      <c r="K22" s="404">
        <f>IF(J22&gt;H22,1,0)+IF(J23&gt;H23,1,0)+IF(J24&gt;H24,1,0)</f>
        <v>2</v>
      </c>
      <c r="L22" s="404">
        <f>IF(M22&gt;O22,1,0)+IF(M23&gt;O23,1,0)+IF(M24&gt;O24,1,0)</f>
        <v>2</v>
      </c>
      <c r="M22" s="58">
        <f>Y14</f>
        <v>15</v>
      </c>
      <c r="N22" s="88" t="s">
        <v>29</v>
      </c>
      <c r="O22" s="58">
        <f>W14</f>
        <v>12</v>
      </c>
      <c r="P22" s="404">
        <f>IF(O22&gt;M22,1,0)+IF(O23&gt;M23,1,0)+IF(O24&gt;M24,1,0)</f>
        <v>0</v>
      </c>
      <c r="Q22" s="404">
        <f>IF(R22&gt;T22,1,0)+IF(R23&gt;T23,1,0)+IF(R24&gt;T24,1,0)</f>
        <v>0</v>
      </c>
      <c r="R22" s="58">
        <f>Y18</f>
        <v>12</v>
      </c>
      <c r="S22" s="88" t="s">
        <v>35</v>
      </c>
      <c r="T22" s="58">
        <f>W18</f>
        <v>15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9</v>
      </c>
      <c r="D23" s="88" t="s">
        <v>29</v>
      </c>
      <c r="E23" s="58">
        <f>W7</f>
        <v>15</v>
      </c>
      <c r="F23" s="404"/>
      <c r="G23" s="404"/>
      <c r="H23" s="58">
        <f>Y11</f>
        <v>5</v>
      </c>
      <c r="I23" s="88" t="s">
        <v>35</v>
      </c>
      <c r="J23" s="58">
        <f>W11</f>
        <v>15</v>
      </c>
      <c r="K23" s="404"/>
      <c r="L23" s="404"/>
      <c r="M23" s="58">
        <f>Y15</f>
        <v>15</v>
      </c>
      <c r="N23" s="88" t="s">
        <v>29</v>
      </c>
      <c r="O23" s="58">
        <f>W15</f>
        <v>10</v>
      </c>
      <c r="P23" s="404"/>
      <c r="Q23" s="404"/>
      <c r="R23" s="58">
        <f>Y19</f>
        <v>9</v>
      </c>
      <c r="S23" s="88" t="s">
        <v>43</v>
      </c>
      <c r="T23" s="58">
        <f>W19</f>
        <v>15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5</v>
      </c>
      <c r="I24" s="89" t="s">
        <v>43</v>
      </c>
      <c r="J24" s="62">
        <f>W12</f>
        <v>15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0</v>
      </c>
      <c r="S24" s="89" t="s">
        <v>43</v>
      </c>
      <c r="T24" s="62">
        <f>W20</f>
        <v>0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156"/>
  <sheetViews>
    <sheetView topLeftCell="L1" zoomScale="70" zoomScaleNormal="70" workbookViewId="0">
      <selection activeCell="H6" sqref="H6:J8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120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トリム18歳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73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C2" s="325" t="str">
        <f>A2</f>
        <v>　Aグループ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121</v>
      </c>
      <c r="B3" s="421" t="s">
        <v>122</v>
      </c>
      <c r="C3" s="421"/>
      <c r="D3" s="421"/>
      <c r="E3" s="421"/>
      <c r="F3" s="421"/>
      <c r="G3" s="421" t="s">
        <v>123</v>
      </c>
      <c r="H3" s="421"/>
      <c r="I3" s="421"/>
      <c r="J3" s="421"/>
      <c r="K3" s="421"/>
      <c r="L3" s="421" t="s">
        <v>124</v>
      </c>
      <c r="M3" s="421"/>
      <c r="N3" s="421"/>
      <c r="O3" s="421"/>
      <c r="P3" s="421"/>
      <c r="Q3" s="421" t="s">
        <v>125</v>
      </c>
      <c r="R3" s="421"/>
      <c r="S3" s="421"/>
      <c r="T3" s="421"/>
      <c r="U3" s="421"/>
      <c r="V3" s="421" t="s">
        <v>126</v>
      </c>
      <c r="W3" s="421"/>
      <c r="X3" s="421"/>
      <c r="Y3" s="421"/>
      <c r="Z3" s="423"/>
      <c r="AC3" s="419" t="str">
        <f>A3</f>
        <v>Gコート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フレグランスキング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フレグランスキング</v>
      </c>
      <c r="AD5" s="267">
        <f>IF(B6&gt;F6,1,0)+IF(G6&gt;K6,1,0)+IF(L6&gt;P6,1,0)+IF(Q6&gt;U6,1,0)+IF(V6&gt;Z6,1,0)</f>
        <v>1</v>
      </c>
      <c r="AE5" s="267">
        <f>IF(F6&gt;B6,1,0)+IF(K6&gt;G6,1,0)+IF(P6&gt;L6,1,0)+IF(U6&gt;Q6,1,0)+IF(Z6&gt;V6,1,0)</f>
        <v>3</v>
      </c>
      <c r="AF5" s="268">
        <f>SUM(AD5/(AD5+AE5))</f>
        <v>0.25</v>
      </c>
      <c r="AG5" s="267">
        <f>RANK(AF5,$AF$5:$AF$24,0)</f>
        <v>4</v>
      </c>
      <c r="AH5" s="267">
        <f>SUM(B6+G6+L6+Q6+V6)</f>
        <v>5</v>
      </c>
      <c r="AI5" s="267">
        <f>SUM(F6+K6+P6+U6+Z6)</f>
        <v>6</v>
      </c>
      <c r="AJ5" s="268">
        <f>SUM(AH5/(AH5+AI5))</f>
        <v>0.45454545454545453</v>
      </c>
      <c r="AK5" s="267">
        <f>RANK(AJ5,$AJ$5:$AJ$24,0)</f>
        <v>3</v>
      </c>
      <c r="AL5" s="267">
        <f>SUM(C6+C7+C8+H6+H7+H8+M6+M7+M8+R6+R7+R8+W6+W7+W8)</f>
        <v>146</v>
      </c>
      <c r="AM5" s="267">
        <f>SUM(E6+E7+E8+J6+J7+J8+O6+O7+O8+T6+T7+T8+Y6+Y7+Y8)</f>
        <v>139</v>
      </c>
      <c r="AN5" s="268">
        <f>SUM(AL5/(AL5+AM5))</f>
        <v>0.512280701754386</v>
      </c>
      <c r="AO5" s="267">
        <f>RANK(AN5,$AN$5:$AN$24,0)</f>
        <v>3</v>
      </c>
      <c r="AP5" s="268">
        <f>RANK(AF5,$AF$5:$AF$24,1)+AJ5</f>
        <v>2.4545454545454546</v>
      </c>
      <c r="AQ5" s="268">
        <f>RANK(AP5,$AP$5:$AP$24,1)+AN5</f>
        <v>2.5122807017543858</v>
      </c>
      <c r="AR5" s="432" t="str">
        <f>$AC$5</f>
        <v>フレグランスキング</v>
      </c>
      <c r="AS5" s="433">
        <f>RANK(AQ5,$AQ$5:$AQ$24)</f>
        <v>4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1</v>
      </c>
      <c r="H6" s="38">
        <v>12</v>
      </c>
      <c r="I6" s="80" t="s">
        <v>29</v>
      </c>
      <c r="J6" s="38">
        <v>15</v>
      </c>
      <c r="K6" s="414">
        <f>IF(J6&gt;H6,1,0)+IF(J7&gt;H7,1,0)+IF(J8&gt;H8,1,0)</f>
        <v>2</v>
      </c>
      <c r="L6" s="414">
        <f>IF(M6&gt;O6,1,0)+IF(M7&gt;O7,1,0)+IF(M8&gt;O8,1,0)</f>
        <v>1</v>
      </c>
      <c r="M6" s="38">
        <v>15</v>
      </c>
      <c r="N6" s="80" t="s">
        <v>29</v>
      </c>
      <c r="O6" s="38">
        <v>12</v>
      </c>
      <c r="P6" s="414">
        <f>IF(O6&gt;M6,1,0)+IF(O7&gt;M7,1,0)+IF(O8&gt;M8,1,0)</f>
        <v>2</v>
      </c>
      <c r="Q6" s="414">
        <f>IF(R6&gt;T6,1,0)+IF(R7&gt;T7,1,0)+IF(R8&gt;T8,1,0)</f>
        <v>1</v>
      </c>
      <c r="R6" s="38">
        <v>15</v>
      </c>
      <c r="S6" s="80" t="s">
        <v>29</v>
      </c>
      <c r="T6" s="38">
        <v>13</v>
      </c>
      <c r="U6" s="414">
        <f>IF(T6&gt;R6,1,0)+IF(T7&gt;R7,1,0)+IF(T8&gt;R8,1,0)</f>
        <v>2</v>
      </c>
      <c r="V6" s="414">
        <f>IF(W6&gt;Y6,1,0)+IF(W7&gt;Y7,1,0)+IF(W8&gt;Y8,1,0)</f>
        <v>2</v>
      </c>
      <c r="W6" s="38">
        <v>15</v>
      </c>
      <c r="X6" s="80" t="s">
        <v>29</v>
      </c>
      <c r="Y6" s="38">
        <v>6</v>
      </c>
      <c r="Z6" s="415">
        <f>IF(Y6&gt;W6,1,0)+IF(Y7&gt;W7,1,0)+IF(Y8&gt;W8,1,0)</f>
        <v>0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15</v>
      </c>
      <c r="I7" s="80" t="s">
        <v>29</v>
      </c>
      <c r="J7" s="38">
        <v>13</v>
      </c>
      <c r="K7" s="414"/>
      <c r="L7" s="414"/>
      <c r="M7" s="38">
        <v>12</v>
      </c>
      <c r="N7" s="80" t="s">
        <v>29</v>
      </c>
      <c r="O7" s="38">
        <v>15</v>
      </c>
      <c r="P7" s="414"/>
      <c r="Q7" s="414"/>
      <c r="R7" s="38">
        <v>12</v>
      </c>
      <c r="S7" s="80" t="s">
        <v>29</v>
      </c>
      <c r="T7" s="38">
        <v>15</v>
      </c>
      <c r="U7" s="414"/>
      <c r="V7" s="414"/>
      <c r="W7" s="38">
        <v>15</v>
      </c>
      <c r="X7" s="80" t="s">
        <v>29</v>
      </c>
      <c r="Y7" s="38">
        <v>5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>
        <v>11</v>
      </c>
      <c r="I8" s="80" t="s">
        <v>29</v>
      </c>
      <c r="J8" s="38">
        <v>15</v>
      </c>
      <c r="K8" s="414"/>
      <c r="L8" s="414"/>
      <c r="M8" s="38">
        <v>12</v>
      </c>
      <c r="N8" s="80" t="s">
        <v>29</v>
      </c>
      <c r="O8" s="38">
        <v>15</v>
      </c>
      <c r="P8" s="414"/>
      <c r="Q8" s="414"/>
      <c r="R8" s="38">
        <v>12</v>
      </c>
      <c r="S8" s="80" t="s">
        <v>29</v>
      </c>
      <c r="T8" s="38">
        <v>15</v>
      </c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嵐（RAN）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嵐（RAN）</v>
      </c>
      <c r="AD9" s="361">
        <f>IF(B10&gt;F10,1,0)+IF(G10&gt;K10,1,0)+IF(L10&gt;P10,1,0)+IF(Q10&gt;U10,1,0)+IF(V10&gt;Z10,1,0)</f>
        <v>2</v>
      </c>
      <c r="AE9" s="361">
        <f>IF(F10&gt;B10,1,0)+IF(K10&gt;G10,1,0)+IF(P10&gt;L10,1,0)+IF(U10&gt;Q10,1,0)+IF(Z10&gt;V10,1,0)</f>
        <v>2</v>
      </c>
      <c r="AF9" s="363">
        <f>SUM(AD9/(AD9+AE9))</f>
        <v>0.5</v>
      </c>
      <c r="AG9" s="361">
        <f>RANK(AF9,$AF$5:$AF$24,0)</f>
        <v>3</v>
      </c>
      <c r="AH9" s="361">
        <f>SUM(B10+G10+L10+Q10+V10)</f>
        <v>5</v>
      </c>
      <c r="AI9" s="361">
        <f>SUM(F10+K10+P10+U10+Z10)</f>
        <v>6</v>
      </c>
      <c r="AJ9" s="363">
        <f>SUM(AH9/(AH9+AI9))</f>
        <v>0.45454545454545453</v>
      </c>
      <c r="AK9" s="361">
        <f>RANK(AJ9,$AJ$5:$AJ$24,0)</f>
        <v>3</v>
      </c>
      <c r="AL9" s="361">
        <f>SUM(C10+C11+C12+H10+H11+H12+M10+M11+M12+R10+R11+R12+W10+W11+W12)</f>
        <v>141</v>
      </c>
      <c r="AM9" s="361">
        <f>SUM(E10+E11+E12+J10+J11+J12+O10+O11+O12+T10+T11+T12+Y10+Y11+Y12)</f>
        <v>141</v>
      </c>
      <c r="AN9" s="363">
        <f>SUM(AL9/(AL9+AM9))</f>
        <v>0.5</v>
      </c>
      <c r="AO9" s="361">
        <f>RANK(AN9,$AN$5:$AN$24,0)</f>
        <v>4</v>
      </c>
      <c r="AP9" s="363">
        <f>RANK(AF9,$AF$5:$AF$24,1)+AJ9</f>
        <v>3.4545454545454546</v>
      </c>
      <c r="AQ9" s="363">
        <f>RANK(AP9,$AP$5:$AP$24,1)+AN9</f>
        <v>3.5</v>
      </c>
      <c r="AR9" s="240" t="str">
        <f>$AC$9</f>
        <v>嵐（RAN）</v>
      </c>
      <c r="AS9" s="406">
        <f>RANK(AQ9,$AQ$5:$AQ$24)</f>
        <v>3</v>
      </c>
      <c r="AT9" s="78"/>
    </row>
    <row r="10" spans="1:46" ht="21.95" customHeight="1" x14ac:dyDescent="0.15">
      <c r="A10" s="408"/>
      <c r="B10" s="404">
        <f>IF(C10&gt;E10,1,0)+IF(C11&gt;E11,1,0)+IF(C12&gt;E12,1,0)</f>
        <v>2</v>
      </c>
      <c r="C10" s="58">
        <f>J6</f>
        <v>15</v>
      </c>
      <c r="D10" s="88" t="s">
        <v>42</v>
      </c>
      <c r="E10" s="58">
        <f>H6</f>
        <v>12</v>
      </c>
      <c r="F10" s="404">
        <f>IF(E10&gt;C10,1,0)+IF(E11&gt;C11,1,0)+IF(E12&gt;C12,1,0)</f>
        <v>1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1</v>
      </c>
      <c r="M10" s="38">
        <v>12</v>
      </c>
      <c r="N10" s="80" t="s">
        <v>42</v>
      </c>
      <c r="O10" s="38">
        <v>15</v>
      </c>
      <c r="P10" s="414">
        <f>IF(O10&gt;M10,1,0)+IF(O11&gt;M11,1,0)+IF(O12&gt;M12,1,0)</f>
        <v>2</v>
      </c>
      <c r="Q10" s="414">
        <f>IF(R10&gt;T10,1,0)+IF(R11&gt;T11,1,0)+IF(R12&gt;T12,1,0)</f>
        <v>0</v>
      </c>
      <c r="R10" s="38">
        <v>9</v>
      </c>
      <c r="S10" s="80" t="s">
        <v>42</v>
      </c>
      <c r="T10" s="38">
        <v>15</v>
      </c>
      <c r="U10" s="414">
        <f>IF(T10&gt;R10,1,0)+IF(T11&gt;R11,1,0)+IF(T12&gt;R12,1,0)</f>
        <v>2</v>
      </c>
      <c r="V10" s="414">
        <f>IF(W10&gt;Y10,1,0)+IF(W11&gt;Y11,1,0)+IF(W12&gt;Y12,1,0)</f>
        <v>2</v>
      </c>
      <c r="W10" s="38">
        <v>9</v>
      </c>
      <c r="X10" s="80" t="s">
        <v>42</v>
      </c>
      <c r="Y10" s="38">
        <v>15</v>
      </c>
      <c r="Z10" s="415">
        <f>IF(Y10&gt;W10,1,0)+IF(Y11&gt;W11,1,0)+IF(Y12&gt;W12,1,0)</f>
        <v>1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13</v>
      </c>
      <c r="D11" s="88" t="s">
        <v>42</v>
      </c>
      <c r="E11" s="58">
        <f>H7</f>
        <v>15</v>
      </c>
      <c r="F11" s="404"/>
      <c r="G11" s="410"/>
      <c r="H11" s="56"/>
      <c r="I11" s="87" t="s">
        <v>29</v>
      </c>
      <c r="J11" s="56"/>
      <c r="K11" s="410"/>
      <c r="L11" s="414"/>
      <c r="M11" s="38">
        <v>15</v>
      </c>
      <c r="N11" s="80" t="s">
        <v>29</v>
      </c>
      <c r="O11" s="38">
        <v>8</v>
      </c>
      <c r="P11" s="414"/>
      <c r="Q11" s="414"/>
      <c r="R11" s="38">
        <v>11</v>
      </c>
      <c r="S11" s="80" t="s">
        <v>29</v>
      </c>
      <c r="T11" s="38">
        <v>15</v>
      </c>
      <c r="U11" s="414"/>
      <c r="V11" s="414"/>
      <c r="W11" s="38">
        <v>15</v>
      </c>
      <c r="X11" s="80" t="s">
        <v>29</v>
      </c>
      <c r="Y11" s="38">
        <v>12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15</v>
      </c>
      <c r="D12" s="88" t="s">
        <v>35</v>
      </c>
      <c r="E12" s="58">
        <f>H8</f>
        <v>11</v>
      </c>
      <c r="F12" s="404"/>
      <c r="G12" s="410"/>
      <c r="H12" s="56"/>
      <c r="I12" s="87" t="s">
        <v>35</v>
      </c>
      <c r="J12" s="56"/>
      <c r="K12" s="410"/>
      <c r="L12" s="414"/>
      <c r="M12" s="38">
        <v>12</v>
      </c>
      <c r="N12" s="80" t="s">
        <v>35</v>
      </c>
      <c r="O12" s="38">
        <v>15</v>
      </c>
      <c r="P12" s="414"/>
      <c r="Q12" s="414"/>
      <c r="R12" s="38"/>
      <c r="S12" s="80" t="s">
        <v>35</v>
      </c>
      <c r="T12" s="38"/>
      <c r="U12" s="414"/>
      <c r="V12" s="414"/>
      <c r="W12" s="38">
        <v>15</v>
      </c>
      <c r="X12" s="80" t="s">
        <v>35</v>
      </c>
      <c r="Y12" s="38">
        <v>8</v>
      </c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FSVC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FSVC</v>
      </c>
      <c r="AD13" s="361">
        <f>IF(B14&gt;F14,1,0)+IF(G14&gt;K14,1,0)+IF(L14&gt;P14,1,0)+IF(Q14&gt;U14,1,0)+IF(V14&gt;Z14,1,0)</f>
        <v>3</v>
      </c>
      <c r="AE13" s="361">
        <f>IF(F14&gt;B14,1,0)+IF(K14&gt;G14,1,0)+IF(P14&gt;L14,1,0)+IF(U14&gt;Q14,1,0)+IF(Z14&gt;V14,1,0)</f>
        <v>1</v>
      </c>
      <c r="AF13" s="363">
        <f>SUM(AD13/(AD13+AE13))</f>
        <v>0.75</v>
      </c>
      <c r="AG13" s="361">
        <f>RANK(AF13,$AF$5:$AF$24,0)</f>
        <v>2</v>
      </c>
      <c r="AH13" s="361">
        <f>SUM(B14+G14+L14+Q14+V14)</f>
        <v>7</v>
      </c>
      <c r="AI13" s="361">
        <f>SUM(F14+K14+P14+U14+Z14)</f>
        <v>4</v>
      </c>
      <c r="AJ13" s="363">
        <f>SUM(AH13/(AH13+AI13))</f>
        <v>0.63636363636363635</v>
      </c>
      <c r="AK13" s="361">
        <f>RANK(AJ13,$AJ$5:$AJ$24,0)</f>
        <v>2</v>
      </c>
      <c r="AL13" s="361">
        <f>SUM(C14+C15+C16+H14+H15+H16+M14+M15+M16+R14+R15+R16+W14+W15+W16)</f>
        <v>149</v>
      </c>
      <c r="AM13" s="361">
        <f>SUM(E14+E15+E16+J14+J15+J16+O14+O15+O16+T14+T15+T16+Y14+Y15+Y16)</f>
        <v>133</v>
      </c>
      <c r="AN13" s="363">
        <f>SUM(AL13/(AL13+AM13))</f>
        <v>0.52836879432624118</v>
      </c>
      <c r="AO13" s="361">
        <f>RANK(AN13,$AN$5:$AN$24,0)</f>
        <v>2</v>
      </c>
      <c r="AP13" s="363">
        <f>RANK(AF13,$AF$5:$AF$24,1)+AJ13</f>
        <v>4.6363636363636367</v>
      </c>
      <c r="AQ13" s="416">
        <f>RANK(AP13,$AP$5:$AP$24,1)+AN13</f>
        <v>4.5283687943262407</v>
      </c>
      <c r="AR13" s="418" t="str">
        <f>$AC$13</f>
        <v>FSVC</v>
      </c>
      <c r="AS13" s="406">
        <f>RANK(AQ13,$AQ$5:$AQ$24)</f>
        <v>2</v>
      </c>
      <c r="AT13" s="78"/>
    </row>
    <row r="14" spans="1:46" ht="21.95" customHeight="1" x14ac:dyDescent="0.15">
      <c r="A14" s="408"/>
      <c r="B14" s="404">
        <f>IF(C14&gt;E14,1,0)+IF(C15&gt;E15,1,0)+IF(C16&gt;E16,1,0)</f>
        <v>2</v>
      </c>
      <c r="C14" s="58">
        <f>O6</f>
        <v>12</v>
      </c>
      <c r="D14" s="88" t="s">
        <v>35</v>
      </c>
      <c r="E14" s="58">
        <f>M6</f>
        <v>15</v>
      </c>
      <c r="F14" s="404">
        <f>IF(E14&gt;C14,1,0)+IF(E15&gt;C15,1,0)+IF(E16&gt;C16,1,0)</f>
        <v>1</v>
      </c>
      <c r="G14" s="404">
        <f>IF(H14&gt;J14,1,0)+IF(H15&gt;J15,1,0)+IF(H16&gt;J16,1,0)</f>
        <v>2</v>
      </c>
      <c r="H14" s="58">
        <f>O10</f>
        <v>15</v>
      </c>
      <c r="I14" s="88" t="s">
        <v>35</v>
      </c>
      <c r="J14" s="58">
        <f>M10</f>
        <v>12</v>
      </c>
      <c r="K14" s="404">
        <f>IF(J14&gt;H14,1,0)+IF(J15&gt;H15,1,0)+IF(J16&gt;H16,1,0)</f>
        <v>1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1</v>
      </c>
      <c r="R14" s="38">
        <v>15</v>
      </c>
      <c r="S14" s="80" t="s">
        <v>35</v>
      </c>
      <c r="T14" s="38">
        <v>8</v>
      </c>
      <c r="U14" s="414">
        <f>IF(T14&gt;R14,1,0)+IF(T15&gt;R15,1,0)+IF(T16&gt;R16,1,0)</f>
        <v>2</v>
      </c>
      <c r="V14" s="414">
        <f>IF(W14&gt;Y14,1,0)+IF(W15&gt;Y15,1,0)+IF(W16&gt;Y16,1,0)</f>
        <v>2</v>
      </c>
      <c r="W14" s="38">
        <v>15</v>
      </c>
      <c r="X14" s="80" t="s">
        <v>35</v>
      </c>
      <c r="Y14" s="38">
        <v>5</v>
      </c>
      <c r="Z14" s="415">
        <f>IF(Y14&gt;W14,1,0)+IF(Y15&gt;W15,1,0)+IF(Y16&gt;W16,1,0)</f>
        <v>0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15</v>
      </c>
      <c r="D15" s="88" t="s">
        <v>42</v>
      </c>
      <c r="E15" s="58">
        <f>M7</f>
        <v>12</v>
      </c>
      <c r="F15" s="404"/>
      <c r="G15" s="404"/>
      <c r="H15" s="58">
        <f>O11</f>
        <v>8</v>
      </c>
      <c r="I15" s="88" t="s">
        <v>42</v>
      </c>
      <c r="J15" s="58">
        <f>M11</f>
        <v>15</v>
      </c>
      <c r="K15" s="404"/>
      <c r="L15" s="410"/>
      <c r="M15" s="56"/>
      <c r="N15" s="87" t="s">
        <v>35</v>
      </c>
      <c r="O15" s="56"/>
      <c r="P15" s="410"/>
      <c r="Q15" s="414"/>
      <c r="R15" s="38">
        <v>11</v>
      </c>
      <c r="S15" s="80" t="s">
        <v>35</v>
      </c>
      <c r="T15" s="38">
        <v>15</v>
      </c>
      <c r="U15" s="414"/>
      <c r="V15" s="414"/>
      <c r="W15" s="38">
        <v>15</v>
      </c>
      <c r="X15" s="80" t="s">
        <v>35</v>
      </c>
      <c r="Y15" s="38">
        <v>12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15</v>
      </c>
      <c r="D16" s="88" t="s">
        <v>35</v>
      </c>
      <c r="E16" s="58">
        <f>M8</f>
        <v>12</v>
      </c>
      <c r="F16" s="404"/>
      <c r="G16" s="404"/>
      <c r="H16" s="58">
        <f>O12</f>
        <v>15</v>
      </c>
      <c r="I16" s="88" t="s">
        <v>35</v>
      </c>
      <c r="J16" s="58">
        <f>M12</f>
        <v>12</v>
      </c>
      <c r="K16" s="404"/>
      <c r="L16" s="410"/>
      <c r="M16" s="56"/>
      <c r="N16" s="87" t="s">
        <v>35</v>
      </c>
      <c r="O16" s="56"/>
      <c r="P16" s="410"/>
      <c r="Q16" s="414"/>
      <c r="R16" s="38">
        <v>13</v>
      </c>
      <c r="S16" s="80" t="s">
        <v>35</v>
      </c>
      <c r="T16" s="38">
        <v>15</v>
      </c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K&amp;M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K&amp;M</v>
      </c>
      <c r="AD17" s="361">
        <f>IF(B18&gt;F18,1,0)+IF(G18&gt;K18,1,0)+IF(L18&gt;P18,1,0)+IF(Q18&gt;U18,1,0)+IF(V18&gt;Z18,1,0)</f>
        <v>4</v>
      </c>
      <c r="AE17" s="361">
        <f>IF(F18&gt;B18,1,0)+IF(K18&gt;G18,1,0)+IF(P18&gt;L18,1,0)+IF(U18&gt;Q18,1,0)+IF(Z18&gt;V18,1,0)</f>
        <v>0</v>
      </c>
      <c r="AF17" s="363">
        <f>SUM(AD17/(AD17+AE17))</f>
        <v>1</v>
      </c>
      <c r="AG17" s="361">
        <f>RANK(AF17,$AF$5:$AF$24,0)</f>
        <v>1</v>
      </c>
      <c r="AH17" s="361">
        <f>SUM(B18+G18+L18+Q18+V18)</f>
        <v>8</v>
      </c>
      <c r="AI17" s="361">
        <f>SUM(F18+K18+P18+U18+Z18)</f>
        <v>2</v>
      </c>
      <c r="AJ17" s="363">
        <f>SUM(AH17/(AH17+AI17))</f>
        <v>0.8</v>
      </c>
      <c r="AK17" s="361">
        <f>RANK(AJ17,$AJ$5:$AJ$24,0)</f>
        <v>1</v>
      </c>
      <c r="AL17" s="361">
        <f>SUM(C18+C19+C20+H18+H19+H20+M18+M19+M20+R18+R19+R20+W18+W19+W20)</f>
        <v>142</v>
      </c>
      <c r="AM17" s="361">
        <f>SUM(E18+E19+E20+J18+J19+J20+O18+O19+O20+T18+T19+T20+Y18+Y19+Y20)</f>
        <v>122</v>
      </c>
      <c r="AN17" s="363">
        <f>SUM(AL17/(AL17+AM17))</f>
        <v>0.53787878787878785</v>
      </c>
      <c r="AO17" s="361">
        <f>RANK(AN17,$AN$5:$AN$24,0)</f>
        <v>1</v>
      </c>
      <c r="AP17" s="363">
        <f>RANK(AF17,$AF$5:$AF$24,1)+AJ17</f>
        <v>5.8</v>
      </c>
      <c r="AQ17" s="363">
        <f>RANK(AP17,$AP$5:$AP$24,1)+AN17</f>
        <v>5.5378787878787881</v>
      </c>
      <c r="AR17" s="240" t="str">
        <f>$AC$17</f>
        <v>K&amp;M</v>
      </c>
      <c r="AS17" s="406">
        <f>RANK(AQ17,$AQ$5:$AQ$24)</f>
        <v>1</v>
      </c>
      <c r="AT17" s="78"/>
    </row>
    <row r="18" spans="1:46" ht="21.95" customHeight="1" x14ac:dyDescent="0.15">
      <c r="A18" s="408"/>
      <c r="B18" s="404">
        <f>IF(C18&gt;E18,1,0)+IF(C19&gt;E19,1,0)+IF(C20&gt;E20,1,0)</f>
        <v>2</v>
      </c>
      <c r="C18" s="58">
        <f>T6</f>
        <v>13</v>
      </c>
      <c r="D18" s="88" t="s">
        <v>29</v>
      </c>
      <c r="E18" s="58">
        <f>R6</f>
        <v>15</v>
      </c>
      <c r="F18" s="404">
        <f>IF(E18&gt;C18,1,0)+IF(E19&gt;C19,1,0)+IF(E20&gt;C20,1,0)</f>
        <v>1</v>
      </c>
      <c r="G18" s="404">
        <f>IF(H18&gt;J18,1,0)+IF(H19&gt;J19,1,0)+IF(H20&gt;J20,1,0)</f>
        <v>2</v>
      </c>
      <c r="H18" s="58">
        <f>T10</f>
        <v>15</v>
      </c>
      <c r="I18" s="88" t="s">
        <v>43</v>
      </c>
      <c r="J18" s="58">
        <f>R10</f>
        <v>9</v>
      </c>
      <c r="K18" s="404">
        <f>IF(J18&gt;H18,1,0)+IF(J19&gt;H19,1,0)+IF(J20&gt;H20,1,0)</f>
        <v>0</v>
      </c>
      <c r="L18" s="404">
        <f>IF(M18&gt;O18,1,0)+IF(M19&gt;O19,1,0)+IF(M20&gt;O20,1,0)</f>
        <v>2</v>
      </c>
      <c r="M18" s="58">
        <f>T14</f>
        <v>8</v>
      </c>
      <c r="N18" s="88" t="s">
        <v>29</v>
      </c>
      <c r="O18" s="58">
        <f>R14</f>
        <v>15</v>
      </c>
      <c r="P18" s="404">
        <f>IF(O18&gt;M18,1,0)+IF(O19&gt;M19,1,0)+IF(O20&gt;M20,1,0)</f>
        <v>1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15</v>
      </c>
      <c r="X18" s="80" t="s">
        <v>35</v>
      </c>
      <c r="Y18" s="38">
        <v>10</v>
      </c>
      <c r="Z18" s="415">
        <f>IF(Y18&gt;W18,1,0)+IF(Y19&gt;W19,1,0)+IF(Y20&gt;W20,1,0)</f>
        <v>0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15</v>
      </c>
      <c r="D19" s="88" t="s">
        <v>35</v>
      </c>
      <c r="E19" s="58">
        <f>R7</f>
        <v>12</v>
      </c>
      <c r="F19" s="404"/>
      <c r="G19" s="404"/>
      <c r="H19" s="58">
        <f>T11</f>
        <v>15</v>
      </c>
      <c r="I19" s="88" t="s">
        <v>29</v>
      </c>
      <c r="J19" s="58">
        <f>R11</f>
        <v>11</v>
      </c>
      <c r="K19" s="404"/>
      <c r="L19" s="404"/>
      <c r="M19" s="58">
        <f>T15</f>
        <v>15</v>
      </c>
      <c r="N19" s="88" t="s">
        <v>35</v>
      </c>
      <c r="O19" s="58">
        <f>R15</f>
        <v>11</v>
      </c>
      <c r="P19" s="404"/>
      <c r="Q19" s="410"/>
      <c r="R19" s="56"/>
      <c r="S19" s="87" t="s">
        <v>35</v>
      </c>
      <c r="T19" s="56"/>
      <c r="U19" s="410"/>
      <c r="V19" s="414"/>
      <c r="W19" s="38">
        <v>16</v>
      </c>
      <c r="X19" s="80" t="s">
        <v>35</v>
      </c>
      <c r="Y19" s="38">
        <v>14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15</v>
      </c>
      <c r="D20" s="88" t="s">
        <v>29</v>
      </c>
      <c r="E20" s="58">
        <f>R8</f>
        <v>12</v>
      </c>
      <c r="F20" s="404"/>
      <c r="G20" s="404"/>
      <c r="H20" s="58">
        <f>T12</f>
        <v>0</v>
      </c>
      <c r="I20" s="88" t="s">
        <v>43</v>
      </c>
      <c r="J20" s="58">
        <f>R12</f>
        <v>0</v>
      </c>
      <c r="K20" s="404"/>
      <c r="L20" s="404"/>
      <c r="M20" s="58">
        <f>T16</f>
        <v>15</v>
      </c>
      <c r="N20" s="88" t="s">
        <v>29</v>
      </c>
      <c r="O20" s="58">
        <f>R16</f>
        <v>13</v>
      </c>
      <c r="P20" s="404"/>
      <c r="Q20" s="410"/>
      <c r="R20" s="56"/>
      <c r="S20" s="87" t="s">
        <v>35</v>
      </c>
      <c r="T20" s="56"/>
      <c r="U20" s="410"/>
      <c r="V20" s="414"/>
      <c r="W20" s="38"/>
      <c r="X20" s="80" t="s">
        <v>35</v>
      </c>
      <c r="Y20" s="38"/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翼A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翼A</v>
      </c>
      <c r="AD21" s="361">
        <f>IF(B22&gt;F22,1,0)+IF(G22&gt;K22,1,0)+IF(L22&gt;P22,1,0)+IF(Q22&gt;U22,1,0)+IF(V22&gt;Z22,1,0)</f>
        <v>0</v>
      </c>
      <c r="AE21" s="361">
        <f>IF(F22&gt;B22,1,0)+IF(K22&gt;G22,1,0)+IF(P22&gt;L22,1,0)+IF(U22&gt;Q22,1,0)+IF(Z22&gt;V22,1,0)</f>
        <v>4</v>
      </c>
      <c r="AF21" s="363">
        <f>SUM(AD21/(AD21+AE21))</f>
        <v>0</v>
      </c>
      <c r="AG21" s="361">
        <f>RANK(AF21,$AF$5:$AF$24,0)</f>
        <v>5</v>
      </c>
      <c r="AH21" s="361">
        <f>SUM(B22+G22+L22+Q22+V22)</f>
        <v>1</v>
      </c>
      <c r="AI21" s="361">
        <f>SUM(F22+K22+P22+U22+Z22)</f>
        <v>8</v>
      </c>
      <c r="AJ21" s="363">
        <f>SUM(AH21/(AH21+AI21))</f>
        <v>0.1111111111111111</v>
      </c>
      <c r="AK21" s="361">
        <f>RANK(AJ21,$AJ$5:$AJ$24,0)</f>
        <v>5</v>
      </c>
      <c r="AL21" s="361">
        <f>SUM(C22+C23+C24+H22+H23+H24+M22+M23+M24+R22+R23+R24+W22+W23+W24)</f>
        <v>87</v>
      </c>
      <c r="AM21" s="361">
        <f>SUM(E22+E23+E24+J22+J23+J24+O22+O23+O24+T22+T23+T24+Y22+Y23+Y24)</f>
        <v>130</v>
      </c>
      <c r="AN21" s="363">
        <f>SUM(AL21/(AL21+AM21))</f>
        <v>0.4009216589861751</v>
      </c>
      <c r="AO21" s="361">
        <f>RANK(AN21,$AN$5:$AN$24,0)</f>
        <v>5</v>
      </c>
      <c r="AP21" s="363">
        <f>RANK(AF21,$AF$5:$AF$24,1)+AJ21</f>
        <v>1.1111111111111112</v>
      </c>
      <c r="AQ21" s="363">
        <f>RANK(AP21,$AP$5:$AP$24,1)+AN21</f>
        <v>1.400921658986175</v>
      </c>
      <c r="AR21" s="240" t="str">
        <f>$AC$21</f>
        <v>翼A</v>
      </c>
      <c r="AS21" s="406">
        <f>RANK(AQ21,$AQ$5:$AQ$24)</f>
        <v>5</v>
      </c>
      <c r="AT21" s="78"/>
    </row>
    <row r="22" spans="1:46" ht="21.95" customHeight="1" x14ac:dyDescent="0.15">
      <c r="A22" s="408"/>
      <c r="B22" s="404">
        <f>IF(C22&gt;E22,1,0)+IF(C23&gt;E23,1,0)+IF(C24&gt;E24,1,0)</f>
        <v>0</v>
      </c>
      <c r="C22" s="58">
        <f>Y6</f>
        <v>6</v>
      </c>
      <c r="D22" s="88" t="s">
        <v>29</v>
      </c>
      <c r="E22" s="58">
        <f>W6</f>
        <v>15</v>
      </c>
      <c r="F22" s="404">
        <f>IF(E22&gt;C22,1,0)+IF(E23&gt;C23,1,0)+IF(E24&gt;C24,1,0)</f>
        <v>2</v>
      </c>
      <c r="G22" s="404">
        <f>IF(H22&gt;J22,1,0)+IF(H23&gt;J23,1,0)+IF(H24&gt;J24,1,0)</f>
        <v>1</v>
      </c>
      <c r="H22" s="58">
        <f>Y10</f>
        <v>15</v>
      </c>
      <c r="I22" s="88" t="s">
        <v>35</v>
      </c>
      <c r="J22" s="58">
        <f>W10</f>
        <v>9</v>
      </c>
      <c r="K22" s="404">
        <f>IF(J22&gt;H22,1,0)+IF(J23&gt;H23,1,0)+IF(J24&gt;H24,1,0)</f>
        <v>2</v>
      </c>
      <c r="L22" s="404">
        <f>IF(M22&gt;O22,1,0)+IF(M23&gt;O23,1,0)+IF(M24&gt;O24,1,0)</f>
        <v>0</v>
      </c>
      <c r="M22" s="58">
        <f>Y14</f>
        <v>5</v>
      </c>
      <c r="N22" s="88" t="s">
        <v>29</v>
      </c>
      <c r="O22" s="58">
        <f>W14</f>
        <v>15</v>
      </c>
      <c r="P22" s="404">
        <f>IF(O22&gt;M22,1,0)+IF(O23&gt;M23,1,0)+IF(O24&gt;M24,1,0)</f>
        <v>2</v>
      </c>
      <c r="Q22" s="404">
        <f>IF(R22&gt;T22,1,0)+IF(R23&gt;T23,1,0)+IF(R24&gt;T24,1,0)</f>
        <v>0</v>
      </c>
      <c r="R22" s="58">
        <f>Y18</f>
        <v>10</v>
      </c>
      <c r="S22" s="88" t="s">
        <v>35</v>
      </c>
      <c r="T22" s="58">
        <f>W18</f>
        <v>15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5</v>
      </c>
      <c r="D23" s="88" t="s">
        <v>29</v>
      </c>
      <c r="E23" s="58">
        <f>W7</f>
        <v>15</v>
      </c>
      <c r="F23" s="404"/>
      <c r="G23" s="404"/>
      <c r="H23" s="58">
        <f>Y11</f>
        <v>12</v>
      </c>
      <c r="I23" s="88" t="s">
        <v>35</v>
      </c>
      <c r="J23" s="58">
        <f>W11</f>
        <v>15</v>
      </c>
      <c r="K23" s="404"/>
      <c r="L23" s="404"/>
      <c r="M23" s="58">
        <f>Y15</f>
        <v>12</v>
      </c>
      <c r="N23" s="88" t="s">
        <v>29</v>
      </c>
      <c r="O23" s="58">
        <f>W15</f>
        <v>15</v>
      </c>
      <c r="P23" s="404"/>
      <c r="Q23" s="404"/>
      <c r="R23" s="58">
        <f>Y19</f>
        <v>14</v>
      </c>
      <c r="S23" s="88" t="s">
        <v>43</v>
      </c>
      <c r="T23" s="58">
        <f>W19</f>
        <v>16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8</v>
      </c>
      <c r="I24" s="89" t="s">
        <v>43</v>
      </c>
      <c r="J24" s="62">
        <f>W12</f>
        <v>15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0</v>
      </c>
      <c r="S24" s="89" t="s">
        <v>43</v>
      </c>
      <c r="T24" s="62">
        <f>W20</f>
        <v>0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T156"/>
  <sheetViews>
    <sheetView topLeftCell="L1" zoomScale="70" zoomScaleNormal="70" workbookViewId="0">
      <selection activeCell="K6" sqref="K6:K8"/>
    </sheetView>
  </sheetViews>
  <sheetFormatPr defaultRowHeight="13.5" x14ac:dyDescent="0.15"/>
  <cols>
    <col min="1" max="1" width="23.625" style="32" customWidth="1"/>
    <col min="2" max="28" width="4.625" style="32" customWidth="1"/>
    <col min="29" max="29" width="20.625" style="32" customWidth="1"/>
    <col min="30" max="31" width="4.625" style="32" customWidth="1"/>
    <col min="32" max="33" width="8.625" style="32" customWidth="1"/>
    <col min="34" max="35" width="4.625" style="32" customWidth="1"/>
    <col min="36" max="37" width="8.625" style="32" customWidth="1"/>
    <col min="38" max="39" width="4.625" style="32" customWidth="1"/>
    <col min="40" max="43" width="8.625" style="32" customWidth="1"/>
    <col min="44" max="44" width="15.625" style="32" customWidth="1"/>
    <col min="45" max="45" width="11.875" style="32" bestFit="1" customWidth="1"/>
    <col min="46" max="46" width="10.875" style="32" customWidth="1"/>
    <col min="47" max="256" width="9" style="32"/>
    <col min="257" max="257" width="23.625" style="32" customWidth="1"/>
    <col min="258" max="284" width="4.625" style="32" customWidth="1"/>
    <col min="285" max="285" width="20.625" style="32" customWidth="1"/>
    <col min="286" max="287" width="4.625" style="32" customWidth="1"/>
    <col min="288" max="289" width="8.625" style="32" customWidth="1"/>
    <col min="290" max="291" width="4.625" style="32" customWidth="1"/>
    <col min="292" max="293" width="8.625" style="32" customWidth="1"/>
    <col min="294" max="295" width="4.625" style="32" customWidth="1"/>
    <col min="296" max="299" width="8.625" style="32" customWidth="1"/>
    <col min="300" max="300" width="15.625" style="32" customWidth="1"/>
    <col min="301" max="301" width="11.875" style="32" bestFit="1" customWidth="1"/>
    <col min="302" max="302" width="10.875" style="32" customWidth="1"/>
    <col min="303" max="512" width="9" style="32"/>
    <col min="513" max="513" width="23.625" style="32" customWidth="1"/>
    <col min="514" max="540" width="4.625" style="32" customWidth="1"/>
    <col min="541" max="541" width="20.625" style="32" customWidth="1"/>
    <col min="542" max="543" width="4.625" style="32" customWidth="1"/>
    <col min="544" max="545" width="8.625" style="32" customWidth="1"/>
    <col min="546" max="547" width="4.625" style="32" customWidth="1"/>
    <col min="548" max="549" width="8.625" style="32" customWidth="1"/>
    <col min="550" max="551" width="4.625" style="32" customWidth="1"/>
    <col min="552" max="555" width="8.625" style="32" customWidth="1"/>
    <col min="556" max="556" width="15.625" style="32" customWidth="1"/>
    <col min="557" max="557" width="11.875" style="32" bestFit="1" customWidth="1"/>
    <col min="558" max="558" width="10.875" style="32" customWidth="1"/>
    <col min="559" max="768" width="9" style="32"/>
    <col min="769" max="769" width="23.625" style="32" customWidth="1"/>
    <col min="770" max="796" width="4.625" style="32" customWidth="1"/>
    <col min="797" max="797" width="20.625" style="32" customWidth="1"/>
    <col min="798" max="799" width="4.625" style="32" customWidth="1"/>
    <col min="800" max="801" width="8.625" style="32" customWidth="1"/>
    <col min="802" max="803" width="4.625" style="32" customWidth="1"/>
    <col min="804" max="805" width="8.625" style="32" customWidth="1"/>
    <col min="806" max="807" width="4.625" style="32" customWidth="1"/>
    <col min="808" max="811" width="8.625" style="32" customWidth="1"/>
    <col min="812" max="812" width="15.625" style="32" customWidth="1"/>
    <col min="813" max="813" width="11.875" style="32" bestFit="1" customWidth="1"/>
    <col min="814" max="814" width="10.875" style="32" customWidth="1"/>
    <col min="815" max="1024" width="9" style="32"/>
    <col min="1025" max="1025" width="23.625" style="32" customWidth="1"/>
    <col min="1026" max="1052" width="4.625" style="32" customWidth="1"/>
    <col min="1053" max="1053" width="20.625" style="32" customWidth="1"/>
    <col min="1054" max="1055" width="4.625" style="32" customWidth="1"/>
    <col min="1056" max="1057" width="8.625" style="32" customWidth="1"/>
    <col min="1058" max="1059" width="4.625" style="32" customWidth="1"/>
    <col min="1060" max="1061" width="8.625" style="32" customWidth="1"/>
    <col min="1062" max="1063" width="4.625" style="32" customWidth="1"/>
    <col min="1064" max="1067" width="8.625" style="32" customWidth="1"/>
    <col min="1068" max="1068" width="15.625" style="32" customWidth="1"/>
    <col min="1069" max="1069" width="11.875" style="32" bestFit="1" customWidth="1"/>
    <col min="1070" max="1070" width="10.875" style="32" customWidth="1"/>
    <col min="1071" max="1280" width="9" style="32"/>
    <col min="1281" max="1281" width="23.625" style="32" customWidth="1"/>
    <col min="1282" max="1308" width="4.625" style="32" customWidth="1"/>
    <col min="1309" max="1309" width="20.625" style="32" customWidth="1"/>
    <col min="1310" max="1311" width="4.625" style="32" customWidth="1"/>
    <col min="1312" max="1313" width="8.625" style="32" customWidth="1"/>
    <col min="1314" max="1315" width="4.625" style="32" customWidth="1"/>
    <col min="1316" max="1317" width="8.625" style="32" customWidth="1"/>
    <col min="1318" max="1319" width="4.625" style="32" customWidth="1"/>
    <col min="1320" max="1323" width="8.625" style="32" customWidth="1"/>
    <col min="1324" max="1324" width="15.625" style="32" customWidth="1"/>
    <col min="1325" max="1325" width="11.875" style="32" bestFit="1" customWidth="1"/>
    <col min="1326" max="1326" width="10.875" style="32" customWidth="1"/>
    <col min="1327" max="1536" width="9" style="32"/>
    <col min="1537" max="1537" width="23.625" style="32" customWidth="1"/>
    <col min="1538" max="1564" width="4.625" style="32" customWidth="1"/>
    <col min="1565" max="1565" width="20.625" style="32" customWidth="1"/>
    <col min="1566" max="1567" width="4.625" style="32" customWidth="1"/>
    <col min="1568" max="1569" width="8.625" style="32" customWidth="1"/>
    <col min="1570" max="1571" width="4.625" style="32" customWidth="1"/>
    <col min="1572" max="1573" width="8.625" style="32" customWidth="1"/>
    <col min="1574" max="1575" width="4.625" style="32" customWidth="1"/>
    <col min="1576" max="1579" width="8.625" style="32" customWidth="1"/>
    <col min="1580" max="1580" width="15.625" style="32" customWidth="1"/>
    <col min="1581" max="1581" width="11.875" style="32" bestFit="1" customWidth="1"/>
    <col min="1582" max="1582" width="10.875" style="32" customWidth="1"/>
    <col min="1583" max="1792" width="9" style="32"/>
    <col min="1793" max="1793" width="23.625" style="32" customWidth="1"/>
    <col min="1794" max="1820" width="4.625" style="32" customWidth="1"/>
    <col min="1821" max="1821" width="20.625" style="32" customWidth="1"/>
    <col min="1822" max="1823" width="4.625" style="32" customWidth="1"/>
    <col min="1824" max="1825" width="8.625" style="32" customWidth="1"/>
    <col min="1826" max="1827" width="4.625" style="32" customWidth="1"/>
    <col min="1828" max="1829" width="8.625" style="32" customWidth="1"/>
    <col min="1830" max="1831" width="4.625" style="32" customWidth="1"/>
    <col min="1832" max="1835" width="8.625" style="32" customWidth="1"/>
    <col min="1836" max="1836" width="15.625" style="32" customWidth="1"/>
    <col min="1837" max="1837" width="11.875" style="32" bestFit="1" customWidth="1"/>
    <col min="1838" max="1838" width="10.875" style="32" customWidth="1"/>
    <col min="1839" max="2048" width="9" style="32"/>
    <col min="2049" max="2049" width="23.625" style="32" customWidth="1"/>
    <col min="2050" max="2076" width="4.625" style="32" customWidth="1"/>
    <col min="2077" max="2077" width="20.625" style="32" customWidth="1"/>
    <col min="2078" max="2079" width="4.625" style="32" customWidth="1"/>
    <col min="2080" max="2081" width="8.625" style="32" customWidth="1"/>
    <col min="2082" max="2083" width="4.625" style="32" customWidth="1"/>
    <col min="2084" max="2085" width="8.625" style="32" customWidth="1"/>
    <col min="2086" max="2087" width="4.625" style="32" customWidth="1"/>
    <col min="2088" max="2091" width="8.625" style="32" customWidth="1"/>
    <col min="2092" max="2092" width="15.625" style="32" customWidth="1"/>
    <col min="2093" max="2093" width="11.875" style="32" bestFit="1" customWidth="1"/>
    <col min="2094" max="2094" width="10.875" style="32" customWidth="1"/>
    <col min="2095" max="2304" width="9" style="32"/>
    <col min="2305" max="2305" width="23.625" style="32" customWidth="1"/>
    <col min="2306" max="2332" width="4.625" style="32" customWidth="1"/>
    <col min="2333" max="2333" width="20.625" style="32" customWidth="1"/>
    <col min="2334" max="2335" width="4.625" style="32" customWidth="1"/>
    <col min="2336" max="2337" width="8.625" style="32" customWidth="1"/>
    <col min="2338" max="2339" width="4.625" style="32" customWidth="1"/>
    <col min="2340" max="2341" width="8.625" style="32" customWidth="1"/>
    <col min="2342" max="2343" width="4.625" style="32" customWidth="1"/>
    <col min="2344" max="2347" width="8.625" style="32" customWidth="1"/>
    <col min="2348" max="2348" width="15.625" style="32" customWidth="1"/>
    <col min="2349" max="2349" width="11.875" style="32" bestFit="1" customWidth="1"/>
    <col min="2350" max="2350" width="10.875" style="32" customWidth="1"/>
    <col min="2351" max="2560" width="9" style="32"/>
    <col min="2561" max="2561" width="23.625" style="32" customWidth="1"/>
    <col min="2562" max="2588" width="4.625" style="32" customWidth="1"/>
    <col min="2589" max="2589" width="20.625" style="32" customWidth="1"/>
    <col min="2590" max="2591" width="4.625" style="32" customWidth="1"/>
    <col min="2592" max="2593" width="8.625" style="32" customWidth="1"/>
    <col min="2594" max="2595" width="4.625" style="32" customWidth="1"/>
    <col min="2596" max="2597" width="8.625" style="32" customWidth="1"/>
    <col min="2598" max="2599" width="4.625" style="32" customWidth="1"/>
    <col min="2600" max="2603" width="8.625" style="32" customWidth="1"/>
    <col min="2604" max="2604" width="15.625" style="32" customWidth="1"/>
    <col min="2605" max="2605" width="11.875" style="32" bestFit="1" customWidth="1"/>
    <col min="2606" max="2606" width="10.875" style="32" customWidth="1"/>
    <col min="2607" max="2816" width="9" style="32"/>
    <col min="2817" max="2817" width="23.625" style="32" customWidth="1"/>
    <col min="2818" max="2844" width="4.625" style="32" customWidth="1"/>
    <col min="2845" max="2845" width="20.625" style="32" customWidth="1"/>
    <col min="2846" max="2847" width="4.625" style="32" customWidth="1"/>
    <col min="2848" max="2849" width="8.625" style="32" customWidth="1"/>
    <col min="2850" max="2851" width="4.625" style="32" customWidth="1"/>
    <col min="2852" max="2853" width="8.625" style="32" customWidth="1"/>
    <col min="2854" max="2855" width="4.625" style="32" customWidth="1"/>
    <col min="2856" max="2859" width="8.625" style="32" customWidth="1"/>
    <col min="2860" max="2860" width="15.625" style="32" customWidth="1"/>
    <col min="2861" max="2861" width="11.875" style="32" bestFit="1" customWidth="1"/>
    <col min="2862" max="2862" width="10.875" style="32" customWidth="1"/>
    <col min="2863" max="3072" width="9" style="32"/>
    <col min="3073" max="3073" width="23.625" style="32" customWidth="1"/>
    <col min="3074" max="3100" width="4.625" style="32" customWidth="1"/>
    <col min="3101" max="3101" width="20.625" style="32" customWidth="1"/>
    <col min="3102" max="3103" width="4.625" style="32" customWidth="1"/>
    <col min="3104" max="3105" width="8.625" style="32" customWidth="1"/>
    <col min="3106" max="3107" width="4.625" style="32" customWidth="1"/>
    <col min="3108" max="3109" width="8.625" style="32" customWidth="1"/>
    <col min="3110" max="3111" width="4.625" style="32" customWidth="1"/>
    <col min="3112" max="3115" width="8.625" style="32" customWidth="1"/>
    <col min="3116" max="3116" width="15.625" style="32" customWidth="1"/>
    <col min="3117" max="3117" width="11.875" style="32" bestFit="1" customWidth="1"/>
    <col min="3118" max="3118" width="10.875" style="32" customWidth="1"/>
    <col min="3119" max="3328" width="9" style="32"/>
    <col min="3329" max="3329" width="23.625" style="32" customWidth="1"/>
    <col min="3330" max="3356" width="4.625" style="32" customWidth="1"/>
    <col min="3357" max="3357" width="20.625" style="32" customWidth="1"/>
    <col min="3358" max="3359" width="4.625" style="32" customWidth="1"/>
    <col min="3360" max="3361" width="8.625" style="32" customWidth="1"/>
    <col min="3362" max="3363" width="4.625" style="32" customWidth="1"/>
    <col min="3364" max="3365" width="8.625" style="32" customWidth="1"/>
    <col min="3366" max="3367" width="4.625" style="32" customWidth="1"/>
    <col min="3368" max="3371" width="8.625" style="32" customWidth="1"/>
    <col min="3372" max="3372" width="15.625" style="32" customWidth="1"/>
    <col min="3373" max="3373" width="11.875" style="32" bestFit="1" customWidth="1"/>
    <col min="3374" max="3374" width="10.875" style="32" customWidth="1"/>
    <col min="3375" max="3584" width="9" style="32"/>
    <col min="3585" max="3585" width="23.625" style="32" customWidth="1"/>
    <col min="3586" max="3612" width="4.625" style="32" customWidth="1"/>
    <col min="3613" max="3613" width="20.625" style="32" customWidth="1"/>
    <col min="3614" max="3615" width="4.625" style="32" customWidth="1"/>
    <col min="3616" max="3617" width="8.625" style="32" customWidth="1"/>
    <col min="3618" max="3619" width="4.625" style="32" customWidth="1"/>
    <col min="3620" max="3621" width="8.625" style="32" customWidth="1"/>
    <col min="3622" max="3623" width="4.625" style="32" customWidth="1"/>
    <col min="3624" max="3627" width="8.625" style="32" customWidth="1"/>
    <col min="3628" max="3628" width="15.625" style="32" customWidth="1"/>
    <col min="3629" max="3629" width="11.875" style="32" bestFit="1" customWidth="1"/>
    <col min="3630" max="3630" width="10.875" style="32" customWidth="1"/>
    <col min="3631" max="3840" width="9" style="32"/>
    <col min="3841" max="3841" width="23.625" style="32" customWidth="1"/>
    <col min="3842" max="3868" width="4.625" style="32" customWidth="1"/>
    <col min="3869" max="3869" width="20.625" style="32" customWidth="1"/>
    <col min="3870" max="3871" width="4.625" style="32" customWidth="1"/>
    <col min="3872" max="3873" width="8.625" style="32" customWidth="1"/>
    <col min="3874" max="3875" width="4.625" style="32" customWidth="1"/>
    <col min="3876" max="3877" width="8.625" style="32" customWidth="1"/>
    <col min="3878" max="3879" width="4.625" style="32" customWidth="1"/>
    <col min="3880" max="3883" width="8.625" style="32" customWidth="1"/>
    <col min="3884" max="3884" width="15.625" style="32" customWidth="1"/>
    <col min="3885" max="3885" width="11.875" style="32" bestFit="1" customWidth="1"/>
    <col min="3886" max="3886" width="10.875" style="32" customWidth="1"/>
    <col min="3887" max="4096" width="9" style="32"/>
    <col min="4097" max="4097" width="23.625" style="32" customWidth="1"/>
    <col min="4098" max="4124" width="4.625" style="32" customWidth="1"/>
    <col min="4125" max="4125" width="20.625" style="32" customWidth="1"/>
    <col min="4126" max="4127" width="4.625" style="32" customWidth="1"/>
    <col min="4128" max="4129" width="8.625" style="32" customWidth="1"/>
    <col min="4130" max="4131" width="4.625" style="32" customWidth="1"/>
    <col min="4132" max="4133" width="8.625" style="32" customWidth="1"/>
    <col min="4134" max="4135" width="4.625" style="32" customWidth="1"/>
    <col min="4136" max="4139" width="8.625" style="32" customWidth="1"/>
    <col min="4140" max="4140" width="15.625" style="32" customWidth="1"/>
    <col min="4141" max="4141" width="11.875" style="32" bestFit="1" customWidth="1"/>
    <col min="4142" max="4142" width="10.875" style="32" customWidth="1"/>
    <col min="4143" max="4352" width="9" style="32"/>
    <col min="4353" max="4353" width="23.625" style="32" customWidth="1"/>
    <col min="4354" max="4380" width="4.625" style="32" customWidth="1"/>
    <col min="4381" max="4381" width="20.625" style="32" customWidth="1"/>
    <col min="4382" max="4383" width="4.625" style="32" customWidth="1"/>
    <col min="4384" max="4385" width="8.625" style="32" customWidth="1"/>
    <col min="4386" max="4387" width="4.625" style="32" customWidth="1"/>
    <col min="4388" max="4389" width="8.625" style="32" customWidth="1"/>
    <col min="4390" max="4391" width="4.625" style="32" customWidth="1"/>
    <col min="4392" max="4395" width="8.625" style="32" customWidth="1"/>
    <col min="4396" max="4396" width="15.625" style="32" customWidth="1"/>
    <col min="4397" max="4397" width="11.875" style="32" bestFit="1" customWidth="1"/>
    <col min="4398" max="4398" width="10.875" style="32" customWidth="1"/>
    <col min="4399" max="4608" width="9" style="32"/>
    <col min="4609" max="4609" width="23.625" style="32" customWidth="1"/>
    <col min="4610" max="4636" width="4.625" style="32" customWidth="1"/>
    <col min="4637" max="4637" width="20.625" style="32" customWidth="1"/>
    <col min="4638" max="4639" width="4.625" style="32" customWidth="1"/>
    <col min="4640" max="4641" width="8.625" style="32" customWidth="1"/>
    <col min="4642" max="4643" width="4.625" style="32" customWidth="1"/>
    <col min="4644" max="4645" width="8.625" style="32" customWidth="1"/>
    <col min="4646" max="4647" width="4.625" style="32" customWidth="1"/>
    <col min="4648" max="4651" width="8.625" style="32" customWidth="1"/>
    <col min="4652" max="4652" width="15.625" style="32" customWidth="1"/>
    <col min="4653" max="4653" width="11.875" style="32" bestFit="1" customWidth="1"/>
    <col min="4654" max="4654" width="10.875" style="32" customWidth="1"/>
    <col min="4655" max="4864" width="9" style="32"/>
    <col min="4865" max="4865" width="23.625" style="32" customWidth="1"/>
    <col min="4866" max="4892" width="4.625" style="32" customWidth="1"/>
    <col min="4893" max="4893" width="20.625" style="32" customWidth="1"/>
    <col min="4894" max="4895" width="4.625" style="32" customWidth="1"/>
    <col min="4896" max="4897" width="8.625" style="32" customWidth="1"/>
    <col min="4898" max="4899" width="4.625" style="32" customWidth="1"/>
    <col min="4900" max="4901" width="8.625" style="32" customWidth="1"/>
    <col min="4902" max="4903" width="4.625" style="32" customWidth="1"/>
    <col min="4904" max="4907" width="8.625" style="32" customWidth="1"/>
    <col min="4908" max="4908" width="15.625" style="32" customWidth="1"/>
    <col min="4909" max="4909" width="11.875" style="32" bestFit="1" customWidth="1"/>
    <col min="4910" max="4910" width="10.875" style="32" customWidth="1"/>
    <col min="4911" max="5120" width="9" style="32"/>
    <col min="5121" max="5121" width="23.625" style="32" customWidth="1"/>
    <col min="5122" max="5148" width="4.625" style="32" customWidth="1"/>
    <col min="5149" max="5149" width="20.625" style="32" customWidth="1"/>
    <col min="5150" max="5151" width="4.625" style="32" customWidth="1"/>
    <col min="5152" max="5153" width="8.625" style="32" customWidth="1"/>
    <col min="5154" max="5155" width="4.625" style="32" customWidth="1"/>
    <col min="5156" max="5157" width="8.625" style="32" customWidth="1"/>
    <col min="5158" max="5159" width="4.625" style="32" customWidth="1"/>
    <col min="5160" max="5163" width="8.625" style="32" customWidth="1"/>
    <col min="5164" max="5164" width="15.625" style="32" customWidth="1"/>
    <col min="5165" max="5165" width="11.875" style="32" bestFit="1" customWidth="1"/>
    <col min="5166" max="5166" width="10.875" style="32" customWidth="1"/>
    <col min="5167" max="5376" width="9" style="32"/>
    <col min="5377" max="5377" width="23.625" style="32" customWidth="1"/>
    <col min="5378" max="5404" width="4.625" style="32" customWidth="1"/>
    <col min="5405" max="5405" width="20.625" style="32" customWidth="1"/>
    <col min="5406" max="5407" width="4.625" style="32" customWidth="1"/>
    <col min="5408" max="5409" width="8.625" style="32" customWidth="1"/>
    <col min="5410" max="5411" width="4.625" style="32" customWidth="1"/>
    <col min="5412" max="5413" width="8.625" style="32" customWidth="1"/>
    <col min="5414" max="5415" width="4.625" style="32" customWidth="1"/>
    <col min="5416" max="5419" width="8.625" style="32" customWidth="1"/>
    <col min="5420" max="5420" width="15.625" style="32" customWidth="1"/>
    <col min="5421" max="5421" width="11.875" style="32" bestFit="1" customWidth="1"/>
    <col min="5422" max="5422" width="10.875" style="32" customWidth="1"/>
    <col min="5423" max="5632" width="9" style="32"/>
    <col min="5633" max="5633" width="23.625" style="32" customWidth="1"/>
    <col min="5634" max="5660" width="4.625" style="32" customWidth="1"/>
    <col min="5661" max="5661" width="20.625" style="32" customWidth="1"/>
    <col min="5662" max="5663" width="4.625" style="32" customWidth="1"/>
    <col min="5664" max="5665" width="8.625" style="32" customWidth="1"/>
    <col min="5666" max="5667" width="4.625" style="32" customWidth="1"/>
    <col min="5668" max="5669" width="8.625" style="32" customWidth="1"/>
    <col min="5670" max="5671" width="4.625" style="32" customWidth="1"/>
    <col min="5672" max="5675" width="8.625" style="32" customWidth="1"/>
    <col min="5676" max="5676" width="15.625" style="32" customWidth="1"/>
    <col min="5677" max="5677" width="11.875" style="32" bestFit="1" customWidth="1"/>
    <col min="5678" max="5678" width="10.875" style="32" customWidth="1"/>
    <col min="5679" max="5888" width="9" style="32"/>
    <col min="5889" max="5889" width="23.625" style="32" customWidth="1"/>
    <col min="5890" max="5916" width="4.625" style="32" customWidth="1"/>
    <col min="5917" max="5917" width="20.625" style="32" customWidth="1"/>
    <col min="5918" max="5919" width="4.625" style="32" customWidth="1"/>
    <col min="5920" max="5921" width="8.625" style="32" customWidth="1"/>
    <col min="5922" max="5923" width="4.625" style="32" customWidth="1"/>
    <col min="5924" max="5925" width="8.625" style="32" customWidth="1"/>
    <col min="5926" max="5927" width="4.625" style="32" customWidth="1"/>
    <col min="5928" max="5931" width="8.625" style="32" customWidth="1"/>
    <col min="5932" max="5932" width="15.625" style="32" customWidth="1"/>
    <col min="5933" max="5933" width="11.875" style="32" bestFit="1" customWidth="1"/>
    <col min="5934" max="5934" width="10.875" style="32" customWidth="1"/>
    <col min="5935" max="6144" width="9" style="32"/>
    <col min="6145" max="6145" width="23.625" style="32" customWidth="1"/>
    <col min="6146" max="6172" width="4.625" style="32" customWidth="1"/>
    <col min="6173" max="6173" width="20.625" style="32" customWidth="1"/>
    <col min="6174" max="6175" width="4.625" style="32" customWidth="1"/>
    <col min="6176" max="6177" width="8.625" style="32" customWidth="1"/>
    <col min="6178" max="6179" width="4.625" style="32" customWidth="1"/>
    <col min="6180" max="6181" width="8.625" style="32" customWidth="1"/>
    <col min="6182" max="6183" width="4.625" style="32" customWidth="1"/>
    <col min="6184" max="6187" width="8.625" style="32" customWidth="1"/>
    <col min="6188" max="6188" width="15.625" style="32" customWidth="1"/>
    <col min="6189" max="6189" width="11.875" style="32" bestFit="1" customWidth="1"/>
    <col min="6190" max="6190" width="10.875" style="32" customWidth="1"/>
    <col min="6191" max="6400" width="9" style="32"/>
    <col min="6401" max="6401" width="23.625" style="32" customWidth="1"/>
    <col min="6402" max="6428" width="4.625" style="32" customWidth="1"/>
    <col min="6429" max="6429" width="20.625" style="32" customWidth="1"/>
    <col min="6430" max="6431" width="4.625" style="32" customWidth="1"/>
    <col min="6432" max="6433" width="8.625" style="32" customWidth="1"/>
    <col min="6434" max="6435" width="4.625" style="32" customWidth="1"/>
    <col min="6436" max="6437" width="8.625" style="32" customWidth="1"/>
    <col min="6438" max="6439" width="4.625" style="32" customWidth="1"/>
    <col min="6440" max="6443" width="8.625" style="32" customWidth="1"/>
    <col min="6444" max="6444" width="15.625" style="32" customWidth="1"/>
    <col min="6445" max="6445" width="11.875" style="32" bestFit="1" customWidth="1"/>
    <col min="6446" max="6446" width="10.875" style="32" customWidth="1"/>
    <col min="6447" max="6656" width="9" style="32"/>
    <col min="6657" max="6657" width="23.625" style="32" customWidth="1"/>
    <col min="6658" max="6684" width="4.625" style="32" customWidth="1"/>
    <col min="6685" max="6685" width="20.625" style="32" customWidth="1"/>
    <col min="6686" max="6687" width="4.625" style="32" customWidth="1"/>
    <col min="6688" max="6689" width="8.625" style="32" customWidth="1"/>
    <col min="6690" max="6691" width="4.625" style="32" customWidth="1"/>
    <col min="6692" max="6693" width="8.625" style="32" customWidth="1"/>
    <col min="6694" max="6695" width="4.625" style="32" customWidth="1"/>
    <col min="6696" max="6699" width="8.625" style="32" customWidth="1"/>
    <col min="6700" max="6700" width="15.625" style="32" customWidth="1"/>
    <col min="6701" max="6701" width="11.875" style="32" bestFit="1" customWidth="1"/>
    <col min="6702" max="6702" width="10.875" style="32" customWidth="1"/>
    <col min="6703" max="6912" width="9" style="32"/>
    <col min="6913" max="6913" width="23.625" style="32" customWidth="1"/>
    <col min="6914" max="6940" width="4.625" style="32" customWidth="1"/>
    <col min="6941" max="6941" width="20.625" style="32" customWidth="1"/>
    <col min="6942" max="6943" width="4.625" style="32" customWidth="1"/>
    <col min="6944" max="6945" width="8.625" style="32" customWidth="1"/>
    <col min="6946" max="6947" width="4.625" style="32" customWidth="1"/>
    <col min="6948" max="6949" width="8.625" style="32" customWidth="1"/>
    <col min="6950" max="6951" width="4.625" style="32" customWidth="1"/>
    <col min="6952" max="6955" width="8.625" style="32" customWidth="1"/>
    <col min="6956" max="6956" width="15.625" style="32" customWidth="1"/>
    <col min="6957" max="6957" width="11.875" style="32" bestFit="1" customWidth="1"/>
    <col min="6958" max="6958" width="10.875" style="32" customWidth="1"/>
    <col min="6959" max="7168" width="9" style="32"/>
    <col min="7169" max="7169" width="23.625" style="32" customWidth="1"/>
    <col min="7170" max="7196" width="4.625" style="32" customWidth="1"/>
    <col min="7197" max="7197" width="20.625" style="32" customWidth="1"/>
    <col min="7198" max="7199" width="4.625" style="32" customWidth="1"/>
    <col min="7200" max="7201" width="8.625" style="32" customWidth="1"/>
    <col min="7202" max="7203" width="4.625" style="32" customWidth="1"/>
    <col min="7204" max="7205" width="8.625" style="32" customWidth="1"/>
    <col min="7206" max="7207" width="4.625" style="32" customWidth="1"/>
    <col min="7208" max="7211" width="8.625" style="32" customWidth="1"/>
    <col min="7212" max="7212" width="15.625" style="32" customWidth="1"/>
    <col min="7213" max="7213" width="11.875" style="32" bestFit="1" customWidth="1"/>
    <col min="7214" max="7214" width="10.875" style="32" customWidth="1"/>
    <col min="7215" max="7424" width="9" style="32"/>
    <col min="7425" max="7425" width="23.625" style="32" customWidth="1"/>
    <col min="7426" max="7452" width="4.625" style="32" customWidth="1"/>
    <col min="7453" max="7453" width="20.625" style="32" customWidth="1"/>
    <col min="7454" max="7455" width="4.625" style="32" customWidth="1"/>
    <col min="7456" max="7457" width="8.625" style="32" customWidth="1"/>
    <col min="7458" max="7459" width="4.625" style="32" customWidth="1"/>
    <col min="7460" max="7461" width="8.625" style="32" customWidth="1"/>
    <col min="7462" max="7463" width="4.625" style="32" customWidth="1"/>
    <col min="7464" max="7467" width="8.625" style="32" customWidth="1"/>
    <col min="7468" max="7468" width="15.625" style="32" customWidth="1"/>
    <col min="7469" max="7469" width="11.875" style="32" bestFit="1" customWidth="1"/>
    <col min="7470" max="7470" width="10.875" style="32" customWidth="1"/>
    <col min="7471" max="7680" width="9" style="32"/>
    <col min="7681" max="7681" width="23.625" style="32" customWidth="1"/>
    <col min="7682" max="7708" width="4.625" style="32" customWidth="1"/>
    <col min="7709" max="7709" width="20.625" style="32" customWidth="1"/>
    <col min="7710" max="7711" width="4.625" style="32" customWidth="1"/>
    <col min="7712" max="7713" width="8.625" style="32" customWidth="1"/>
    <col min="7714" max="7715" width="4.625" style="32" customWidth="1"/>
    <col min="7716" max="7717" width="8.625" style="32" customWidth="1"/>
    <col min="7718" max="7719" width="4.625" style="32" customWidth="1"/>
    <col min="7720" max="7723" width="8.625" style="32" customWidth="1"/>
    <col min="7724" max="7724" width="15.625" style="32" customWidth="1"/>
    <col min="7725" max="7725" width="11.875" style="32" bestFit="1" customWidth="1"/>
    <col min="7726" max="7726" width="10.875" style="32" customWidth="1"/>
    <col min="7727" max="7936" width="9" style="32"/>
    <col min="7937" max="7937" width="23.625" style="32" customWidth="1"/>
    <col min="7938" max="7964" width="4.625" style="32" customWidth="1"/>
    <col min="7965" max="7965" width="20.625" style="32" customWidth="1"/>
    <col min="7966" max="7967" width="4.625" style="32" customWidth="1"/>
    <col min="7968" max="7969" width="8.625" style="32" customWidth="1"/>
    <col min="7970" max="7971" width="4.625" style="32" customWidth="1"/>
    <col min="7972" max="7973" width="8.625" style="32" customWidth="1"/>
    <col min="7974" max="7975" width="4.625" style="32" customWidth="1"/>
    <col min="7976" max="7979" width="8.625" style="32" customWidth="1"/>
    <col min="7980" max="7980" width="15.625" style="32" customWidth="1"/>
    <col min="7981" max="7981" width="11.875" style="32" bestFit="1" customWidth="1"/>
    <col min="7982" max="7982" width="10.875" style="32" customWidth="1"/>
    <col min="7983" max="8192" width="9" style="32"/>
    <col min="8193" max="8193" width="23.625" style="32" customWidth="1"/>
    <col min="8194" max="8220" width="4.625" style="32" customWidth="1"/>
    <col min="8221" max="8221" width="20.625" style="32" customWidth="1"/>
    <col min="8222" max="8223" width="4.625" style="32" customWidth="1"/>
    <col min="8224" max="8225" width="8.625" style="32" customWidth="1"/>
    <col min="8226" max="8227" width="4.625" style="32" customWidth="1"/>
    <col min="8228" max="8229" width="8.625" style="32" customWidth="1"/>
    <col min="8230" max="8231" width="4.625" style="32" customWidth="1"/>
    <col min="8232" max="8235" width="8.625" style="32" customWidth="1"/>
    <col min="8236" max="8236" width="15.625" style="32" customWidth="1"/>
    <col min="8237" max="8237" width="11.875" style="32" bestFit="1" customWidth="1"/>
    <col min="8238" max="8238" width="10.875" style="32" customWidth="1"/>
    <col min="8239" max="8448" width="9" style="32"/>
    <col min="8449" max="8449" width="23.625" style="32" customWidth="1"/>
    <col min="8450" max="8476" width="4.625" style="32" customWidth="1"/>
    <col min="8477" max="8477" width="20.625" style="32" customWidth="1"/>
    <col min="8478" max="8479" width="4.625" style="32" customWidth="1"/>
    <col min="8480" max="8481" width="8.625" style="32" customWidth="1"/>
    <col min="8482" max="8483" width="4.625" style="32" customWidth="1"/>
    <col min="8484" max="8485" width="8.625" style="32" customWidth="1"/>
    <col min="8486" max="8487" width="4.625" style="32" customWidth="1"/>
    <col min="8488" max="8491" width="8.625" style="32" customWidth="1"/>
    <col min="8492" max="8492" width="15.625" style="32" customWidth="1"/>
    <col min="8493" max="8493" width="11.875" style="32" bestFit="1" customWidth="1"/>
    <col min="8494" max="8494" width="10.875" style="32" customWidth="1"/>
    <col min="8495" max="8704" width="9" style="32"/>
    <col min="8705" max="8705" width="23.625" style="32" customWidth="1"/>
    <col min="8706" max="8732" width="4.625" style="32" customWidth="1"/>
    <col min="8733" max="8733" width="20.625" style="32" customWidth="1"/>
    <col min="8734" max="8735" width="4.625" style="32" customWidth="1"/>
    <col min="8736" max="8737" width="8.625" style="32" customWidth="1"/>
    <col min="8738" max="8739" width="4.625" style="32" customWidth="1"/>
    <col min="8740" max="8741" width="8.625" style="32" customWidth="1"/>
    <col min="8742" max="8743" width="4.625" style="32" customWidth="1"/>
    <col min="8744" max="8747" width="8.625" style="32" customWidth="1"/>
    <col min="8748" max="8748" width="15.625" style="32" customWidth="1"/>
    <col min="8749" max="8749" width="11.875" style="32" bestFit="1" customWidth="1"/>
    <col min="8750" max="8750" width="10.875" style="32" customWidth="1"/>
    <col min="8751" max="8960" width="9" style="32"/>
    <col min="8961" max="8961" width="23.625" style="32" customWidth="1"/>
    <col min="8962" max="8988" width="4.625" style="32" customWidth="1"/>
    <col min="8989" max="8989" width="20.625" style="32" customWidth="1"/>
    <col min="8990" max="8991" width="4.625" style="32" customWidth="1"/>
    <col min="8992" max="8993" width="8.625" style="32" customWidth="1"/>
    <col min="8994" max="8995" width="4.625" style="32" customWidth="1"/>
    <col min="8996" max="8997" width="8.625" style="32" customWidth="1"/>
    <col min="8998" max="8999" width="4.625" style="32" customWidth="1"/>
    <col min="9000" max="9003" width="8.625" style="32" customWidth="1"/>
    <col min="9004" max="9004" width="15.625" style="32" customWidth="1"/>
    <col min="9005" max="9005" width="11.875" style="32" bestFit="1" customWidth="1"/>
    <col min="9006" max="9006" width="10.875" style="32" customWidth="1"/>
    <col min="9007" max="9216" width="9" style="32"/>
    <col min="9217" max="9217" width="23.625" style="32" customWidth="1"/>
    <col min="9218" max="9244" width="4.625" style="32" customWidth="1"/>
    <col min="9245" max="9245" width="20.625" style="32" customWidth="1"/>
    <col min="9246" max="9247" width="4.625" style="32" customWidth="1"/>
    <col min="9248" max="9249" width="8.625" style="32" customWidth="1"/>
    <col min="9250" max="9251" width="4.625" style="32" customWidth="1"/>
    <col min="9252" max="9253" width="8.625" style="32" customWidth="1"/>
    <col min="9254" max="9255" width="4.625" style="32" customWidth="1"/>
    <col min="9256" max="9259" width="8.625" style="32" customWidth="1"/>
    <col min="9260" max="9260" width="15.625" style="32" customWidth="1"/>
    <col min="9261" max="9261" width="11.875" style="32" bestFit="1" customWidth="1"/>
    <col min="9262" max="9262" width="10.875" style="32" customWidth="1"/>
    <col min="9263" max="9472" width="9" style="32"/>
    <col min="9473" max="9473" width="23.625" style="32" customWidth="1"/>
    <col min="9474" max="9500" width="4.625" style="32" customWidth="1"/>
    <col min="9501" max="9501" width="20.625" style="32" customWidth="1"/>
    <col min="9502" max="9503" width="4.625" style="32" customWidth="1"/>
    <col min="9504" max="9505" width="8.625" style="32" customWidth="1"/>
    <col min="9506" max="9507" width="4.625" style="32" customWidth="1"/>
    <col min="9508" max="9509" width="8.625" style="32" customWidth="1"/>
    <col min="9510" max="9511" width="4.625" style="32" customWidth="1"/>
    <col min="9512" max="9515" width="8.625" style="32" customWidth="1"/>
    <col min="9516" max="9516" width="15.625" style="32" customWidth="1"/>
    <col min="9517" max="9517" width="11.875" style="32" bestFit="1" customWidth="1"/>
    <col min="9518" max="9518" width="10.875" style="32" customWidth="1"/>
    <col min="9519" max="9728" width="9" style="32"/>
    <col min="9729" max="9729" width="23.625" style="32" customWidth="1"/>
    <col min="9730" max="9756" width="4.625" style="32" customWidth="1"/>
    <col min="9757" max="9757" width="20.625" style="32" customWidth="1"/>
    <col min="9758" max="9759" width="4.625" style="32" customWidth="1"/>
    <col min="9760" max="9761" width="8.625" style="32" customWidth="1"/>
    <col min="9762" max="9763" width="4.625" style="32" customWidth="1"/>
    <col min="9764" max="9765" width="8.625" style="32" customWidth="1"/>
    <col min="9766" max="9767" width="4.625" style="32" customWidth="1"/>
    <col min="9768" max="9771" width="8.625" style="32" customWidth="1"/>
    <col min="9772" max="9772" width="15.625" style="32" customWidth="1"/>
    <col min="9773" max="9773" width="11.875" style="32" bestFit="1" customWidth="1"/>
    <col min="9774" max="9774" width="10.875" style="32" customWidth="1"/>
    <col min="9775" max="9984" width="9" style="32"/>
    <col min="9985" max="9985" width="23.625" style="32" customWidth="1"/>
    <col min="9986" max="10012" width="4.625" style="32" customWidth="1"/>
    <col min="10013" max="10013" width="20.625" style="32" customWidth="1"/>
    <col min="10014" max="10015" width="4.625" style="32" customWidth="1"/>
    <col min="10016" max="10017" width="8.625" style="32" customWidth="1"/>
    <col min="10018" max="10019" width="4.625" style="32" customWidth="1"/>
    <col min="10020" max="10021" width="8.625" style="32" customWidth="1"/>
    <col min="10022" max="10023" width="4.625" style="32" customWidth="1"/>
    <col min="10024" max="10027" width="8.625" style="32" customWidth="1"/>
    <col min="10028" max="10028" width="15.625" style="32" customWidth="1"/>
    <col min="10029" max="10029" width="11.875" style="32" bestFit="1" customWidth="1"/>
    <col min="10030" max="10030" width="10.875" style="32" customWidth="1"/>
    <col min="10031" max="10240" width="9" style="32"/>
    <col min="10241" max="10241" width="23.625" style="32" customWidth="1"/>
    <col min="10242" max="10268" width="4.625" style="32" customWidth="1"/>
    <col min="10269" max="10269" width="20.625" style="32" customWidth="1"/>
    <col min="10270" max="10271" width="4.625" style="32" customWidth="1"/>
    <col min="10272" max="10273" width="8.625" style="32" customWidth="1"/>
    <col min="10274" max="10275" width="4.625" style="32" customWidth="1"/>
    <col min="10276" max="10277" width="8.625" style="32" customWidth="1"/>
    <col min="10278" max="10279" width="4.625" style="32" customWidth="1"/>
    <col min="10280" max="10283" width="8.625" style="32" customWidth="1"/>
    <col min="10284" max="10284" width="15.625" style="32" customWidth="1"/>
    <col min="10285" max="10285" width="11.875" style="32" bestFit="1" customWidth="1"/>
    <col min="10286" max="10286" width="10.875" style="32" customWidth="1"/>
    <col min="10287" max="10496" width="9" style="32"/>
    <col min="10497" max="10497" width="23.625" style="32" customWidth="1"/>
    <col min="10498" max="10524" width="4.625" style="32" customWidth="1"/>
    <col min="10525" max="10525" width="20.625" style="32" customWidth="1"/>
    <col min="10526" max="10527" width="4.625" style="32" customWidth="1"/>
    <col min="10528" max="10529" width="8.625" style="32" customWidth="1"/>
    <col min="10530" max="10531" width="4.625" style="32" customWidth="1"/>
    <col min="10532" max="10533" width="8.625" style="32" customWidth="1"/>
    <col min="10534" max="10535" width="4.625" style="32" customWidth="1"/>
    <col min="10536" max="10539" width="8.625" style="32" customWidth="1"/>
    <col min="10540" max="10540" width="15.625" style="32" customWidth="1"/>
    <col min="10541" max="10541" width="11.875" style="32" bestFit="1" customWidth="1"/>
    <col min="10542" max="10542" width="10.875" style="32" customWidth="1"/>
    <col min="10543" max="10752" width="9" style="32"/>
    <col min="10753" max="10753" width="23.625" style="32" customWidth="1"/>
    <col min="10754" max="10780" width="4.625" style="32" customWidth="1"/>
    <col min="10781" max="10781" width="20.625" style="32" customWidth="1"/>
    <col min="10782" max="10783" width="4.625" style="32" customWidth="1"/>
    <col min="10784" max="10785" width="8.625" style="32" customWidth="1"/>
    <col min="10786" max="10787" width="4.625" style="32" customWidth="1"/>
    <col min="10788" max="10789" width="8.625" style="32" customWidth="1"/>
    <col min="10790" max="10791" width="4.625" style="32" customWidth="1"/>
    <col min="10792" max="10795" width="8.625" style="32" customWidth="1"/>
    <col min="10796" max="10796" width="15.625" style="32" customWidth="1"/>
    <col min="10797" max="10797" width="11.875" style="32" bestFit="1" customWidth="1"/>
    <col min="10798" max="10798" width="10.875" style="32" customWidth="1"/>
    <col min="10799" max="11008" width="9" style="32"/>
    <col min="11009" max="11009" width="23.625" style="32" customWidth="1"/>
    <col min="11010" max="11036" width="4.625" style="32" customWidth="1"/>
    <col min="11037" max="11037" width="20.625" style="32" customWidth="1"/>
    <col min="11038" max="11039" width="4.625" style="32" customWidth="1"/>
    <col min="11040" max="11041" width="8.625" style="32" customWidth="1"/>
    <col min="11042" max="11043" width="4.625" style="32" customWidth="1"/>
    <col min="11044" max="11045" width="8.625" style="32" customWidth="1"/>
    <col min="11046" max="11047" width="4.625" style="32" customWidth="1"/>
    <col min="11048" max="11051" width="8.625" style="32" customWidth="1"/>
    <col min="11052" max="11052" width="15.625" style="32" customWidth="1"/>
    <col min="11053" max="11053" width="11.875" style="32" bestFit="1" customWidth="1"/>
    <col min="11054" max="11054" width="10.875" style="32" customWidth="1"/>
    <col min="11055" max="11264" width="9" style="32"/>
    <col min="11265" max="11265" width="23.625" style="32" customWidth="1"/>
    <col min="11266" max="11292" width="4.625" style="32" customWidth="1"/>
    <col min="11293" max="11293" width="20.625" style="32" customWidth="1"/>
    <col min="11294" max="11295" width="4.625" style="32" customWidth="1"/>
    <col min="11296" max="11297" width="8.625" style="32" customWidth="1"/>
    <col min="11298" max="11299" width="4.625" style="32" customWidth="1"/>
    <col min="11300" max="11301" width="8.625" style="32" customWidth="1"/>
    <col min="11302" max="11303" width="4.625" style="32" customWidth="1"/>
    <col min="11304" max="11307" width="8.625" style="32" customWidth="1"/>
    <col min="11308" max="11308" width="15.625" style="32" customWidth="1"/>
    <col min="11309" max="11309" width="11.875" style="32" bestFit="1" customWidth="1"/>
    <col min="11310" max="11310" width="10.875" style="32" customWidth="1"/>
    <col min="11311" max="11520" width="9" style="32"/>
    <col min="11521" max="11521" width="23.625" style="32" customWidth="1"/>
    <col min="11522" max="11548" width="4.625" style="32" customWidth="1"/>
    <col min="11549" max="11549" width="20.625" style="32" customWidth="1"/>
    <col min="11550" max="11551" width="4.625" style="32" customWidth="1"/>
    <col min="11552" max="11553" width="8.625" style="32" customWidth="1"/>
    <col min="11554" max="11555" width="4.625" style="32" customWidth="1"/>
    <col min="11556" max="11557" width="8.625" style="32" customWidth="1"/>
    <col min="11558" max="11559" width="4.625" style="32" customWidth="1"/>
    <col min="11560" max="11563" width="8.625" style="32" customWidth="1"/>
    <col min="11564" max="11564" width="15.625" style="32" customWidth="1"/>
    <col min="11565" max="11565" width="11.875" style="32" bestFit="1" customWidth="1"/>
    <col min="11566" max="11566" width="10.875" style="32" customWidth="1"/>
    <col min="11567" max="11776" width="9" style="32"/>
    <col min="11777" max="11777" width="23.625" style="32" customWidth="1"/>
    <col min="11778" max="11804" width="4.625" style="32" customWidth="1"/>
    <col min="11805" max="11805" width="20.625" style="32" customWidth="1"/>
    <col min="11806" max="11807" width="4.625" style="32" customWidth="1"/>
    <col min="11808" max="11809" width="8.625" style="32" customWidth="1"/>
    <col min="11810" max="11811" width="4.625" style="32" customWidth="1"/>
    <col min="11812" max="11813" width="8.625" style="32" customWidth="1"/>
    <col min="11814" max="11815" width="4.625" style="32" customWidth="1"/>
    <col min="11816" max="11819" width="8.625" style="32" customWidth="1"/>
    <col min="11820" max="11820" width="15.625" style="32" customWidth="1"/>
    <col min="11821" max="11821" width="11.875" style="32" bestFit="1" customWidth="1"/>
    <col min="11822" max="11822" width="10.875" style="32" customWidth="1"/>
    <col min="11823" max="12032" width="9" style="32"/>
    <col min="12033" max="12033" width="23.625" style="32" customWidth="1"/>
    <col min="12034" max="12060" width="4.625" style="32" customWidth="1"/>
    <col min="12061" max="12061" width="20.625" style="32" customWidth="1"/>
    <col min="12062" max="12063" width="4.625" style="32" customWidth="1"/>
    <col min="12064" max="12065" width="8.625" style="32" customWidth="1"/>
    <col min="12066" max="12067" width="4.625" style="32" customWidth="1"/>
    <col min="12068" max="12069" width="8.625" style="32" customWidth="1"/>
    <col min="12070" max="12071" width="4.625" style="32" customWidth="1"/>
    <col min="12072" max="12075" width="8.625" style="32" customWidth="1"/>
    <col min="12076" max="12076" width="15.625" style="32" customWidth="1"/>
    <col min="12077" max="12077" width="11.875" style="32" bestFit="1" customWidth="1"/>
    <col min="12078" max="12078" width="10.875" style="32" customWidth="1"/>
    <col min="12079" max="12288" width="9" style="32"/>
    <col min="12289" max="12289" width="23.625" style="32" customWidth="1"/>
    <col min="12290" max="12316" width="4.625" style="32" customWidth="1"/>
    <col min="12317" max="12317" width="20.625" style="32" customWidth="1"/>
    <col min="12318" max="12319" width="4.625" style="32" customWidth="1"/>
    <col min="12320" max="12321" width="8.625" style="32" customWidth="1"/>
    <col min="12322" max="12323" width="4.625" style="32" customWidth="1"/>
    <col min="12324" max="12325" width="8.625" style="32" customWidth="1"/>
    <col min="12326" max="12327" width="4.625" style="32" customWidth="1"/>
    <col min="12328" max="12331" width="8.625" style="32" customWidth="1"/>
    <col min="12332" max="12332" width="15.625" style="32" customWidth="1"/>
    <col min="12333" max="12333" width="11.875" style="32" bestFit="1" customWidth="1"/>
    <col min="12334" max="12334" width="10.875" style="32" customWidth="1"/>
    <col min="12335" max="12544" width="9" style="32"/>
    <col min="12545" max="12545" width="23.625" style="32" customWidth="1"/>
    <col min="12546" max="12572" width="4.625" style="32" customWidth="1"/>
    <col min="12573" max="12573" width="20.625" style="32" customWidth="1"/>
    <col min="12574" max="12575" width="4.625" style="32" customWidth="1"/>
    <col min="12576" max="12577" width="8.625" style="32" customWidth="1"/>
    <col min="12578" max="12579" width="4.625" style="32" customWidth="1"/>
    <col min="12580" max="12581" width="8.625" style="32" customWidth="1"/>
    <col min="12582" max="12583" width="4.625" style="32" customWidth="1"/>
    <col min="12584" max="12587" width="8.625" style="32" customWidth="1"/>
    <col min="12588" max="12588" width="15.625" style="32" customWidth="1"/>
    <col min="12589" max="12589" width="11.875" style="32" bestFit="1" customWidth="1"/>
    <col min="12590" max="12590" width="10.875" style="32" customWidth="1"/>
    <col min="12591" max="12800" width="9" style="32"/>
    <col min="12801" max="12801" width="23.625" style="32" customWidth="1"/>
    <col min="12802" max="12828" width="4.625" style="32" customWidth="1"/>
    <col min="12829" max="12829" width="20.625" style="32" customWidth="1"/>
    <col min="12830" max="12831" width="4.625" style="32" customWidth="1"/>
    <col min="12832" max="12833" width="8.625" style="32" customWidth="1"/>
    <col min="12834" max="12835" width="4.625" style="32" customWidth="1"/>
    <col min="12836" max="12837" width="8.625" style="32" customWidth="1"/>
    <col min="12838" max="12839" width="4.625" style="32" customWidth="1"/>
    <col min="12840" max="12843" width="8.625" style="32" customWidth="1"/>
    <col min="12844" max="12844" width="15.625" style="32" customWidth="1"/>
    <col min="12845" max="12845" width="11.875" style="32" bestFit="1" customWidth="1"/>
    <col min="12846" max="12846" width="10.875" style="32" customWidth="1"/>
    <col min="12847" max="13056" width="9" style="32"/>
    <col min="13057" max="13057" width="23.625" style="32" customWidth="1"/>
    <col min="13058" max="13084" width="4.625" style="32" customWidth="1"/>
    <col min="13085" max="13085" width="20.625" style="32" customWidth="1"/>
    <col min="13086" max="13087" width="4.625" style="32" customWidth="1"/>
    <col min="13088" max="13089" width="8.625" style="32" customWidth="1"/>
    <col min="13090" max="13091" width="4.625" style="32" customWidth="1"/>
    <col min="13092" max="13093" width="8.625" style="32" customWidth="1"/>
    <col min="13094" max="13095" width="4.625" style="32" customWidth="1"/>
    <col min="13096" max="13099" width="8.625" style="32" customWidth="1"/>
    <col min="13100" max="13100" width="15.625" style="32" customWidth="1"/>
    <col min="13101" max="13101" width="11.875" style="32" bestFit="1" customWidth="1"/>
    <col min="13102" max="13102" width="10.875" style="32" customWidth="1"/>
    <col min="13103" max="13312" width="9" style="32"/>
    <col min="13313" max="13313" width="23.625" style="32" customWidth="1"/>
    <col min="13314" max="13340" width="4.625" style="32" customWidth="1"/>
    <col min="13341" max="13341" width="20.625" style="32" customWidth="1"/>
    <col min="13342" max="13343" width="4.625" style="32" customWidth="1"/>
    <col min="13344" max="13345" width="8.625" style="32" customWidth="1"/>
    <col min="13346" max="13347" width="4.625" style="32" customWidth="1"/>
    <col min="13348" max="13349" width="8.625" style="32" customWidth="1"/>
    <col min="13350" max="13351" width="4.625" style="32" customWidth="1"/>
    <col min="13352" max="13355" width="8.625" style="32" customWidth="1"/>
    <col min="13356" max="13356" width="15.625" style="32" customWidth="1"/>
    <col min="13357" max="13357" width="11.875" style="32" bestFit="1" customWidth="1"/>
    <col min="13358" max="13358" width="10.875" style="32" customWidth="1"/>
    <col min="13359" max="13568" width="9" style="32"/>
    <col min="13569" max="13569" width="23.625" style="32" customWidth="1"/>
    <col min="13570" max="13596" width="4.625" style="32" customWidth="1"/>
    <col min="13597" max="13597" width="20.625" style="32" customWidth="1"/>
    <col min="13598" max="13599" width="4.625" style="32" customWidth="1"/>
    <col min="13600" max="13601" width="8.625" style="32" customWidth="1"/>
    <col min="13602" max="13603" width="4.625" style="32" customWidth="1"/>
    <col min="13604" max="13605" width="8.625" style="32" customWidth="1"/>
    <col min="13606" max="13607" width="4.625" style="32" customWidth="1"/>
    <col min="13608" max="13611" width="8.625" style="32" customWidth="1"/>
    <col min="13612" max="13612" width="15.625" style="32" customWidth="1"/>
    <col min="13613" max="13613" width="11.875" style="32" bestFit="1" customWidth="1"/>
    <col min="13614" max="13614" width="10.875" style="32" customWidth="1"/>
    <col min="13615" max="13824" width="9" style="32"/>
    <col min="13825" max="13825" width="23.625" style="32" customWidth="1"/>
    <col min="13826" max="13852" width="4.625" style="32" customWidth="1"/>
    <col min="13853" max="13853" width="20.625" style="32" customWidth="1"/>
    <col min="13854" max="13855" width="4.625" style="32" customWidth="1"/>
    <col min="13856" max="13857" width="8.625" style="32" customWidth="1"/>
    <col min="13858" max="13859" width="4.625" style="32" customWidth="1"/>
    <col min="13860" max="13861" width="8.625" style="32" customWidth="1"/>
    <col min="13862" max="13863" width="4.625" style="32" customWidth="1"/>
    <col min="13864" max="13867" width="8.625" style="32" customWidth="1"/>
    <col min="13868" max="13868" width="15.625" style="32" customWidth="1"/>
    <col min="13869" max="13869" width="11.875" style="32" bestFit="1" customWidth="1"/>
    <col min="13870" max="13870" width="10.875" style="32" customWidth="1"/>
    <col min="13871" max="14080" width="9" style="32"/>
    <col min="14081" max="14081" width="23.625" style="32" customWidth="1"/>
    <col min="14082" max="14108" width="4.625" style="32" customWidth="1"/>
    <col min="14109" max="14109" width="20.625" style="32" customWidth="1"/>
    <col min="14110" max="14111" width="4.625" style="32" customWidth="1"/>
    <col min="14112" max="14113" width="8.625" style="32" customWidth="1"/>
    <col min="14114" max="14115" width="4.625" style="32" customWidth="1"/>
    <col min="14116" max="14117" width="8.625" style="32" customWidth="1"/>
    <col min="14118" max="14119" width="4.625" style="32" customWidth="1"/>
    <col min="14120" max="14123" width="8.625" style="32" customWidth="1"/>
    <col min="14124" max="14124" width="15.625" style="32" customWidth="1"/>
    <col min="14125" max="14125" width="11.875" style="32" bestFit="1" customWidth="1"/>
    <col min="14126" max="14126" width="10.875" style="32" customWidth="1"/>
    <col min="14127" max="14336" width="9" style="32"/>
    <col min="14337" max="14337" width="23.625" style="32" customWidth="1"/>
    <col min="14338" max="14364" width="4.625" style="32" customWidth="1"/>
    <col min="14365" max="14365" width="20.625" style="32" customWidth="1"/>
    <col min="14366" max="14367" width="4.625" style="32" customWidth="1"/>
    <col min="14368" max="14369" width="8.625" style="32" customWidth="1"/>
    <col min="14370" max="14371" width="4.625" style="32" customWidth="1"/>
    <col min="14372" max="14373" width="8.625" style="32" customWidth="1"/>
    <col min="14374" max="14375" width="4.625" style="32" customWidth="1"/>
    <col min="14376" max="14379" width="8.625" style="32" customWidth="1"/>
    <col min="14380" max="14380" width="15.625" style="32" customWidth="1"/>
    <col min="14381" max="14381" width="11.875" style="32" bestFit="1" customWidth="1"/>
    <col min="14382" max="14382" width="10.875" style="32" customWidth="1"/>
    <col min="14383" max="14592" width="9" style="32"/>
    <col min="14593" max="14593" width="23.625" style="32" customWidth="1"/>
    <col min="14594" max="14620" width="4.625" style="32" customWidth="1"/>
    <col min="14621" max="14621" width="20.625" style="32" customWidth="1"/>
    <col min="14622" max="14623" width="4.625" style="32" customWidth="1"/>
    <col min="14624" max="14625" width="8.625" style="32" customWidth="1"/>
    <col min="14626" max="14627" width="4.625" style="32" customWidth="1"/>
    <col min="14628" max="14629" width="8.625" style="32" customWidth="1"/>
    <col min="14630" max="14631" width="4.625" style="32" customWidth="1"/>
    <col min="14632" max="14635" width="8.625" style="32" customWidth="1"/>
    <col min="14636" max="14636" width="15.625" style="32" customWidth="1"/>
    <col min="14637" max="14637" width="11.875" style="32" bestFit="1" customWidth="1"/>
    <col min="14638" max="14638" width="10.875" style="32" customWidth="1"/>
    <col min="14639" max="14848" width="9" style="32"/>
    <col min="14849" max="14849" width="23.625" style="32" customWidth="1"/>
    <col min="14850" max="14876" width="4.625" style="32" customWidth="1"/>
    <col min="14877" max="14877" width="20.625" style="32" customWidth="1"/>
    <col min="14878" max="14879" width="4.625" style="32" customWidth="1"/>
    <col min="14880" max="14881" width="8.625" style="32" customWidth="1"/>
    <col min="14882" max="14883" width="4.625" style="32" customWidth="1"/>
    <col min="14884" max="14885" width="8.625" style="32" customWidth="1"/>
    <col min="14886" max="14887" width="4.625" style="32" customWidth="1"/>
    <col min="14888" max="14891" width="8.625" style="32" customWidth="1"/>
    <col min="14892" max="14892" width="15.625" style="32" customWidth="1"/>
    <col min="14893" max="14893" width="11.875" style="32" bestFit="1" customWidth="1"/>
    <col min="14894" max="14894" width="10.875" style="32" customWidth="1"/>
    <col min="14895" max="15104" width="9" style="32"/>
    <col min="15105" max="15105" width="23.625" style="32" customWidth="1"/>
    <col min="15106" max="15132" width="4.625" style="32" customWidth="1"/>
    <col min="15133" max="15133" width="20.625" style="32" customWidth="1"/>
    <col min="15134" max="15135" width="4.625" style="32" customWidth="1"/>
    <col min="15136" max="15137" width="8.625" style="32" customWidth="1"/>
    <col min="15138" max="15139" width="4.625" style="32" customWidth="1"/>
    <col min="15140" max="15141" width="8.625" style="32" customWidth="1"/>
    <col min="15142" max="15143" width="4.625" style="32" customWidth="1"/>
    <col min="15144" max="15147" width="8.625" style="32" customWidth="1"/>
    <col min="15148" max="15148" width="15.625" style="32" customWidth="1"/>
    <col min="15149" max="15149" width="11.875" style="32" bestFit="1" customWidth="1"/>
    <col min="15150" max="15150" width="10.875" style="32" customWidth="1"/>
    <col min="15151" max="15360" width="9" style="32"/>
    <col min="15361" max="15361" width="23.625" style="32" customWidth="1"/>
    <col min="15362" max="15388" width="4.625" style="32" customWidth="1"/>
    <col min="15389" max="15389" width="20.625" style="32" customWidth="1"/>
    <col min="15390" max="15391" width="4.625" style="32" customWidth="1"/>
    <col min="15392" max="15393" width="8.625" style="32" customWidth="1"/>
    <col min="15394" max="15395" width="4.625" style="32" customWidth="1"/>
    <col min="15396" max="15397" width="8.625" style="32" customWidth="1"/>
    <col min="15398" max="15399" width="4.625" style="32" customWidth="1"/>
    <col min="15400" max="15403" width="8.625" style="32" customWidth="1"/>
    <col min="15404" max="15404" width="15.625" style="32" customWidth="1"/>
    <col min="15405" max="15405" width="11.875" style="32" bestFit="1" customWidth="1"/>
    <col min="15406" max="15406" width="10.875" style="32" customWidth="1"/>
    <col min="15407" max="15616" width="9" style="32"/>
    <col min="15617" max="15617" width="23.625" style="32" customWidth="1"/>
    <col min="15618" max="15644" width="4.625" style="32" customWidth="1"/>
    <col min="15645" max="15645" width="20.625" style="32" customWidth="1"/>
    <col min="15646" max="15647" width="4.625" style="32" customWidth="1"/>
    <col min="15648" max="15649" width="8.625" style="32" customWidth="1"/>
    <col min="15650" max="15651" width="4.625" style="32" customWidth="1"/>
    <col min="15652" max="15653" width="8.625" style="32" customWidth="1"/>
    <col min="15654" max="15655" width="4.625" style="32" customWidth="1"/>
    <col min="15656" max="15659" width="8.625" style="32" customWidth="1"/>
    <col min="15660" max="15660" width="15.625" style="32" customWidth="1"/>
    <col min="15661" max="15661" width="11.875" style="32" bestFit="1" customWidth="1"/>
    <col min="15662" max="15662" width="10.875" style="32" customWidth="1"/>
    <col min="15663" max="15872" width="9" style="32"/>
    <col min="15873" max="15873" width="23.625" style="32" customWidth="1"/>
    <col min="15874" max="15900" width="4.625" style="32" customWidth="1"/>
    <col min="15901" max="15901" width="20.625" style="32" customWidth="1"/>
    <col min="15902" max="15903" width="4.625" style="32" customWidth="1"/>
    <col min="15904" max="15905" width="8.625" style="32" customWidth="1"/>
    <col min="15906" max="15907" width="4.625" style="32" customWidth="1"/>
    <col min="15908" max="15909" width="8.625" style="32" customWidth="1"/>
    <col min="15910" max="15911" width="4.625" style="32" customWidth="1"/>
    <col min="15912" max="15915" width="8.625" style="32" customWidth="1"/>
    <col min="15916" max="15916" width="15.625" style="32" customWidth="1"/>
    <col min="15917" max="15917" width="11.875" style="32" bestFit="1" customWidth="1"/>
    <col min="15918" max="15918" width="10.875" style="32" customWidth="1"/>
    <col min="15919" max="16128" width="9" style="32"/>
    <col min="16129" max="16129" width="23.625" style="32" customWidth="1"/>
    <col min="16130" max="16156" width="4.625" style="32" customWidth="1"/>
    <col min="16157" max="16157" width="20.625" style="32" customWidth="1"/>
    <col min="16158" max="16159" width="4.625" style="32" customWidth="1"/>
    <col min="16160" max="16161" width="8.625" style="32" customWidth="1"/>
    <col min="16162" max="16163" width="4.625" style="32" customWidth="1"/>
    <col min="16164" max="16165" width="8.625" style="32" customWidth="1"/>
    <col min="16166" max="16167" width="4.625" style="32" customWidth="1"/>
    <col min="16168" max="16171" width="8.625" style="32" customWidth="1"/>
    <col min="16172" max="16172" width="15.625" style="32" customWidth="1"/>
    <col min="16173" max="16173" width="11.875" style="32" bestFit="1" customWidth="1"/>
    <col min="16174" max="16174" width="10.875" style="32" customWidth="1"/>
    <col min="16175" max="16384" width="9" style="32"/>
  </cols>
  <sheetData>
    <row r="1" spans="1:46" ht="24.75" customHeight="1" x14ac:dyDescent="0.2">
      <c r="A1" s="352" t="s">
        <v>120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C1" s="352" t="str">
        <f>A1</f>
        <v>トリム18歳</v>
      </c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</row>
    <row r="2" spans="1:46" ht="24.95" customHeight="1" thickBot="1" x14ac:dyDescent="0.25">
      <c r="A2" s="324" t="s">
        <v>127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C2" s="325" t="str">
        <f>A2</f>
        <v>　Bグループ</v>
      </c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</row>
    <row r="3" spans="1:46" ht="35.25" customHeight="1" x14ac:dyDescent="0.15">
      <c r="A3" s="419" t="s">
        <v>128</v>
      </c>
      <c r="B3" s="421" t="s">
        <v>129</v>
      </c>
      <c r="C3" s="421"/>
      <c r="D3" s="421"/>
      <c r="E3" s="421"/>
      <c r="F3" s="421"/>
      <c r="G3" s="421" t="s">
        <v>130</v>
      </c>
      <c r="H3" s="421"/>
      <c r="I3" s="421"/>
      <c r="J3" s="421"/>
      <c r="K3" s="421"/>
      <c r="L3" s="421" t="s">
        <v>131</v>
      </c>
      <c r="M3" s="421"/>
      <c r="N3" s="421"/>
      <c r="O3" s="421"/>
      <c r="P3" s="421"/>
      <c r="Q3" s="421" t="s">
        <v>132</v>
      </c>
      <c r="R3" s="421"/>
      <c r="S3" s="421"/>
      <c r="T3" s="421"/>
      <c r="U3" s="421"/>
      <c r="V3" s="421" t="s">
        <v>133</v>
      </c>
      <c r="W3" s="421"/>
      <c r="X3" s="421"/>
      <c r="Y3" s="421"/>
      <c r="Z3" s="423"/>
      <c r="AC3" s="419" t="str">
        <f>A3</f>
        <v>Hコート</v>
      </c>
      <c r="AD3" s="429" t="s">
        <v>36</v>
      </c>
      <c r="AE3" s="429"/>
      <c r="AF3" s="429"/>
      <c r="AG3" s="425" t="s">
        <v>16</v>
      </c>
      <c r="AH3" s="429" t="s">
        <v>37</v>
      </c>
      <c r="AI3" s="429"/>
      <c r="AJ3" s="429"/>
      <c r="AK3" s="425" t="s">
        <v>16</v>
      </c>
      <c r="AL3" s="429" t="s">
        <v>38</v>
      </c>
      <c r="AM3" s="429"/>
      <c r="AN3" s="429"/>
      <c r="AO3" s="430" t="s">
        <v>16</v>
      </c>
      <c r="AP3" s="430" t="s">
        <v>39</v>
      </c>
      <c r="AQ3" s="430" t="s">
        <v>40</v>
      </c>
      <c r="AR3" s="425" t="s">
        <v>22</v>
      </c>
      <c r="AS3" s="427" t="s">
        <v>16</v>
      </c>
      <c r="AT3" s="78"/>
    </row>
    <row r="4" spans="1:46" ht="34.5" customHeight="1" thickBot="1" x14ac:dyDescent="0.2">
      <c r="A4" s="42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4"/>
      <c r="AC4" s="434"/>
      <c r="AD4" s="79" t="s">
        <v>41</v>
      </c>
      <c r="AE4" s="79" t="s">
        <v>25</v>
      </c>
      <c r="AF4" s="79" t="s">
        <v>26</v>
      </c>
      <c r="AG4" s="426"/>
      <c r="AH4" s="79" t="s">
        <v>41</v>
      </c>
      <c r="AI4" s="79" t="s">
        <v>25</v>
      </c>
      <c r="AJ4" s="79" t="s">
        <v>26</v>
      </c>
      <c r="AK4" s="426"/>
      <c r="AL4" s="79" t="s">
        <v>41</v>
      </c>
      <c r="AM4" s="79" t="s">
        <v>25</v>
      </c>
      <c r="AN4" s="79" t="s">
        <v>26</v>
      </c>
      <c r="AO4" s="431"/>
      <c r="AP4" s="431"/>
      <c r="AQ4" s="431"/>
      <c r="AR4" s="426"/>
      <c r="AS4" s="428"/>
      <c r="AT4" s="78"/>
    </row>
    <row r="5" spans="1:46" ht="21.95" customHeight="1" thickTop="1" x14ac:dyDescent="0.15">
      <c r="A5" s="408" t="str">
        <f>B3</f>
        <v>MFH</v>
      </c>
      <c r="B5" s="366"/>
      <c r="C5" s="366"/>
      <c r="D5" s="366"/>
      <c r="E5" s="366"/>
      <c r="F5" s="366"/>
      <c r="G5" s="382">
        <v>10</v>
      </c>
      <c r="H5" s="382"/>
      <c r="I5" s="382"/>
      <c r="J5" s="382"/>
      <c r="K5" s="382"/>
      <c r="L5" s="382">
        <v>4</v>
      </c>
      <c r="M5" s="382"/>
      <c r="N5" s="382"/>
      <c r="O5" s="382"/>
      <c r="P5" s="382"/>
      <c r="Q5" s="382">
        <v>7</v>
      </c>
      <c r="R5" s="382"/>
      <c r="S5" s="382"/>
      <c r="T5" s="382"/>
      <c r="U5" s="382"/>
      <c r="V5" s="382">
        <v>1</v>
      </c>
      <c r="W5" s="382"/>
      <c r="X5" s="382"/>
      <c r="Y5" s="382"/>
      <c r="Z5" s="384"/>
      <c r="AC5" s="435" t="str">
        <f>A5</f>
        <v>MFH</v>
      </c>
      <c r="AD5" s="267">
        <f>IF(B6&gt;F6,1,0)+IF(G6&gt;K6,1,0)+IF(L6&gt;P6,1,0)+IF(Q6&gt;U6,1,0)+IF(V6&gt;Z6,1,0)</f>
        <v>0</v>
      </c>
      <c r="AE5" s="267">
        <f>IF(F6&gt;B6,1,0)+IF(K6&gt;G6,1,0)+IF(P6&gt;L6,1,0)+IF(U6&gt;Q6,1,0)+IF(Z6&gt;V6,1,0)</f>
        <v>4</v>
      </c>
      <c r="AF5" s="268">
        <f>SUM(AD5/(AD5+AE5))</f>
        <v>0</v>
      </c>
      <c r="AG5" s="267">
        <f>RANK(AF5,$AF$5:$AF$24,0)</f>
        <v>5</v>
      </c>
      <c r="AH5" s="267">
        <f>SUM(B6+G6+L6+Q6+V6)</f>
        <v>0</v>
      </c>
      <c r="AI5" s="267">
        <f>SUM(F6+K6+P6+U6+Z6)</f>
        <v>8</v>
      </c>
      <c r="AJ5" s="268">
        <f>SUM(AH5/(AH5+AI5))</f>
        <v>0</v>
      </c>
      <c r="AK5" s="267">
        <f>RANK(AJ5,$AJ$5:$AJ$24,0)</f>
        <v>5</v>
      </c>
      <c r="AL5" s="267">
        <f>SUM(C6+C7+C8+H6+H7+H8+M6+M7+M8+R6+R7+R8+W6+W7+W8)</f>
        <v>71</v>
      </c>
      <c r="AM5" s="267">
        <f>SUM(E6+E7+E8+J6+J7+J8+O6+O7+O8+T6+T7+T8+Y6+Y7+Y8)</f>
        <v>122</v>
      </c>
      <c r="AN5" s="268">
        <f>SUM(AL5/(AL5+AM5))</f>
        <v>0.36787564766839376</v>
      </c>
      <c r="AO5" s="267">
        <f>RANK(AN5,$AN$5:$AN$24,0)</f>
        <v>5</v>
      </c>
      <c r="AP5" s="268">
        <f>RANK(AF5,$AF$5:$AF$24,1)+AJ5</f>
        <v>1</v>
      </c>
      <c r="AQ5" s="268">
        <f>RANK(AP5,$AP$5:$AP$24,1)+AN5</f>
        <v>1.3678756476683938</v>
      </c>
      <c r="AR5" s="432" t="str">
        <f>$AC$5</f>
        <v>MFH</v>
      </c>
      <c r="AS5" s="433">
        <f>RANK(AQ5,$AQ$5:$AQ$24)</f>
        <v>5</v>
      </c>
      <c r="AT5" s="78"/>
    </row>
    <row r="6" spans="1:46" ht="21.95" customHeight="1" x14ac:dyDescent="0.15">
      <c r="A6" s="408"/>
      <c r="B6" s="410">
        <f>IF(C6&gt;E6,1,0)+IF(C7&gt;E7,1,0)+IF(C8&gt;E8,1,0)</f>
        <v>0</v>
      </c>
      <c r="C6" s="56"/>
      <c r="D6" s="87" t="s">
        <v>29</v>
      </c>
      <c r="E6" s="56"/>
      <c r="F6" s="410">
        <f>IF(E6&gt;C6,1,0)+IF(E7&gt;C7,1,0)+IF(E8&gt;C8,1,0)</f>
        <v>0</v>
      </c>
      <c r="G6" s="414">
        <f>IF(H6&gt;J6,1,0)+IF(H7&gt;J7,1,0)+IF(H8&gt;J8,1,0)</f>
        <v>0</v>
      </c>
      <c r="H6" s="38">
        <v>4</v>
      </c>
      <c r="I6" s="80" t="s">
        <v>29</v>
      </c>
      <c r="J6" s="38">
        <v>15</v>
      </c>
      <c r="K6" s="414">
        <f>IF(J6&gt;H6,1,0)+IF(J7&gt;H7,1,0)+IF(J8&gt;H8,1,0)</f>
        <v>2</v>
      </c>
      <c r="L6" s="414">
        <f>IF(M6&gt;O6,1,0)+IF(M7&gt;O7,1,0)+IF(M8&gt;O8,1,0)</f>
        <v>0</v>
      </c>
      <c r="M6" s="38">
        <v>11</v>
      </c>
      <c r="N6" s="80" t="s">
        <v>29</v>
      </c>
      <c r="O6" s="38">
        <v>15</v>
      </c>
      <c r="P6" s="414">
        <f>IF(O6&gt;M6,1,0)+IF(O7&gt;M7,1,0)+IF(O8&gt;M8,1,0)</f>
        <v>2</v>
      </c>
      <c r="Q6" s="414">
        <f>IF(R6&gt;T6,1,0)+IF(R7&gt;T7,1,0)+IF(R8&gt;T8,1,0)</f>
        <v>0</v>
      </c>
      <c r="R6" s="38">
        <v>15</v>
      </c>
      <c r="S6" s="80" t="s">
        <v>29</v>
      </c>
      <c r="T6" s="38">
        <v>17</v>
      </c>
      <c r="U6" s="414">
        <f>IF(T6&gt;R6,1,0)+IF(T7&gt;R7,1,0)+IF(T8&gt;R8,1,0)</f>
        <v>2</v>
      </c>
      <c r="V6" s="414">
        <f>IF(W6&gt;Y6,1,0)+IF(W7&gt;Y7,1,0)+IF(W8&gt;Y8,1,0)</f>
        <v>0</v>
      </c>
      <c r="W6" s="38">
        <v>9</v>
      </c>
      <c r="X6" s="80" t="s">
        <v>29</v>
      </c>
      <c r="Y6" s="38">
        <v>15</v>
      </c>
      <c r="Z6" s="415">
        <f>IF(Y6&gt;W6,1,0)+IF(Y7&gt;W7,1,0)+IF(Y8&gt;W8,1,0)</f>
        <v>2</v>
      </c>
      <c r="AC6" s="408"/>
      <c r="AD6" s="361"/>
      <c r="AE6" s="361"/>
      <c r="AF6" s="363"/>
      <c r="AG6" s="361"/>
      <c r="AH6" s="361"/>
      <c r="AI6" s="361"/>
      <c r="AJ6" s="363"/>
      <c r="AK6" s="361"/>
      <c r="AL6" s="361"/>
      <c r="AM6" s="361"/>
      <c r="AN6" s="363"/>
      <c r="AO6" s="361"/>
      <c r="AP6" s="361"/>
      <c r="AQ6" s="361"/>
      <c r="AR6" s="241"/>
      <c r="AS6" s="406"/>
      <c r="AT6" s="78"/>
    </row>
    <row r="7" spans="1:46" ht="21.95" customHeight="1" x14ac:dyDescent="0.15">
      <c r="A7" s="408"/>
      <c r="B7" s="410"/>
      <c r="C7" s="56"/>
      <c r="D7" s="87" t="s">
        <v>29</v>
      </c>
      <c r="E7" s="56"/>
      <c r="F7" s="410"/>
      <c r="G7" s="414"/>
      <c r="H7" s="38">
        <v>8</v>
      </c>
      <c r="I7" s="80" t="s">
        <v>29</v>
      </c>
      <c r="J7" s="38">
        <v>15</v>
      </c>
      <c r="K7" s="414"/>
      <c r="L7" s="414"/>
      <c r="M7" s="38">
        <v>7</v>
      </c>
      <c r="N7" s="80" t="s">
        <v>29</v>
      </c>
      <c r="O7" s="38">
        <v>15</v>
      </c>
      <c r="P7" s="414"/>
      <c r="Q7" s="414"/>
      <c r="R7" s="38">
        <v>8</v>
      </c>
      <c r="S7" s="80" t="s">
        <v>29</v>
      </c>
      <c r="T7" s="38">
        <v>15</v>
      </c>
      <c r="U7" s="414"/>
      <c r="V7" s="414"/>
      <c r="W7" s="38">
        <v>9</v>
      </c>
      <c r="X7" s="80" t="s">
        <v>29</v>
      </c>
      <c r="Y7" s="38">
        <v>15</v>
      </c>
      <c r="Z7" s="415"/>
      <c r="AC7" s="408"/>
      <c r="AD7" s="361"/>
      <c r="AE7" s="361"/>
      <c r="AF7" s="363"/>
      <c r="AG7" s="361"/>
      <c r="AH7" s="361"/>
      <c r="AI7" s="361"/>
      <c r="AJ7" s="363"/>
      <c r="AK7" s="361"/>
      <c r="AL7" s="361"/>
      <c r="AM7" s="361"/>
      <c r="AN7" s="363"/>
      <c r="AO7" s="361"/>
      <c r="AP7" s="361"/>
      <c r="AQ7" s="361"/>
      <c r="AR7" s="241"/>
      <c r="AS7" s="406"/>
      <c r="AT7" s="78"/>
    </row>
    <row r="8" spans="1:46" ht="21.95" customHeight="1" x14ac:dyDescent="0.15">
      <c r="A8" s="408"/>
      <c r="B8" s="410"/>
      <c r="C8" s="56"/>
      <c r="D8" s="87" t="s">
        <v>29</v>
      </c>
      <c r="E8" s="56"/>
      <c r="F8" s="410"/>
      <c r="G8" s="414"/>
      <c r="H8" s="38"/>
      <c r="I8" s="80" t="s">
        <v>29</v>
      </c>
      <c r="J8" s="38"/>
      <c r="K8" s="414"/>
      <c r="L8" s="414"/>
      <c r="M8" s="38"/>
      <c r="N8" s="80" t="s">
        <v>29</v>
      </c>
      <c r="O8" s="38"/>
      <c r="P8" s="414"/>
      <c r="Q8" s="414"/>
      <c r="R8" s="38"/>
      <c r="S8" s="80" t="s">
        <v>29</v>
      </c>
      <c r="T8" s="38"/>
      <c r="U8" s="414"/>
      <c r="V8" s="414"/>
      <c r="W8" s="38"/>
      <c r="X8" s="80" t="s">
        <v>29</v>
      </c>
      <c r="Y8" s="38"/>
      <c r="Z8" s="415"/>
      <c r="AC8" s="408"/>
      <c r="AD8" s="361"/>
      <c r="AE8" s="361"/>
      <c r="AF8" s="363"/>
      <c r="AG8" s="361"/>
      <c r="AH8" s="361"/>
      <c r="AI8" s="361"/>
      <c r="AJ8" s="363"/>
      <c r="AK8" s="361"/>
      <c r="AL8" s="361"/>
      <c r="AM8" s="361"/>
      <c r="AN8" s="363"/>
      <c r="AO8" s="361"/>
      <c r="AP8" s="361"/>
      <c r="AQ8" s="361"/>
      <c r="AR8" s="281"/>
      <c r="AS8" s="406"/>
      <c r="AT8" s="78"/>
    </row>
    <row r="9" spans="1:46" ht="21.95" customHeight="1" x14ac:dyDescent="0.15">
      <c r="A9" s="408" t="str">
        <f>G3</f>
        <v>まっこうくじら</v>
      </c>
      <c r="B9" s="376">
        <f>G5</f>
        <v>10</v>
      </c>
      <c r="C9" s="376"/>
      <c r="D9" s="376"/>
      <c r="E9" s="376"/>
      <c r="F9" s="376"/>
      <c r="G9" s="366"/>
      <c r="H9" s="366"/>
      <c r="I9" s="366"/>
      <c r="J9" s="366"/>
      <c r="K9" s="366"/>
      <c r="L9" s="382">
        <v>2</v>
      </c>
      <c r="M9" s="382"/>
      <c r="N9" s="382"/>
      <c r="O9" s="382"/>
      <c r="P9" s="382"/>
      <c r="Q9" s="382">
        <v>5</v>
      </c>
      <c r="R9" s="382"/>
      <c r="S9" s="382"/>
      <c r="T9" s="382"/>
      <c r="U9" s="382"/>
      <c r="V9" s="382">
        <v>8</v>
      </c>
      <c r="W9" s="382"/>
      <c r="X9" s="382"/>
      <c r="Y9" s="382"/>
      <c r="Z9" s="384"/>
      <c r="AC9" s="408" t="str">
        <f>A9</f>
        <v>まっこうくじら</v>
      </c>
      <c r="AD9" s="361">
        <f>IF(B10&gt;F10,1,0)+IF(G10&gt;K10,1,0)+IF(L10&gt;P10,1,0)+IF(Q10&gt;U10,1,0)+IF(V10&gt;Z10,1,0)</f>
        <v>2</v>
      </c>
      <c r="AE9" s="361">
        <f>IF(F10&gt;B10,1,0)+IF(K10&gt;G10,1,0)+IF(P10&gt;L10,1,0)+IF(U10&gt;Q10,1,0)+IF(Z10&gt;V10,1,0)</f>
        <v>2</v>
      </c>
      <c r="AF9" s="363">
        <f>SUM(AD9/(AD9+AE9))</f>
        <v>0.5</v>
      </c>
      <c r="AG9" s="361">
        <f>RANK(AF9,$AF$5:$AF$24,0)</f>
        <v>3</v>
      </c>
      <c r="AH9" s="361">
        <f>SUM(B10+G10+L10+Q10+V10)</f>
        <v>5</v>
      </c>
      <c r="AI9" s="361">
        <f>SUM(F10+K10+P10+U10+Z10)</f>
        <v>4</v>
      </c>
      <c r="AJ9" s="363">
        <f>SUM(AH9/(AH9+AI9))</f>
        <v>0.55555555555555558</v>
      </c>
      <c r="AK9" s="361">
        <f>RANK(AJ9,$AJ$5:$AJ$24,0)</f>
        <v>3</v>
      </c>
      <c r="AL9" s="361">
        <f>SUM(C10+C11+C12+H10+H11+H12+M10+M11+M12+R10+R11+R12+W10+W11+W12)</f>
        <v>124</v>
      </c>
      <c r="AM9" s="361">
        <f>SUM(E10+E11+E12+J10+J11+J12+O10+O11+O12+T10+T11+T12+Y10+Y11+Y12)</f>
        <v>109</v>
      </c>
      <c r="AN9" s="363">
        <f>SUM(AL9/(AL9+AM9))</f>
        <v>0.53218884120171672</v>
      </c>
      <c r="AO9" s="361">
        <f>RANK(AN9,$AN$5:$AN$24,0)</f>
        <v>2</v>
      </c>
      <c r="AP9" s="363">
        <f>RANK(AF9,$AF$5:$AF$24,1)+AJ9</f>
        <v>3.5555555555555554</v>
      </c>
      <c r="AQ9" s="363">
        <f>RANK(AP9,$AP$5:$AP$24,1)+AN9</f>
        <v>3.5321888412017168</v>
      </c>
      <c r="AR9" s="240" t="str">
        <f>$AC$9</f>
        <v>まっこうくじら</v>
      </c>
      <c r="AS9" s="406">
        <f>RANK(AQ9,$AQ$5:$AQ$24)</f>
        <v>3</v>
      </c>
      <c r="AT9" s="78"/>
    </row>
    <row r="10" spans="1:46" ht="21.95" customHeight="1" x14ac:dyDescent="0.15">
      <c r="A10" s="408"/>
      <c r="B10" s="404">
        <f>IF(C10&gt;E10,1,0)+IF(C11&gt;E11,1,0)+IF(C12&gt;E12,1,0)</f>
        <v>2</v>
      </c>
      <c r="C10" s="58">
        <f>J6</f>
        <v>15</v>
      </c>
      <c r="D10" s="88" t="s">
        <v>42</v>
      </c>
      <c r="E10" s="58">
        <f>H6</f>
        <v>4</v>
      </c>
      <c r="F10" s="404">
        <f>IF(E10&gt;C10,1,0)+IF(E11&gt;C11,1,0)+IF(E12&gt;C12,1,0)</f>
        <v>0</v>
      </c>
      <c r="G10" s="410">
        <f>IF(H10&gt;J10,1,0)+IF(H11&gt;J11,1,0)+IF(H12&gt;J12,1,0)</f>
        <v>0</v>
      </c>
      <c r="H10" s="56"/>
      <c r="I10" s="87" t="s">
        <v>42</v>
      </c>
      <c r="J10" s="56"/>
      <c r="K10" s="410">
        <f>IF(J10&gt;H10,1,0)+IF(J11&gt;H11,1,0)+IF(J12&gt;H12,1,0)</f>
        <v>0</v>
      </c>
      <c r="L10" s="414">
        <f>IF(M10&gt;O10,1,0)+IF(M11&gt;O11,1,0)+IF(M12&gt;O12,1,0)</f>
        <v>1</v>
      </c>
      <c r="M10" s="38">
        <v>15</v>
      </c>
      <c r="N10" s="80" t="s">
        <v>42</v>
      </c>
      <c r="O10" s="38">
        <v>17</v>
      </c>
      <c r="P10" s="414">
        <f>IF(O10&gt;M10,1,0)+IF(O11&gt;M11,1,0)+IF(O12&gt;M12,1,0)</f>
        <v>2</v>
      </c>
      <c r="Q10" s="414">
        <f>IF(R10&gt;T10,1,0)+IF(R11&gt;T11,1,0)+IF(R12&gt;T12,1,0)</f>
        <v>0</v>
      </c>
      <c r="R10" s="38">
        <v>10</v>
      </c>
      <c r="S10" s="80" t="s">
        <v>42</v>
      </c>
      <c r="T10" s="38">
        <v>15</v>
      </c>
      <c r="U10" s="414">
        <f>IF(T10&gt;R10,1,0)+IF(T11&gt;R11,1,0)+IF(T12&gt;R12,1,0)</f>
        <v>2</v>
      </c>
      <c r="V10" s="414">
        <f>IF(W10&gt;Y10,1,0)+IF(W11&gt;Y11,1,0)+IF(W12&gt;Y12,1,0)</f>
        <v>2</v>
      </c>
      <c r="W10" s="38">
        <v>17</v>
      </c>
      <c r="X10" s="80" t="s">
        <v>42</v>
      </c>
      <c r="Y10" s="38">
        <v>16</v>
      </c>
      <c r="Z10" s="415">
        <f>IF(Y10&gt;W10,1,0)+IF(Y11&gt;W11,1,0)+IF(Y12&gt;W12,1,0)</f>
        <v>0</v>
      </c>
      <c r="AC10" s="408"/>
      <c r="AD10" s="361"/>
      <c r="AE10" s="361"/>
      <c r="AF10" s="363"/>
      <c r="AG10" s="361"/>
      <c r="AH10" s="361"/>
      <c r="AI10" s="361"/>
      <c r="AJ10" s="363"/>
      <c r="AK10" s="361"/>
      <c r="AL10" s="361"/>
      <c r="AM10" s="361"/>
      <c r="AN10" s="363"/>
      <c r="AO10" s="361"/>
      <c r="AP10" s="361"/>
      <c r="AQ10" s="361"/>
      <c r="AR10" s="241"/>
      <c r="AS10" s="406"/>
      <c r="AT10" s="78"/>
    </row>
    <row r="11" spans="1:46" ht="21.95" customHeight="1" x14ac:dyDescent="0.15">
      <c r="A11" s="408"/>
      <c r="B11" s="404"/>
      <c r="C11" s="58">
        <f>J7</f>
        <v>15</v>
      </c>
      <c r="D11" s="88" t="s">
        <v>42</v>
      </c>
      <c r="E11" s="58">
        <f>H7</f>
        <v>8</v>
      </c>
      <c r="F11" s="404"/>
      <c r="G11" s="410"/>
      <c r="H11" s="56"/>
      <c r="I11" s="87" t="s">
        <v>29</v>
      </c>
      <c r="J11" s="56"/>
      <c r="K11" s="410"/>
      <c r="L11" s="414"/>
      <c r="M11" s="38">
        <v>15</v>
      </c>
      <c r="N11" s="80" t="s">
        <v>29</v>
      </c>
      <c r="O11" s="38">
        <v>8</v>
      </c>
      <c r="P11" s="414"/>
      <c r="Q11" s="414"/>
      <c r="R11" s="38">
        <v>10</v>
      </c>
      <c r="S11" s="80" t="s">
        <v>29</v>
      </c>
      <c r="T11" s="38">
        <v>15</v>
      </c>
      <c r="U11" s="414"/>
      <c r="V11" s="414"/>
      <c r="W11" s="38">
        <v>15</v>
      </c>
      <c r="X11" s="80" t="s">
        <v>29</v>
      </c>
      <c r="Y11" s="38">
        <v>11</v>
      </c>
      <c r="Z11" s="415"/>
      <c r="AC11" s="408"/>
      <c r="AD11" s="361"/>
      <c r="AE11" s="361"/>
      <c r="AF11" s="363"/>
      <c r="AG11" s="361"/>
      <c r="AH11" s="361"/>
      <c r="AI11" s="361"/>
      <c r="AJ11" s="363"/>
      <c r="AK11" s="361"/>
      <c r="AL11" s="361"/>
      <c r="AM11" s="361"/>
      <c r="AN11" s="363"/>
      <c r="AO11" s="361"/>
      <c r="AP11" s="361"/>
      <c r="AQ11" s="361"/>
      <c r="AR11" s="241"/>
      <c r="AS11" s="406"/>
      <c r="AT11" s="78"/>
    </row>
    <row r="12" spans="1:46" ht="21.95" customHeight="1" x14ac:dyDescent="0.15">
      <c r="A12" s="408"/>
      <c r="B12" s="404"/>
      <c r="C12" s="58">
        <f>J8</f>
        <v>0</v>
      </c>
      <c r="D12" s="88" t="s">
        <v>35</v>
      </c>
      <c r="E12" s="58">
        <f>H8</f>
        <v>0</v>
      </c>
      <c r="F12" s="404"/>
      <c r="G12" s="410"/>
      <c r="H12" s="56"/>
      <c r="I12" s="87" t="s">
        <v>35</v>
      </c>
      <c r="J12" s="56"/>
      <c r="K12" s="410"/>
      <c r="L12" s="414"/>
      <c r="M12" s="38">
        <v>12</v>
      </c>
      <c r="N12" s="80" t="s">
        <v>35</v>
      </c>
      <c r="O12" s="38">
        <v>15</v>
      </c>
      <c r="P12" s="414"/>
      <c r="Q12" s="414"/>
      <c r="R12" s="38"/>
      <c r="S12" s="80" t="s">
        <v>35</v>
      </c>
      <c r="T12" s="38"/>
      <c r="U12" s="414"/>
      <c r="V12" s="414"/>
      <c r="W12" s="38"/>
      <c r="X12" s="80" t="s">
        <v>35</v>
      </c>
      <c r="Y12" s="38"/>
      <c r="Z12" s="415"/>
      <c r="AC12" s="408"/>
      <c r="AD12" s="361"/>
      <c r="AE12" s="361"/>
      <c r="AF12" s="363"/>
      <c r="AG12" s="361"/>
      <c r="AH12" s="361"/>
      <c r="AI12" s="361"/>
      <c r="AJ12" s="363"/>
      <c r="AK12" s="361"/>
      <c r="AL12" s="361"/>
      <c r="AM12" s="361"/>
      <c r="AN12" s="363"/>
      <c r="AO12" s="361"/>
      <c r="AP12" s="361"/>
      <c r="AQ12" s="361"/>
      <c r="AR12" s="281"/>
      <c r="AS12" s="406"/>
      <c r="AT12" s="78"/>
    </row>
    <row r="13" spans="1:46" ht="21.95" customHeight="1" x14ac:dyDescent="0.15">
      <c r="A13" s="408" t="str">
        <f>L3</f>
        <v>HOP・空</v>
      </c>
      <c r="B13" s="376">
        <f>L5</f>
        <v>4</v>
      </c>
      <c r="C13" s="376"/>
      <c r="D13" s="376"/>
      <c r="E13" s="376"/>
      <c r="F13" s="376"/>
      <c r="G13" s="376">
        <f>L9</f>
        <v>2</v>
      </c>
      <c r="H13" s="376"/>
      <c r="I13" s="376"/>
      <c r="J13" s="376"/>
      <c r="K13" s="376"/>
      <c r="L13" s="366"/>
      <c r="M13" s="366"/>
      <c r="N13" s="366"/>
      <c r="O13" s="366"/>
      <c r="P13" s="366"/>
      <c r="Q13" s="382">
        <v>9</v>
      </c>
      <c r="R13" s="382"/>
      <c r="S13" s="382"/>
      <c r="T13" s="382"/>
      <c r="U13" s="382"/>
      <c r="V13" s="382">
        <v>6</v>
      </c>
      <c r="W13" s="382"/>
      <c r="X13" s="382"/>
      <c r="Y13" s="382"/>
      <c r="Z13" s="384"/>
      <c r="AC13" s="408" t="str">
        <f>A13</f>
        <v>HOP・空</v>
      </c>
      <c r="AD13" s="361">
        <f>IF(B14&gt;F14,1,0)+IF(G14&gt;K14,1,0)+IF(L14&gt;P14,1,0)+IF(Q14&gt;U14,1,0)+IF(V14&gt;Z14,1,0)</f>
        <v>3</v>
      </c>
      <c r="AE13" s="361">
        <f>IF(F14&gt;B14,1,0)+IF(K14&gt;G14,1,0)+IF(P14&gt;L14,1,0)+IF(U14&gt;Q14,1,0)+IF(Z14&gt;V14,1,0)</f>
        <v>1</v>
      </c>
      <c r="AF13" s="363">
        <f>SUM(AD13/(AD13+AE13))</f>
        <v>0.75</v>
      </c>
      <c r="AG13" s="361">
        <f>RANK(AF13,$AF$5:$AF$24,0)</f>
        <v>2</v>
      </c>
      <c r="AH13" s="361">
        <f>SUM(B14+G14+L14+Q14+V14)</f>
        <v>7</v>
      </c>
      <c r="AI13" s="361">
        <f>SUM(F14+K14+P14+U14+Z14)</f>
        <v>3</v>
      </c>
      <c r="AJ13" s="363">
        <f>SUM(AH13/(AH13+AI13))</f>
        <v>0.7</v>
      </c>
      <c r="AK13" s="361">
        <f>RANK(AJ13,$AJ$5:$AJ$24,0)</f>
        <v>2</v>
      </c>
      <c r="AL13" s="361">
        <f>SUM(C14+C15+C16+H14+H15+H16+M14+M15+M16+R14+R15+R16+W14+W15+W16)</f>
        <v>142</v>
      </c>
      <c r="AM13" s="361">
        <f>SUM(E14+E15+E16+J14+J15+J16+O14+O15+O16+T14+T15+T16+Y14+Y15+Y16)</f>
        <v>127</v>
      </c>
      <c r="AN13" s="363">
        <f>SUM(AL13/(AL13+AM13))</f>
        <v>0.52788104089219334</v>
      </c>
      <c r="AO13" s="361">
        <f>RANK(AN13,$AN$5:$AN$24,0)</f>
        <v>3</v>
      </c>
      <c r="AP13" s="363">
        <f>RANK(AF13,$AF$5:$AF$24,1)+AJ13</f>
        <v>4.7</v>
      </c>
      <c r="AQ13" s="416">
        <f>RANK(AP13,$AP$5:$AP$24,1)+AN13</f>
        <v>4.5278810408921935</v>
      </c>
      <c r="AR13" s="418" t="str">
        <f>$AC$13</f>
        <v>HOP・空</v>
      </c>
      <c r="AS13" s="406">
        <f>RANK(AQ13,$AQ$5:$AQ$24)</f>
        <v>2</v>
      </c>
      <c r="AT13" s="78"/>
    </row>
    <row r="14" spans="1:46" ht="21.95" customHeight="1" x14ac:dyDescent="0.15">
      <c r="A14" s="408"/>
      <c r="B14" s="404">
        <f>IF(C14&gt;E14,1,0)+IF(C15&gt;E15,1,0)+IF(C16&gt;E16,1,0)</f>
        <v>2</v>
      </c>
      <c r="C14" s="58">
        <f>O6</f>
        <v>15</v>
      </c>
      <c r="D14" s="88" t="s">
        <v>35</v>
      </c>
      <c r="E14" s="58">
        <f>M6</f>
        <v>11</v>
      </c>
      <c r="F14" s="404">
        <f>IF(E14&gt;C14,1,0)+IF(E15&gt;C15,1,0)+IF(E16&gt;C16,1,0)</f>
        <v>0</v>
      </c>
      <c r="G14" s="404">
        <f>IF(H14&gt;J14,1,0)+IF(H15&gt;J15,1,0)+IF(H16&gt;J16,1,0)</f>
        <v>2</v>
      </c>
      <c r="H14" s="58">
        <f>O10</f>
        <v>17</v>
      </c>
      <c r="I14" s="88" t="s">
        <v>35</v>
      </c>
      <c r="J14" s="58">
        <f>M10</f>
        <v>15</v>
      </c>
      <c r="K14" s="404">
        <f>IF(J14&gt;H14,1,0)+IF(J15&gt;H15,1,0)+IF(J16&gt;H16,1,0)</f>
        <v>1</v>
      </c>
      <c r="L14" s="410">
        <f>IF(M14&gt;O14,1,0)+IF(M15&gt;O15,1,0)+IF(M16&gt;O16,1,0)</f>
        <v>0</v>
      </c>
      <c r="M14" s="56"/>
      <c r="N14" s="87" t="s">
        <v>35</v>
      </c>
      <c r="O14" s="56"/>
      <c r="P14" s="410">
        <f>IF(O14&gt;M14,1,0)+IF(O15&gt;M15,1,0)+IF(O16&gt;M16,1,0)</f>
        <v>0</v>
      </c>
      <c r="Q14" s="414">
        <f>IF(R14&gt;T14,1,0)+IF(R15&gt;T15,1,0)+IF(R16&gt;T16,1,0)</f>
        <v>1</v>
      </c>
      <c r="R14" s="38">
        <v>14</v>
      </c>
      <c r="S14" s="80" t="s">
        <v>35</v>
      </c>
      <c r="T14" s="38">
        <v>16</v>
      </c>
      <c r="U14" s="414">
        <f>IF(T14&gt;R14,1,0)+IF(T15&gt;R15,1,0)+IF(T16&gt;R16,1,0)</f>
        <v>2</v>
      </c>
      <c r="V14" s="414">
        <f>IF(W14&gt;Y14,1,0)+IF(W15&gt;Y15,1,0)+IF(W16&gt;Y16,1,0)</f>
        <v>2</v>
      </c>
      <c r="W14" s="38">
        <v>15</v>
      </c>
      <c r="X14" s="80" t="s">
        <v>35</v>
      </c>
      <c r="Y14" s="38">
        <v>12</v>
      </c>
      <c r="Z14" s="415">
        <f>IF(Y14&gt;W14,1,0)+IF(Y15&gt;W15,1,0)+IF(Y16&gt;W16,1,0)</f>
        <v>0</v>
      </c>
      <c r="AC14" s="408"/>
      <c r="AD14" s="361"/>
      <c r="AE14" s="361"/>
      <c r="AF14" s="363"/>
      <c r="AG14" s="361"/>
      <c r="AH14" s="361"/>
      <c r="AI14" s="361"/>
      <c r="AJ14" s="363"/>
      <c r="AK14" s="361"/>
      <c r="AL14" s="361"/>
      <c r="AM14" s="361"/>
      <c r="AN14" s="363"/>
      <c r="AO14" s="361"/>
      <c r="AP14" s="361"/>
      <c r="AQ14" s="417"/>
      <c r="AR14" s="418"/>
      <c r="AS14" s="406"/>
      <c r="AT14" s="78"/>
    </row>
    <row r="15" spans="1:46" ht="21.95" customHeight="1" x14ac:dyDescent="0.15">
      <c r="A15" s="408"/>
      <c r="B15" s="404"/>
      <c r="C15" s="58">
        <f>O7</f>
        <v>15</v>
      </c>
      <c r="D15" s="88" t="s">
        <v>42</v>
      </c>
      <c r="E15" s="58">
        <f>M7</f>
        <v>7</v>
      </c>
      <c r="F15" s="404"/>
      <c r="G15" s="404"/>
      <c r="H15" s="58">
        <f>O11</f>
        <v>8</v>
      </c>
      <c r="I15" s="88" t="s">
        <v>42</v>
      </c>
      <c r="J15" s="58">
        <f>M11</f>
        <v>15</v>
      </c>
      <c r="K15" s="404"/>
      <c r="L15" s="410"/>
      <c r="M15" s="56"/>
      <c r="N15" s="87" t="s">
        <v>35</v>
      </c>
      <c r="O15" s="56"/>
      <c r="P15" s="410"/>
      <c r="Q15" s="414"/>
      <c r="R15" s="38">
        <v>15</v>
      </c>
      <c r="S15" s="80" t="s">
        <v>35</v>
      </c>
      <c r="T15" s="38">
        <v>11</v>
      </c>
      <c r="U15" s="414"/>
      <c r="V15" s="414"/>
      <c r="W15" s="38">
        <v>15</v>
      </c>
      <c r="X15" s="80" t="s">
        <v>35</v>
      </c>
      <c r="Y15" s="38">
        <v>13</v>
      </c>
      <c r="Z15" s="415"/>
      <c r="AC15" s="408"/>
      <c r="AD15" s="361"/>
      <c r="AE15" s="361"/>
      <c r="AF15" s="363"/>
      <c r="AG15" s="361"/>
      <c r="AH15" s="361"/>
      <c r="AI15" s="361"/>
      <c r="AJ15" s="363"/>
      <c r="AK15" s="361"/>
      <c r="AL15" s="361"/>
      <c r="AM15" s="361"/>
      <c r="AN15" s="363"/>
      <c r="AO15" s="361"/>
      <c r="AP15" s="361"/>
      <c r="AQ15" s="417"/>
      <c r="AR15" s="418"/>
      <c r="AS15" s="406"/>
      <c r="AT15" s="78"/>
    </row>
    <row r="16" spans="1:46" ht="21.95" customHeight="1" x14ac:dyDescent="0.15">
      <c r="A16" s="408"/>
      <c r="B16" s="404"/>
      <c r="C16" s="58">
        <f>O8</f>
        <v>0</v>
      </c>
      <c r="D16" s="88" t="s">
        <v>35</v>
      </c>
      <c r="E16" s="58">
        <f>M8</f>
        <v>0</v>
      </c>
      <c r="F16" s="404"/>
      <c r="G16" s="404"/>
      <c r="H16" s="58">
        <f>O12</f>
        <v>15</v>
      </c>
      <c r="I16" s="88" t="s">
        <v>35</v>
      </c>
      <c r="J16" s="58">
        <f>M12</f>
        <v>12</v>
      </c>
      <c r="K16" s="404"/>
      <c r="L16" s="410"/>
      <c r="M16" s="56"/>
      <c r="N16" s="87" t="s">
        <v>35</v>
      </c>
      <c r="O16" s="56"/>
      <c r="P16" s="410"/>
      <c r="Q16" s="414"/>
      <c r="R16" s="38">
        <v>13</v>
      </c>
      <c r="S16" s="80" t="s">
        <v>35</v>
      </c>
      <c r="T16" s="38">
        <v>15</v>
      </c>
      <c r="U16" s="414"/>
      <c r="V16" s="414"/>
      <c r="W16" s="38"/>
      <c r="X16" s="80" t="s">
        <v>35</v>
      </c>
      <c r="Y16" s="38"/>
      <c r="Z16" s="415"/>
      <c r="AC16" s="408"/>
      <c r="AD16" s="361"/>
      <c r="AE16" s="361"/>
      <c r="AF16" s="363"/>
      <c r="AG16" s="361"/>
      <c r="AH16" s="361"/>
      <c r="AI16" s="361"/>
      <c r="AJ16" s="363"/>
      <c r="AK16" s="361"/>
      <c r="AL16" s="361"/>
      <c r="AM16" s="361"/>
      <c r="AN16" s="363"/>
      <c r="AO16" s="361"/>
      <c r="AP16" s="361"/>
      <c r="AQ16" s="417"/>
      <c r="AR16" s="418"/>
      <c r="AS16" s="406"/>
      <c r="AT16" s="78"/>
    </row>
    <row r="17" spans="1:46" ht="21.95" customHeight="1" x14ac:dyDescent="0.15">
      <c r="A17" s="408" t="str">
        <f>Q3</f>
        <v>ジャンキース</v>
      </c>
      <c r="B17" s="376">
        <f>Q5</f>
        <v>7</v>
      </c>
      <c r="C17" s="376"/>
      <c r="D17" s="376"/>
      <c r="E17" s="376"/>
      <c r="F17" s="376"/>
      <c r="G17" s="376">
        <f>Q9</f>
        <v>5</v>
      </c>
      <c r="H17" s="376"/>
      <c r="I17" s="376"/>
      <c r="J17" s="376"/>
      <c r="K17" s="376"/>
      <c r="L17" s="376">
        <f>Q13</f>
        <v>9</v>
      </c>
      <c r="M17" s="376"/>
      <c r="N17" s="376"/>
      <c r="O17" s="376"/>
      <c r="P17" s="376"/>
      <c r="Q17" s="366"/>
      <c r="R17" s="366"/>
      <c r="S17" s="366"/>
      <c r="T17" s="366"/>
      <c r="U17" s="366"/>
      <c r="V17" s="382">
        <v>3</v>
      </c>
      <c r="W17" s="382"/>
      <c r="X17" s="382"/>
      <c r="Y17" s="382"/>
      <c r="Z17" s="384"/>
      <c r="AC17" s="408" t="str">
        <f>A17</f>
        <v>ジャンキース</v>
      </c>
      <c r="AD17" s="361">
        <f>IF(B18&gt;F18,1,0)+IF(G18&gt;K18,1,0)+IF(L18&gt;P18,1,0)+IF(Q18&gt;U18,1,0)+IF(V18&gt;Z18,1,0)</f>
        <v>4</v>
      </c>
      <c r="AE17" s="361">
        <f>IF(F18&gt;B18,1,0)+IF(K18&gt;G18,1,0)+IF(P18&gt;L18,1,0)+IF(U18&gt;Q18,1,0)+IF(Z18&gt;V18,1,0)</f>
        <v>0</v>
      </c>
      <c r="AF17" s="363">
        <f>SUM(AD17/(AD17+AE17))</f>
        <v>1</v>
      </c>
      <c r="AG17" s="361">
        <f>RANK(AF17,$AF$5:$AF$24,0)</f>
        <v>1</v>
      </c>
      <c r="AH17" s="361">
        <f>SUM(B18+G18+L18+Q18+V18)</f>
        <v>8</v>
      </c>
      <c r="AI17" s="361">
        <f>SUM(F18+K18+P18+U18+Z18)</f>
        <v>1</v>
      </c>
      <c r="AJ17" s="363">
        <f>SUM(AH17/(AH17+AI17))</f>
        <v>0.88888888888888884</v>
      </c>
      <c r="AK17" s="361">
        <f>RANK(AJ17,$AJ$5:$AJ$24,0)</f>
        <v>1</v>
      </c>
      <c r="AL17" s="361">
        <f>SUM(C18+C19+C20+H18+H19+H20+M18+M19+M20+R18+R19+R20+W18+W19+W20)</f>
        <v>134</v>
      </c>
      <c r="AM17" s="361">
        <f>SUM(E18+E19+E20+J18+J19+J20+O18+O19+O20+T18+T19+T20+Y18+Y19+Y20)</f>
        <v>107</v>
      </c>
      <c r="AN17" s="363">
        <f>SUM(AL17/(AL17+AM17))</f>
        <v>0.55601659751037347</v>
      </c>
      <c r="AO17" s="361">
        <f>RANK(AN17,$AN$5:$AN$24,0)</f>
        <v>1</v>
      </c>
      <c r="AP17" s="363">
        <f>RANK(AF17,$AF$5:$AF$24,1)+AJ17</f>
        <v>5.8888888888888893</v>
      </c>
      <c r="AQ17" s="363">
        <f>RANK(AP17,$AP$5:$AP$24,1)+AN17</f>
        <v>5.5560165975103732</v>
      </c>
      <c r="AR17" s="240" t="str">
        <f>$AC$17</f>
        <v>ジャンキース</v>
      </c>
      <c r="AS17" s="406">
        <f>RANK(AQ17,$AQ$5:$AQ$24)</f>
        <v>1</v>
      </c>
      <c r="AT17" s="78"/>
    </row>
    <row r="18" spans="1:46" ht="21.95" customHeight="1" x14ac:dyDescent="0.15">
      <c r="A18" s="408"/>
      <c r="B18" s="404">
        <f>IF(C18&gt;E18,1,0)+IF(C19&gt;E19,1,0)+IF(C20&gt;E20,1,0)</f>
        <v>2</v>
      </c>
      <c r="C18" s="58">
        <f>T6</f>
        <v>17</v>
      </c>
      <c r="D18" s="88" t="s">
        <v>29</v>
      </c>
      <c r="E18" s="58">
        <f>R6</f>
        <v>15</v>
      </c>
      <c r="F18" s="404">
        <f>IF(E18&gt;C18,1,0)+IF(E19&gt;C19,1,0)+IF(E20&gt;C20,1,0)</f>
        <v>0</v>
      </c>
      <c r="G18" s="404">
        <f>IF(H18&gt;J18,1,0)+IF(H19&gt;J19,1,0)+IF(H20&gt;J20,1,0)</f>
        <v>2</v>
      </c>
      <c r="H18" s="58">
        <f>T10</f>
        <v>15</v>
      </c>
      <c r="I18" s="88" t="s">
        <v>43</v>
      </c>
      <c r="J18" s="58">
        <f>R10</f>
        <v>10</v>
      </c>
      <c r="K18" s="404">
        <f>IF(J18&gt;H18,1,0)+IF(J19&gt;H19,1,0)+IF(J20&gt;H20,1,0)</f>
        <v>0</v>
      </c>
      <c r="L18" s="404">
        <f>IF(M18&gt;O18,1,0)+IF(M19&gt;O19,1,0)+IF(M20&gt;O20,1,0)</f>
        <v>2</v>
      </c>
      <c r="M18" s="58">
        <f>T14</f>
        <v>16</v>
      </c>
      <c r="N18" s="88" t="s">
        <v>29</v>
      </c>
      <c r="O18" s="58">
        <f>R14</f>
        <v>14</v>
      </c>
      <c r="P18" s="404">
        <f>IF(O18&gt;M18,1,0)+IF(O19&gt;M19,1,0)+IF(O20&gt;M20,1,0)</f>
        <v>1</v>
      </c>
      <c r="Q18" s="410">
        <f>IF(R18&gt;T18,1,0)+IF(R19&gt;T19,1,0)+IF(R20&gt;T20,1,0)</f>
        <v>0</v>
      </c>
      <c r="R18" s="56"/>
      <c r="S18" s="87" t="s">
        <v>35</v>
      </c>
      <c r="T18" s="56"/>
      <c r="U18" s="410">
        <f>IF(T18&gt;R18,1,0)+IF(T19&gt;R19,1,0)+IF(T20&gt;R20,1,0)</f>
        <v>0</v>
      </c>
      <c r="V18" s="414">
        <f>IF(W18&gt;Y18,1,0)+IF(W19&gt;Y19,1,0)+IF(W20&gt;Y20,1,0)</f>
        <v>2</v>
      </c>
      <c r="W18" s="38">
        <v>15</v>
      </c>
      <c r="X18" s="80" t="s">
        <v>35</v>
      </c>
      <c r="Y18" s="38">
        <v>12</v>
      </c>
      <c r="Z18" s="415">
        <f>IF(Y18&gt;W18,1,0)+IF(Y19&gt;W19,1,0)+IF(Y20&gt;W20,1,0)</f>
        <v>0</v>
      </c>
      <c r="AC18" s="408"/>
      <c r="AD18" s="361"/>
      <c r="AE18" s="361"/>
      <c r="AF18" s="363"/>
      <c r="AG18" s="361"/>
      <c r="AH18" s="361"/>
      <c r="AI18" s="361"/>
      <c r="AJ18" s="363"/>
      <c r="AK18" s="361"/>
      <c r="AL18" s="361"/>
      <c r="AM18" s="361"/>
      <c r="AN18" s="363"/>
      <c r="AO18" s="361"/>
      <c r="AP18" s="361"/>
      <c r="AQ18" s="361"/>
      <c r="AR18" s="241"/>
      <c r="AS18" s="406"/>
      <c r="AT18" s="78"/>
    </row>
    <row r="19" spans="1:46" ht="21.75" customHeight="1" x14ac:dyDescent="0.15">
      <c r="A19" s="408"/>
      <c r="B19" s="404"/>
      <c r="C19" s="58">
        <f>T7</f>
        <v>15</v>
      </c>
      <c r="D19" s="88" t="s">
        <v>35</v>
      </c>
      <c r="E19" s="58">
        <f>R7</f>
        <v>8</v>
      </c>
      <c r="F19" s="404"/>
      <c r="G19" s="404"/>
      <c r="H19" s="58">
        <f>T11</f>
        <v>15</v>
      </c>
      <c r="I19" s="88" t="s">
        <v>29</v>
      </c>
      <c r="J19" s="58">
        <f>R11</f>
        <v>10</v>
      </c>
      <c r="K19" s="404"/>
      <c r="L19" s="404"/>
      <c r="M19" s="58">
        <f>T15</f>
        <v>11</v>
      </c>
      <c r="N19" s="88" t="s">
        <v>35</v>
      </c>
      <c r="O19" s="58">
        <f>R15</f>
        <v>15</v>
      </c>
      <c r="P19" s="404"/>
      <c r="Q19" s="410"/>
      <c r="R19" s="56"/>
      <c r="S19" s="87" t="s">
        <v>35</v>
      </c>
      <c r="T19" s="56"/>
      <c r="U19" s="410"/>
      <c r="V19" s="414"/>
      <c r="W19" s="38">
        <v>15</v>
      </c>
      <c r="X19" s="80" t="s">
        <v>35</v>
      </c>
      <c r="Y19" s="38">
        <v>10</v>
      </c>
      <c r="Z19" s="415"/>
      <c r="AC19" s="408"/>
      <c r="AD19" s="361"/>
      <c r="AE19" s="361"/>
      <c r="AF19" s="363"/>
      <c r="AG19" s="361"/>
      <c r="AH19" s="361"/>
      <c r="AI19" s="361"/>
      <c r="AJ19" s="363"/>
      <c r="AK19" s="361"/>
      <c r="AL19" s="361"/>
      <c r="AM19" s="361"/>
      <c r="AN19" s="363"/>
      <c r="AO19" s="361"/>
      <c r="AP19" s="361"/>
      <c r="AQ19" s="361"/>
      <c r="AR19" s="241"/>
      <c r="AS19" s="406"/>
      <c r="AT19" s="78"/>
    </row>
    <row r="20" spans="1:46" ht="21.95" customHeight="1" x14ac:dyDescent="0.15">
      <c r="A20" s="408"/>
      <c r="B20" s="404"/>
      <c r="C20" s="58">
        <f>T8</f>
        <v>0</v>
      </c>
      <c r="D20" s="88" t="s">
        <v>29</v>
      </c>
      <c r="E20" s="58">
        <f>R8</f>
        <v>0</v>
      </c>
      <c r="F20" s="404"/>
      <c r="G20" s="404"/>
      <c r="H20" s="58">
        <f>T12</f>
        <v>0</v>
      </c>
      <c r="I20" s="88" t="s">
        <v>43</v>
      </c>
      <c r="J20" s="58">
        <f>R12</f>
        <v>0</v>
      </c>
      <c r="K20" s="404"/>
      <c r="L20" s="404"/>
      <c r="M20" s="58">
        <f>T16</f>
        <v>15</v>
      </c>
      <c r="N20" s="88" t="s">
        <v>29</v>
      </c>
      <c r="O20" s="58">
        <f>R16</f>
        <v>13</v>
      </c>
      <c r="P20" s="404"/>
      <c r="Q20" s="410"/>
      <c r="R20" s="56"/>
      <c r="S20" s="87" t="s">
        <v>35</v>
      </c>
      <c r="T20" s="56"/>
      <c r="U20" s="410"/>
      <c r="V20" s="414"/>
      <c r="W20" s="38"/>
      <c r="X20" s="80" t="s">
        <v>35</v>
      </c>
      <c r="Y20" s="38"/>
      <c r="Z20" s="415"/>
      <c r="AC20" s="408"/>
      <c r="AD20" s="361"/>
      <c r="AE20" s="361"/>
      <c r="AF20" s="363"/>
      <c r="AG20" s="361"/>
      <c r="AH20" s="361"/>
      <c r="AI20" s="361"/>
      <c r="AJ20" s="363"/>
      <c r="AK20" s="361"/>
      <c r="AL20" s="361"/>
      <c r="AM20" s="361"/>
      <c r="AN20" s="363"/>
      <c r="AO20" s="361"/>
      <c r="AP20" s="361"/>
      <c r="AQ20" s="361"/>
      <c r="AR20" s="281"/>
      <c r="AS20" s="406"/>
      <c r="AT20" s="78"/>
    </row>
    <row r="21" spans="1:46" ht="21.95" customHeight="1" x14ac:dyDescent="0.15">
      <c r="A21" s="408" t="str">
        <f>V3</f>
        <v>アルフォート</v>
      </c>
      <c r="B21" s="376">
        <f>V5</f>
        <v>1</v>
      </c>
      <c r="C21" s="376"/>
      <c r="D21" s="376"/>
      <c r="E21" s="376"/>
      <c r="F21" s="376"/>
      <c r="G21" s="376">
        <f>V9</f>
        <v>8</v>
      </c>
      <c r="H21" s="376"/>
      <c r="I21" s="376"/>
      <c r="J21" s="376"/>
      <c r="K21" s="376"/>
      <c r="L21" s="376">
        <f>V13</f>
        <v>6</v>
      </c>
      <c r="M21" s="376"/>
      <c r="N21" s="376"/>
      <c r="O21" s="376"/>
      <c r="P21" s="376"/>
      <c r="Q21" s="376">
        <f>V17</f>
        <v>3</v>
      </c>
      <c r="R21" s="376"/>
      <c r="S21" s="376"/>
      <c r="T21" s="376"/>
      <c r="U21" s="376"/>
      <c r="V21" s="366"/>
      <c r="W21" s="366"/>
      <c r="X21" s="366"/>
      <c r="Y21" s="366"/>
      <c r="Z21" s="367"/>
      <c r="AC21" s="408" t="str">
        <f>A21</f>
        <v>アルフォート</v>
      </c>
      <c r="AD21" s="361">
        <f>IF(B22&gt;F22,1,0)+IF(G22&gt;K22,1,0)+IF(L22&gt;P22,1,0)+IF(Q22&gt;U22,1,0)+IF(V22&gt;Z22,1,0)</f>
        <v>1</v>
      </c>
      <c r="AE21" s="361">
        <f>IF(F22&gt;B22,1,0)+IF(K22&gt;G22,1,0)+IF(P22&gt;L22,1,0)+IF(U22&gt;Q22,1,0)+IF(Z22&gt;V22,1,0)</f>
        <v>3</v>
      </c>
      <c r="AF21" s="363">
        <f>SUM(AD21/(AD21+AE21))</f>
        <v>0.25</v>
      </c>
      <c r="AG21" s="361">
        <f>RANK(AF21,$AF$5:$AF$24,0)</f>
        <v>4</v>
      </c>
      <c r="AH21" s="361">
        <f>SUM(B22+G22+L22+Q22+V22)</f>
        <v>2</v>
      </c>
      <c r="AI21" s="361">
        <f>SUM(F22+K22+P22+U22+Z22)</f>
        <v>6</v>
      </c>
      <c r="AJ21" s="363">
        <f>SUM(AH21/(AH21+AI21))</f>
        <v>0.25</v>
      </c>
      <c r="AK21" s="361">
        <f>RANK(AJ21,$AJ$5:$AJ$24,0)</f>
        <v>4</v>
      </c>
      <c r="AL21" s="361">
        <f>SUM(C22+C23+C24+H22+H23+H24+M22+M23+M24+R22+R23+R24+W22+W23+W24)</f>
        <v>104</v>
      </c>
      <c r="AM21" s="361">
        <f>SUM(E22+E23+E24+J22+J23+J24+O22+O23+O24+T22+T23+T24+Y22+Y23+Y24)</f>
        <v>110</v>
      </c>
      <c r="AN21" s="363">
        <f>SUM(AL21/(AL21+AM21))</f>
        <v>0.48598130841121495</v>
      </c>
      <c r="AO21" s="361">
        <f>RANK(AN21,$AN$5:$AN$24,0)</f>
        <v>4</v>
      </c>
      <c r="AP21" s="363">
        <f>RANK(AF21,$AF$5:$AF$24,1)+AJ21</f>
        <v>2.25</v>
      </c>
      <c r="AQ21" s="363">
        <f>RANK(AP21,$AP$5:$AP$24,1)+AN21</f>
        <v>2.485981308411215</v>
      </c>
      <c r="AR21" s="240" t="str">
        <f>$AC$21</f>
        <v>アルフォート</v>
      </c>
      <c r="AS21" s="406">
        <f>RANK(AQ21,$AQ$5:$AQ$24)</f>
        <v>4</v>
      </c>
      <c r="AT21" s="78"/>
    </row>
    <row r="22" spans="1:46" ht="21.95" customHeight="1" x14ac:dyDescent="0.15">
      <c r="A22" s="408"/>
      <c r="B22" s="404">
        <f>IF(C22&gt;E22,1,0)+IF(C23&gt;E23,1,0)+IF(C24&gt;E24,1,0)</f>
        <v>2</v>
      </c>
      <c r="C22" s="58">
        <f>Y6</f>
        <v>15</v>
      </c>
      <c r="D22" s="88" t="s">
        <v>29</v>
      </c>
      <c r="E22" s="58">
        <f>W6</f>
        <v>9</v>
      </c>
      <c r="F22" s="404">
        <f>IF(E22&gt;C22,1,0)+IF(E23&gt;C23,1,0)+IF(E24&gt;C24,1,0)</f>
        <v>0</v>
      </c>
      <c r="G22" s="404">
        <f>IF(H22&gt;J22,1,0)+IF(H23&gt;J23,1,0)+IF(H24&gt;J24,1,0)</f>
        <v>0</v>
      </c>
      <c r="H22" s="58">
        <f>Y10</f>
        <v>16</v>
      </c>
      <c r="I22" s="88" t="s">
        <v>35</v>
      </c>
      <c r="J22" s="58">
        <f>W10</f>
        <v>17</v>
      </c>
      <c r="K22" s="404">
        <f>IF(J22&gt;H22,1,0)+IF(J23&gt;H23,1,0)+IF(J24&gt;H24,1,0)</f>
        <v>2</v>
      </c>
      <c r="L22" s="404">
        <f>IF(M22&gt;O22,1,0)+IF(M23&gt;O23,1,0)+IF(M24&gt;O24,1,0)</f>
        <v>0</v>
      </c>
      <c r="M22" s="58">
        <f>Y14</f>
        <v>12</v>
      </c>
      <c r="N22" s="88" t="s">
        <v>29</v>
      </c>
      <c r="O22" s="58">
        <f>W14</f>
        <v>15</v>
      </c>
      <c r="P22" s="404">
        <f>IF(O22&gt;M22,1,0)+IF(O23&gt;M23,1,0)+IF(O24&gt;M24,1,0)</f>
        <v>2</v>
      </c>
      <c r="Q22" s="404">
        <f>IF(R22&gt;T22,1,0)+IF(R23&gt;T23,1,0)+IF(R24&gt;T24,1,0)</f>
        <v>0</v>
      </c>
      <c r="R22" s="58">
        <f>Y18</f>
        <v>12</v>
      </c>
      <c r="S22" s="88" t="s">
        <v>35</v>
      </c>
      <c r="T22" s="58">
        <f>W18</f>
        <v>15</v>
      </c>
      <c r="U22" s="404">
        <f>IF(T22&gt;R22,1,0)+IF(T23&gt;R23,1,0)+IF(T24&gt;R24,1,0)</f>
        <v>2</v>
      </c>
      <c r="V22" s="410">
        <f>IF(W22&gt;Y22,1,0)+IF(W23&gt;Y23,1,0)+IF(W24&gt;Y24,1,0)</f>
        <v>0</v>
      </c>
      <c r="W22" s="56"/>
      <c r="X22" s="87" t="s">
        <v>35</v>
      </c>
      <c r="Y22" s="56"/>
      <c r="Z22" s="412">
        <f>IF(Y22&gt;W22,1,0)+IF(Y23&gt;W23,1,0)+IF(Y24&gt;W24,1,0)</f>
        <v>0</v>
      </c>
      <c r="AC22" s="408"/>
      <c r="AD22" s="361"/>
      <c r="AE22" s="361"/>
      <c r="AF22" s="363"/>
      <c r="AG22" s="361"/>
      <c r="AH22" s="361"/>
      <c r="AI22" s="361"/>
      <c r="AJ22" s="363"/>
      <c r="AK22" s="361"/>
      <c r="AL22" s="361"/>
      <c r="AM22" s="361"/>
      <c r="AN22" s="363"/>
      <c r="AO22" s="361"/>
      <c r="AP22" s="361"/>
      <c r="AQ22" s="361"/>
      <c r="AR22" s="241"/>
      <c r="AS22" s="406"/>
      <c r="AT22" s="78"/>
    </row>
    <row r="23" spans="1:46" ht="21.95" customHeight="1" x14ac:dyDescent="0.15">
      <c r="A23" s="408"/>
      <c r="B23" s="404"/>
      <c r="C23" s="58">
        <f>Y7</f>
        <v>15</v>
      </c>
      <c r="D23" s="88" t="s">
        <v>29</v>
      </c>
      <c r="E23" s="58">
        <f>W7</f>
        <v>9</v>
      </c>
      <c r="F23" s="404"/>
      <c r="G23" s="404"/>
      <c r="H23" s="58">
        <f>Y11</f>
        <v>11</v>
      </c>
      <c r="I23" s="88" t="s">
        <v>35</v>
      </c>
      <c r="J23" s="58">
        <f>W11</f>
        <v>15</v>
      </c>
      <c r="K23" s="404"/>
      <c r="L23" s="404"/>
      <c r="M23" s="58">
        <f>Y15</f>
        <v>13</v>
      </c>
      <c r="N23" s="88" t="s">
        <v>29</v>
      </c>
      <c r="O23" s="58">
        <f>W15</f>
        <v>15</v>
      </c>
      <c r="P23" s="404"/>
      <c r="Q23" s="404"/>
      <c r="R23" s="58">
        <f>Y19</f>
        <v>10</v>
      </c>
      <c r="S23" s="88" t="s">
        <v>43</v>
      </c>
      <c r="T23" s="58">
        <f>W19</f>
        <v>15</v>
      </c>
      <c r="U23" s="404"/>
      <c r="V23" s="410"/>
      <c r="W23" s="56"/>
      <c r="X23" s="87" t="s">
        <v>43</v>
      </c>
      <c r="Y23" s="56"/>
      <c r="Z23" s="412"/>
      <c r="AC23" s="408"/>
      <c r="AD23" s="361"/>
      <c r="AE23" s="361"/>
      <c r="AF23" s="363"/>
      <c r="AG23" s="361"/>
      <c r="AH23" s="361"/>
      <c r="AI23" s="361"/>
      <c r="AJ23" s="363"/>
      <c r="AK23" s="361"/>
      <c r="AL23" s="361"/>
      <c r="AM23" s="361"/>
      <c r="AN23" s="363"/>
      <c r="AO23" s="361"/>
      <c r="AP23" s="361"/>
      <c r="AQ23" s="361"/>
      <c r="AR23" s="241"/>
      <c r="AS23" s="406"/>
      <c r="AT23" s="78"/>
    </row>
    <row r="24" spans="1:46" ht="21.95" customHeight="1" thickBot="1" x14ac:dyDescent="0.2">
      <c r="A24" s="409"/>
      <c r="B24" s="405"/>
      <c r="C24" s="62">
        <f>Y8</f>
        <v>0</v>
      </c>
      <c r="D24" s="89" t="s">
        <v>43</v>
      </c>
      <c r="E24" s="62">
        <f>W8</f>
        <v>0</v>
      </c>
      <c r="F24" s="405"/>
      <c r="G24" s="405"/>
      <c r="H24" s="62">
        <f>Y12</f>
        <v>0</v>
      </c>
      <c r="I24" s="89" t="s">
        <v>43</v>
      </c>
      <c r="J24" s="62">
        <f>W12</f>
        <v>0</v>
      </c>
      <c r="K24" s="405"/>
      <c r="L24" s="405"/>
      <c r="M24" s="62">
        <f>Y16</f>
        <v>0</v>
      </c>
      <c r="N24" s="89" t="s">
        <v>43</v>
      </c>
      <c r="O24" s="62">
        <f>W16</f>
        <v>0</v>
      </c>
      <c r="P24" s="405"/>
      <c r="Q24" s="405"/>
      <c r="R24" s="62">
        <f>Y20</f>
        <v>0</v>
      </c>
      <c r="S24" s="89" t="s">
        <v>43</v>
      </c>
      <c r="T24" s="62">
        <f>W20</f>
        <v>0</v>
      </c>
      <c r="U24" s="405"/>
      <c r="V24" s="411"/>
      <c r="W24" s="64"/>
      <c r="X24" s="90" t="s">
        <v>43</v>
      </c>
      <c r="Y24" s="64"/>
      <c r="Z24" s="413"/>
      <c r="AC24" s="409"/>
      <c r="AD24" s="362"/>
      <c r="AE24" s="362"/>
      <c r="AF24" s="364"/>
      <c r="AG24" s="362"/>
      <c r="AH24" s="362"/>
      <c r="AI24" s="362"/>
      <c r="AJ24" s="364"/>
      <c r="AK24" s="362"/>
      <c r="AL24" s="362"/>
      <c r="AM24" s="362"/>
      <c r="AN24" s="364"/>
      <c r="AO24" s="362"/>
      <c r="AP24" s="362"/>
      <c r="AQ24" s="362"/>
      <c r="AR24" s="242"/>
      <c r="AS24" s="407"/>
      <c r="AT24" s="78"/>
    </row>
    <row r="25" spans="1:46" ht="24.95" customHeight="1" x14ac:dyDescent="0.2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C25" s="352">
        <f>A25</f>
        <v>0</v>
      </c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</row>
    <row r="26" spans="1:46" ht="24.95" customHeight="1" x14ac:dyDescent="0.15"/>
    <row r="27" spans="1:46" ht="33.75" customHeight="1" x14ac:dyDescent="0.15"/>
    <row r="28" spans="1:46" ht="33.75" customHeight="1" x14ac:dyDescent="0.15"/>
    <row r="29" spans="1:46" ht="21.75" customHeight="1" x14ac:dyDescent="0.15"/>
    <row r="30" spans="1:46" ht="21.75" customHeight="1" x14ac:dyDescent="0.15"/>
    <row r="31" spans="1:46" ht="21.75" customHeight="1" x14ac:dyDescent="0.15"/>
    <row r="32" spans="1:4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4.95" customHeight="1" x14ac:dyDescent="0.15"/>
    <row r="50" ht="24.95" customHeight="1" x14ac:dyDescent="0.15"/>
    <row r="51" ht="32.25" customHeight="1" x14ac:dyDescent="0.15"/>
    <row r="52" ht="34.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spans="1:45" ht="21.95" customHeight="1" x14ac:dyDescent="0.15"/>
    <row r="66" spans="1:45" ht="21.95" customHeight="1" x14ac:dyDescent="0.15"/>
    <row r="67" spans="1:45" ht="21.95" customHeight="1" x14ac:dyDescent="0.15"/>
    <row r="68" spans="1:45" ht="21.95" customHeight="1" x14ac:dyDescent="0.15"/>
    <row r="69" spans="1:45" ht="21.95" customHeight="1" x14ac:dyDescent="0.15"/>
    <row r="70" spans="1:45" ht="21.95" customHeight="1" x14ac:dyDescent="0.15"/>
    <row r="71" spans="1:45" ht="21.95" customHeight="1" x14ac:dyDescent="0.15"/>
    <row r="72" spans="1:45" ht="21.95" customHeight="1" x14ac:dyDescent="0.15"/>
    <row r="73" spans="1:45" ht="24.95" customHeight="1" x14ac:dyDescent="0.15"/>
    <row r="74" spans="1:45" ht="24.9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55"/>
      <c r="AB74" s="55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45" ht="34.5" customHeight="1" x14ac:dyDescent="0.15">
      <c r="A75" s="4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55"/>
      <c r="AB75" s="55"/>
      <c r="AC75" s="82"/>
      <c r="AD75" s="52"/>
      <c r="AE75" s="52"/>
      <c r="AF75" s="52"/>
      <c r="AG75" s="83"/>
      <c r="AH75" s="52"/>
      <c r="AI75" s="52"/>
      <c r="AJ75" s="52"/>
      <c r="AK75" s="83"/>
      <c r="AL75" s="52"/>
      <c r="AM75" s="52"/>
      <c r="AN75" s="52"/>
      <c r="AO75" s="83"/>
      <c r="AP75" s="83"/>
      <c r="AQ75" s="83"/>
      <c r="AR75" s="83"/>
      <c r="AS75" s="84"/>
    </row>
    <row r="76" spans="1:45" ht="35.25" customHeight="1" x14ac:dyDescent="0.15">
      <c r="A76" s="4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55"/>
      <c r="AB76" s="55"/>
      <c r="AC76" s="82"/>
      <c r="AD76" s="52"/>
      <c r="AE76" s="52"/>
      <c r="AF76" s="52"/>
      <c r="AG76" s="83"/>
      <c r="AH76" s="52"/>
      <c r="AI76" s="52"/>
      <c r="AJ76" s="52"/>
      <c r="AK76" s="83"/>
      <c r="AL76" s="52"/>
      <c r="AM76" s="52"/>
      <c r="AN76" s="52"/>
      <c r="AO76" s="83"/>
      <c r="AP76" s="83"/>
      <c r="AQ76" s="83"/>
      <c r="AR76" s="83"/>
      <c r="AS76" s="84"/>
    </row>
    <row r="77" spans="1:45" ht="21.95" customHeight="1" x14ac:dyDescent="0.15">
      <c r="A77" s="8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5"/>
      <c r="AB77" s="55"/>
      <c r="AC77" s="81"/>
      <c r="AD77" s="52"/>
      <c r="AE77" s="52"/>
      <c r="AF77" s="53"/>
      <c r="AG77" s="52"/>
      <c r="AH77" s="52"/>
      <c r="AI77" s="52"/>
      <c r="AJ77" s="53"/>
      <c r="AK77" s="52"/>
      <c r="AL77" s="52"/>
      <c r="AM77" s="52"/>
      <c r="AN77" s="53"/>
      <c r="AO77" s="52"/>
      <c r="AP77" s="53"/>
      <c r="AQ77" s="53"/>
      <c r="AR77" s="53"/>
      <c r="AS77" s="85"/>
    </row>
    <row r="78" spans="1:45" ht="21.95" customHeight="1" x14ac:dyDescent="0.15">
      <c r="A78" s="81"/>
      <c r="B78" s="82"/>
      <c r="C78" s="52"/>
      <c r="D78" s="86"/>
      <c r="E78" s="52"/>
      <c r="F78" s="82"/>
      <c r="G78" s="82"/>
      <c r="H78" s="52"/>
      <c r="I78" s="86"/>
      <c r="J78" s="52"/>
      <c r="K78" s="82"/>
      <c r="L78" s="82"/>
      <c r="M78" s="52"/>
      <c r="N78" s="86"/>
      <c r="O78" s="52"/>
      <c r="P78" s="82"/>
      <c r="Q78" s="82"/>
      <c r="R78" s="52"/>
      <c r="S78" s="86"/>
      <c r="T78" s="52"/>
      <c r="U78" s="82"/>
      <c r="V78" s="82"/>
      <c r="W78" s="52"/>
      <c r="X78" s="86"/>
      <c r="Y78" s="52"/>
      <c r="Z78" s="82"/>
      <c r="AA78" s="55"/>
      <c r="AB78" s="55"/>
      <c r="AC78" s="81"/>
      <c r="AD78" s="52"/>
      <c r="AE78" s="52"/>
      <c r="AF78" s="53"/>
      <c r="AG78" s="52"/>
      <c r="AH78" s="52"/>
      <c r="AI78" s="52"/>
      <c r="AJ78" s="53"/>
      <c r="AK78" s="52"/>
      <c r="AL78" s="52"/>
      <c r="AM78" s="52"/>
      <c r="AN78" s="53"/>
      <c r="AO78" s="52"/>
      <c r="AP78" s="52"/>
      <c r="AQ78" s="52"/>
      <c r="AR78" s="52"/>
      <c r="AS78" s="85"/>
    </row>
    <row r="79" spans="1:45" ht="21.95" customHeight="1" x14ac:dyDescent="0.15">
      <c r="A79" s="81"/>
      <c r="B79" s="82"/>
      <c r="C79" s="52"/>
      <c r="D79" s="86"/>
      <c r="E79" s="52"/>
      <c r="F79" s="82"/>
      <c r="G79" s="82"/>
      <c r="H79" s="52"/>
      <c r="I79" s="86"/>
      <c r="J79" s="52"/>
      <c r="K79" s="82"/>
      <c r="L79" s="82"/>
      <c r="M79" s="52"/>
      <c r="N79" s="86"/>
      <c r="O79" s="52"/>
      <c r="P79" s="82"/>
      <c r="Q79" s="82"/>
      <c r="R79" s="52"/>
      <c r="S79" s="86"/>
      <c r="T79" s="52"/>
      <c r="U79" s="82"/>
      <c r="V79" s="82"/>
      <c r="W79" s="52"/>
      <c r="X79" s="86"/>
      <c r="Y79" s="52"/>
      <c r="Z79" s="82"/>
      <c r="AA79" s="55"/>
      <c r="AB79" s="55"/>
      <c r="AC79" s="81"/>
      <c r="AD79" s="52"/>
      <c r="AE79" s="52"/>
      <c r="AF79" s="53"/>
      <c r="AG79" s="52"/>
      <c r="AH79" s="52"/>
      <c r="AI79" s="52"/>
      <c r="AJ79" s="53"/>
      <c r="AK79" s="52"/>
      <c r="AL79" s="52"/>
      <c r="AM79" s="52"/>
      <c r="AN79" s="53"/>
      <c r="AO79" s="52"/>
      <c r="AP79" s="52"/>
      <c r="AQ79" s="52"/>
      <c r="AR79" s="52"/>
      <c r="AS79" s="85"/>
    </row>
    <row r="80" spans="1:45" ht="21.95" customHeight="1" x14ac:dyDescent="0.15">
      <c r="A80" s="81"/>
      <c r="B80" s="82"/>
      <c r="C80" s="52"/>
      <c r="D80" s="86"/>
      <c r="E80" s="52"/>
      <c r="F80" s="82"/>
      <c r="G80" s="82"/>
      <c r="H80" s="52"/>
      <c r="I80" s="86"/>
      <c r="J80" s="52"/>
      <c r="K80" s="82"/>
      <c r="L80" s="82"/>
      <c r="M80" s="52"/>
      <c r="N80" s="86"/>
      <c r="O80" s="52"/>
      <c r="P80" s="82"/>
      <c r="Q80" s="82"/>
      <c r="R80" s="52"/>
      <c r="S80" s="86"/>
      <c r="T80" s="52"/>
      <c r="U80" s="82"/>
      <c r="V80" s="82"/>
      <c r="W80" s="52"/>
      <c r="X80" s="86"/>
      <c r="Y80" s="52"/>
      <c r="Z80" s="82"/>
      <c r="AA80" s="55"/>
      <c r="AB80" s="55"/>
      <c r="AC80" s="81"/>
      <c r="AD80" s="52"/>
      <c r="AE80" s="52"/>
      <c r="AF80" s="53"/>
      <c r="AG80" s="52"/>
      <c r="AH80" s="52"/>
      <c r="AI80" s="52"/>
      <c r="AJ80" s="53"/>
      <c r="AK80" s="52"/>
      <c r="AL80" s="52"/>
      <c r="AM80" s="52"/>
      <c r="AN80" s="53"/>
      <c r="AO80" s="52"/>
      <c r="AP80" s="52"/>
      <c r="AQ80" s="52"/>
      <c r="AR80" s="52"/>
      <c r="AS80" s="85"/>
    </row>
    <row r="81" spans="1:45" ht="21.95" customHeight="1" x14ac:dyDescent="0.15">
      <c r="A81" s="8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5"/>
      <c r="AB81" s="55"/>
      <c r="AC81" s="81"/>
      <c r="AD81" s="52"/>
      <c r="AE81" s="52"/>
      <c r="AF81" s="53"/>
      <c r="AG81" s="52"/>
      <c r="AH81" s="52"/>
      <c r="AI81" s="52"/>
      <c r="AJ81" s="53"/>
      <c r="AK81" s="52"/>
      <c r="AL81" s="52"/>
      <c r="AM81" s="52"/>
      <c r="AN81" s="53"/>
      <c r="AO81" s="52"/>
      <c r="AP81" s="53"/>
      <c r="AQ81" s="53"/>
      <c r="AR81" s="53"/>
      <c r="AS81" s="85"/>
    </row>
    <row r="82" spans="1:45" ht="21.95" customHeight="1" x14ac:dyDescent="0.15">
      <c r="A82" s="81"/>
      <c r="B82" s="82"/>
      <c r="C82" s="52"/>
      <c r="D82" s="86"/>
      <c r="E82" s="52"/>
      <c r="F82" s="82"/>
      <c r="G82" s="82"/>
      <c r="H82" s="52"/>
      <c r="I82" s="86"/>
      <c r="J82" s="52"/>
      <c r="K82" s="82"/>
      <c r="L82" s="82"/>
      <c r="M82" s="52"/>
      <c r="N82" s="86"/>
      <c r="O82" s="52"/>
      <c r="P82" s="82"/>
      <c r="Q82" s="82"/>
      <c r="R82" s="52"/>
      <c r="S82" s="86"/>
      <c r="T82" s="52"/>
      <c r="U82" s="82"/>
      <c r="V82" s="82"/>
      <c r="W82" s="52"/>
      <c r="X82" s="86"/>
      <c r="Y82" s="52"/>
      <c r="Z82" s="82"/>
      <c r="AA82" s="55"/>
      <c r="AB82" s="55"/>
      <c r="AC82" s="81"/>
      <c r="AD82" s="52"/>
      <c r="AE82" s="52"/>
      <c r="AF82" s="53"/>
      <c r="AG82" s="52"/>
      <c r="AH82" s="52"/>
      <c r="AI82" s="52"/>
      <c r="AJ82" s="53"/>
      <c r="AK82" s="52"/>
      <c r="AL82" s="52"/>
      <c r="AM82" s="52"/>
      <c r="AN82" s="53"/>
      <c r="AO82" s="52"/>
      <c r="AP82" s="52"/>
      <c r="AQ82" s="52"/>
      <c r="AR82" s="52"/>
      <c r="AS82" s="85"/>
    </row>
    <row r="83" spans="1:45" ht="21.95" customHeight="1" x14ac:dyDescent="0.15">
      <c r="A83" s="81"/>
      <c r="B83" s="82"/>
      <c r="C83" s="52"/>
      <c r="D83" s="86"/>
      <c r="E83" s="52"/>
      <c r="F83" s="82"/>
      <c r="G83" s="82"/>
      <c r="H83" s="52"/>
      <c r="I83" s="86"/>
      <c r="J83" s="52"/>
      <c r="K83" s="82"/>
      <c r="L83" s="82"/>
      <c r="M83" s="52"/>
      <c r="N83" s="86"/>
      <c r="O83" s="52"/>
      <c r="P83" s="82"/>
      <c r="Q83" s="82"/>
      <c r="R83" s="52"/>
      <c r="S83" s="86"/>
      <c r="T83" s="52"/>
      <c r="U83" s="82"/>
      <c r="V83" s="82"/>
      <c r="W83" s="52"/>
      <c r="X83" s="86"/>
      <c r="Y83" s="52"/>
      <c r="Z83" s="82"/>
      <c r="AA83" s="55"/>
      <c r="AB83" s="55"/>
      <c r="AC83" s="81"/>
      <c r="AD83" s="52"/>
      <c r="AE83" s="52"/>
      <c r="AF83" s="53"/>
      <c r="AG83" s="52"/>
      <c r="AH83" s="52"/>
      <c r="AI83" s="52"/>
      <c r="AJ83" s="53"/>
      <c r="AK83" s="52"/>
      <c r="AL83" s="52"/>
      <c r="AM83" s="52"/>
      <c r="AN83" s="53"/>
      <c r="AO83" s="52"/>
      <c r="AP83" s="52"/>
      <c r="AQ83" s="52"/>
      <c r="AR83" s="52"/>
      <c r="AS83" s="85"/>
    </row>
    <row r="84" spans="1:45" ht="21.95" customHeight="1" x14ac:dyDescent="0.15">
      <c r="A84" s="81"/>
      <c r="B84" s="82"/>
      <c r="C84" s="52"/>
      <c r="D84" s="86"/>
      <c r="E84" s="52"/>
      <c r="F84" s="82"/>
      <c r="G84" s="82"/>
      <c r="H84" s="52"/>
      <c r="I84" s="86"/>
      <c r="J84" s="52"/>
      <c r="K84" s="82"/>
      <c r="L84" s="82"/>
      <c r="M84" s="52"/>
      <c r="N84" s="86"/>
      <c r="O84" s="52"/>
      <c r="P84" s="82"/>
      <c r="Q84" s="82"/>
      <c r="R84" s="52"/>
      <c r="S84" s="86"/>
      <c r="T84" s="52"/>
      <c r="U84" s="82"/>
      <c r="V84" s="82"/>
      <c r="W84" s="52"/>
      <c r="X84" s="86"/>
      <c r="Y84" s="52"/>
      <c r="Z84" s="82"/>
      <c r="AA84" s="55"/>
      <c r="AB84" s="55"/>
      <c r="AC84" s="81"/>
      <c r="AD84" s="52"/>
      <c r="AE84" s="52"/>
      <c r="AF84" s="53"/>
      <c r="AG84" s="52"/>
      <c r="AH84" s="52"/>
      <c r="AI84" s="52"/>
      <c r="AJ84" s="53"/>
      <c r="AK84" s="52"/>
      <c r="AL84" s="52"/>
      <c r="AM84" s="52"/>
      <c r="AN84" s="53"/>
      <c r="AO84" s="52"/>
      <c r="AP84" s="52"/>
      <c r="AQ84" s="52"/>
      <c r="AR84" s="52"/>
      <c r="AS84" s="85"/>
    </row>
    <row r="85" spans="1:45" ht="21.95" customHeight="1" x14ac:dyDescent="0.15">
      <c r="A85" s="8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5"/>
      <c r="AB85" s="55"/>
      <c r="AC85" s="81"/>
      <c r="AD85" s="52"/>
      <c r="AE85" s="52"/>
      <c r="AF85" s="53"/>
      <c r="AG85" s="52"/>
      <c r="AH85" s="52"/>
      <c r="AI85" s="52"/>
      <c r="AJ85" s="53"/>
      <c r="AK85" s="52"/>
      <c r="AL85" s="52"/>
      <c r="AM85" s="52"/>
      <c r="AN85" s="53"/>
      <c r="AO85" s="52"/>
      <c r="AP85" s="53"/>
      <c r="AQ85" s="53"/>
      <c r="AR85" s="53"/>
      <c r="AS85" s="85"/>
    </row>
    <row r="86" spans="1:45" ht="21.95" customHeight="1" x14ac:dyDescent="0.15">
      <c r="A86" s="81"/>
      <c r="B86" s="82"/>
      <c r="C86" s="52"/>
      <c r="D86" s="86"/>
      <c r="E86" s="52"/>
      <c r="F86" s="82"/>
      <c r="G86" s="82"/>
      <c r="H86" s="52"/>
      <c r="I86" s="86"/>
      <c r="J86" s="52"/>
      <c r="K86" s="82"/>
      <c r="L86" s="82"/>
      <c r="M86" s="52"/>
      <c r="N86" s="86"/>
      <c r="O86" s="52"/>
      <c r="P86" s="82"/>
      <c r="Q86" s="82"/>
      <c r="R86" s="52"/>
      <c r="S86" s="86"/>
      <c r="T86" s="52"/>
      <c r="U86" s="82"/>
      <c r="V86" s="82"/>
      <c r="W86" s="52"/>
      <c r="X86" s="86"/>
      <c r="Y86" s="52"/>
      <c r="Z86" s="82"/>
      <c r="AA86" s="55"/>
      <c r="AB86" s="55"/>
      <c r="AC86" s="81"/>
      <c r="AD86" s="52"/>
      <c r="AE86" s="52"/>
      <c r="AF86" s="53"/>
      <c r="AG86" s="52"/>
      <c r="AH86" s="52"/>
      <c r="AI86" s="52"/>
      <c r="AJ86" s="53"/>
      <c r="AK86" s="52"/>
      <c r="AL86" s="52"/>
      <c r="AM86" s="52"/>
      <c r="AN86" s="53"/>
      <c r="AO86" s="52"/>
      <c r="AP86" s="52"/>
      <c r="AQ86" s="52"/>
      <c r="AR86" s="52"/>
      <c r="AS86" s="85"/>
    </row>
    <row r="87" spans="1:45" ht="21.95" customHeight="1" x14ac:dyDescent="0.15">
      <c r="A87" s="81"/>
      <c r="B87" s="82"/>
      <c r="C87" s="52"/>
      <c r="D87" s="86"/>
      <c r="E87" s="52"/>
      <c r="F87" s="82"/>
      <c r="G87" s="82"/>
      <c r="H87" s="52"/>
      <c r="I87" s="86"/>
      <c r="J87" s="52"/>
      <c r="K87" s="82"/>
      <c r="L87" s="82"/>
      <c r="M87" s="52"/>
      <c r="N87" s="86"/>
      <c r="O87" s="52"/>
      <c r="P87" s="82"/>
      <c r="Q87" s="82"/>
      <c r="R87" s="52"/>
      <c r="S87" s="86"/>
      <c r="T87" s="52"/>
      <c r="U87" s="82"/>
      <c r="V87" s="82"/>
      <c r="W87" s="52"/>
      <c r="X87" s="86"/>
      <c r="Y87" s="52"/>
      <c r="Z87" s="82"/>
      <c r="AA87" s="55"/>
      <c r="AB87" s="55"/>
      <c r="AC87" s="81"/>
      <c r="AD87" s="52"/>
      <c r="AE87" s="52"/>
      <c r="AF87" s="53"/>
      <c r="AG87" s="52"/>
      <c r="AH87" s="52"/>
      <c r="AI87" s="52"/>
      <c r="AJ87" s="53"/>
      <c r="AK87" s="52"/>
      <c r="AL87" s="52"/>
      <c r="AM87" s="52"/>
      <c r="AN87" s="53"/>
      <c r="AO87" s="52"/>
      <c r="AP87" s="52"/>
      <c r="AQ87" s="52"/>
      <c r="AR87" s="52"/>
      <c r="AS87" s="85"/>
    </row>
    <row r="88" spans="1:45" ht="21.95" customHeight="1" x14ac:dyDescent="0.15">
      <c r="A88" s="81"/>
      <c r="B88" s="82"/>
      <c r="C88" s="52"/>
      <c r="D88" s="86"/>
      <c r="E88" s="52"/>
      <c r="F88" s="82"/>
      <c r="G88" s="82"/>
      <c r="H88" s="52"/>
      <c r="I88" s="86"/>
      <c r="J88" s="52"/>
      <c r="K88" s="82"/>
      <c r="L88" s="82"/>
      <c r="M88" s="52"/>
      <c r="N88" s="86"/>
      <c r="O88" s="52"/>
      <c r="P88" s="82"/>
      <c r="Q88" s="82"/>
      <c r="R88" s="52"/>
      <c r="S88" s="86"/>
      <c r="T88" s="52"/>
      <c r="U88" s="82"/>
      <c r="V88" s="82"/>
      <c r="W88" s="52"/>
      <c r="X88" s="86"/>
      <c r="Y88" s="52"/>
      <c r="Z88" s="82"/>
      <c r="AA88" s="55"/>
      <c r="AB88" s="55"/>
      <c r="AC88" s="81"/>
      <c r="AD88" s="52"/>
      <c r="AE88" s="52"/>
      <c r="AF88" s="53"/>
      <c r="AG88" s="52"/>
      <c r="AH88" s="52"/>
      <c r="AI88" s="52"/>
      <c r="AJ88" s="53"/>
      <c r="AK88" s="52"/>
      <c r="AL88" s="52"/>
      <c r="AM88" s="52"/>
      <c r="AN88" s="53"/>
      <c r="AO88" s="52"/>
      <c r="AP88" s="52"/>
      <c r="AQ88" s="52"/>
      <c r="AR88" s="52"/>
      <c r="AS88" s="85"/>
    </row>
    <row r="89" spans="1:45" ht="21.95" customHeight="1" x14ac:dyDescent="0.15">
      <c r="A89" s="8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5"/>
      <c r="AB89" s="55"/>
      <c r="AC89" s="81"/>
      <c r="AD89" s="52"/>
      <c r="AE89" s="52"/>
      <c r="AF89" s="53"/>
      <c r="AG89" s="52"/>
      <c r="AH89" s="52"/>
      <c r="AI89" s="52"/>
      <c r="AJ89" s="53"/>
      <c r="AK89" s="52"/>
      <c r="AL89" s="52"/>
      <c r="AM89" s="52"/>
      <c r="AN89" s="53"/>
      <c r="AO89" s="52"/>
      <c r="AP89" s="53"/>
      <c r="AQ89" s="53"/>
      <c r="AR89" s="53"/>
      <c r="AS89" s="85"/>
    </row>
    <row r="90" spans="1:45" ht="21.95" customHeight="1" x14ac:dyDescent="0.15">
      <c r="A90" s="81"/>
      <c r="B90" s="82"/>
      <c r="C90" s="52"/>
      <c r="D90" s="86"/>
      <c r="E90" s="52"/>
      <c r="F90" s="82"/>
      <c r="G90" s="82"/>
      <c r="H90" s="52"/>
      <c r="I90" s="86"/>
      <c r="J90" s="52"/>
      <c r="K90" s="82"/>
      <c r="L90" s="82"/>
      <c r="M90" s="52"/>
      <c r="N90" s="86"/>
      <c r="O90" s="52"/>
      <c r="P90" s="82"/>
      <c r="Q90" s="82"/>
      <c r="R90" s="52"/>
      <c r="S90" s="86"/>
      <c r="T90" s="52"/>
      <c r="U90" s="82"/>
      <c r="V90" s="82"/>
      <c r="W90" s="52"/>
      <c r="X90" s="86"/>
      <c r="Y90" s="52"/>
      <c r="Z90" s="82"/>
      <c r="AA90" s="55"/>
      <c r="AB90" s="55"/>
      <c r="AC90" s="81"/>
      <c r="AD90" s="52"/>
      <c r="AE90" s="52"/>
      <c r="AF90" s="53"/>
      <c r="AG90" s="52"/>
      <c r="AH90" s="52"/>
      <c r="AI90" s="52"/>
      <c r="AJ90" s="53"/>
      <c r="AK90" s="52"/>
      <c r="AL90" s="52"/>
      <c r="AM90" s="52"/>
      <c r="AN90" s="53"/>
      <c r="AO90" s="52"/>
      <c r="AP90" s="52"/>
      <c r="AQ90" s="52"/>
      <c r="AR90" s="52"/>
      <c r="AS90" s="85"/>
    </row>
    <row r="91" spans="1:45" ht="21.95" customHeight="1" x14ac:dyDescent="0.15">
      <c r="A91" s="81"/>
      <c r="B91" s="82"/>
      <c r="C91" s="52"/>
      <c r="D91" s="86"/>
      <c r="E91" s="52"/>
      <c r="F91" s="82"/>
      <c r="G91" s="82"/>
      <c r="H91" s="52"/>
      <c r="I91" s="86"/>
      <c r="J91" s="52"/>
      <c r="K91" s="82"/>
      <c r="L91" s="82"/>
      <c r="M91" s="52"/>
      <c r="N91" s="86"/>
      <c r="O91" s="52"/>
      <c r="P91" s="82"/>
      <c r="Q91" s="82"/>
      <c r="R91" s="52"/>
      <c r="S91" s="86"/>
      <c r="T91" s="52"/>
      <c r="U91" s="82"/>
      <c r="V91" s="82"/>
      <c r="W91" s="52"/>
      <c r="X91" s="86"/>
      <c r="Y91" s="52"/>
      <c r="Z91" s="82"/>
      <c r="AA91" s="55"/>
      <c r="AB91" s="55"/>
      <c r="AC91" s="81"/>
      <c r="AD91" s="52"/>
      <c r="AE91" s="52"/>
      <c r="AF91" s="53"/>
      <c r="AG91" s="52"/>
      <c r="AH91" s="52"/>
      <c r="AI91" s="52"/>
      <c r="AJ91" s="53"/>
      <c r="AK91" s="52"/>
      <c r="AL91" s="52"/>
      <c r="AM91" s="52"/>
      <c r="AN91" s="53"/>
      <c r="AO91" s="52"/>
      <c r="AP91" s="52"/>
      <c r="AQ91" s="52"/>
      <c r="AR91" s="52"/>
      <c r="AS91" s="85"/>
    </row>
    <row r="92" spans="1:45" ht="21.95" customHeight="1" x14ac:dyDescent="0.15">
      <c r="A92" s="81"/>
      <c r="B92" s="82"/>
      <c r="C92" s="52"/>
      <c r="D92" s="86"/>
      <c r="E92" s="52"/>
      <c r="F92" s="82"/>
      <c r="G92" s="82"/>
      <c r="H92" s="52"/>
      <c r="I92" s="86"/>
      <c r="J92" s="52"/>
      <c r="K92" s="82"/>
      <c r="L92" s="82"/>
      <c r="M92" s="52"/>
      <c r="N92" s="86"/>
      <c r="O92" s="52"/>
      <c r="P92" s="82"/>
      <c r="Q92" s="82"/>
      <c r="R92" s="52"/>
      <c r="S92" s="86"/>
      <c r="T92" s="52"/>
      <c r="U92" s="82"/>
      <c r="V92" s="82"/>
      <c r="W92" s="52"/>
      <c r="X92" s="86"/>
      <c r="Y92" s="52"/>
      <c r="Z92" s="82"/>
      <c r="AA92" s="55"/>
      <c r="AB92" s="55"/>
      <c r="AC92" s="81"/>
      <c r="AD92" s="52"/>
      <c r="AE92" s="52"/>
      <c r="AF92" s="53"/>
      <c r="AG92" s="52"/>
      <c r="AH92" s="52"/>
      <c r="AI92" s="52"/>
      <c r="AJ92" s="53"/>
      <c r="AK92" s="52"/>
      <c r="AL92" s="52"/>
      <c r="AM92" s="52"/>
      <c r="AN92" s="53"/>
      <c r="AO92" s="52"/>
      <c r="AP92" s="52"/>
      <c r="AQ92" s="52"/>
      <c r="AR92" s="52"/>
      <c r="AS92" s="85"/>
    </row>
    <row r="93" spans="1:45" ht="21.95" customHeight="1" x14ac:dyDescent="0.15">
      <c r="A93" s="8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5"/>
      <c r="AB93" s="55"/>
      <c r="AC93" s="81"/>
      <c r="AD93" s="52"/>
      <c r="AE93" s="52"/>
      <c r="AF93" s="53"/>
      <c r="AG93" s="52"/>
      <c r="AH93" s="52"/>
      <c r="AI93" s="52"/>
      <c r="AJ93" s="53"/>
      <c r="AK93" s="52"/>
      <c r="AL93" s="52"/>
      <c r="AM93" s="52"/>
      <c r="AN93" s="53"/>
      <c r="AO93" s="52"/>
      <c r="AP93" s="53"/>
      <c r="AQ93" s="53"/>
      <c r="AR93" s="53"/>
      <c r="AS93" s="85"/>
    </row>
    <row r="94" spans="1:45" ht="21.95" customHeight="1" x14ac:dyDescent="0.15">
      <c r="A94" s="81"/>
      <c r="B94" s="82"/>
      <c r="C94" s="52"/>
      <c r="D94" s="86"/>
      <c r="E94" s="52"/>
      <c r="F94" s="82"/>
      <c r="G94" s="82"/>
      <c r="H94" s="52"/>
      <c r="I94" s="86"/>
      <c r="J94" s="52"/>
      <c r="K94" s="82"/>
      <c r="L94" s="82"/>
      <c r="M94" s="52"/>
      <c r="N94" s="86"/>
      <c r="O94" s="52"/>
      <c r="P94" s="82"/>
      <c r="Q94" s="82"/>
      <c r="R94" s="52"/>
      <c r="S94" s="86"/>
      <c r="T94" s="52"/>
      <c r="U94" s="82"/>
      <c r="V94" s="82"/>
      <c r="W94" s="52"/>
      <c r="X94" s="86"/>
      <c r="Y94" s="52"/>
      <c r="Z94" s="82"/>
      <c r="AA94" s="55"/>
      <c r="AB94" s="55"/>
      <c r="AC94" s="81"/>
      <c r="AD94" s="52"/>
      <c r="AE94" s="52"/>
      <c r="AF94" s="53"/>
      <c r="AG94" s="52"/>
      <c r="AH94" s="52"/>
      <c r="AI94" s="52"/>
      <c r="AJ94" s="53"/>
      <c r="AK94" s="52"/>
      <c r="AL94" s="52"/>
      <c r="AM94" s="52"/>
      <c r="AN94" s="53"/>
      <c r="AO94" s="52"/>
      <c r="AP94" s="52"/>
      <c r="AQ94" s="52"/>
      <c r="AR94" s="52"/>
      <c r="AS94" s="85"/>
    </row>
    <row r="95" spans="1:45" ht="21.95" customHeight="1" x14ac:dyDescent="0.15">
      <c r="A95" s="81"/>
      <c r="B95" s="82"/>
      <c r="C95" s="52"/>
      <c r="D95" s="86"/>
      <c r="E95" s="52"/>
      <c r="F95" s="82"/>
      <c r="G95" s="82"/>
      <c r="H95" s="52"/>
      <c r="I95" s="86"/>
      <c r="J95" s="52"/>
      <c r="K95" s="82"/>
      <c r="L95" s="82"/>
      <c r="M95" s="52"/>
      <c r="N95" s="86"/>
      <c r="O95" s="52"/>
      <c r="P95" s="82"/>
      <c r="Q95" s="82"/>
      <c r="R95" s="52"/>
      <c r="S95" s="86"/>
      <c r="T95" s="52"/>
      <c r="U95" s="82"/>
      <c r="V95" s="82"/>
      <c r="W95" s="52"/>
      <c r="X95" s="86"/>
      <c r="Y95" s="52"/>
      <c r="Z95" s="82"/>
      <c r="AA95" s="55"/>
      <c r="AB95" s="55"/>
      <c r="AC95" s="81"/>
      <c r="AD95" s="52"/>
      <c r="AE95" s="52"/>
      <c r="AF95" s="53"/>
      <c r="AG95" s="52"/>
      <c r="AH95" s="52"/>
      <c r="AI95" s="52"/>
      <c r="AJ95" s="53"/>
      <c r="AK95" s="52"/>
      <c r="AL95" s="52"/>
      <c r="AM95" s="52"/>
      <c r="AN95" s="53"/>
      <c r="AO95" s="52"/>
      <c r="AP95" s="52"/>
      <c r="AQ95" s="52"/>
      <c r="AR95" s="52"/>
      <c r="AS95" s="85"/>
    </row>
    <row r="96" spans="1:45" ht="21.95" customHeight="1" x14ac:dyDescent="0.15">
      <c r="A96" s="81"/>
      <c r="B96" s="82"/>
      <c r="C96" s="52"/>
      <c r="D96" s="86"/>
      <c r="E96" s="52"/>
      <c r="F96" s="82"/>
      <c r="G96" s="82"/>
      <c r="H96" s="52"/>
      <c r="I96" s="86"/>
      <c r="J96" s="52"/>
      <c r="K96" s="82"/>
      <c r="L96" s="82"/>
      <c r="M96" s="52"/>
      <c r="N96" s="86"/>
      <c r="O96" s="52"/>
      <c r="P96" s="82"/>
      <c r="Q96" s="82"/>
      <c r="R96" s="52"/>
      <c r="S96" s="86"/>
      <c r="T96" s="52"/>
      <c r="U96" s="82"/>
      <c r="V96" s="82"/>
      <c r="W96" s="52"/>
      <c r="X96" s="86"/>
      <c r="Y96" s="52"/>
      <c r="Z96" s="82"/>
      <c r="AA96" s="55"/>
      <c r="AB96" s="55"/>
      <c r="AC96" s="81"/>
      <c r="AD96" s="52"/>
      <c r="AE96" s="52"/>
      <c r="AF96" s="53"/>
      <c r="AG96" s="52"/>
      <c r="AH96" s="52"/>
      <c r="AI96" s="52"/>
      <c r="AJ96" s="53"/>
      <c r="AK96" s="52"/>
      <c r="AL96" s="52"/>
      <c r="AM96" s="52"/>
      <c r="AN96" s="53"/>
      <c r="AO96" s="52"/>
      <c r="AP96" s="52"/>
      <c r="AQ96" s="52"/>
      <c r="AR96" s="52"/>
      <c r="AS96" s="85"/>
    </row>
    <row r="97" spans="1:45" ht="24.95" customHeight="1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24.95" customHeight="1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24.95" customHeight="1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24.95" customHeight="1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24.95" customHeight="1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24.95" customHeight="1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24.9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24.95" customHeight="1" x14ac:dyDescent="0.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24.95" customHeight="1" x14ac:dyDescent="0.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24.95" customHeight="1" x14ac:dyDescent="0.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24.95" customHeight="1" x14ac:dyDescent="0.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24.95" customHeight="1" x14ac:dyDescent="0.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24.95" customHeight="1" x14ac:dyDescent="0.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24.95" customHeight="1" x14ac:dyDescent="0.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24.95" customHeight="1" x14ac:dyDescent="0.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24.95" customHeight="1" x14ac:dyDescent="0.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24.95" customHeight="1" x14ac:dyDescent="0.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24.95" customHeight="1" x14ac:dyDescent="0.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24.95" customHeight="1" x14ac:dyDescent="0.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24.95" customHeight="1" x14ac:dyDescent="0.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24.95" customHeight="1" x14ac:dyDescent="0.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24.95" customHeight="1" x14ac:dyDescent="0.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24.95" customHeight="1" x14ac:dyDescent="0.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24.95" customHeight="1" x14ac:dyDescent="0.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4.95" customHeight="1" x14ac:dyDescent="0.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24.95" customHeight="1" x14ac:dyDescent="0.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24.95" customHeight="1" x14ac:dyDescent="0.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24.95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24.95" customHeight="1" x14ac:dyDescent="0.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24.95" customHeight="1" x14ac:dyDescent="0.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x14ac:dyDescent="0.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x14ac:dyDescent="0.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x14ac:dyDescent="0.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x14ac:dyDescent="0.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x14ac:dyDescent="0.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x14ac:dyDescent="0.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x14ac:dyDescent="0.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x14ac:dyDescent="0.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x14ac:dyDescent="0.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x14ac:dyDescent="0.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x14ac:dyDescent="0.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x14ac:dyDescent="0.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x14ac:dyDescent="0.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x14ac:dyDescent="0.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x14ac:dyDescent="0.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x14ac:dyDescent="0.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x14ac:dyDescent="0.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x14ac:dyDescent="0.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x14ac:dyDescent="0.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x14ac:dyDescent="0.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x14ac:dyDescent="0.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x14ac:dyDescent="0.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x14ac:dyDescent="0.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x14ac:dyDescent="0.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x14ac:dyDescent="0.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x14ac:dyDescent="0.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  <vt:lpstr>Gコート</vt:lpstr>
      <vt:lpstr>Hコート</vt:lpstr>
      <vt:lpstr>Iコート</vt:lpstr>
      <vt:lpstr>Jコート</vt:lpstr>
      <vt:lpstr>Kコート</vt:lpstr>
      <vt:lpstr>Lコート</vt:lpstr>
      <vt:lpstr>サブAコート</vt:lpstr>
      <vt:lpstr>サブBコート</vt:lpstr>
      <vt:lpstr>サブCコート</vt:lpstr>
      <vt:lpstr>サブDコート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2016-09-04T13:12:03Z</dcterms:created>
  <dcterms:modified xsi:type="dcterms:W3CDTF">2016-09-13T13:28:59Z</dcterms:modified>
</cp:coreProperties>
</file>