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8085" activeTab="0"/>
  </bookViews>
  <sheets>
    <sheet name="総合順位" sheetId="1" r:id="rId1"/>
    <sheet name="総合順位(新聞用)" sheetId="2" r:id="rId2"/>
    <sheet name="Aコート" sheetId="3" r:id="rId3"/>
    <sheet name="Bコート" sheetId="4" r:id="rId4"/>
    <sheet name="Cコート" sheetId="5" r:id="rId5"/>
    <sheet name="Dコート" sheetId="6" r:id="rId6"/>
    <sheet name="Eコート" sheetId="7" r:id="rId7"/>
    <sheet name="Fコート" sheetId="8" r:id="rId8"/>
    <sheet name="Gコート" sheetId="9" r:id="rId9"/>
    <sheet name="Hコート" sheetId="10" r:id="rId10"/>
    <sheet name="Iコート" sheetId="11" r:id="rId11"/>
    <sheet name="Jコート" sheetId="12" r:id="rId12"/>
    <sheet name="Kコート" sheetId="13" r:id="rId13"/>
    <sheet name="Lコート" sheetId="14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<sst xmlns="http://schemas.openxmlformats.org/spreadsheetml/2006/main" count="1655" uniqueCount="94">
  <si>
    <t>優勝</t>
  </si>
  <si>
    <t>2位</t>
  </si>
  <si>
    <t>3位</t>
  </si>
  <si>
    <t>4位</t>
  </si>
  <si>
    <t>5位</t>
  </si>
  <si>
    <t>6位</t>
  </si>
  <si>
    <t>7位</t>
  </si>
  <si>
    <t>グループ</t>
  </si>
  <si>
    <t>コート</t>
  </si>
  <si>
    <t>トリム</t>
  </si>
  <si>
    <t>レディース</t>
  </si>
  <si>
    <t>西三河ソフトバレーボール　岡崎大会</t>
  </si>
  <si>
    <t>平成27年3月22日　日曜日</t>
  </si>
  <si>
    <t>岡崎市体育館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</si>
  <si>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</si>
  <si>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</si>
  <si>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</si>
  <si>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</si>
  <si>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</si>
  <si>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</si>
  <si>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</si>
  <si>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</si>
  <si>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</si>
  <si>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</si>
  <si>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</si>
  <si>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</si>
  <si>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トリム３０歳</t>
  </si>
  <si>
    <t>Ａコート    Ａグループ</t>
  </si>
  <si>
    <t>勝　　敗</t>
  </si>
  <si>
    <t>順位</t>
  </si>
  <si>
    <t>セ　ッ　ト</t>
  </si>
  <si>
    <t>得　　点</t>
  </si>
  <si>
    <t>順　位</t>
  </si>
  <si>
    <t>Ａ</t>
  </si>
  <si>
    <t>Ｂ</t>
  </si>
  <si>
    <t>チーム名</t>
  </si>
  <si>
    <t>　　　　　順位</t>
  </si>
  <si>
    <t>勝</t>
  </si>
  <si>
    <t>敗</t>
  </si>
  <si>
    <t>％</t>
  </si>
  <si>
    <t>-</t>
  </si>
  <si>
    <t>Ｂコート    Ｂグループ</t>
  </si>
  <si>
    <t>セ　ッ　ト</t>
  </si>
  <si>
    <t>Ａ</t>
  </si>
  <si>
    <t>Ｂ</t>
  </si>
  <si>
    <t>-</t>
  </si>
  <si>
    <t>-</t>
  </si>
  <si>
    <t>-</t>
  </si>
  <si>
    <t>-</t>
  </si>
  <si>
    <t>Ｃコート    Ｃグループ</t>
  </si>
  <si>
    <t>セ　ッ　ト</t>
  </si>
  <si>
    <t>Ａ</t>
  </si>
  <si>
    <t>％</t>
  </si>
  <si>
    <t>％</t>
  </si>
  <si>
    <t>-</t>
  </si>
  <si>
    <t>-</t>
  </si>
  <si>
    <t>-</t>
  </si>
  <si>
    <t>Ｄコート    Ｄグループ</t>
  </si>
  <si>
    <t>セ　ッ　ト</t>
  </si>
  <si>
    <t>Ａ</t>
  </si>
  <si>
    <t>Ｂ</t>
  </si>
  <si>
    <t>-</t>
  </si>
  <si>
    <t>-</t>
  </si>
  <si>
    <t>-</t>
  </si>
  <si>
    <t>-</t>
  </si>
  <si>
    <t>Ｇコート    Ｅグループ</t>
  </si>
  <si>
    <t>-</t>
  </si>
  <si>
    <t>Ｈコート    Ｆグループ</t>
  </si>
  <si>
    <t>Ｉ コート    Ｇグループ</t>
  </si>
  <si>
    <t>セ　ッ　ト</t>
  </si>
  <si>
    <t>Ａ</t>
  </si>
  <si>
    <t>Ｂ</t>
  </si>
  <si>
    <t>-</t>
  </si>
  <si>
    <t>レディース４０歳</t>
  </si>
  <si>
    <t>Ｆコート    Ｂグループ</t>
  </si>
  <si>
    <t>％</t>
  </si>
  <si>
    <t>-</t>
  </si>
  <si>
    <t>-</t>
  </si>
  <si>
    <t>Ｊコート    Ｃグループ</t>
  </si>
  <si>
    <t>-</t>
  </si>
  <si>
    <t>-</t>
  </si>
  <si>
    <t>-</t>
  </si>
  <si>
    <t>Ｋコート    Ｄグループ</t>
  </si>
  <si>
    <t>-</t>
  </si>
  <si>
    <t>-</t>
  </si>
  <si>
    <t>-</t>
  </si>
  <si>
    <t>-</t>
  </si>
  <si>
    <t>Ｌコート    Ｅグループ</t>
  </si>
  <si>
    <t>-</t>
  </si>
  <si>
    <t>Eコート    Ｂグループ</t>
  </si>
  <si>
    <t>30歳</t>
  </si>
  <si>
    <t>40歳</t>
  </si>
  <si>
    <t>第1位</t>
  </si>
  <si>
    <t>第2位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</si>
</sst>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20"/>
      <color indexed="8"/>
      <name val="ＭＳ Ｐゴシック"/>
      <family val="3"/>
    </font>
    <font>
      <sz val="6"/>
      <name val="ＭＳ Ｐゴシック"/>
      <family val="3"/>
    </font>
    <font>
      <sz val="2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20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b/>
      <sz val="18"/>
      <color indexed="8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  <font>
      <b/>
      <sz val="14"/>
      <color theme="1"/>
      <name val="Calibri"/>
      <family val="3"/>
    </font>
    <font>
      <sz val="20"/>
      <color theme="1"/>
      <name val="HG丸ｺﾞｼｯｸM-PRO"/>
      <family val="3"/>
    </font>
    <font>
      <b/>
      <sz val="14"/>
      <color theme="1"/>
      <name val="HG丸ｺﾞｼｯｸM-PRO"/>
      <family val="3"/>
    </font>
    <font>
      <b/>
      <sz val="18"/>
      <color theme="1"/>
      <name val="Calibri"/>
      <family val="3"/>
    </font>
    <font>
      <sz val="26"/>
      <color theme="1"/>
      <name val="Calibri"/>
      <family val="3"/>
    </font>
    <font>
      <b/>
      <sz val="18"/>
      <color theme="1"/>
      <name val="HG丸ｺﾞｼｯｸM-PRO"/>
      <family val="3"/>
    </font>
    <font>
      <b/>
      <sz val="14"/>
      <color rgb="FFFF0000"/>
      <name val="Calibri"/>
      <family val="3"/>
    </font>
    <font>
      <b/>
      <sz val="14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double"/>
      <bottom style="medium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 style="thin"/>
      <top style="thin"/>
      <bottom style="mediumDashed"/>
    </border>
    <border>
      <left style="thin"/>
      <right style="medium"/>
      <top style="medium"/>
      <bottom style="double"/>
    </border>
    <border>
      <left style="medium"/>
      <right style="thin"/>
      <top style="double"/>
      <bottom/>
    </border>
    <border>
      <left style="medium"/>
      <right style="thin"/>
      <top/>
      <bottom style="mediumDashed"/>
    </border>
    <border>
      <left style="thin"/>
      <right style="thin"/>
      <top style="double"/>
      <bottom/>
    </border>
    <border>
      <left style="thin"/>
      <right style="thin"/>
      <top/>
      <bottom style="mediumDashed"/>
    </border>
    <border>
      <left style="thin"/>
      <right style="thin"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326">
    <xf numFmtId="0" fontId="0" fillId="0" borderId="0" xfId="0" applyFont="1" applyAlignment="1">
      <alignment vertical="center"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8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8" fillId="0" borderId="13" xfId="0" applyFont="1" applyBorder="1" applyAlignment="1">
      <alignment horizontal="center" vertical="center"/>
    </xf>
    <xf numFmtId="0" fontId="0" fillId="0" borderId="0" xfId="60" applyAlignment="1">
      <alignment/>
      <protection/>
    </xf>
    <xf numFmtId="0" fontId="7" fillId="0" borderId="0" xfId="60" applyFont="1" applyBorder="1" applyAlignment="1" applyProtection="1">
      <alignment horizontal="left"/>
      <protection locked="0"/>
    </xf>
    <xf numFmtId="0" fontId="7" fillId="0" borderId="0" xfId="60" applyFont="1" applyBorder="1" applyAlignment="1">
      <alignment horizontal="left"/>
      <protection/>
    </xf>
    <xf numFmtId="0" fontId="8" fillId="0" borderId="0" xfId="60" applyFont="1" applyBorder="1" applyAlignment="1">
      <alignment horizontal="center" vertical="center" wrapText="1"/>
      <protection/>
    </xf>
    <xf numFmtId="0" fontId="9" fillId="0" borderId="14" xfId="60" applyFont="1" applyBorder="1" applyAlignment="1">
      <alignment horizontal="center" vertical="center"/>
      <protection/>
    </xf>
    <xf numFmtId="0" fontId="9" fillId="0" borderId="15" xfId="60" applyFont="1" applyBorder="1" applyAlignment="1">
      <alignment horizontal="center" vertical="center"/>
      <protection/>
    </xf>
    <xf numFmtId="0" fontId="0" fillId="0" borderId="0" xfId="60" applyBorder="1" applyAlignment="1">
      <alignment horizontal="left" vertical="center"/>
      <protection/>
    </xf>
    <xf numFmtId="0" fontId="0" fillId="33" borderId="16" xfId="60" applyFill="1" applyBorder="1" applyAlignment="1" applyProtection="1">
      <alignment horizontal="center" vertical="center"/>
      <protection/>
    </xf>
    <xf numFmtId="0" fontId="8" fillId="33" borderId="16" xfId="60" applyFont="1" applyFill="1" applyBorder="1" applyAlignment="1" applyProtection="1">
      <alignment horizontal="center" vertical="center"/>
      <protection/>
    </xf>
    <xf numFmtId="0" fontId="0" fillId="0" borderId="16" xfId="60" applyBorder="1" applyAlignment="1" applyProtection="1">
      <alignment horizontal="center" vertical="center"/>
      <protection locked="0"/>
    </xf>
    <xf numFmtId="0" fontId="8" fillId="0" borderId="16" xfId="60" applyFont="1" applyBorder="1" applyAlignment="1" applyProtection="1">
      <alignment horizontal="center" vertical="center"/>
      <protection/>
    </xf>
    <xf numFmtId="0" fontId="0" fillId="34" borderId="16" xfId="60" applyFill="1" applyBorder="1" applyAlignment="1" applyProtection="1">
      <alignment horizontal="center" vertical="center"/>
      <protection/>
    </xf>
    <xf numFmtId="0" fontId="8" fillId="34" borderId="16" xfId="60" applyFont="1" applyFill="1" applyBorder="1" applyAlignment="1" applyProtection="1">
      <alignment horizontal="center" vertical="center"/>
      <protection/>
    </xf>
    <xf numFmtId="0" fontId="8" fillId="0" borderId="0" xfId="60" applyFont="1" applyBorder="1" applyAlignment="1">
      <alignment horizontal="center" vertical="center"/>
      <protection/>
    </xf>
    <xf numFmtId="0" fontId="0" fillId="0" borderId="16" xfId="60" applyBorder="1" applyAlignment="1" applyProtection="1">
      <alignment horizontal="center" vertical="center"/>
      <protection/>
    </xf>
    <xf numFmtId="0" fontId="0" fillId="0" borderId="15" xfId="60" applyBorder="1" applyAlignment="1" applyProtection="1">
      <alignment horizontal="center" vertical="center"/>
      <protection/>
    </xf>
    <xf numFmtId="0" fontId="8" fillId="0" borderId="15" xfId="60" applyFont="1" applyBorder="1" applyAlignment="1" applyProtection="1">
      <alignment horizontal="center" vertical="center"/>
      <protection/>
    </xf>
    <xf numFmtId="0" fontId="0" fillId="34" borderId="15" xfId="60" applyFill="1" applyBorder="1" applyAlignment="1" applyProtection="1">
      <alignment horizontal="center" vertical="center"/>
      <protection/>
    </xf>
    <xf numFmtId="0" fontId="8" fillId="34" borderId="15" xfId="60" applyFont="1" applyFill="1" applyBorder="1" applyAlignment="1" applyProtection="1">
      <alignment horizontal="center" vertical="center"/>
      <protection/>
    </xf>
    <xf numFmtId="0" fontId="0" fillId="33" borderId="15" xfId="60" applyFill="1" applyBorder="1" applyAlignment="1" applyProtection="1">
      <alignment horizontal="center" vertical="center"/>
      <protection/>
    </xf>
    <xf numFmtId="0" fontId="8" fillId="33" borderId="15" xfId="60" applyFont="1" applyFill="1" applyBorder="1" applyAlignment="1" applyProtection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7" fillId="0" borderId="0" xfId="60" applyFont="1" applyFill="1" applyBorder="1" applyAlignment="1">
      <alignment horizontal="center"/>
      <protection/>
    </xf>
    <xf numFmtId="0" fontId="0" fillId="0" borderId="0" xfId="60" applyFill="1" applyBorder="1" applyAlignment="1">
      <alignment/>
      <protection/>
    </xf>
    <xf numFmtId="0" fontId="7" fillId="0" borderId="0" xfId="60" applyFont="1" applyFill="1" applyBorder="1" applyAlignment="1">
      <alignment horizontal="left"/>
      <protection/>
    </xf>
    <xf numFmtId="0" fontId="0" fillId="0" borderId="0" xfId="60" applyFill="1" applyBorder="1" applyAlignment="1">
      <alignment horizontal="center"/>
      <protection/>
    </xf>
    <xf numFmtId="0" fontId="8" fillId="0" borderId="0" xfId="60" applyFont="1" applyFill="1" applyBorder="1" applyAlignment="1">
      <alignment horizontal="center" vertical="center" wrapText="1"/>
      <protection/>
    </xf>
    <xf numFmtId="0" fontId="9" fillId="0" borderId="0" xfId="60" applyFont="1" applyFill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center" vertical="center" textRotation="255"/>
      <protection/>
    </xf>
    <xf numFmtId="0" fontId="10" fillId="0" borderId="0" xfId="60" applyFont="1" applyFill="1" applyBorder="1" applyAlignment="1">
      <alignment horizontal="center" vertical="center" wrapText="1"/>
      <protection/>
    </xf>
    <xf numFmtId="0" fontId="0" fillId="0" borderId="0" xfId="60" applyFill="1" applyBorder="1" applyAlignment="1">
      <alignment horizontal="left" vertical="center"/>
      <protection/>
    </xf>
    <xf numFmtId="0" fontId="8" fillId="0" borderId="0" xfId="60" applyFont="1" applyFill="1" applyBorder="1" applyAlignment="1">
      <alignment horizontal="center" vertical="center"/>
      <protection/>
    </xf>
    <xf numFmtId="0" fontId="0" fillId="0" borderId="0" xfId="60" applyFill="1" applyBorder="1" applyAlignment="1">
      <alignment horizontal="center" vertical="center"/>
      <protection/>
    </xf>
    <xf numFmtId="10" fontId="0" fillId="0" borderId="0" xfId="60" applyNumberFormat="1" applyFill="1" applyBorder="1" applyAlignment="1">
      <alignment horizontal="center" vertical="center"/>
      <protection/>
    </xf>
    <xf numFmtId="0" fontId="11" fillId="0" borderId="0" xfId="60" applyFont="1" applyFill="1" applyBorder="1" applyAlignment="1">
      <alignment horizontal="center" vertical="center"/>
      <protection/>
    </xf>
    <xf numFmtId="0" fontId="7" fillId="0" borderId="0" xfId="61" applyFont="1" applyBorder="1" applyAlignment="1" applyProtection="1">
      <alignment horizontal="left" vertical="center"/>
      <protection/>
    </xf>
    <xf numFmtId="0" fontId="0" fillId="0" borderId="0" xfId="61" applyAlignment="1" applyProtection="1">
      <alignment vertical="center"/>
      <protection/>
    </xf>
    <xf numFmtId="0" fontId="8" fillId="0" borderId="17" xfId="61" applyFont="1" applyBorder="1" applyAlignment="1" applyProtection="1">
      <alignment horizontal="center" vertical="center" wrapText="1"/>
      <protection/>
    </xf>
    <xf numFmtId="0" fontId="9" fillId="0" borderId="14" xfId="61" applyFont="1" applyBorder="1" applyAlignment="1" applyProtection="1">
      <alignment horizontal="center" vertical="center"/>
      <protection/>
    </xf>
    <xf numFmtId="0" fontId="9" fillId="0" borderId="15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left" vertical="center"/>
      <protection/>
    </xf>
    <xf numFmtId="0" fontId="0" fillId="33" borderId="16" xfId="61" applyFill="1" applyBorder="1" applyAlignment="1" applyProtection="1">
      <alignment horizontal="center" vertical="center"/>
      <protection/>
    </xf>
    <xf numFmtId="0" fontId="8" fillId="33" borderId="16" xfId="61" applyFont="1" applyFill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 locked="0"/>
    </xf>
    <xf numFmtId="0" fontId="8" fillId="0" borderId="16" xfId="61" applyFont="1" applyBorder="1" applyAlignment="1" applyProtection="1">
      <alignment horizontal="center" vertical="center"/>
      <protection/>
    </xf>
    <xf numFmtId="0" fontId="0" fillId="34" borderId="16" xfId="61" applyFill="1" applyBorder="1" applyAlignment="1" applyProtection="1">
      <alignment horizontal="center" vertical="center"/>
      <protection/>
    </xf>
    <xf numFmtId="0" fontId="8" fillId="34" borderId="16" xfId="61" applyFont="1" applyFill="1" applyBorder="1" applyAlignment="1" applyProtection="1">
      <alignment horizontal="center" vertical="center"/>
      <protection/>
    </xf>
    <xf numFmtId="0" fontId="8" fillId="0" borderId="17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0" fillId="0" borderId="15" xfId="61" applyBorder="1" applyAlignment="1" applyProtection="1">
      <alignment horizontal="center" vertical="center"/>
      <protection/>
    </xf>
    <xf numFmtId="0" fontId="8" fillId="0" borderId="15" xfId="61" applyFont="1" applyBorder="1" applyAlignment="1" applyProtection="1">
      <alignment horizontal="center" vertical="center"/>
      <protection/>
    </xf>
    <xf numFmtId="0" fontId="0" fillId="34" borderId="15" xfId="61" applyFill="1" applyBorder="1" applyAlignment="1" applyProtection="1">
      <alignment horizontal="center" vertical="center"/>
      <protection/>
    </xf>
    <xf numFmtId="0" fontId="8" fillId="34" borderId="15" xfId="61" applyFont="1" applyFill="1" applyBorder="1" applyAlignment="1" applyProtection="1">
      <alignment horizontal="center" vertical="center"/>
      <protection/>
    </xf>
    <xf numFmtId="0" fontId="0" fillId="33" borderId="15" xfId="61" applyFill="1" applyBorder="1" applyAlignment="1" applyProtection="1">
      <alignment horizontal="center" vertical="center"/>
      <protection/>
    </xf>
    <xf numFmtId="0" fontId="8" fillId="33" borderId="15" xfId="61" applyFont="1" applyFill="1" applyBorder="1" applyAlignment="1" applyProtection="1">
      <alignment horizontal="center" vertical="center"/>
      <protection/>
    </xf>
    <xf numFmtId="0" fontId="7" fillId="0" borderId="0" xfId="61" applyFont="1" applyFill="1" applyBorder="1" applyAlignment="1" applyProtection="1">
      <alignment horizontal="center" vertical="center"/>
      <protection/>
    </xf>
    <xf numFmtId="0" fontId="7" fillId="0" borderId="0" xfId="61" applyFont="1" applyFill="1" applyBorder="1" applyAlignment="1" applyProtection="1">
      <alignment horizontal="left" vertical="center"/>
      <protection/>
    </xf>
    <xf numFmtId="0" fontId="0" fillId="0" borderId="0" xfId="61" applyFill="1" applyBorder="1" applyAlignment="1" applyProtection="1">
      <alignment horizontal="center" vertical="center"/>
      <protection/>
    </xf>
    <xf numFmtId="0" fontId="8" fillId="0" borderId="0" xfId="61" applyFont="1" applyFill="1" applyBorder="1" applyAlignment="1" applyProtection="1">
      <alignment horizontal="center" vertical="center" wrapText="1"/>
      <protection/>
    </xf>
    <xf numFmtId="0" fontId="9" fillId="0" borderId="0" xfId="61" applyFont="1" applyFill="1" applyBorder="1" applyAlignment="1" applyProtection="1">
      <alignment horizontal="center" vertical="center"/>
      <protection/>
    </xf>
    <xf numFmtId="0" fontId="9" fillId="0" borderId="0" xfId="61" applyFont="1" applyFill="1" applyBorder="1" applyAlignment="1" applyProtection="1">
      <alignment horizontal="center" vertical="center" textRotation="255"/>
      <protection/>
    </xf>
    <xf numFmtId="0" fontId="10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61" applyFill="1" applyBorder="1" applyAlignment="1" applyProtection="1">
      <alignment horizontal="left" vertical="center"/>
      <protection/>
    </xf>
    <xf numFmtId="0" fontId="8" fillId="0" borderId="0" xfId="61" applyFont="1" applyFill="1" applyBorder="1" applyAlignment="1" applyProtection="1">
      <alignment horizontal="center" vertical="center"/>
      <protection/>
    </xf>
    <xf numFmtId="10" fontId="0" fillId="0" borderId="0" xfId="61" applyNumberFormat="1" applyFill="1" applyBorder="1" applyAlignment="1" applyProtection="1">
      <alignment horizontal="center" vertical="center"/>
      <protection/>
    </xf>
    <xf numFmtId="0" fontId="11" fillId="0" borderId="0" xfId="61" applyFont="1" applyFill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0" fontId="0" fillId="0" borderId="16" xfId="60" applyFont="1" applyBorder="1" applyAlignment="1" applyProtection="1">
      <alignment horizontal="center" vertical="center"/>
      <protection locked="0"/>
    </xf>
    <xf numFmtId="0" fontId="49" fillId="0" borderId="0" xfId="0" applyFont="1" applyAlignment="1">
      <alignment/>
    </xf>
    <xf numFmtId="0" fontId="49" fillId="0" borderId="16" xfId="0" applyFont="1" applyBorder="1" applyAlignment="1">
      <alignment horizontal="center" vertical="center"/>
    </xf>
    <xf numFmtId="0" fontId="49" fillId="0" borderId="16" xfId="0" applyFont="1" applyBorder="1" applyAlignment="1">
      <alignment/>
    </xf>
    <xf numFmtId="0" fontId="50" fillId="0" borderId="16" xfId="0" applyFont="1" applyBorder="1" applyAlignment="1">
      <alignment horizontal="center" vertical="center"/>
    </xf>
    <xf numFmtId="0" fontId="49" fillId="0" borderId="16" xfId="0" applyFont="1" applyFill="1" applyBorder="1" applyAlignment="1">
      <alignment vertical="center" wrapText="1"/>
    </xf>
    <xf numFmtId="0" fontId="49" fillId="0" borderId="16" xfId="0" applyFont="1" applyFill="1" applyBorder="1" applyAlignment="1">
      <alignment horizontal="center" vertical="center"/>
    </xf>
    <xf numFmtId="0" fontId="47" fillId="35" borderId="16" xfId="0" applyFont="1" applyFill="1" applyBorder="1" applyAlignment="1">
      <alignment horizontal="center" vertical="center" wrapText="1"/>
    </xf>
    <xf numFmtId="0" fontId="47" fillId="35" borderId="19" xfId="0" applyFont="1" applyFill="1" applyBorder="1" applyAlignment="1">
      <alignment horizontal="center" vertical="center" wrapText="1"/>
    </xf>
    <xf numFmtId="0" fontId="47" fillId="36" borderId="13" xfId="0" applyFont="1" applyFill="1" applyBorder="1" applyAlignment="1">
      <alignment horizontal="center"/>
    </xf>
    <xf numFmtId="0" fontId="47" fillId="37" borderId="13" xfId="0" applyFont="1" applyFill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47" fillId="0" borderId="16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38" borderId="16" xfId="0" applyFont="1" applyFill="1" applyBorder="1" applyAlignment="1">
      <alignment horizontal="center" vertical="center"/>
    </xf>
    <xf numFmtId="0" fontId="47" fillId="38" borderId="19" xfId="0" applyFont="1" applyFill="1" applyBorder="1" applyAlignment="1">
      <alignment horizontal="center" vertical="center"/>
    </xf>
    <xf numFmtId="0" fontId="47" fillId="39" borderId="16" xfId="0" applyFont="1" applyFill="1" applyBorder="1" applyAlignment="1">
      <alignment horizontal="center" vertical="center" wrapText="1"/>
    </xf>
    <xf numFmtId="0" fontId="47" fillId="39" borderId="19" xfId="0" applyFont="1" applyFill="1" applyBorder="1" applyAlignment="1">
      <alignment horizontal="center" vertical="center" wrapText="1"/>
    </xf>
    <xf numFmtId="0" fontId="47" fillId="37" borderId="16" xfId="0" applyFont="1" applyFill="1" applyBorder="1" applyAlignment="1">
      <alignment horizontal="center" vertical="center" wrapText="1"/>
    </xf>
    <xf numFmtId="0" fontId="47" fillId="37" borderId="19" xfId="0" applyFont="1" applyFill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 textRotation="255"/>
    </xf>
    <xf numFmtId="0" fontId="47" fillId="0" borderId="23" xfId="0" applyFont="1" applyBorder="1" applyAlignment="1">
      <alignment horizontal="center" vertical="center" textRotation="255"/>
    </xf>
    <xf numFmtId="0" fontId="51" fillId="0" borderId="24" xfId="0" applyFont="1" applyBorder="1" applyAlignment="1">
      <alignment horizontal="center" vertical="center" textRotation="255" wrapText="1"/>
    </xf>
    <xf numFmtId="0" fontId="51" fillId="0" borderId="25" xfId="0" applyFont="1" applyBorder="1" applyAlignment="1">
      <alignment horizontal="center" vertical="center" textRotation="255" wrapText="1"/>
    </xf>
    <xf numFmtId="0" fontId="47" fillId="0" borderId="24" xfId="0" applyFont="1" applyBorder="1" applyAlignment="1">
      <alignment horizontal="center" vertical="center"/>
    </xf>
    <xf numFmtId="0" fontId="47" fillId="38" borderId="21" xfId="0" applyFont="1" applyFill="1" applyBorder="1" applyAlignment="1">
      <alignment horizontal="center" vertical="center"/>
    </xf>
    <xf numFmtId="0" fontId="47" fillId="39" borderId="21" xfId="0" applyFont="1" applyFill="1" applyBorder="1" applyAlignment="1">
      <alignment horizontal="center" vertical="center" wrapText="1"/>
    </xf>
    <xf numFmtId="0" fontId="47" fillId="37" borderId="21" xfId="0" applyFont="1" applyFill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/>
    </xf>
    <xf numFmtId="0" fontId="47" fillId="38" borderId="26" xfId="0" applyFont="1" applyFill="1" applyBorder="1" applyAlignment="1">
      <alignment horizontal="center" vertical="center"/>
    </xf>
    <xf numFmtId="0" fontId="47" fillId="39" borderId="26" xfId="0" applyFont="1" applyFill="1" applyBorder="1" applyAlignment="1">
      <alignment horizontal="center" vertical="center" wrapText="1"/>
    </xf>
    <xf numFmtId="0" fontId="47" fillId="37" borderId="26" xfId="0" applyFont="1" applyFill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40" borderId="16" xfId="0" applyFont="1" applyFill="1" applyBorder="1" applyAlignment="1">
      <alignment horizontal="center" vertical="center" wrapText="1"/>
    </xf>
    <xf numFmtId="0" fontId="47" fillId="40" borderId="26" xfId="0" applyFont="1" applyFill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35" borderId="2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/>
    </xf>
    <xf numFmtId="0" fontId="47" fillId="0" borderId="27" xfId="0" applyFont="1" applyBorder="1" applyAlignment="1">
      <alignment horizontal="center"/>
    </xf>
    <xf numFmtId="0" fontId="47" fillId="0" borderId="28" xfId="0" applyFont="1" applyBorder="1" applyAlignment="1">
      <alignment horizontal="center" vertical="center" textRotation="255"/>
    </xf>
    <xf numFmtId="0" fontId="47" fillId="0" borderId="29" xfId="0" applyFont="1" applyBorder="1" applyAlignment="1">
      <alignment horizontal="center" vertical="center" textRotation="255"/>
    </xf>
    <xf numFmtId="0" fontId="47" fillId="0" borderId="30" xfId="0" applyNumberFormat="1" applyFont="1" applyBorder="1" applyAlignment="1">
      <alignment horizontal="center" vertical="center" textRotation="255" wrapText="1"/>
    </xf>
    <xf numFmtId="0" fontId="47" fillId="0" borderId="24" xfId="0" applyNumberFormat="1" applyFont="1" applyBorder="1" applyAlignment="1">
      <alignment horizontal="center" vertical="center" textRotation="255" wrapText="1"/>
    </xf>
    <xf numFmtId="0" fontId="47" fillId="0" borderId="31" xfId="0" applyNumberFormat="1" applyFont="1" applyBorder="1" applyAlignment="1">
      <alignment horizontal="center" vertical="center" textRotation="255" wrapText="1"/>
    </xf>
    <xf numFmtId="0" fontId="47" fillId="0" borderId="32" xfId="0" applyFont="1" applyBorder="1" applyAlignment="1">
      <alignment horizontal="center" vertical="center"/>
    </xf>
    <xf numFmtId="0" fontId="47" fillId="38" borderId="32" xfId="0" applyFont="1" applyFill="1" applyBorder="1" applyAlignment="1">
      <alignment horizontal="center" vertical="center"/>
    </xf>
    <xf numFmtId="0" fontId="47" fillId="39" borderId="32" xfId="0" applyFont="1" applyFill="1" applyBorder="1" applyAlignment="1">
      <alignment horizontal="center" vertical="center" wrapText="1"/>
    </xf>
    <xf numFmtId="0" fontId="47" fillId="37" borderId="32" xfId="0" applyFont="1" applyFill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7" fillId="35" borderId="32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47" fillId="39" borderId="11" xfId="0" applyFont="1" applyFill="1" applyBorder="1" applyAlignment="1">
      <alignment horizontal="center"/>
    </xf>
    <xf numFmtId="0" fontId="47" fillId="37" borderId="11" xfId="0" applyFont="1" applyFill="1" applyBorder="1" applyAlignment="1">
      <alignment horizontal="center"/>
    </xf>
    <xf numFmtId="0" fontId="49" fillId="0" borderId="16" xfId="0" applyFont="1" applyBorder="1" applyAlignment="1">
      <alignment horizontal="center" vertical="center" textRotation="255"/>
    </xf>
    <xf numFmtId="0" fontId="53" fillId="0" borderId="16" xfId="0" applyFont="1" applyBorder="1" applyAlignment="1">
      <alignment horizontal="center" vertical="center" textRotation="255" wrapText="1"/>
    </xf>
    <xf numFmtId="0" fontId="49" fillId="0" borderId="16" xfId="0" applyNumberFormat="1" applyFont="1" applyBorder="1" applyAlignment="1">
      <alignment horizontal="center" vertical="center" textRotation="255" wrapText="1"/>
    </xf>
    <xf numFmtId="0" fontId="0" fillId="33" borderId="33" xfId="60" applyFill="1" applyBorder="1" applyAlignment="1" applyProtection="1">
      <alignment horizontal="left" vertical="center"/>
      <protection/>
    </xf>
    <xf numFmtId="0" fontId="0" fillId="33" borderId="34" xfId="60" applyFill="1" applyBorder="1" applyAlignment="1" applyProtection="1">
      <alignment horizontal="left" vertical="center"/>
      <protection/>
    </xf>
    <xf numFmtId="0" fontId="0" fillId="33" borderId="35" xfId="60" applyFill="1" applyBorder="1" applyAlignment="1" applyProtection="1">
      <alignment horizontal="left" vertical="center"/>
      <protection/>
    </xf>
    <xf numFmtId="0" fontId="8" fillId="0" borderId="36" xfId="60" applyFont="1" applyBorder="1" applyAlignment="1">
      <alignment horizontal="center" vertical="center" wrapText="1"/>
      <protection/>
    </xf>
    <xf numFmtId="0" fontId="8" fillId="0" borderId="37" xfId="60" applyFont="1" applyBorder="1" applyAlignment="1">
      <alignment horizontal="center" vertical="center" wrapText="1"/>
      <protection/>
    </xf>
    <xf numFmtId="0" fontId="8" fillId="0" borderId="38" xfId="60" applyFont="1" applyBorder="1" applyAlignment="1">
      <alignment horizontal="center" vertical="center" wrapText="1"/>
      <protection/>
    </xf>
    <xf numFmtId="0" fontId="0" fillId="0" borderId="39" xfId="60" applyBorder="1" applyAlignment="1">
      <alignment horizontal="center" vertical="center"/>
      <protection/>
    </xf>
    <xf numFmtId="0" fontId="0" fillId="0" borderId="22" xfId="60" applyBorder="1" applyAlignment="1">
      <alignment horizontal="center" vertical="center"/>
      <protection/>
    </xf>
    <xf numFmtId="0" fontId="0" fillId="0" borderId="40" xfId="60" applyBorder="1" applyAlignment="1">
      <alignment horizontal="center" vertical="center"/>
      <protection/>
    </xf>
    <xf numFmtId="0" fontId="0" fillId="0" borderId="19" xfId="60" applyBorder="1" applyAlignment="1">
      <alignment horizontal="center" vertical="center"/>
      <protection/>
    </xf>
    <xf numFmtId="0" fontId="0" fillId="0" borderId="24" xfId="60" applyBorder="1" applyAlignment="1">
      <alignment horizontal="center" vertical="center"/>
      <protection/>
    </xf>
    <xf numFmtId="0" fontId="0" fillId="0" borderId="41" xfId="60" applyBorder="1" applyAlignment="1">
      <alignment horizontal="center" vertical="center"/>
      <protection/>
    </xf>
    <xf numFmtId="10" fontId="0" fillId="0" borderId="19" xfId="60" applyNumberFormat="1" applyBorder="1" applyAlignment="1">
      <alignment horizontal="center" vertical="center"/>
      <protection/>
    </xf>
    <xf numFmtId="10" fontId="0" fillId="0" borderId="24" xfId="60" applyNumberFormat="1" applyBorder="1" applyAlignment="1">
      <alignment horizontal="center" vertical="center"/>
      <protection/>
    </xf>
    <xf numFmtId="10" fontId="0" fillId="0" borderId="41" xfId="60" applyNumberFormat="1" applyBorder="1" applyAlignment="1">
      <alignment horizontal="center" vertical="center"/>
      <protection/>
    </xf>
    <xf numFmtId="0" fontId="8" fillId="33" borderId="19" xfId="60" applyFont="1" applyFill="1" applyBorder="1" applyAlignment="1" applyProtection="1">
      <alignment horizontal="center" vertical="center"/>
      <protection/>
    </xf>
    <xf numFmtId="0" fontId="8" fillId="33" borderId="24" xfId="60" applyFont="1" applyFill="1" applyBorder="1" applyAlignment="1" applyProtection="1">
      <alignment horizontal="center" vertical="center"/>
      <protection/>
    </xf>
    <xf numFmtId="0" fontId="8" fillId="33" borderId="41" xfId="60" applyFont="1" applyFill="1" applyBorder="1" applyAlignment="1" applyProtection="1">
      <alignment horizontal="center" vertical="center"/>
      <protection/>
    </xf>
    <xf numFmtId="0" fontId="8" fillId="33" borderId="42" xfId="60" applyFont="1" applyFill="1" applyBorder="1" applyAlignment="1" applyProtection="1">
      <alignment horizontal="center" vertical="center"/>
      <protection/>
    </xf>
    <xf numFmtId="0" fontId="8" fillId="33" borderId="43" xfId="60" applyFont="1" applyFill="1" applyBorder="1" applyAlignment="1" applyProtection="1">
      <alignment horizontal="center" vertical="center"/>
      <protection/>
    </xf>
    <xf numFmtId="0" fontId="8" fillId="33" borderId="44" xfId="60" applyFont="1" applyFill="1" applyBorder="1" applyAlignment="1" applyProtection="1">
      <alignment horizontal="center" vertical="center"/>
      <protection/>
    </xf>
    <xf numFmtId="0" fontId="10" fillId="0" borderId="19" xfId="60" applyNumberFormat="1" applyFont="1" applyBorder="1" applyAlignment="1">
      <alignment horizontal="center" vertical="center" wrapText="1"/>
      <protection/>
    </xf>
    <xf numFmtId="0" fontId="10" fillId="0" borderId="24" xfId="60" applyNumberFormat="1" applyFont="1" applyBorder="1" applyAlignment="1">
      <alignment horizontal="center" vertical="center" wrapText="1"/>
      <protection/>
    </xf>
    <xf numFmtId="0" fontId="10" fillId="0" borderId="41" xfId="60" applyNumberFormat="1" applyFont="1" applyBorder="1" applyAlignment="1">
      <alignment horizontal="center" vertical="center" wrapText="1"/>
      <protection/>
    </xf>
    <xf numFmtId="0" fontId="11" fillId="0" borderId="42" xfId="60" applyFont="1" applyBorder="1" applyAlignment="1">
      <alignment horizontal="center" vertical="center"/>
      <protection/>
    </xf>
    <xf numFmtId="0" fontId="11" fillId="0" borderId="43" xfId="60" applyFont="1" applyBorder="1" applyAlignment="1">
      <alignment horizontal="center" vertical="center"/>
      <protection/>
    </xf>
    <xf numFmtId="0" fontId="11" fillId="0" borderId="44" xfId="60" applyFont="1" applyBorder="1" applyAlignment="1">
      <alignment horizontal="center" vertical="center"/>
      <protection/>
    </xf>
    <xf numFmtId="0" fontId="0" fillId="34" borderId="33" xfId="60" applyFill="1" applyBorder="1" applyAlignment="1" applyProtection="1">
      <alignment horizontal="left" vertical="center"/>
      <protection/>
    </xf>
    <xf numFmtId="0" fontId="0" fillId="34" borderId="34" xfId="60" applyFill="1" applyBorder="1" applyAlignment="1" applyProtection="1">
      <alignment horizontal="left" vertical="center"/>
      <protection/>
    </xf>
    <xf numFmtId="0" fontId="0" fillId="34" borderId="35" xfId="60" applyFill="1" applyBorder="1" applyAlignment="1" applyProtection="1">
      <alignment horizontal="left" vertical="center"/>
      <protection/>
    </xf>
    <xf numFmtId="0" fontId="8" fillId="0" borderId="45" xfId="60" applyFont="1" applyBorder="1" applyAlignment="1">
      <alignment horizontal="center" vertical="center" wrapText="1"/>
      <protection/>
    </xf>
    <xf numFmtId="0" fontId="0" fillId="0" borderId="46" xfId="60" applyBorder="1" applyAlignment="1">
      <alignment horizontal="center" vertical="center"/>
      <protection/>
    </xf>
    <xf numFmtId="0" fontId="0" fillId="0" borderId="21" xfId="60" applyBorder="1" applyAlignment="1">
      <alignment horizontal="center" vertical="center"/>
      <protection/>
    </xf>
    <xf numFmtId="10" fontId="0" fillId="0" borderId="21" xfId="60" applyNumberFormat="1" applyBorder="1" applyAlignment="1">
      <alignment horizontal="center" vertical="center"/>
      <protection/>
    </xf>
    <xf numFmtId="0" fontId="8" fillId="34" borderId="19" xfId="60" applyFont="1" applyFill="1" applyBorder="1" applyAlignment="1" applyProtection="1">
      <alignment horizontal="center" vertical="center"/>
      <protection/>
    </xf>
    <xf numFmtId="0" fontId="8" fillId="34" borderId="24" xfId="60" applyFont="1" applyFill="1" applyBorder="1" applyAlignment="1" applyProtection="1">
      <alignment horizontal="center" vertical="center"/>
      <protection/>
    </xf>
    <xf numFmtId="0" fontId="8" fillId="34" borderId="21" xfId="60" applyFont="1" applyFill="1" applyBorder="1" applyAlignment="1" applyProtection="1">
      <alignment horizontal="center" vertical="center"/>
      <protection/>
    </xf>
    <xf numFmtId="0" fontId="8" fillId="34" borderId="42" xfId="60" applyFont="1" applyFill="1" applyBorder="1" applyAlignment="1" applyProtection="1">
      <alignment horizontal="center" vertical="center"/>
      <protection/>
    </xf>
    <xf numFmtId="0" fontId="8" fillId="34" borderId="43" xfId="60" applyFont="1" applyFill="1" applyBorder="1" applyAlignment="1" applyProtection="1">
      <alignment horizontal="center" vertical="center"/>
      <protection/>
    </xf>
    <xf numFmtId="0" fontId="8" fillId="34" borderId="47" xfId="60" applyFont="1" applyFill="1" applyBorder="1" applyAlignment="1" applyProtection="1">
      <alignment horizontal="center" vertical="center"/>
      <protection/>
    </xf>
    <xf numFmtId="0" fontId="0" fillId="0" borderId="48" xfId="60" applyBorder="1" applyAlignment="1" applyProtection="1">
      <alignment horizontal="left" vertical="center"/>
      <protection/>
    </xf>
    <xf numFmtId="0" fontId="0" fillId="0" borderId="34" xfId="60" applyBorder="1" applyAlignment="1" applyProtection="1">
      <alignment horizontal="left" vertical="center"/>
      <protection/>
    </xf>
    <xf numFmtId="0" fontId="0" fillId="0" borderId="49" xfId="60" applyBorder="1" applyAlignment="1" applyProtection="1">
      <alignment horizontal="left" vertical="center"/>
      <protection/>
    </xf>
    <xf numFmtId="0" fontId="0" fillId="0" borderId="33" xfId="60" applyBorder="1" applyAlignment="1" applyProtection="1">
      <alignment horizontal="left" vertical="center"/>
      <protection/>
    </xf>
    <xf numFmtId="0" fontId="0" fillId="34" borderId="49" xfId="60" applyFill="1" applyBorder="1" applyAlignment="1" applyProtection="1">
      <alignment horizontal="left" vertical="center"/>
      <protection/>
    </xf>
    <xf numFmtId="0" fontId="8" fillId="0" borderId="39" xfId="60" applyFont="1" applyBorder="1" applyAlignment="1" applyProtection="1">
      <alignment horizontal="center" vertical="center"/>
      <protection/>
    </xf>
    <xf numFmtId="0" fontId="8" fillId="0" borderId="22" xfId="60" applyFont="1" applyBorder="1" applyAlignment="1" applyProtection="1">
      <alignment horizontal="center" vertical="center"/>
      <protection/>
    </xf>
    <xf numFmtId="0" fontId="8" fillId="0" borderId="40" xfId="60" applyFont="1" applyBorder="1" applyAlignment="1" applyProtection="1">
      <alignment horizontal="center" vertical="center"/>
      <protection/>
    </xf>
    <xf numFmtId="0" fontId="8" fillId="0" borderId="19" xfId="60" applyFont="1" applyBorder="1" applyAlignment="1" applyProtection="1">
      <alignment horizontal="center" vertical="center"/>
      <protection/>
    </xf>
    <xf numFmtId="0" fontId="8" fillId="0" borderId="24" xfId="60" applyFont="1" applyBorder="1" applyAlignment="1" applyProtection="1">
      <alignment horizontal="center" vertical="center"/>
      <protection/>
    </xf>
    <xf numFmtId="0" fontId="8" fillId="0" borderId="41" xfId="60" applyFont="1" applyBorder="1" applyAlignment="1" applyProtection="1">
      <alignment horizontal="center" vertical="center"/>
      <protection/>
    </xf>
    <xf numFmtId="0" fontId="8" fillId="34" borderId="41" xfId="60" applyFont="1" applyFill="1" applyBorder="1" applyAlignment="1" applyProtection="1">
      <alignment horizontal="center" vertical="center"/>
      <protection/>
    </xf>
    <xf numFmtId="0" fontId="10" fillId="0" borderId="21" xfId="60" applyNumberFormat="1" applyFont="1" applyBorder="1" applyAlignment="1">
      <alignment horizontal="center" vertical="center" wrapText="1"/>
      <protection/>
    </xf>
    <xf numFmtId="0" fontId="11" fillId="0" borderId="47" xfId="60" applyFont="1" applyBorder="1" applyAlignment="1">
      <alignment horizontal="center" vertical="center"/>
      <protection/>
    </xf>
    <xf numFmtId="0" fontId="54" fillId="0" borderId="33" xfId="60" applyFont="1" applyBorder="1" applyAlignment="1" applyProtection="1">
      <alignment horizontal="left" vertical="center"/>
      <protection locked="0"/>
    </xf>
    <xf numFmtId="0" fontId="54" fillId="0" borderId="34" xfId="60" applyFont="1" applyBorder="1" applyAlignment="1" applyProtection="1">
      <alignment horizontal="left" vertical="center"/>
      <protection locked="0"/>
    </xf>
    <xf numFmtId="0" fontId="54" fillId="0" borderId="35" xfId="60" applyFont="1" applyBorder="1" applyAlignment="1" applyProtection="1">
      <alignment horizontal="left" vertical="center"/>
      <protection locked="0"/>
    </xf>
    <xf numFmtId="0" fontId="8" fillId="0" borderId="19" xfId="60" applyFont="1" applyBorder="1" applyAlignment="1" applyProtection="1">
      <alignment horizontal="center" vertical="center"/>
      <protection locked="0"/>
    </xf>
    <xf numFmtId="0" fontId="8" fillId="0" borderId="24" xfId="60" applyFont="1" applyBorder="1" applyAlignment="1" applyProtection="1">
      <alignment horizontal="center" vertical="center"/>
      <protection locked="0"/>
    </xf>
    <xf numFmtId="0" fontId="8" fillId="0" borderId="21" xfId="60" applyFont="1" applyBorder="1" applyAlignment="1" applyProtection="1">
      <alignment horizontal="center" vertical="center"/>
      <protection locked="0"/>
    </xf>
    <xf numFmtId="0" fontId="8" fillId="0" borderId="42" xfId="60" applyFont="1" applyBorder="1" applyAlignment="1" applyProtection="1">
      <alignment horizontal="center" vertical="center"/>
      <protection locked="0"/>
    </xf>
    <xf numFmtId="0" fontId="8" fillId="0" borderId="43" xfId="60" applyFont="1" applyBorder="1" applyAlignment="1" applyProtection="1">
      <alignment horizontal="center" vertical="center"/>
      <protection locked="0"/>
    </xf>
    <xf numFmtId="0" fontId="8" fillId="0" borderId="47" xfId="60" applyFont="1" applyBorder="1" applyAlignment="1" applyProtection="1">
      <alignment horizontal="center" vertical="center"/>
      <protection locked="0"/>
    </xf>
    <xf numFmtId="0" fontId="0" fillId="33" borderId="49" xfId="60" applyFill="1" applyBorder="1" applyAlignment="1" applyProtection="1">
      <alignment horizontal="left" vertical="center"/>
      <protection/>
    </xf>
    <xf numFmtId="0" fontId="8" fillId="0" borderId="46" xfId="60" applyFont="1" applyBorder="1" applyAlignment="1" applyProtection="1">
      <alignment horizontal="center" vertical="center"/>
      <protection/>
    </xf>
    <xf numFmtId="0" fontId="8" fillId="0" borderId="21" xfId="60" applyFont="1" applyBorder="1" applyAlignment="1" applyProtection="1">
      <alignment horizontal="center" vertical="center"/>
      <protection/>
    </xf>
    <xf numFmtId="0" fontId="8" fillId="33" borderId="21" xfId="60" applyFont="1" applyFill="1" applyBorder="1" applyAlignment="1" applyProtection="1">
      <alignment horizontal="center" vertical="center"/>
      <protection/>
    </xf>
    <xf numFmtId="0" fontId="0" fillId="34" borderId="48" xfId="60" applyFill="1" applyBorder="1" applyAlignment="1" applyProtection="1">
      <alignment horizontal="left" vertical="center"/>
      <protection/>
    </xf>
    <xf numFmtId="0" fontId="54" fillId="0" borderId="49" xfId="60" applyFont="1" applyBorder="1" applyAlignment="1" applyProtection="1">
      <alignment horizontal="left" vertical="center"/>
      <protection locked="0"/>
    </xf>
    <xf numFmtId="0" fontId="8" fillId="34" borderId="39" xfId="60" applyFont="1" applyFill="1" applyBorder="1" applyAlignment="1" applyProtection="1">
      <alignment horizontal="center" vertical="center"/>
      <protection/>
    </xf>
    <xf numFmtId="0" fontId="8" fillId="34" borderId="22" xfId="60" applyFont="1" applyFill="1" applyBorder="1" applyAlignment="1" applyProtection="1">
      <alignment horizontal="center" vertical="center"/>
      <protection/>
    </xf>
    <xf numFmtId="0" fontId="8" fillId="34" borderId="46" xfId="60" applyFont="1" applyFill="1" applyBorder="1" applyAlignment="1" applyProtection="1">
      <alignment horizontal="center" vertical="center"/>
      <protection/>
    </xf>
    <xf numFmtId="0" fontId="54" fillId="0" borderId="50" xfId="60" applyFont="1" applyBorder="1" applyAlignment="1" applyProtection="1">
      <alignment horizontal="left" vertical="center"/>
      <protection locked="0"/>
    </xf>
    <xf numFmtId="0" fontId="54" fillId="0" borderId="51" xfId="60" applyFont="1" applyBorder="1" applyAlignment="1" applyProtection="1">
      <alignment horizontal="left" vertical="center"/>
      <protection locked="0"/>
    </xf>
    <xf numFmtId="0" fontId="54" fillId="0" borderId="52" xfId="60" applyFont="1" applyBorder="1" applyAlignment="1" applyProtection="1">
      <alignment horizontal="left" vertical="center"/>
      <protection locked="0"/>
    </xf>
    <xf numFmtId="0" fontId="8" fillId="0" borderId="53" xfId="60" applyFont="1" applyBorder="1" applyAlignment="1">
      <alignment horizontal="center" vertical="center" wrapText="1"/>
      <protection/>
    </xf>
    <xf numFmtId="0" fontId="0" fillId="0" borderId="54" xfId="60" applyBorder="1" applyAlignment="1">
      <alignment horizontal="center" vertical="center"/>
      <protection/>
    </xf>
    <xf numFmtId="0" fontId="0" fillId="0" borderId="55" xfId="60" applyBorder="1" applyAlignment="1">
      <alignment horizontal="center" vertical="center"/>
      <protection/>
    </xf>
    <xf numFmtId="10" fontId="0" fillId="0" borderId="55" xfId="60" applyNumberFormat="1" applyBorder="1" applyAlignment="1">
      <alignment horizontal="center" vertical="center"/>
      <protection/>
    </xf>
    <xf numFmtId="0" fontId="10" fillId="0" borderId="55" xfId="60" applyNumberFormat="1" applyFont="1" applyBorder="1" applyAlignment="1">
      <alignment horizontal="center" vertical="center" wrapText="1"/>
      <protection/>
    </xf>
    <xf numFmtId="0" fontId="11" fillId="0" borderId="56" xfId="60" applyFont="1" applyBorder="1" applyAlignment="1">
      <alignment horizontal="center" vertical="center"/>
      <protection/>
    </xf>
    <xf numFmtId="0" fontId="0" fillId="33" borderId="57" xfId="60" applyFill="1" applyBorder="1" applyAlignment="1" applyProtection="1">
      <alignment horizontal="left" vertical="center"/>
      <protection/>
    </xf>
    <xf numFmtId="0" fontId="0" fillId="33" borderId="51" xfId="60" applyFill="1" applyBorder="1" applyAlignment="1" applyProtection="1">
      <alignment horizontal="left" vertical="center"/>
      <protection/>
    </xf>
    <xf numFmtId="0" fontId="0" fillId="33" borderId="58" xfId="60" applyFill="1" applyBorder="1" applyAlignment="1" applyProtection="1">
      <alignment horizontal="left" vertical="center"/>
      <protection/>
    </xf>
    <xf numFmtId="0" fontId="54" fillId="0" borderId="58" xfId="60" applyFont="1" applyBorder="1" applyAlignment="1" applyProtection="1">
      <alignment horizontal="left" vertical="center"/>
      <protection locked="0"/>
    </xf>
    <xf numFmtId="0" fontId="55" fillId="34" borderId="50" xfId="60" applyFont="1" applyFill="1" applyBorder="1" applyAlignment="1" applyProtection="1">
      <alignment horizontal="left" vertical="center"/>
      <protection/>
    </xf>
    <xf numFmtId="0" fontId="55" fillId="34" borderId="51" xfId="60" applyFont="1" applyFill="1" applyBorder="1" applyAlignment="1" applyProtection="1">
      <alignment horizontal="left" vertical="center"/>
      <protection/>
    </xf>
    <xf numFmtId="0" fontId="55" fillId="34" borderId="58" xfId="60" applyFont="1" applyFill="1" applyBorder="1" applyAlignment="1" applyProtection="1">
      <alignment horizontal="left" vertical="center"/>
      <protection/>
    </xf>
    <xf numFmtId="0" fontId="8" fillId="33" borderId="39" xfId="60" applyFont="1" applyFill="1" applyBorder="1" applyAlignment="1" applyProtection="1">
      <alignment horizontal="center" vertical="center"/>
      <protection/>
    </xf>
    <xf numFmtId="0" fontId="8" fillId="33" borderId="22" xfId="60" applyFont="1" applyFill="1" applyBorder="1" applyAlignment="1" applyProtection="1">
      <alignment horizontal="center" vertical="center"/>
      <protection/>
    </xf>
    <xf numFmtId="0" fontId="8" fillId="33" borderId="46" xfId="60" applyFont="1" applyFill="1" applyBorder="1" applyAlignment="1" applyProtection="1">
      <alignment horizontal="center" vertical="center"/>
      <protection/>
    </xf>
    <xf numFmtId="0" fontId="7" fillId="0" borderId="0" xfId="60" applyFont="1" applyBorder="1" applyAlignment="1" applyProtection="1">
      <alignment horizontal="left"/>
      <protection locked="0"/>
    </xf>
    <xf numFmtId="0" fontId="7" fillId="0" borderId="0" xfId="60" applyFont="1" applyBorder="1" applyAlignment="1">
      <alignment horizontal="left"/>
      <protection/>
    </xf>
    <xf numFmtId="0" fontId="7" fillId="0" borderId="59" xfId="60" applyFont="1" applyBorder="1" applyAlignment="1" applyProtection="1">
      <alignment horizontal="left"/>
      <protection locked="0"/>
    </xf>
    <xf numFmtId="0" fontId="7" fillId="0" borderId="59" xfId="60" applyFont="1" applyBorder="1" applyAlignment="1">
      <alignment horizontal="left"/>
      <protection/>
    </xf>
    <xf numFmtId="0" fontId="0" fillId="0" borderId="53" xfId="60" applyBorder="1" applyAlignment="1">
      <alignment horizontal="center"/>
      <protection/>
    </xf>
    <xf numFmtId="0" fontId="0" fillId="0" borderId="38" xfId="60" applyBorder="1" applyAlignment="1">
      <alignment horizontal="center"/>
      <protection/>
    </xf>
    <xf numFmtId="0" fontId="8" fillId="0" borderId="60" xfId="60" applyFont="1" applyBorder="1" applyAlignment="1">
      <alignment horizontal="center" vertical="center" wrapText="1"/>
      <protection/>
    </xf>
    <xf numFmtId="0" fontId="8" fillId="0" borderId="61" xfId="60" applyFont="1" applyBorder="1" applyAlignment="1">
      <alignment horizontal="center" vertical="center" wrapText="1"/>
      <protection/>
    </xf>
    <xf numFmtId="0" fontId="8" fillId="0" borderId="62" xfId="60" applyFont="1" applyBorder="1" applyAlignment="1">
      <alignment horizontal="center" vertical="center" wrapText="1"/>
      <protection/>
    </xf>
    <xf numFmtId="0" fontId="8" fillId="0" borderId="63" xfId="60" applyFont="1" applyBorder="1" applyAlignment="1">
      <alignment horizontal="center" vertical="center" wrapText="1"/>
      <protection/>
    </xf>
    <xf numFmtId="0" fontId="8" fillId="0" borderId="59" xfId="60" applyFont="1" applyBorder="1" applyAlignment="1">
      <alignment horizontal="center" vertical="center" wrapText="1"/>
      <protection/>
    </xf>
    <xf numFmtId="0" fontId="8" fillId="0" borderId="64" xfId="60" applyFont="1" applyBorder="1" applyAlignment="1">
      <alignment horizontal="center" vertical="center" wrapText="1"/>
      <protection/>
    </xf>
    <xf numFmtId="0" fontId="8" fillId="0" borderId="65" xfId="60" applyFont="1" applyBorder="1" applyAlignment="1">
      <alignment horizontal="center" vertical="center" wrapText="1"/>
      <protection/>
    </xf>
    <xf numFmtId="0" fontId="8" fillId="0" borderId="66" xfId="60" applyFont="1" applyBorder="1" applyAlignment="1">
      <alignment horizontal="center" vertical="center" wrapText="1"/>
      <protection/>
    </xf>
    <xf numFmtId="0" fontId="9" fillId="0" borderId="50" xfId="60" applyFont="1" applyBorder="1" applyAlignment="1">
      <alignment horizontal="center" vertical="center"/>
      <protection/>
    </xf>
    <xf numFmtId="0" fontId="9" fillId="0" borderId="51" xfId="60" applyFont="1" applyBorder="1" applyAlignment="1">
      <alignment horizontal="center" vertical="center"/>
      <protection/>
    </xf>
    <xf numFmtId="0" fontId="9" fillId="0" borderId="58" xfId="60" applyFont="1" applyBorder="1" applyAlignment="1">
      <alignment horizontal="center" vertical="center"/>
      <protection/>
    </xf>
    <xf numFmtId="0" fontId="9" fillId="0" borderId="55" xfId="60" applyFont="1" applyBorder="1" applyAlignment="1">
      <alignment horizontal="center" vertical="center" textRotation="255"/>
      <protection/>
    </xf>
    <xf numFmtId="0" fontId="9" fillId="0" borderId="41" xfId="60" applyFont="1" applyBorder="1" applyAlignment="1">
      <alignment horizontal="center" vertical="center" textRotation="255"/>
      <protection/>
    </xf>
    <xf numFmtId="0" fontId="9" fillId="0" borderId="55" xfId="60" applyFont="1" applyBorder="1" applyAlignment="1">
      <alignment horizontal="center" vertical="center"/>
      <protection/>
    </xf>
    <xf numFmtId="0" fontId="9" fillId="0" borderId="41" xfId="60" applyFont="1" applyBorder="1" applyAlignment="1">
      <alignment horizontal="center" vertical="center"/>
      <protection/>
    </xf>
    <xf numFmtId="0" fontId="9" fillId="0" borderId="55" xfId="60" applyNumberFormat="1" applyFont="1" applyBorder="1" applyAlignment="1">
      <alignment horizontal="center" vertical="center" textRotation="91" shrinkToFit="1"/>
      <protection/>
    </xf>
    <xf numFmtId="0" fontId="9" fillId="0" borderId="41" xfId="60" applyNumberFormat="1" applyFont="1" applyBorder="1" applyAlignment="1">
      <alignment horizontal="center" vertical="center" textRotation="91" shrinkToFit="1"/>
      <protection/>
    </xf>
    <xf numFmtId="0" fontId="10" fillId="0" borderId="56" xfId="60" applyFont="1" applyBorder="1" applyAlignment="1">
      <alignment horizontal="center" vertical="center" wrapText="1"/>
      <protection/>
    </xf>
    <xf numFmtId="0" fontId="10" fillId="0" borderId="44" xfId="60" applyFont="1" applyBorder="1" applyAlignment="1">
      <alignment horizontal="center" vertical="center" wrapText="1"/>
      <protection/>
    </xf>
    <xf numFmtId="0" fontId="8" fillId="0" borderId="67" xfId="60" applyFont="1" applyBorder="1" applyAlignment="1">
      <alignment horizontal="center" vertical="center" wrapText="1"/>
      <protection/>
    </xf>
    <xf numFmtId="0" fontId="8" fillId="0" borderId="68" xfId="60" applyFont="1" applyBorder="1" applyAlignment="1">
      <alignment horizontal="center" vertical="center" wrapText="1"/>
      <protection/>
    </xf>
    <xf numFmtId="0" fontId="9" fillId="0" borderId="57" xfId="60" applyFont="1" applyBorder="1" applyAlignment="1">
      <alignment horizontal="center" vertical="center"/>
      <protection/>
    </xf>
    <xf numFmtId="0" fontId="7" fillId="0" borderId="0" xfId="61" applyFont="1" applyBorder="1" applyAlignment="1" applyProtection="1">
      <alignment horizontal="center" vertical="center"/>
      <protection/>
    </xf>
    <xf numFmtId="0" fontId="7" fillId="0" borderId="0" xfId="61" applyFont="1" applyAlignment="1" applyProtection="1">
      <alignment horizontal="left" vertical="center"/>
      <protection/>
    </xf>
    <xf numFmtId="0" fontId="11" fillId="0" borderId="69" xfId="61" applyFont="1" applyBorder="1" applyAlignment="1" applyProtection="1">
      <alignment horizontal="center" vertical="center"/>
      <protection/>
    </xf>
    <xf numFmtId="0" fontId="11" fillId="0" borderId="70" xfId="61" applyFont="1" applyBorder="1" applyAlignment="1" applyProtection="1">
      <alignment horizontal="center" vertical="center"/>
      <protection/>
    </xf>
    <xf numFmtId="0" fontId="8" fillId="0" borderId="49" xfId="61" applyFont="1" applyBorder="1" applyAlignment="1" applyProtection="1">
      <alignment horizontal="center" vertical="center"/>
      <protection/>
    </xf>
    <xf numFmtId="0" fontId="8" fillId="0" borderId="14" xfId="61" applyFont="1" applyBorder="1" applyAlignment="1" applyProtection="1">
      <alignment horizontal="center" vertical="center"/>
      <protection/>
    </xf>
    <xf numFmtId="0" fontId="8" fillId="0" borderId="16" xfId="61" applyFont="1" applyBorder="1" applyAlignment="1" applyProtection="1">
      <alignment horizontal="center" vertical="center"/>
      <protection/>
    </xf>
    <xf numFmtId="0" fontId="8" fillId="0" borderId="15" xfId="61" applyFont="1" applyBorder="1" applyAlignment="1" applyProtection="1">
      <alignment horizontal="center" vertical="center"/>
      <protection/>
    </xf>
    <xf numFmtId="0" fontId="8" fillId="34" borderId="16" xfId="61" applyFont="1" applyFill="1" applyBorder="1" applyAlignment="1" applyProtection="1">
      <alignment horizontal="center" vertical="center"/>
      <protection/>
    </xf>
    <xf numFmtId="0" fontId="8" fillId="34" borderId="15" xfId="61" applyFont="1" applyFill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0" fillId="0" borderId="15" xfId="61" applyBorder="1" applyAlignment="1" applyProtection="1">
      <alignment horizontal="center" vertical="center"/>
      <protection/>
    </xf>
    <xf numFmtId="10" fontId="0" fillId="0" borderId="16" xfId="61" applyNumberFormat="1" applyBorder="1" applyAlignment="1" applyProtection="1">
      <alignment horizontal="center" vertical="center"/>
      <protection/>
    </xf>
    <xf numFmtId="10" fontId="0" fillId="0" borderId="15" xfId="61" applyNumberFormat="1" applyBorder="1" applyAlignment="1" applyProtection="1">
      <alignment horizontal="center" vertical="center"/>
      <protection/>
    </xf>
    <xf numFmtId="0" fontId="10" fillId="0" borderId="19" xfId="61" applyNumberFormat="1" applyFont="1" applyBorder="1" applyAlignment="1" applyProtection="1">
      <alignment horizontal="center" vertical="center" wrapText="1"/>
      <protection/>
    </xf>
    <xf numFmtId="0" fontId="10" fillId="0" borderId="24" xfId="61" applyNumberFormat="1" applyFont="1" applyBorder="1" applyAlignment="1" applyProtection="1">
      <alignment horizontal="center" vertical="center" wrapText="1"/>
      <protection/>
    </xf>
    <xf numFmtId="0" fontId="10" fillId="0" borderId="41" xfId="61" applyNumberFormat="1" applyFont="1" applyBorder="1" applyAlignment="1" applyProtection="1">
      <alignment horizontal="center" vertical="center" wrapText="1"/>
      <protection/>
    </xf>
    <xf numFmtId="0" fontId="0" fillId="34" borderId="16" xfId="61" applyFill="1" applyBorder="1" applyAlignment="1" applyProtection="1">
      <alignment horizontal="left" vertical="center"/>
      <protection/>
    </xf>
    <xf numFmtId="0" fontId="0" fillId="33" borderId="16" xfId="61" applyFill="1" applyBorder="1" applyAlignment="1" applyProtection="1">
      <alignment horizontal="left" vertical="center"/>
      <protection/>
    </xf>
    <xf numFmtId="0" fontId="0" fillId="33" borderId="69" xfId="61" applyFill="1" applyBorder="1" applyAlignment="1" applyProtection="1">
      <alignment horizontal="left" vertical="center"/>
      <protection/>
    </xf>
    <xf numFmtId="0" fontId="8" fillId="0" borderId="71" xfId="61" applyFont="1" applyBorder="1" applyAlignment="1" applyProtection="1">
      <alignment horizontal="center" vertical="center" wrapText="1"/>
      <protection/>
    </xf>
    <xf numFmtId="0" fontId="8" fillId="0" borderId="72" xfId="61" applyFont="1" applyBorder="1" applyAlignment="1" applyProtection="1">
      <alignment horizontal="center" vertical="center" wrapText="1"/>
      <protection/>
    </xf>
    <xf numFmtId="0" fontId="0" fillId="0" borderId="49" xfId="61" applyBorder="1" applyAlignment="1" applyProtection="1">
      <alignment horizontal="center" vertical="center"/>
      <protection/>
    </xf>
    <xf numFmtId="0" fontId="0" fillId="0" borderId="14" xfId="61" applyBorder="1" applyAlignment="1" applyProtection="1">
      <alignment horizontal="center" vertical="center"/>
      <protection/>
    </xf>
    <xf numFmtId="0" fontId="8" fillId="33" borderId="16" xfId="61" applyFont="1" applyFill="1" applyBorder="1" applyAlignment="1" applyProtection="1">
      <alignment horizontal="center" vertical="center"/>
      <protection/>
    </xf>
    <xf numFmtId="0" fontId="8" fillId="33" borderId="15" xfId="61" applyFont="1" applyFill="1" applyBorder="1" applyAlignment="1" applyProtection="1">
      <alignment horizontal="center" vertical="center"/>
      <protection/>
    </xf>
    <xf numFmtId="0" fontId="8" fillId="33" borderId="69" xfId="61" applyFont="1" applyFill="1" applyBorder="1" applyAlignment="1" applyProtection="1">
      <alignment horizontal="center" vertical="center"/>
      <protection/>
    </xf>
    <xf numFmtId="0" fontId="8" fillId="33" borderId="70" xfId="61" applyFont="1" applyFill="1" applyBorder="1" applyAlignment="1" applyProtection="1">
      <alignment horizontal="center" vertical="center"/>
      <protection/>
    </xf>
    <xf numFmtId="0" fontId="0" fillId="0" borderId="49" xfId="61" applyBorder="1" applyAlignment="1" applyProtection="1">
      <alignment horizontal="left" vertical="center"/>
      <protection/>
    </xf>
    <xf numFmtId="0" fontId="0" fillId="0" borderId="16" xfId="61" applyBorder="1" applyAlignment="1" applyProtection="1">
      <alignment horizontal="left" vertical="center"/>
      <protection/>
    </xf>
    <xf numFmtId="0" fontId="8" fillId="34" borderId="49" xfId="61" applyFont="1" applyFill="1" applyBorder="1" applyAlignment="1" applyProtection="1">
      <alignment horizontal="center" vertical="center"/>
      <protection/>
    </xf>
    <xf numFmtId="0" fontId="0" fillId="0" borderId="21" xfId="61" applyBorder="1" applyAlignment="1" applyProtection="1">
      <alignment horizontal="center" vertical="center"/>
      <protection/>
    </xf>
    <xf numFmtId="0" fontId="10" fillId="0" borderId="21" xfId="61" applyNumberFormat="1" applyFont="1" applyBorder="1" applyAlignment="1" applyProtection="1">
      <alignment horizontal="center" vertical="center" wrapText="1"/>
      <protection/>
    </xf>
    <xf numFmtId="0" fontId="0" fillId="34" borderId="69" xfId="61" applyFill="1" applyBorder="1" applyAlignment="1" applyProtection="1">
      <alignment horizontal="left" vertical="center"/>
      <protection/>
    </xf>
    <xf numFmtId="0" fontId="0" fillId="0" borderId="73" xfId="61" applyBorder="1" applyAlignment="1" applyProtection="1">
      <alignment horizontal="center" vertical="center"/>
      <protection/>
    </xf>
    <xf numFmtId="10" fontId="0" fillId="0" borderId="21" xfId="61" applyNumberFormat="1" applyBorder="1" applyAlignment="1" applyProtection="1">
      <alignment horizontal="center" vertical="center"/>
      <protection/>
    </xf>
    <xf numFmtId="0" fontId="8" fillId="34" borderId="69" xfId="61" applyFont="1" applyFill="1" applyBorder="1" applyAlignment="1" applyProtection="1">
      <alignment horizontal="center" vertical="center"/>
      <protection/>
    </xf>
    <xf numFmtId="0" fontId="0" fillId="34" borderId="49" xfId="61" applyFill="1" applyBorder="1" applyAlignment="1" applyProtection="1">
      <alignment horizontal="left" vertical="center"/>
      <protection/>
    </xf>
    <xf numFmtId="0" fontId="54" fillId="0" borderId="16" xfId="61" applyFont="1" applyBorder="1" applyAlignment="1" applyProtection="1">
      <alignment horizontal="left" vertical="center"/>
      <protection/>
    </xf>
    <xf numFmtId="0" fontId="54" fillId="0" borderId="69" xfId="61" applyFont="1" applyBorder="1" applyAlignment="1" applyProtection="1">
      <alignment horizontal="left" vertical="center"/>
      <protection/>
    </xf>
    <xf numFmtId="0" fontId="8" fillId="0" borderId="69" xfId="61" applyFont="1" applyBorder="1" applyAlignment="1" applyProtection="1">
      <alignment horizontal="center" vertical="center"/>
      <protection/>
    </xf>
    <xf numFmtId="0" fontId="0" fillId="34" borderId="16" xfId="61" applyFont="1" applyFill="1" applyBorder="1" applyAlignment="1" applyProtection="1">
      <alignment horizontal="left" vertical="center"/>
      <protection/>
    </xf>
    <xf numFmtId="0" fontId="8" fillId="0" borderId="45" xfId="61" applyFont="1" applyBorder="1" applyAlignment="1" applyProtection="1">
      <alignment horizontal="center" vertical="center" wrapText="1"/>
      <protection/>
    </xf>
    <xf numFmtId="0" fontId="0" fillId="33" borderId="73" xfId="61" applyFill="1" applyBorder="1" applyAlignment="1" applyProtection="1">
      <alignment horizontal="left" vertical="center"/>
      <protection/>
    </xf>
    <xf numFmtId="0" fontId="0" fillId="33" borderId="21" xfId="61" applyFill="1" applyBorder="1" applyAlignment="1" applyProtection="1">
      <alignment horizontal="left" vertical="center"/>
      <protection/>
    </xf>
    <xf numFmtId="0" fontId="54" fillId="0" borderId="21" xfId="61" applyFont="1" applyBorder="1" applyAlignment="1" applyProtection="1">
      <alignment horizontal="left" vertical="center"/>
      <protection/>
    </xf>
    <xf numFmtId="0" fontId="0" fillId="34" borderId="21" xfId="61" applyFont="1" applyFill="1" applyBorder="1" applyAlignment="1" applyProtection="1">
      <alignment horizontal="left" vertical="center"/>
      <protection/>
    </xf>
    <xf numFmtId="0" fontId="54" fillId="0" borderId="47" xfId="61" applyFont="1" applyBorder="1" applyAlignment="1" applyProtection="1">
      <alignment horizontal="left" vertical="center"/>
      <protection/>
    </xf>
    <xf numFmtId="0" fontId="10" fillId="0" borderId="55" xfId="61" applyNumberFormat="1" applyFont="1" applyBorder="1" applyAlignment="1" applyProtection="1">
      <alignment horizontal="center" vertical="center" wrapText="1"/>
      <protection/>
    </xf>
    <xf numFmtId="0" fontId="11" fillId="0" borderId="47" xfId="61" applyFont="1" applyBorder="1" applyAlignment="1" applyProtection="1">
      <alignment horizontal="center" vertical="center"/>
      <protection/>
    </xf>
    <xf numFmtId="0" fontId="8" fillId="33" borderId="49" xfId="61" applyFont="1" applyFill="1" applyBorder="1" applyAlignment="1" applyProtection="1">
      <alignment horizontal="center" vertical="center"/>
      <protection/>
    </xf>
    <xf numFmtId="0" fontId="7" fillId="0" borderId="0" xfId="61" applyFont="1" applyBorder="1" applyAlignment="1" applyProtection="1">
      <alignment horizontal="left" vertical="center"/>
      <protection/>
    </xf>
    <xf numFmtId="0" fontId="7" fillId="0" borderId="59" xfId="61" applyFont="1" applyBorder="1" applyAlignment="1" applyProtection="1">
      <alignment horizontal="left" vertical="center"/>
      <protection/>
    </xf>
    <xf numFmtId="0" fontId="0" fillId="0" borderId="74" xfId="61" applyBorder="1" applyAlignment="1" applyProtection="1">
      <alignment horizontal="center" vertical="center"/>
      <protection/>
    </xf>
    <xf numFmtId="0" fontId="0" fillId="0" borderId="72" xfId="61" applyBorder="1" applyAlignment="1" applyProtection="1">
      <alignment horizontal="center" vertical="center"/>
      <protection/>
    </xf>
    <xf numFmtId="0" fontId="8" fillId="0" borderId="58" xfId="61" applyFont="1" applyBorder="1" applyAlignment="1" applyProtection="1">
      <alignment horizontal="center" vertical="center" wrapText="1"/>
      <protection/>
    </xf>
    <xf numFmtId="0" fontId="8" fillId="0" borderId="75" xfId="61" applyFont="1" applyBorder="1" applyAlignment="1" applyProtection="1">
      <alignment horizontal="center" vertical="center" wrapText="1"/>
      <protection/>
    </xf>
    <xf numFmtId="0" fontId="8" fillId="0" borderId="14" xfId="61" applyFont="1" applyBorder="1" applyAlignment="1" applyProtection="1">
      <alignment horizontal="center" vertical="center" wrapText="1"/>
      <protection/>
    </xf>
    <xf numFmtId="0" fontId="8" fillId="0" borderId="15" xfId="61" applyFont="1" applyBorder="1" applyAlignment="1" applyProtection="1">
      <alignment horizontal="center" vertical="center" wrapText="1"/>
      <protection/>
    </xf>
    <xf numFmtId="0" fontId="10" fillId="0" borderId="56" xfId="61" applyFont="1" applyBorder="1" applyAlignment="1" applyProtection="1">
      <alignment horizontal="center" vertical="center" wrapText="1"/>
      <protection/>
    </xf>
    <xf numFmtId="0" fontId="10" fillId="0" borderId="44" xfId="61" applyFont="1" applyBorder="1" applyAlignment="1" applyProtection="1">
      <alignment horizontal="center" vertical="center" wrapText="1"/>
      <protection/>
    </xf>
    <xf numFmtId="0" fontId="9" fillId="0" borderId="55" xfId="61" applyFont="1" applyBorder="1" applyAlignment="1" applyProtection="1">
      <alignment horizontal="center" vertical="center" textRotation="255"/>
      <protection/>
    </xf>
    <xf numFmtId="0" fontId="9" fillId="0" borderId="41" xfId="61" applyFont="1" applyBorder="1" applyAlignment="1" applyProtection="1">
      <alignment horizontal="center" vertical="center" textRotation="255"/>
      <protection/>
    </xf>
    <xf numFmtId="0" fontId="9" fillId="0" borderId="58" xfId="61" applyFont="1" applyBorder="1" applyAlignment="1" applyProtection="1">
      <alignment horizontal="center" vertical="center"/>
      <protection/>
    </xf>
    <xf numFmtId="0" fontId="9" fillId="0" borderId="75" xfId="61" applyFont="1" applyBorder="1" applyAlignment="1" applyProtection="1">
      <alignment horizontal="center" vertical="center"/>
      <protection/>
    </xf>
    <xf numFmtId="0" fontId="9" fillId="0" borderId="15" xfId="61" applyFont="1" applyBorder="1" applyAlignment="1" applyProtection="1">
      <alignment horizontal="center" vertical="center"/>
      <protection/>
    </xf>
    <xf numFmtId="0" fontId="9" fillId="0" borderId="55" xfId="61" applyNumberFormat="1" applyFont="1" applyBorder="1" applyAlignment="1" applyProtection="1">
      <alignment horizontal="center" vertical="center"/>
      <protection/>
    </xf>
    <xf numFmtId="0" fontId="9" fillId="0" borderId="41" xfId="61" applyNumberFormat="1" applyFont="1" applyBorder="1" applyAlignment="1" applyProtection="1">
      <alignment horizontal="center" vertical="center"/>
      <protection/>
    </xf>
    <xf numFmtId="0" fontId="8" fillId="0" borderId="76" xfId="61" applyFont="1" applyBorder="1" applyAlignment="1" applyProtection="1">
      <alignment horizontal="center" vertical="center" wrapText="1"/>
      <protection/>
    </xf>
    <xf numFmtId="0" fontId="8" fillId="0" borderId="70" xfId="61" applyFont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46 2 2" xfId="60"/>
    <cellStyle name="標準 149 2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199;&#19977;&#27827;&#22823;&#20250;3&#26376;22&#26085;&#23713;&#23822;(&#24460;&#23529;&#21028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岡崎会場表紙"/>
      <sheetName val="参加一覧"/>
      <sheetName val="参加ﾁｰﾑ"/>
      <sheetName val="参加ﾁｰﾑ(変更)"/>
      <sheetName val="参加ﾁｰﾑ(受付用)"/>
      <sheetName val="印刷部数"/>
      <sheetName val="ｺｰﾄ配置図"/>
      <sheetName val="ｺｰﾄ別内容"/>
      <sheetName val="ﾄﾘﾑ30"/>
      <sheetName val="記録A"/>
      <sheetName val="A ｺｰﾄ"/>
      <sheetName val="記録B"/>
      <sheetName val="B ｺｰﾄ"/>
      <sheetName val="記録C"/>
      <sheetName val="C ｺｰﾄ"/>
      <sheetName val="記録D"/>
      <sheetName val="D ｺｰﾄ"/>
      <sheetName val="記録G"/>
      <sheetName val="G ｺｰﾄ"/>
      <sheetName val="記録H"/>
      <sheetName val="H ｺｰﾄ"/>
      <sheetName val="記録 I"/>
      <sheetName val="I ｺｰﾄ"/>
      <sheetName val="ﾚﾃﾞｨｰｽ40"/>
      <sheetName val="ﾚﾃﾞｨｰｽ40(変更)"/>
      <sheetName val="記録E (変更)"/>
      <sheetName val="E ｺｰﾄ(変更)"/>
      <sheetName val="記録E"/>
      <sheetName val="E ｺｰﾄ"/>
      <sheetName val="記録F"/>
      <sheetName val="F ｺｰﾄ"/>
      <sheetName val="記録J"/>
      <sheetName val="J ｺｰﾄ"/>
      <sheetName val="記録K"/>
      <sheetName val="K ｺｰﾄ"/>
      <sheetName val="記録L"/>
      <sheetName val="L ｺｰﾄ"/>
    </sheetNames>
    <sheetDataSet>
      <sheetData sheetId="8">
        <row r="14">
          <cell r="D14" t="str">
            <v>A</v>
          </cell>
          <cell r="G14" t="str">
            <v>メイツ Z</v>
          </cell>
        </row>
        <row r="15">
          <cell r="D15" t="str">
            <v>パワーストーン･アクア</v>
          </cell>
          <cell r="G15" t="str">
            <v>９９９(メーテル)</v>
          </cell>
        </row>
        <row r="16">
          <cell r="D16" t="str">
            <v>トリッキィ〜？V</v>
          </cell>
          <cell r="G16" t="str">
            <v>ADB岡崎</v>
          </cell>
        </row>
        <row r="40">
          <cell r="D40" t="str">
            <v>Cranberrt空組</v>
          </cell>
          <cell r="G40" t="str">
            <v>サンライズ F</v>
          </cell>
        </row>
        <row r="41">
          <cell r="D41" t="str">
            <v>マッキーZOO B</v>
          </cell>
          <cell r="G41" t="str">
            <v>MSG P</v>
          </cell>
        </row>
        <row r="42">
          <cell r="D42" t="str">
            <v>RinRin</v>
          </cell>
          <cell r="G42" t="str">
            <v>６７'ers B</v>
          </cell>
        </row>
        <row r="66">
          <cell r="D66" t="str">
            <v>Mamesora</v>
          </cell>
          <cell r="G66" t="str">
            <v>SSK</v>
          </cell>
        </row>
        <row r="67">
          <cell r="D67" t="str">
            <v>６７'ers A</v>
          </cell>
          <cell r="G67" t="str">
            <v>ルートスター松組</v>
          </cell>
        </row>
        <row r="68">
          <cell r="D68" t="str">
            <v>排球倶楽部 烈</v>
          </cell>
          <cell r="G68" t="str">
            <v>Cranberrt豆組</v>
          </cell>
        </row>
        <row r="92">
          <cell r="D92" t="str">
            <v>カメ</v>
          </cell>
          <cell r="G92" t="str">
            <v>スティング</v>
          </cell>
        </row>
        <row r="93">
          <cell r="D93" t="str">
            <v>排球倶楽部 舞</v>
          </cell>
          <cell r="G93" t="str">
            <v>IGEL(イーゲル）</v>
          </cell>
        </row>
        <row r="94">
          <cell r="D94" t="str">
            <v>イーリス</v>
          </cell>
          <cell r="G94" t="str">
            <v>MAX V</v>
          </cell>
        </row>
        <row r="118">
          <cell r="D118" t="str">
            <v>フレッシュ</v>
          </cell>
          <cell r="G118" t="str">
            <v>ソレイユ</v>
          </cell>
        </row>
        <row r="119">
          <cell r="D119" t="str">
            <v>ワンピース</v>
          </cell>
          <cell r="G119" t="str">
            <v>空</v>
          </cell>
        </row>
        <row r="120">
          <cell r="D120" t="str">
            <v>クレッシェンドライト</v>
          </cell>
          <cell r="G120" t="str">
            <v>けっこうやるじゃん!!</v>
          </cell>
        </row>
        <row r="144">
          <cell r="D144" t="str">
            <v>アローズユナイテッド</v>
          </cell>
          <cell r="G144" t="str">
            <v>Cool Bee</v>
          </cell>
        </row>
        <row r="145">
          <cell r="D145" t="str">
            <v>ほたる</v>
          </cell>
          <cell r="G145" t="str">
            <v>竹千代 B</v>
          </cell>
        </row>
        <row r="146">
          <cell r="D146" t="str">
            <v>サンライズ B</v>
          </cell>
          <cell r="G146" t="str">
            <v>パワーストーン･ラピス</v>
          </cell>
        </row>
        <row r="171">
          <cell r="D171" t="str">
            <v>WIN</v>
          </cell>
          <cell r="G171" t="str">
            <v>マッキーZOO A</v>
          </cell>
        </row>
        <row r="172">
          <cell r="D172" t="str">
            <v>MSG T</v>
          </cell>
          <cell r="G172" t="str">
            <v>９９９(エメラルダス)</v>
          </cell>
        </row>
        <row r="173">
          <cell r="D173" t="str">
            <v>サンライズ E</v>
          </cell>
          <cell r="G173" t="str">
            <v>りすとらーず</v>
          </cell>
        </row>
        <row r="174">
          <cell r="G174" t="str">
            <v>The☆Puma's</v>
          </cell>
        </row>
      </sheetData>
      <sheetData sheetId="23">
        <row r="37">
          <cell r="D37" t="str">
            <v>ミルキーズ</v>
          </cell>
          <cell r="G37" t="str">
            <v>矢南ハッピー</v>
          </cell>
        </row>
        <row r="38">
          <cell r="D38" t="str">
            <v>Sunディーズ</v>
          </cell>
          <cell r="G38" t="str">
            <v>クレッシェンドショコラ</v>
          </cell>
        </row>
        <row r="39">
          <cell r="D39" t="str">
            <v>bit by bit</v>
          </cell>
          <cell r="G39" t="str">
            <v>EAST</v>
          </cell>
        </row>
        <row r="63">
          <cell r="D63" t="str">
            <v>RinRin</v>
          </cell>
          <cell r="G63" t="str">
            <v>向日葵</v>
          </cell>
        </row>
        <row r="64">
          <cell r="D64" t="str">
            <v>T-３ ピンク</v>
          </cell>
          <cell r="G64" t="str">
            <v>リリーズ G</v>
          </cell>
        </row>
        <row r="65">
          <cell r="D65" t="str">
            <v>ルートスター雪組</v>
          </cell>
          <cell r="G65" t="str">
            <v>girasol(ヒラソル）</v>
          </cell>
        </row>
        <row r="89">
          <cell r="D89" t="str">
            <v>ソレイユＬ</v>
          </cell>
          <cell r="G89" t="str">
            <v>スィーツ </v>
          </cell>
        </row>
        <row r="90">
          <cell r="D90" t="str">
            <v>ブルーツリー</v>
          </cell>
          <cell r="G90" t="str">
            <v>クレッシェンドハニー</v>
          </cell>
        </row>
        <row r="91">
          <cell r="D91" t="str">
            <v>ゴールデンリーフ</v>
          </cell>
          <cell r="G91" t="str">
            <v>K&amp;M</v>
          </cell>
        </row>
        <row r="115">
          <cell r="D115" t="str">
            <v>知立みなみスポーツ俱楽部A</v>
          </cell>
          <cell r="G115" t="str">
            <v>ペコラ</v>
          </cell>
        </row>
        <row r="116">
          <cell r="D116" t="str">
            <v>SVICK</v>
          </cell>
          <cell r="G116" t="str">
            <v>サプライズ</v>
          </cell>
        </row>
        <row r="117">
          <cell r="D117" t="str">
            <v>T-SKYママ</v>
          </cell>
          <cell r="G117" t="str">
            <v>キララ A</v>
          </cell>
        </row>
      </sheetData>
      <sheetData sheetId="24">
        <row r="14">
          <cell r="D14" t="str">
            <v>Cranberry星組</v>
          </cell>
          <cell r="G14" t="str">
            <v>Be-Friends</v>
          </cell>
        </row>
        <row r="15">
          <cell r="D15" t="str">
            <v>葵クラブ</v>
          </cell>
          <cell r="G15" t="str">
            <v>ぱ〜る</v>
          </cell>
        </row>
        <row r="16">
          <cell r="D16" t="str">
            <v>虹 C</v>
          </cell>
          <cell r="G16" t="str">
            <v>あんず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2:S31"/>
  <sheetViews>
    <sheetView tabSelected="1"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1.28515625" style="1" customWidth="1"/>
    <col min="2" max="3" width="9.00390625" style="1" customWidth="1"/>
    <col min="4" max="4" width="9.7109375" style="1" customWidth="1"/>
    <col min="5" max="16384" width="9.00390625" style="1" customWidth="1"/>
  </cols>
  <sheetData>
    <row r="1" ht="6" customHeight="1"/>
    <row r="2" spans="6:17" ht="30.75">
      <c r="F2" s="131" t="s">
        <v>11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</row>
    <row r="3" spans="6:17" ht="30.75">
      <c r="F3" s="131" t="s">
        <v>12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</row>
    <row r="4" spans="6:17" ht="30.75">
      <c r="F4" s="131" t="s">
        <v>13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</row>
    <row r="5" ht="24.75" thickBot="1"/>
    <row r="6" spans="2:19" ht="24.75" thickBot="1">
      <c r="B6" s="2"/>
      <c r="C6" s="3"/>
      <c r="D6" s="4" t="s">
        <v>7</v>
      </c>
      <c r="E6" s="4" t="s">
        <v>8</v>
      </c>
      <c r="F6" s="132" t="s">
        <v>0</v>
      </c>
      <c r="G6" s="132"/>
      <c r="H6" s="133" t="s">
        <v>1</v>
      </c>
      <c r="I6" s="133"/>
      <c r="J6" s="118" t="s">
        <v>2</v>
      </c>
      <c r="K6" s="118"/>
      <c r="L6" s="118" t="s">
        <v>3</v>
      </c>
      <c r="M6" s="118"/>
      <c r="N6" s="118" t="s">
        <v>4</v>
      </c>
      <c r="O6" s="118"/>
      <c r="P6" s="118" t="s">
        <v>5</v>
      </c>
      <c r="Q6" s="118"/>
      <c r="R6" s="118" t="s">
        <v>6</v>
      </c>
      <c r="S6" s="119"/>
    </row>
    <row r="7" spans="2:19" ht="24.75" customHeight="1" thickTop="1">
      <c r="B7" s="120" t="s">
        <v>9</v>
      </c>
      <c r="C7" s="122" t="s">
        <v>90</v>
      </c>
      <c r="D7" s="125" t="s">
        <v>14</v>
      </c>
      <c r="E7" s="126" t="s">
        <v>14</v>
      </c>
      <c r="F7" s="127" t="str">
        <f>VLOOKUP(LARGE(Aコート!AW5:AX28,1),Aコート!AW5:AX28,2,0)</f>
        <v>メイツ Z</v>
      </c>
      <c r="G7" s="127"/>
      <c r="H7" s="128" t="str">
        <f>VLOOKUP(LARGE(Aコート!AW5:AX28,2),Aコート!AW5:AX28,2,0)</f>
        <v>９９９(メーテル)</v>
      </c>
      <c r="I7" s="128"/>
      <c r="J7" s="129" t="str">
        <f>VLOOKUP(LARGE(Aコート!AW5:AX28,3),Aコート!AW5:AX28,2,0)</f>
        <v>パワーストーン･アクア</v>
      </c>
      <c r="K7" s="129"/>
      <c r="L7" s="129" t="str">
        <f>VLOOKUP(LARGE(Aコート!AW5:AX28,4),Aコート!AW5:AX28,2,0)</f>
        <v>トリッキィ〜？V</v>
      </c>
      <c r="M7" s="129"/>
      <c r="N7" s="129" t="str">
        <f>VLOOKUP(LARGE(Aコート!AW5:AX28,5),Aコート!AW5:AX28,2,0)</f>
        <v>ADB岡崎</v>
      </c>
      <c r="O7" s="129"/>
      <c r="P7" s="129" t="str">
        <f>VLOOKUP(LARGE(Aコート!AW5:AX28,6),Aコート!AW5:AX28,2,0)</f>
        <v>A</v>
      </c>
      <c r="Q7" s="129"/>
      <c r="R7" s="130"/>
      <c r="S7" s="130"/>
    </row>
    <row r="8" spans="2:19" ht="24">
      <c r="B8" s="101"/>
      <c r="C8" s="123"/>
      <c r="D8" s="90"/>
      <c r="E8" s="92"/>
      <c r="F8" s="94"/>
      <c r="G8" s="94"/>
      <c r="H8" s="96"/>
      <c r="I8" s="96"/>
      <c r="J8" s="89"/>
      <c r="K8" s="89"/>
      <c r="L8" s="89"/>
      <c r="M8" s="89"/>
      <c r="N8" s="89"/>
      <c r="O8" s="89"/>
      <c r="P8" s="89"/>
      <c r="Q8" s="89"/>
      <c r="R8" s="83"/>
      <c r="S8" s="83"/>
    </row>
    <row r="9" spans="2:19" ht="24">
      <c r="B9" s="101"/>
      <c r="C9" s="123"/>
      <c r="D9" s="90" t="s">
        <v>15</v>
      </c>
      <c r="E9" s="92" t="s">
        <v>15</v>
      </c>
      <c r="F9" s="94" t="str">
        <f>VLOOKUP(LARGE(Bコート!AW5:AX28,1),Bコート!AW5:AX28,2,0)</f>
        <v>MSG P</v>
      </c>
      <c r="G9" s="94"/>
      <c r="H9" s="96" t="str">
        <f>VLOOKUP(LARGE(Bコート!AW5:AX28,2),Bコート!AW5:AX28,2,0)</f>
        <v>サンライズ F</v>
      </c>
      <c r="I9" s="96"/>
      <c r="J9" s="89" t="str">
        <f>VLOOKUP(LARGE(Bコート!AW5:AX28,3),Bコート!AW5:AX28,2,0)</f>
        <v>Cranberrt空組</v>
      </c>
      <c r="K9" s="89"/>
      <c r="L9" s="89" t="str">
        <f>VLOOKUP(LARGE(Bコート!AW5:AX28,4),Bコート!AW5:AX28,2,0)</f>
        <v>RinRin</v>
      </c>
      <c r="M9" s="89"/>
      <c r="N9" s="89" t="str">
        <f>VLOOKUP(LARGE(Bコート!AW5:AX28,5),Bコート!AW5:AX28,2,0)</f>
        <v>６７'ers B</v>
      </c>
      <c r="O9" s="89"/>
      <c r="P9" s="89" t="str">
        <f>VLOOKUP(LARGE(Bコート!AW5:AX28,6),Bコート!AW5:AX28,2,0)</f>
        <v>マッキーZOO B</v>
      </c>
      <c r="Q9" s="89"/>
      <c r="R9" s="83"/>
      <c r="S9" s="83"/>
    </row>
    <row r="10" spans="2:19" ht="24">
      <c r="B10" s="101"/>
      <c r="C10" s="123"/>
      <c r="D10" s="90"/>
      <c r="E10" s="92"/>
      <c r="F10" s="94"/>
      <c r="G10" s="94"/>
      <c r="H10" s="96"/>
      <c r="I10" s="96"/>
      <c r="J10" s="89"/>
      <c r="K10" s="89"/>
      <c r="L10" s="89"/>
      <c r="M10" s="89"/>
      <c r="N10" s="89"/>
      <c r="O10" s="89"/>
      <c r="P10" s="89"/>
      <c r="Q10" s="89"/>
      <c r="R10" s="83"/>
      <c r="S10" s="83"/>
    </row>
    <row r="11" spans="2:19" ht="24">
      <c r="B11" s="101"/>
      <c r="C11" s="123"/>
      <c r="D11" s="90" t="s">
        <v>16</v>
      </c>
      <c r="E11" s="92" t="s">
        <v>16</v>
      </c>
      <c r="F11" s="94" t="str">
        <f>VLOOKUP(LARGE(Cコート!AW5:AX28,1),Cコート!AW5:AX28,2,0)</f>
        <v>６７'ers A</v>
      </c>
      <c r="G11" s="94"/>
      <c r="H11" s="96" t="str">
        <f>VLOOKUP(LARGE(Cコート!AW5:AX28,2),Cコート!AW5:AX28,2,0)</f>
        <v>排球倶楽部 烈</v>
      </c>
      <c r="I11" s="96"/>
      <c r="J11" s="89" t="str">
        <f>VLOOKUP(LARGE(Cコート!AW5:AX28,3),Cコート!AW5:AX28,2,0)</f>
        <v>Mamesora</v>
      </c>
      <c r="K11" s="89"/>
      <c r="L11" s="89" t="str">
        <f>VLOOKUP(LARGE(Cコート!AW5:AX28,4),Cコート!AW5:AX28,2,0)</f>
        <v>Cranberrt豆組</v>
      </c>
      <c r="M11" s="89"/>
      <c r="N11" s="89" t="str">
        <f>VLOOKUP(LARGE(Cコート!AW5:AX28,5),Cコート!AW5:AX28,2,0)</f>
        <v>ルートスター松組</v>
      </c>
      <c r="O11" s="89"/>
      <c r="P11" s="89" t="str">
        <f>VLOOKUP(LARGE(Cコート!AW5:AX28,6),Cコート!AW5:AX28,2,0)</f>
        <v>SSK</v>
      </c>
      <c r="Q11" s="89"/>
      <c r="R11" s="83"/>
      <c r="S11" s="83"/>
    </row>
    <row r="12" spans="2:19" ht="24">
      <c r="B12" s="101"/>
      <c r="C12" s="123"/>
      <c r="D12" s="90"/>
      <c r="E12" s="92"/>
      <c r="F12" s="94"/>
      <c r="G12" s="94"/>
      <c r="H12" s="96"/>
      <c r="I12" s="96"/>
      <c r="J12" s="89"/>
      <c r="K12" s="89"/>
      <c r="L12" s="89"/>
      <c r="M12" s="89"/>
      <c r="N12" s="89"/>
      <c r="O12" s="89"/>
      <c r="P12" s="89"/>
      <c r="Q12" s="89"/>
      <c r="R12" s="83"/>
      <c r="S12" s="83"/>
    </row>
    <row r="13" spans="2:19" ht="24">
      <c r="B13" s="101"/>
      <c r="C13" s="123"/>
      <c r="D13" s="90" t="s">
        <v>17</v>
      </c>
      <c r="E13" s="92" t="s">
        <v>17</v>
      </c>
      <c r="F13" s="94" t="str">
        <f>VLOOKUP(LARGE(Dコート!AW5:AX28,1),Dコート!AW5:AX28,2,0)</f>
        <v>スティング</v>
      </c>
      <c r="G13" s="94"/>
      <c r="H13" s="96" t="str">
        <f>VLOOKUP(LARGE(Dコート!AW5:AX28,2),Dコート!AW5:AX28,2,0)</f>
        <v>IGEL(イーゲル）</v>
      </c>
      <c r="I13" s="96"/>
      <c r="J13" s="89" t="str">
        <f>VLOOKUP(LARGE(Dコート!AW5:AX28,3),Dコート!AW5:AX28,2,0)</f>
        <v>MAX V</v>
      </c>
      <c r="K13" s="89"/>
      <c r="L13" s="89" t="str">
        <f>VLOOKUP(LARGE(Dコート!AW5:AX28,4),Dコート!AW5:AX28,2,0)</f>
        <v>カメ</v>
      </c>
      <c r="M13" s="89"/>
      <c r="N13" s="89" t="str">
        <f>VLOOKUP(LARGE(Dコート!AW5:AX28,5),Dコート!AW5:AX28,2,0)</f>
        <v>イーリス</v>
      </c>
      <c r="O13" s="89"/>
      <c r="P13" s="89" t="str">
        <f>VLOOKUP(LARGE(Dコート!AW5:AX28,6),Dコート!AW5:AX28,2,0)</f>
        <v>排球倶楽部 舞</v>
      </c>
      <c r="Q13" s="89"/>
      <c r="R13" s="83"/>
      <c r="S13" s="83"/>
    </row>
    <row r="14" spans="2:19" ht="24">
      <c r="B14" s="101"/>
      <c r="C14" s="123"/>
      <c r="D14" s="90"/>
      <c r="E14" s="92"/>
      <c r="F14" s="94"/>
      <c r="G14" s="94"/>
      <c r="H14" s="96"/>
      <c r="I14" s="96"/>
      <c r="J14" s="89"/>
      <c r="K14" s="89"/>
      <c r="L14" s="89"/>
      <c r="M14" s="89"/>
      <c r="N14" s="89"/>
      <c r="O14" s="89"/>
      <c r="P14" s="89"/>
      <c r="Q14" s="89"/>
      <c r="R14" s="83"/>
      <c r="S14" s="83"/>
    </row>
    <row r="15" spans="2:19" ht="24" customHeight="1">
      <c r="B15" s="101"/>
      <c r="C15" s="123"/>
      <c r="D15" s="90" t="s">
        <v>18</v>
      </c>
      <c r="E15" s="92" t="s">
        <v>20</v>
      </c>
      <c r="F15" s="94" t="str">
        <f>VLOOKUP(LARGE(Gコート!AW5:AX28,1),Gコート!AW5:AX28,2,0)</f>
        <v>けっこうやるじゃん!!</v>
      </c>
      <c r="G15" s="94"/>
      <c r="H15" s="96" t="str">
        <f>VLOOKUP(LARGE(Gコート!AW5:AX28,2),Gコート!AW5:AX28,2,0)</f>
        <v>空</v>
      </c>
      <c r="I15" s="96"/>
      <c r="J15" s="89" t="str">
        <f>VLOOKUP(LARGE(Gコート!AW5:AX28,3),Gコート!AW5:AX28,2,0)</f>
        <v>クレッシェンドライト</v>
      </c>
      <c r="K15" s="89"/>
      <c r="L15" s="89" t="str">
        <f>VLOOKUP(LARGE(Gコート!AW5:AX28,4),Gコート!AW5:AX28,2,0)</f>
        <v>フレッシュ</v>
      </c>
      <c r="M15" s="89"/>
      <c r="N15" s="89" t="str">
        <f>VLOOKUP(LARGE(Gコート!AW5:AX28,5),Gコート!AW5:AX28,2,0)</f>
        <v>ソレイユ</v>
      </c>
      <c r="O15" s="89"/>
      <c r="P15" s="89" t="str">
        <f>VLOOKUP(LARGE(Gコート!AW5:AX28,6),Gコート!AW5:AX28,2,0)</f>
        <v>ワンピース</v>
      </c>
      <c r="Q15" s="89"/>
      <c r="R15" s="83"/>
      <c r="S15" s="83"/>
    </row>
    <row r="16" spans="2:19" ht="24">
      <c r="B16" s="101"/>
      <c r="C16" s="123"/>
      <c r="D16" s="90"/>
      <c r="E16" s="92"/>
      <c r="F16" s="94"/>
      <c r="G16" s="94"/>
      <c r="H16" s="96"/>
      <c r="I16" s="96"/>
      <c r="J16" s="89"/>
      <c r="K16" s="89"/>
      <c r="L16" s="89"/>
      <c r="M16" s="89"/>
      <c r="N16" s="89"/>
      <c r="O16" s="89"/>
      <c r="P16" s="89"/>
      <c r="Q16" s="89"/>
      <c r="R16" s="83"/>
      <c r="S16" s="83"/>
    </row>
    <row r="17" spans="2:19" ht="24">
      <c r="B17" s="101"/>
      <c r="C17" s="123"/>
      <c r="D17" s="90" t="s">
        <v>19</v>
      </c>
      <c r="E17" s="92" t="s">
        <v>21</v>
      </c>
      <c r="F17" s="94" t="str">
        <f>VLOOKUP(LARGE(Hコート!AW5:AX28,1),Hコート!AW5:AX28,2,0)</f>
        <v>パワーストーン･ラピス</v>
      </c>
      <c r="G17" s="94"/>
      <c r="H17" s="96" t="str">
        <f>VLOOKUP(LARGE(Hコート!AW5:AX28,2),Hコート!AW5:AX28,2,0)</f>
        <v>サンライズ B</v>
      </c>
      <c r="I17" s="96"/>
      <c r="J17" s="89" t="str">
        <f>VLOOKUP(LARGE(Hコート!AW5:AX28,3),Hコート!AW5:AX28,2,0)</f>
        <v>Cool Bee</v>
      </c>
      <c r="K17" s="89"/>
      <c r="L17" s="89" t="str">
        <f>VLOOKUP(LARGE(Hコート!AW5:AX28,4),Hコート!AW5:AX28,2,0)</f>
        <v>ほたる</v>
      </c>
      <c r="M17" s="89"/>
      <c r="N17" s="89" t="str">
        <f>VLOOKUP(LARGE(Hコート!AW5:AX28,5),Hコート!AW5:AX28,2,0)</f>
        <v>竹千代 B</v>
      </c>
      <c r="O17" s="89"/>
      <c r="P17" s="89" t="str">
        <f>VLOOKUP(LARGE(Hコート!AW5:AX28,6),Hコート!AW5:AX28,2,0)</f>
        <v>アローズユナイテッド</v>
      </c>
      <c r="Q17" s="89"/>
      <c r="R17" s="83"/>
      <c r="S17" s="83"/>
    </row>
    <row r="18" spans="2:19" ht="24">
      <c r="B18" s="101"/>
      <c r="C18" s="123"/>
      <c r="D18" s="90"/>
      <c r="E18" s="92"/>
      <c r="F18" s="94"/>
      <c r="G18" s="94"/>
      <c r="H18" s="96"/>
      <c r="I18" s="96"/>
      <c r="J18" s="89"/>
      <c r="K18" s="89"/>
      <c r="L18" s="89"/>
      <c r="M18" s="89"/>
      <c r="N18" s="89"/>
      <c r="O18" s="89"/>
      <c r="P18" s="89"/>
      <c r="Q18" s="89"/>
      <c r="R18" s="83"/>
      <c r="S18" s="83"/>
    </row>
    <row r="19" spans="2:19" ht="24" customHeight="1">
      <c r="B19" s="101"/>
      <c r="C19" s="123"/>
      <c r="D19" s="90" t="s">
        <v>20</v>
      </c>
      <c r="E19" s="92" t="s">
        <v>22</v>
      </c>
      <c r="F19" s="94" t="str">
        <f>VLOOKUP(LARGE(Iコート!BA5:BB32,1),Iコート!BA5:BB32,2,0)</f>
        <v>The☆Puma's</v>
      </c>
      <c r="G19" s="94"/>
      <c r="H19" s="96" t="str">
        <f>VLOOKUP(LARGE(Iコート!BA5:BB32,2),Iコート!BA5:BB32,2,0)</f>
        <v>りすとらーず</v>
      </c>
      <c r="I19" s="96"/>
      <c r="J19" s="89" t="str">
        <f>VLOOKUP(LARGE(Iコート!BA5:BB32,3),Iコート!BA5:BB32,2,0)</f>
        <v>MSG T</v>
      </c>
      <c r="K19" s="89"/>
      <c r="L19" s="89" t="str">
        <f>VLOOKUP(LARGE(Iコート!BA5:BB32,4),Iコート!BA5:BB32,2,0)</f>
        <v>WIN</v>
      </c>
      <c r="M19" s="89"/>
      <c r="N19" s="89" t="str">
        <f>VLOOKUP(LARGE(Iコート!BA5:BB32,5),Iコート!BA5:BB32,2,0)</f>
        <v>サンライズ E</v>
      </c>
      <c r="O19" s="89"/>
      <c r="P19" s="89" t="str">
        <f>VLOOKUP(LARGE(Iコート!BA5:BB32,6),Iコート!BA5:BB32,2,0)</f>
        <v>マッキーZOO A</v>
      </c>
      <c r="Q19" s="89"/>
      <c r="R19" s="114" t="str">
        <f>VLOOKUP(LARGE(Iコート!BA5:BB32,7),Iコート!BA5:BB32,2,0)</f>
        <v>９９９(エメラルダス)</v>
      </c>
      <c r="S19" s="114"/>
    </row>
    <row r="20" spans="2:19" ht="24.75" thickBot="1">
      <c r="B20" s="121"/>
      <c r="C20" s="124"/>
      <c r="D20" s="109"/>
      <c r="E20" s="110"/>
      <c r="F20" s="111"/>
      <c r="G20" s="111"/>
      <c r="H20" s="112"/>
      <c r="I20" s="112"/>
      <c r="J20" s="113"/>
      <c r="K20" s="113"/>
      <c r="L20" s="113"/>
      <c r="M20" s="113"/>
      <c r="N20" s="113"/>
      <c r="O20" s="113"/>
      <c r="P20" s="113"/>
      <c r="Q20" s="113"/>
      <c r="R20" s="115"/>
      <c r="S20" s="115"/>
    </row>
    <row r="21" spans="2:19" ht="24" customHeight="1">
      <c r="B21" s="101" t="s">
        <v>10</v>
      </c>
      <c r="C21" s="103" t="s">
        <v>91</v>
      </c>
      <c r="D21" s="105" t="s">
        <v>14</v>
      </c>
      <c r="E21" s="106" t="s">
        <v>18</v>
      </c>
      <c r="F21" s="107" t="str">
        <f>VLOOKUP(LARGE(Eコート!AW5:AX28,1),Eコート!AW5:AX28,2,0)</f>
        <v>Be-Friends</v>
      </c>
      <c r="G21" s="107"/>
      <c r="H21" s="108" t="str">
        <f>VLOOKUP(LARGE(Eコート!AW5:AX28,2),Eコート!AW5:AX28,2,0)</f>
        <v>Cranberry星組</v>
      </c>
      <c r="I21" s="108"/>
      <c r="J21" s="116" t="str">
        <f>VLOOKUP(LARGE(Eコート!AW5:AX28,3),Eコート!AW5:AX28,2,0)</f>
        <v>葵クラブ</v>
      </c>
      <c r="K21" s="116"/>
      <c r="L21" s="116" t="str">
        <f>VLOOKUP(LARGE(Eコート!AW5:AX28,4),Eコート!AW5:AX28,2,0)</f>
        <v>あんず</v>
      </c>
      <c r="M21" s="116"/>
      <c r="N21" s="116" t="str">
        <f>VLOOKUP(LARGE(Eコート!AW5:AX28,5),Eコート!AW5:AX28,2,0)</f>
        <v>ぱ〜る</v>
      </c>
      <c r="O21" s="116"/>
      <c r="P21" s="116" t="str">
        <f>VLOOKUP(LARGE(Eコート!AW5:AX28,6),Eコート!AW5:AX28,2,0)</f>
        <v>虹 C</v>
      </c>
      <c r="Q21" s="116"/>
      <c r="R21" s="117"/>
      <c r="S21" s="117"/>
    </row>
    <row r="22" spans="2:19" ht="24">
      <c r="B22" s="101"/>
      <c r="C22" s="103"/>
      <c r="D22" s="100"/>
      <c r="E22" s="92"/>
      <c r="F22" s="94"/>
      <c r="G22" s="94"/>
      <c r="H22" s="96"/>
      <c r="I22" s="96"/>
      <c r="J22" s="89"/>
      <c r="K22" s="89"/>
      <c r="L22" s="89"/>
      <c r="M22" s="89"/>
      <c r="N22" s="89"/>
      <c r="O22" s="89"/>
      <c r="P22" s="89"/>
      <c r="Q22" s="89"/>
      <c r="R22" s="83"/>
      <c r="S22" s="83"/>
    </row>
    <row r="23" spans="2:19" ht="24" customHeight="1">
      <c r="B23" s="101"/>
      <c r="C23" s="103"/>
      <c r="D23" s="91" t="s">
        <v>15</v>
      </c>
      <c r="E23" s="92" t="s">
        <v>19</v>
      </c>
      <c r="F23" s="94" t="str">
        <f>VLOOKUP(LARGE(Fコート!AW5:AX28,1),Fコート!AW5:AX28,2,0)</f>
        <v>ミルキーズ</v>
      </c>
      <c r="G23" s="94"/>
      <c r="H23" s="96" t="str">
        <f>VLOOKUP(LARGE(Fコート!AW5:AX28,2),Fコート!AW5:AX28,2,0)</f>
        <v>Sunディーズ</v>
      </c>
      <c r="I23" s="96"/>
      <c r="J23" s="99" t="str">
        <f>VLOOKUP(LARGE(Fコート!AW5:AX28,3),Fコート!AW5:AX28,2,0)</f>
        <v>bit by bit</v>
      </c>
      <c r="K23" s="99"/>
      <c r="L23" s="99" t="str">
        <f>VLOOKUP(LARGE(Fコート!AW5:AX28,4),Fコート!AW5:AX28,2,0)</f>
        <v>クレッシェンドショコラ</v>
      </c>
      <c r="M23" s="99"/>
      <c r="N23" s="89" t="str">
        <f>VLOOKUP(LARGE(Fコート!AW5:AX28,5),Fコート!AW5:AX28,2,0)</f>
        <v>矢南ハッピー</v>
      </c>
      <c r="O23" s="89"/>
      <c r="P23" s="89" t="str">
        <f>VLOOKUP(LARGE(Fコート!AW5:AX28,6),Fコート!AW5:AX28,2,0)</f>
        <v>EAST</v>
      </c>
      <c r="Q23" s="89"/>
      <c r="R23" s="83"/>
      <c r="S23" s="83"/>
    </row>
    <row r="24" spans="2:19" ht="24">
      <c r="B24" s="101"/>
      <c r="C24" s="103"/>
      <c r="D24" s="100"/>
      <c r="E24" s="92"/>
      <c r="F24" s="94"/>
      <c r="G24" s="94"/>
      <c r="H24" s="96"/>
      <c r="I24" s="96"/>
      <c r="J24" s="99"/>
      <c r="K24" s="99"/>
      <c r="L24" s="99"/>
      <c r="M24" s="99"/>
      <c r="N24" s="89"/>
      <c r="O24" s="89"/>
      <c r="P24" s="89"/>
      <c r="Q24" s="89"/>
      <c r="R24" s="83"/>
      <c r="S24" s="83"/>
    </row>
    <row r="25" spans="2:19" ht="24" customHeight="1">
      <c r="B25" s="101"/>
      <c r="C25" s="103"/>
      <c r="D25" s="91" t="s">
        <v>16</v>
      </c>
      <c r="E25" s="92" t="s">
        <v>23</v>
      </c>
      <c r="F25" s="94" t="str">
        <f>VLOOKUP(LARGE(Jコート!AW5:AX28,1),Jコート!AW5:AX28,2,0)</f>
        <v>T-３ ピンク</v>
      </c>
      <c r="G25" s="94"/>
      <c r="H25" s="96" t="str">
        <f>VLOOKUP(LARGE(Jコート!AW5:AX28,2),Jコート!AW5:AX28,2,0)</f>
        <v>girasol(ヒラソル）</v>
      </c>
      <c r="I25" s="96"/>
      <c r="J25" s="89" t="str">
        <f>VLOOKUP(LARGE(Jコート!AW5:AX28,3),Jコート!AW5:AX28,2,0)</f>
        <v>リリーズ G</v>
      </c>
      <c r="K25" s="89"/>
      <c r="L25" s="89" t="str">
        <f>VLOOKUP(LARGE(Jコート!AW5:AX28,4),Jコート!AW5:AX28,2,0)</f>
        <v>RinRin</v>
      </c>
      <c r="M25" s="89"/>
      <c r="N25" s="89" t="str">
        <f>VLOOKUP(LARGE(Jコート!AW5:AX28,5),Jコート!AW5:AX28,2,0)</f>
        <v>向日葵</v>
      </c>
      <c r="O25" s="89"/>
      <c r="P25" s="89" t="str">
        <f>VLOOKUP(LARGE(Jコート!AW5:AX28,6),Jコート!AW5:AX28,2,0)</f>
        <v>ルートスター雪組</v>
      </c>
      <c r="Q25" s="89"/>
      <c r="R25" s="83"/>
      <c r="S25" s="83"/>
    </row>
    <row r="26" spans="2:19" ht="24">
      <c r="B26" s="101"/>
      <c r="C26" s="103"/>
      <c r="D26" s="100"/>
      <c r="E26" s="92"/>
      <c r="F26" s="94"/>
      <c r="G26" s="94"/>
      <c r="H26" s="96"/>
      <c r="I26" s="96"/>
      <c r="J26" s="89"/>
      <c r="K26" s="89"/>
      <c r="L26" s="89"/>
      <c r="M26" s="89"/>
      <c r="N26" s="89"/>
      <c r="O26" s="89"/>
      <c r="P26" s="89"/>
      <c r="Q26" s="89"/>
      <c r="R26" s="83"/>
      <c r="S26" s="83"/>
    </row>
    <row r="27" spans="2:19" ht="24">
      <c r="B27" s="101"/>
      <c r="C27" s="103"/>
      <c r="D27" s="90" t="s">
        <v>17</v>
      </c>
      <c r="E27" s="92" t="s">
        <v>24</v>
      </c>
      <c r="F27" s="94" t="str">
        <f>VLOOKUP(LARGE(Kコート!AW5:AX28,1),Kコート!AW5:AX28,2,0)</f>
        <v>K&amp;M</v>
      </c>
      <c r="G27" s="94"/>
      <c r="H27" s="96" t="str">
        <f>VLOOKUP(LARGE(Kコート!AW5:AX28,2),Kコート!AW5:AX28,2,0)</f>
        <v>ゴールデンリーフ</v>
      </c>
      <c r="I27" s="96"/>
      <c r="J27" s="89" t="str">
        <f>VLOOKUP(LARGE(Kコート!AW5:AX28,3),Kコート!AW5:AX28,2,0)</f>
        <v>スィーツ </v>
      </c>
      <c r="K27" s="89"/>
      <c r="L27" s="89" t="str">
        <f>VLOOKUP(LARGE(Kコート!AW5:AX28,4),Kコート!AW5:AX28,2,0)</f>
        <v>クレッシェンドハニー</v>
      </c>
      <c r="M27" s="89"/>
      <c r="N27" s="89" t="str">
        <f>VLOOKUP(LARGE(Kコート!AW5:AX28,5),Kコート!AW5:AX28,2,0)</f>
        <v>ブルーツリー</v>
      </c>
      <c r="O27" s="89"/>
      <c r="P27" s="89" t="str">
        <f>VLOOKUP(LARGE(Kコート!AW5:AX28,6),Kコート!AW5:AX28,2,0)</f>
        <v>ソレイユＬ</v>
      </c>
      <c r="Q27" s="89"/>
      <c r="R27" s="83"/>
      <c r="S27" s="83"/>
    </row>
    <row r="28" spans="2:19" ht="24">
      <c r="B28" s="101"/>
      <c r="C28" s="103"/>
      <c r="D28" s="90"/>
      <c r="E28" s="92"/>
      <c r="F28" s="94"/>
      <c r="G28" s="94"/>
      <c r="H28" s="96"/>
      <c r="I28" s="96"/>
      <c r="J28" s="89"/>
      <c r="K28" s="89"/>
      <c r="L28" s="89"/>
      <c r="M28" s="89"/>
      <c r="N28" s="89"/>
      <c r="O28" s="89"/>
      <c r="P28" s="89"/>
      <c r="Q28" s="89"/>
      <c r="R28" s="83"/>
      <c r="S28" s="83"/>
    </row>
    <row r="29" spans="2:19" ht="24">
      <c r="B29" s="101"/>
      <c r="C29" s="103"/>
      <c r="D29" s="90" t="s">
        <v>18</v>
      </c>
      <c r="E29" s="92" t="s">
        <v>25</v>
      </c>
      <c r="F29" s="94" t="str">
        <f>VLOOKUP(LARGE(Lコート!AW5:AX28,1),Lコート!AW5:AX28,2,0)</f>
        <v>T-SKYママ</v>
      </c>
      <c r="G29" s="94"/>
      <c r="H29" s="96" t="str">
        <f>VLOOKUP(LARGE(Lコート!AW5:AX28,2),Lコート!AW5:AX28,2,0)</f>
        <v>ペコラ</v>
      </c>
      <c r="I29" s="96"/>
      <c r="J29" s="89" t="str">
        <f>VLOOKUP(LARGE(Lコート!AW5:AX28,3),Lコート!AW5:AX28,2,0)</f>
        <v>キララ A</v>
      </c>
      <c r="K29" s="89"/>
      <c r="L29" s="89" t="str">
        <f>VLOOKUP(LARGE(Lコート!AW5:AX28,4),Lコート!AW5:AX28,2,0)</f>
        <v>SVICK</v>
      </c>
      <c r="M29" s="89"/>
      <c r="N29" s="89" t="str">
        <f>VLOOKUP(LARGE(Lコート!AW5:AX28,5),Lコート!AW5:AX28,2,0)</f>
        <v>サプライズ</v>
      </c>
      <c r="O29" s="89"/>
      <c r="P29" s="89" t="str">
        <f>VLOOKUP(LARGE(Lコート!AW5:AX28,6),Lコート!AW5:AX28,2,0)</f>
        <v>知立みなみスポーツ俱楽部A</v>
      </c>
      <c r="Q29" s="89"/>
      <c r="R29" s="83"/>
      <c r="S29" s="83"/>
    </row>
    <row r="30" spans="2:19" ht="24.75" thickBot="1">
      <c r="B30" s="102"/>
      <c r="C30" s="104"/>
      <c r="D30" s="91"/>
      <c r="E30" s="93"/>
      <c r="F30" s="95"/>
      <c r="G30" s="95"/>
      <c r="H30" s="97"/>
      <c r="I30" s="97"/>
      <c r="J30" s="98"/>
      <c r="K30" s="98"/>
      <c r="L30" s="98"/>
      <c r="M30" s="98"/>
      <c r="N30" s="98"/>
      <c r="O30" s="98"/>
      <c r="P30" s="98"/>
      <c r="Q30" s="98"/>
      <c r="R30" s="84"/>
      <c r="S30" s="84"/>
    </row>
    <row r="31" spans="2:19" ht="25.5" thickBot="1" thickTop="1">
      <c r="B31" s="5"/>
      <c r="C31" s="6"/>
      <c r="D31" s="7" t="s">
        <v>7</v>
      </c>
      <c r="E31" s="7" t="s">
        <v>8</v>
      </c>
      <c r="F31" s="85" t="s">
        <v>0</v>
      </c>
      <c r="G31" s="85"/>
      <c r="H31" s="86" t="s">
        <v>1</v>
      </c>
      <c r="I31" s="86"/>
      <c r="J31" s="87" t="s">
        <v>2</v>
      </c>
      <c r="K31" s="87"/>
      <c r="L31" s="87" t="s">
        <v>3</v>
      </c>
      <c r="M31" s="87"/>
      <c r="N31" s="87" t="s">
        <v>4</v>
      </c>
      <c r="O31" s="87"/>
      <c r="P31" s="87" t="s">
        <v>5</v>
      </c>
      <c r="Q31" s="87"/>
      <c r="R31" s="87" t="s">
        <v>6</v>
      </c>
      <c r="S31" s="88"/>
    </row>
  </sheetData>
  <sheetProtection sheet="1" objects="1" scenarios="1"/>
  <mergeCells count="129">
    <mergeCell ref="P9:Q10"/>
    <mergeCell ref="R9:S10"/>
    <mergeCell ref="D11:D12"/>
    <mergeCell ref="E11:E12"/>
    <mergeCell ref="F11:G12"/>
    <mergeCell ref="F2:Q2"/>
    <mergeCell ref="F3:Q3"/>
    <mergeCell ref="F4:Q4"/>
    <mergeCell ref="F6:G6"/>
    <mergeCell ref="H6:I6"/>
    <mergeCell ref="J6:K6"/>
    <mergeCell ref="L6:M6"/>
    <mergeCell ref="N6:O6"/>
    <mergeCell ref="P6:Q6"/>
    <mergeCell ref="N11:O12"/>
    <mergeCell ref="P11:Q12"/>
    <mergeCell ref="R11:S12"/>
    <mergeCell ref="P13:Q14"/>
    <mergeCell ref="R13:S14"/>
    <mergeCell ref="R6:S6"/>
    <mergeCell ref="B7:B20"/>
    <mergeCell ref="C7:C20"/>
    <mergeCell ref="D7:D8"/>
    <mergeCell ref="E7:E8"/>
    <mergeCell ref="F7:G8"/>
    <mergeCell ref="H7:I8"/>
    <mergeCell ref="J7:K8"/>
    <mergeCell ref="L7:M8"/>
    <mergeCell ref="N7:O8"/>
    <mergeCell ref="P7:Q8"/>
    <mergeCell ref="R7:S8"/>
    <mergeCell ref="D9:D10"/>
    <mergeCell ref="E9:E10"/>
    <mergeCell ref="F9:G10"/>
    <mergeCell ref="H9:I10"/>
    <mergeCell ref="J9:K10"/>
    <mergeCell ref="L9:M10"/>
    <mergeCell ref="D13:D14"/>
    <mergeCell ref="E13:E14"/>
    <mergeCell ref="F13:G14"/>
    <mergeCell ref="N9:O10"/>
    <mergeCell ref="H13:I14"/>
    <mergeCell ref="J13:K14"/>
    <mergeCell ref="L13:M14"/>
    <mergeCell ref="H11:I12"/>
    <mergeCell ref="J11:K12"/>
    <mergeCell ref="L11:M12"/>
    <mergeCell ref="P15:Q16"/>
    <mergeCell ref="R15:S16"/>
    <mergeCell ref="D17:D18"/>
    <mergeCell ref="E17:E18"/>
    <mergeCell ref="F17:G18"/>
    <mergeCell ref="H17:I18"/>
    <mergeCell ref="J17:K18"/>
    <mergeCell ref="L17:M18"/>
    <mergeCell ref="N17:O18"/>
    <mergeCell ref="P17:Q18"/>
    <mergeCell ref="D15:D16"/>
    <mergeCell ref="E15:E16"/>
    <mergeCell ref="F15:G16"/>
    <mergeCell ref="H15:I16"/>
    <mergeCell ref="J15:K16"/>
    <mergeCell ref="L15:M16"/>
    <mergeCell ref="N15:O16"/>
    <mergeCell ref="N13:O14"/>
    <mergeCell ref="B21:B30"/>
    <mergeCell ref="C21:C30"/>
    <mergeCell ref="D21:D22"/>
    <mergeCell ref="E21:E22"/>
    <mergeCell ref="F21:G22"/>
    <mergeCell ref="H21:I22"/>
    <mergeCell ref="R17:S18"/>
    <mergeCell ref="D19:D20"/>
    <mergeCell ref="E19:E20"/>
    <mergeCell ref="F19:G20"/>
    <mergeCell ref="H19:I20"/>
    <mergeCell ref="J19:K20"/>
    <mergeCell ref="L19:M20"/>
    <mergeCell ref="N19:O20"/>
    <mergeCell ref="P19:Q20"/>
    <mergeCell ref="R19:S20"/>
    <mergeCell ref="J21:K22"/>
    <mergeCell ref="L21:M22"/>
    <mergeCell ref="N21:O22"/>
    <mergeCell ref="P21:Q22"/>
    <mergeCell ref="R21:S22"/>
    <mergeCell ref="D23:D24"/>
    <mergeCell ref="E23:E24"/>
    <mergeCell ref="F23:G24"/>
    <mergeCell ref="H23:I24"/>
    <mergeCell ref="J23:K24"/>
    <mergeCell ref="R25:S26"/>
    <mergeCell ref="D27:D28"/>
    <mergeCell ref="E27:E28"/>
    <mergeCell ref="F27:G28"/>
    <mergeCell ref="H27:I28"/>
    <mergeCell ref="J27:K28"/>
    <mergeCell ref="L27:M28"/>
    <mergeCell ref="N27:O28"/>
    <mergeCell ref="L23:M24"/>
    <mergeCell ref="N23:O24"/>
    <mergeCell ref="P23:Q24"/>
    <mergeCell ref="R23:S24"/>
    <mergeCell ref="D25:D26"/>
    <mergeCell ref="E25:E26"/>
    <mergeCell ref="F25:G26"/>
    <mergeCell ref="H25:I26"/>
    <mergeCell ref="J25:K26"/>
    <mergeCell ref="L25:M26"/>
    <mergeCell ref="D29:D30"/>
    <mergeCell ref="E29:E30"/>
    <mergeCell ref="F29:G30"/>
    <mergeCell ref="H29:I30"/>
    <mergeCell ref="J29:K30"/>
    <mergeCell ref="L29:M30"/>
    <mergeCell ref="N29:O30"/>
    <mergeCell ref="P29:Q30"/>
    <mergeCell ref="N25:O26"/>
    <mergeCell ref="P25:Q26"/>
    <mergeCell ref="R29:S30"/>
    <mergeCell ref="F31:G31"/>
    <mergeCell ref="H31:I31"/>
    <mergeCell ref="J31:K31"/>
    <mergeCell ref="L31:M31"/>
    <mergeCell ref="N31:O31"/>
    <mergeCell ref="P31:Q31"/>
    <mergeCell ref="R31:S31"/>
    <mergeCell ref="P27:Q28"/>
    <mergeCell ref="R27:S2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AY168"/>
  <sheetViews>
    <sheetView zoomScale="70" zoomScaleNormal="70" zoomScalePageLayoutView="0" workbookViewId="0" topLeftCell="A2">
      <selection activeCell="B3" sqref="B3:B4"/>
    </sheetView>
  </sheetViews>
  <sheetFormatPr defaultColWidth="9.140625" defaultRowHeight="15"/>
  <cols>
    <col min="1" max="1" width="1.57421875" style="8" customWidth="1"/>
    <col min="2" max="2" width="15.57421875" style="8" customWidth="1"/>
    <col min="3" max="33" width="3.8515625" style="8" customWidth="1"/>
    <col min="34" max="34" width="3.7109375" style="8" customWidth="1"/>
    <col min="35" max="35" width="15.57421875" style="8" customWidth="1"/>
    <col min="36" max="37" width="5.57421875" style="8" customWidth="1"/>
    <col min="38" max="39" width="8.57421875" style="8" customWidth="1"/>
    <col min="40" max="41" width="5.57421875" style="8" customWidth="1"/>
    <col min="42" max="43" width="8.57421875" style="8" customWidth="1"/>
    <col min="44" max="45" width="5.57421875" style="8" customWidth="1"/>
    <col min="46" max="46" width="9.57421875" style="8" customWidth="1"/>
    <col min="47" max="49" width="8.57421875" style="8" customWidth="1"/>
    <col min="50" max="50" width="15.7109375" style="8" customWidth="1"/>
    <col min="51" max="51" width="9.57421875" style="8" customWidth="1"/>
    <col min="52" max="16384" width="9.00390625" style="8" customWidth="1"/>
  </cols>
  <sheetData>
    <row r="1" spans="2:51" ht="24.75" customHeight="1">
      <c r="B1" s="228" t="s">
        <v>26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I1" s="229" t="str">
        <f>B1</f>
        <v>トリム３０歳</v>
      </c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</row>
    <row r="2" spans="2:51" ht="24.75" customHeight="1" thickBot="1">
      <c r="B2" s="230" t="s">
        <v>67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9"/>
      <c r="AH2" s="10"/>
      <c r="AI2" s="231" t="str">
        <f>B2</f>
        <v>Ｈコート    Ｆグループ</v>
      </c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</row>
    <row r="3" spans="2:51" ht="24.75" customHeight="1">
      <c r="B3" s="232"/>
      <c r="C3" s="234" t="str">
        <f>'[1]ﾄﾘﾑ30'!$D$144</f>
        <v>アローズユナイテッド</v>
      </c>
      <c r="D3" s="235"/>
      <c r="E3" s="235"/>
      <c r="F3" s="235"/>
      <c r="G3" s="236"/>
      <c r="H3" s="240" t="str">
        <f>'[1]ﾄﾘﾑ30'!$D$145</f>
        <v>ほたる</v>
      </c>
      <c r="I3" s="235"/>
      <c r="J3" s="235"/>
      <c r="K3" s="235"/>
      <c r="L3" s="236"/>
      <c r="M3" s="240" t="str">
        <f>'[1]ﾄﾘﾑ30'!$D$146</f>
        <v>サンライズ B</v>
      </c>
      <c r="N3" s="235"/>
      <c r="O3" s="235"/>
      <c r="P3" s="235"/>
      <c r="Q3" s="236"/>
      <c r="R3" s="240" t="str">
        <f>'[1]ﾄﾘﾑ30'!$G$146</f>
        <v>パワーストーン･ラピス</v>
      </c>
      <c r="S3" s="235"/>
      <c r="T3" s="235"/>
      <c r="U3" s="235"/>
      <c r="V3" s="236"/>
      <c r="W3" s="240" t="str">
        <f>'[1]ﾄﾘﾑ30'!$G$145</f>
        <v>竹千代 B</v>
      </c>
      <c r="X3" s="235"/>
      <c r="Y3" s="235"/>
      <c r="Z3" s="235"/>
      <c r="AA3" s="236"/>
      <c r="AB3" s="240" t="str">
        <f>'[1]ﾄﾘﾑ30'!$G$144</f>
        <v>Cool Bee</v>
      </c>
      <c r="AC3" s="235"/>
      <c r="AD3" s="235"/>
      <c r="AE3" s="235"/>
      <c r="AF3" s="253"/>
      <c r="AG3" s="11"/>
      <c r="AH3" s="11"/>
      <c r="AI3" s="232"/>
      <c r="AJ3" s="255" t="s">
        <v>28</v>
      </c>
      <c r="AK3" s="243"/>
      <c r="AL3" s="244"/>
      <c r="AM3" s="245" t="s">
        <v>29</v>
      </c>
      <c r="AN3" s="242" t="s">
        <v>58</v>
      </c>
      <c r="AO3" s="243"/>
      <c r="AP3" s="244"/>
      <c r="AQ3" s="245" t="s">
        <v>29</v>
      </c>
      <c r="AR3" s="242" t="s">
        <v>31</v>
      </c>
      <c r="AS3" s="243"/>
      <c r="AT3" s="244"/>
      <c r="AU3" s="245" t="s">
        <v>32</v>
      </c>
      <c r="AV3" s="247" t="s">
        <v>59</v>
      </c>
      <c r="AW3" s="247" t="s">
        <v>60</v>
      </c>
      <c r="AX3" s="249" t="s">
        <v>35</v>
      </c>
      <c r="AY3" s="251" t="s">
        <v>36</v>
      </c>
    </row>
    <row r="4" spans="2:51" ht="24.75" customHeight="1" thickBot="1">
      <c r="B4" s="233"/>
      <c r="C4" s="237"/>
      <c r="D4" s="238"/>
      <c r="E4" s="238"/>
      <c r="F4" s="238"/>
      <c r="G4" s="239"/>
      <c r="H4" s="241"/>
      <c r="I4" s="238"/>
      <c r="J4" s="238"/>
      <c r="K4" s="238"/>
      <c r="L4" s="239"/>
      <c r="M4" s="241"/>
      <c r="N4" s="238"/>
      <c r="O4" s="238"/>
      <c r="P4" s="238"/>
      <c r="Q4" s="239"/>
      <c r="R4" s="241"/>
      <c r="S4" s="238"/>
      <c r="T4" s="238"/>
      <c r="U4" s="238"/>
      <c r="V4" s="239"/>
      <c r="W4" s="241"/>
      <c r="X4" s="238"/>
      <c r="Y4" s="238"/>
      <c r="Z4" s="238"/>
      <c r="AA4" s="239"/>
      <c r="AB4" s="241"/>
      <c r="AC4" s="238"/>
      <c r="AD4" s="238"/>
      <c r="AE4" s="238"/>
      <c r="AF4" s="254"/>
      <c r="AG4" s="11"/>
      <c r="AH4" s="11"/>
      <c r="AI4" s="233"/>
      <c r="AJ4" s="12" t="s">
        <v>37</v>
      </c>
      <c r="AK4" s="13" t="s">
        <v>38</v>
      </c>
      <c r="AL4" s="13" t="s">
        <v>39</v>
      </c>
      <c r="AM4" s="246"/>
      <c r="AN4" s="12" t="s">
        <v>37</v>
      </c>
      <c r="AO4" s="13" t="s">
        <v>38</v>
      </c>
      <c r="AP4" s="13" t="s">
        <v>39</v>
      </c>
      <c r="AQ4" s="246"/>
      <c r="AR4" s="12" t="s">
        <v>37</v>
      </c>
      <c r="AS4" s="13" t="s">
        <v>38</v>
      </c>
      <c r="AT4" s="13" t="s">
        <v>39</v>
      </c>
      <c r="AU4" s="246"/>
      <c r="AV4" s="248"/>
      <c r="AW4" s="248"/>
      <c r="AX4" s="250"/>
      <c r="AY4" s="252"/>
    </row>
    <row r="5" spans="2:51" ht="21.75" customHeight="1">
      <c r="B5" s="212" t="str">
        <f>C3</f>
        <v>アローズユナイテッド</v>
      </c>
      <c r="C5" s="218"/>
      <c r="D5" s="219"/>
      <c r="E5" s="219"/>
      <c r="F5" s="219"/>
      <c r="G5" s="220"/>
      <c r="H5" s="209">
        <v>10</v>
      </c>
      <c r="I5" s="210"/>
      <c r="J5" s="210"/>
      <c r="K5" s="210"/>
      <c r="L5" s="221"/>
      <c r="M5" s="209">
        <v>7</v>
      </c>
      <c r="N5" s="210"/>
      <c r="O5" s="210"/>
      <c r="P5" s="210"/>
      <c r="Q5" s="221"/>
      <c r="R5" s="222">
        <v>0</v>
      </c>
      <c r="S5" s="223"/>
      <c r="T5" s="223"/>
      <c r="U5" s="223"/>
      <c r="V5" s="224"/>
      <c r="W5" s="209">
        <v>4</v>
      </c>
      <c r="X5" s="210"/>
      <c r="Y5" s="210"/>
      <c r="Z5" s="210"/>
      <c r="AA5" s="221"/>
      <c r="AB5" s="209">
        <v>1</v>
      </c>
      <c r="AC5" s="210"/>
      <c r="AD5" s="210"/>
      <c r="AE5" s="210"/>
      <c r="AF5" s="211"/>
      <c r="AG5" s="14"/>
      <c r="AH5" s="14"/>
      <c r="AI5" s="212" t="str">
        <f>B5</f>
        <v>アローズユナイテッド</v>
      </c>
      <c r="AJ5" s="213">
        <f>IF(C6&gt;G6,1,0)+IF(H6&gt;L6,1,0)+IF(M6&gt;Q6,1,0)+IF(R6&gt;V6,1,0)+IF(W6&gt;AA6,1,0)+IF(AB6&gt;AF6,1,0)</f>
        <v>0</v>
      </c>
      <c r="AK5" s="214">
        <f>IF(G6&gt;C6,1,0)+IF(L6&gt;H6,1,0)+IF(Q6&gt;M6,1,0)+IF(V6&gt;R6,1,0)+IF(AA6&gt;W6,1,0)+IF(AF6&gt;AB6,1,0)</f>
        <v>4</v>
      </c>
      <c r="AL5" s="215">
        <f>SUM(AJ5/(AJ5+AK5))</f>
        <v>0</v>
      </c>
      <c r="AM5" s="214">
        <f>RANK(AL5,$AL$5:$AL$28,0)</f>
        <v>6</v>
      </c>
      <c r="AN5" s="214">
        <f>SUM(C6+H6+M6+R6+W6+AB6)</f>
        <v>0</v>
      </c>
      <c r="AO5" s="214">
        <f>SUM(G6+L6+Q6+V6+AA6+AF6)</f>
        <v>8</v>
      </c>
      <c r="AP5" s="215">
        <f>SUM(AN5/(AN5+AO5))</f>
        <v>0</v>
      </c>
      <c r="AQ5" s="214">
        <f>RANK(AP5,$AP$5:$AP$28,0)</f>
        <v>6</v>
      </c>
      <c r="AR5" s="214">
        <f>SUM(D6+D7+D8+I6+I7+I8+N6+N7+N8+S6+S7+S8+X6+X7+X8+AC6+AC7+AC8)</f>
        <v>64</v>
      </c>
      <c r="AS5" s="214">
        <f>SUM(F6+F7+F8+K6+K7+K8+P6+P7+P8+U6+U7+U8+Z6+Z7+Z8+AE6+AE7+AE8)</f>
        <v>120</v>
      </c>
      <c r="AT5" s="215">
        <f>SUM(AR5/(AR5+AS5))</f>
        <v>0.34782608695652173</v>
      </c>
      <c r="AU5" s="214">
        <f>RANK(AT5,$AT$5:$AT$28,0)</f>
        <v>6</v>
      </c>
      <c r="AV5" s="215">
        <f>RANK(AL5,$AL$5:$AL$28,1)+AP5</f>
        <v>1</v>
      </c>
      <c r="AW5" s="215">
        <f>RANK(AV5,$AV$5:$AV$28,1)+AT5</f>
        <v>1.3478260869565217</v>
      </c>
      <c r="AX5" s="216" t="str">
        <f>$AI$5</f>
        <v>アローズユナイテッド</v>
      </c>
      <c r="AY5" s="217">
        <f>RANK(AW5,$AW$5:$AW$28)</f>
        <v>6</v>
      </c>
    </row>
    <row r="6" spans="2:51" ht="21.75" customHeight="1">
      <c r="B6" s="141"/>
      <c r="C6" s="225">
        <f>IF(D6&gt;F6,1,0)+IF(D7&gt;F7,1,0)+IF(D8&gt;F8,1,0)</f>
        <v>0</v>
      </c>
      <c r="D6" s="15"/>
      <c r="E6" s="16" t="s">
        <v>40</v>
      </c>
      <c r="F6" s="15"/>
      <c r="G6" s="152">
        <f>IF(F6&gt;D6,1,0)+IF(F7&gt;D7,1,0)+IF(F8&gt;D8,1,0)</f>
        <v>0</v>
      </c>
      <c r="H6" s="194">
        <f>IF(I6&gt;K6,1,0)+IF(I7&gt;K7,1,0)+IF(I8&gt;K8,1,0)</f>
        <v>0</v>
      </c>
      <c r="I6" s="17">
        <v>13</v>
      </c>
      <c r="J6" s="18" t="s">
        <v>40</v>
      </c>
      <c r="K6" s="17">
        <v>15</v>
      </c>
      <c r="L6" s="194">
        <f>IF(K6&gt;I6,1,0)+IF(K7&gt;I7,1,0)+IF(K8&gt;I8,1,0)</f>
        <v>2</v>
      </c>
      <c r="M6" s="194">
        <f>IF(N6&gt;P6,1,0)+IF(N7&gt;P7,1,0)+IF(N8&gt;P8,1,0)</f>
        <v>0</v>
      </c>
      <c r="N6" s="17">
        <v>6</v>
      </c>
      <c r="O6" s="18" t="s">
        <v>40</v>
      </c>
      <c r="P6" s="17">
        <v>15</v>
      </c>
      <c r="Q6" s="194">
        <f>IF(P6&gt;N6,1,0)+IF(P7&gt;N7,1,0)+IF(P8&gt;N8,1,0)</f>
        <v>2</v>
      </c>
      <c r="R6" s="171">
        <f>IF(S6&gt;U6,1,0)+IF(S7&gt;U7,1,0)+IF(S8&gt;U8,1,0)</f>
        <v>0</v>
      </c>
      <c r="S6" s="19"/>
      <c r="T6" s="20" t="s">
        <v>40</v>
      </c>
      <c r="U6" s="19"/>
      <c r="V6" s="171">
        <f>IF(U6&gt;S6,1,0)+IF(U7&gt;S7,1,0)+IF(U8&gt;S8,1,0)</f>
        <v>0</v>
      </c>
      <c r="W6" s="194">
        <f>IF(X6&gt;Z6,1,0)+IF(X7&gt;Z7,1,0)+IF(X8&gt;Z8,1,0)</f>
        <v>0</v>
      </c>
      <c r="X6" s="17">
        <v>4</v>
      </c>
      <c r="Y6" s="18" t="s">
        <v>40</v>
      </c>
      <c r="Z6" s="17">
        <v>15</v>
      </c>
      <c r="AA6" s="194">
        <f>IF(Z6&gt;X6,1,0)+IF(Z7&gt;X7,1,0)+IF(Z8&gt;X8,1,0)</f>
        <v>2</v>
      </c>
      <c r="AB6" s="194">
        <f>IF(AC6&gt;AE6,1,0)+IF(AC7&gt;AE7,1,0)+IF(AC8&gt;AE8,1,0)</f>
        <v>0</v>
      </c>
      <c r="AC6" s="17">
        <v>4</v>
      </c>
      <c r="AD6" s="18" t="s">
        <v>40</v>
      </c>
      <c r="AE6" s="17">
        <v>15</v>
      </c>
      <c r="AF6" s="197">
        <f>IF(AE6&gt;AC6,1,0)+IF(AE7&gt;AC7,1,0)+IF(AE8&gt;AC8,1,0)</f>
        <v>2</v>
      </c>
      <c r="AG6" s="21"/>
      <c r="AH6" s="21"/>
      <c r="AI6" s="141"/>
      <c r="AJ6" s="144"/>
      <c r="AK6" s="147"/>
      <c r="AL6" s="150"/>
      <c r="AM6" s="147"/>
      <c r="AN6" s="147"/>
      <c r="AO6" s="147"/>
      <c r="AP6" s="150"/>
      <c r="AQ6" s="147"/>
      <c r="AR6" s="147"/>
      <c r="AS6" s="147"/>
      <c r="AT6" s="150"/>
      <c r="AU6" s="147"/>
      <c r="AV6" s="150"/>
      <c r="AW6" s="150"/>
      <c r="AX6" s="159"/>
      <c r="AY6" s="162"/>
    </row>
    <row r="7" spans="2:51" ht="21.75" customHeight="1">
      <c r="B7" s="141"/>
      <c r="C7" s="226"/>
      <c r="D7" s="15"/>
      <c r="E7" s="16" t="s">
        <v>40</v>
      </c>
      <c r="F7" s="15"/>
      <c r="G7" s="153"/>
      <c r="H7" s="195"/>
      <c r="I7" s="17">
        <v>6</v>
      </c>
      <c r="J7" s="18" t="s">
        <v>40</v>
      </c>
      <c r="K7" s="17">
        <v>15</v>
      </c>
      <c r="L7" s="195"/>
      <c r="M7" s="195"/>
      <c r="N7" s="17">
        <v>11</v>
      </c>
      <c r="O7" s="18" t="s">
        <v>40</v>
      </c>
      <c r="P7" s="17">
        <v>15</v>
      </c>
      <c r="Q7" s="195"/>
      <c r="R7" s="172"/>
      <c r="S7" s="19"/>
      <c r="T7" s="20" t="s">
        <v>40</v>
      </c>
      <c r="U7" s="19"/>
      <c r="V7" s="172"/>
      <c r="W7" s="195"/>
      <c r="X7" s="17">
        <v>11</v>
      </c>
      <c r="Y7" s="18" t="s">
        <v>40</v>
      </c>
      <c r="Z7" s="17">
        <v>15</v>
      </c>
      <c r="AA7" s="195"/>
      <c r="AB7" s="195"/>
      <c r="AC7" s="17">
        <v>9</v>
      </c>
      <c r="AD7" s="18" t="s">
        <v>40</v>
      </c>
      <c r="AE7" s="17">
        <v>15</v>
      </c>
      <c r="AF7" s="198"/>
      <c r="AG7" s="21"/>
      <c r="AH7" s="21"/>
      <c r="AI7" s="141"/>
      <c r="AJ7" s="144"/>
      <c r="AK7" s="147"/>
      <c r="AL7" s="150"/>
      <c r="AM7" s="147"/>
      <c r="AN7" s="147"/>
      <c r="AO7" s="147"/>
      <c r="AP7" s="150"/>
      <c r="AQ7" s="147"/>
      <c r="AR7" s="147"/>
      <c r="AS7" s="147"/>
      <c r="AT7" s="150"/>
      <c r="AU7" s="147"/>
      <c r="AV7" s="150"/>
      <c r="AW7" s="150"/>
      <c r="AX7" s="159"/>
      <c r="AY7" s="162"/>
    </row>
    <row r="8" spans="2:51" ht="21.75" customHeight="1">
      <c r="B8" s="167"/>
      <c r="C8" s="227"/>
      <c r="D8" s="15"/>
      <c r="E8" s="16" t="s">
        <v>40</v>
      </c>
      <c r="F8" s="15"/>
      <c r="G8" s="203"/>
      <c r="H8" s="196"/>
      <c r="I8" s="17"/>
      <c r="J8" s="18" t="s">
        <v>40</v>
      </c>
      <c r="K8" s="17"/>
      <c r="L8" s="196"/>
      <c r="M8" s="196"/>
      <c r="N8" s="17"/>
      <c r="O8" s="18" t="s">
        <v>40</v>
      </c>
      <c r="P8" s="17"/>
      <c r="Q8" s="196"/>
      <c r="R8" s="173"/>
      <c r="S8" s="19"/>
      <c r="T8" s="20" t="s">
        <v>40</v>
      </c>
      <c r="U8" s="19"/>
      <c r="V8" s="173"/>
      <c r="W8" s="196"/>
      <c r="X8" s="17"/>
      <c r="Y8" s="18" t="s">
        <v>40</v>
      </c>
      <c r="Z8" s="17"/>
      <c r="AA8" s="196"/>
      <c r="AB8" s="196"/>
      <c r="AC8" s="17"/>
      <c r="AD8" s="18" t="s">
        <v>40</v>
      </c>
      <c r="AE8" s="17"/>
      <c r="AF8" s="199"/>
      <c r="AG8" s="21"/>
      <c r="AH8" s="21"/>
      <c r="AI8" s="167"/>
      <c r="AJ8" s="168"/>
      <c r="AK8" s="169"/>
      <c r="AL8" s="170"/>
      <c r="AM8" s="169"/>
      <c r="AN8" s="169"/>
      <c r="AO8" s="169"/>
      <c r="AP8" s="170"/>
      <c r="AQ8" s="169"/>
      <c r="AR8" s="169"/>
      <c r="AS8" s="169"/>
      <c r="AT8" s="170"/>
      <c r="AU8" s="169"/>
      <c r="AV8" s="170"/>
      <c r="AW8" s="170"/>
      <c r="AX8" s="189"/>
      <c r="AY8" s="190"/>
    </row>
    <row r="9" spans="2:51" ht="21.75" customHeight="1">
      <c r="B9" s="140" t="str">
        <f>H3</f>
        <v>ほたる</v>
      </c>
      <c r="C9" s="177">
        <f>H5</f>
        <v>10</v>
      </c>
      <c r="D9" s="178"/>
      <c r="E9" s="178"/>
      <c r="F9" s="178"/>
      <c r="G9" s="179"/>
      <c r="H9" s="137"/>
      <c r="I9" s="138"/>
      <c r="J9" s="138"/>
      <c r="K9" s="138"/>
      <c r="L9" s="200"/>
      <c r="M9" s="164">
        <v>0</v>
      </c>
      <c r="N9" s="165"/>
      <c r="O9" s="165"/>
      <c r="P9" s="165"/>
      <c r="Q9" s="181"/>
      <c r="R9" s="191">
        <v>6</v>
      </c>
      <c r="S9" s="192"/>
      <c r="T9" s="192"/>
      <c r="U9" s="192"/>
      <c r="V9" s="205"/>
      <c r="W9" s="191">
        <v>2</v>
      </c>
      <c r="X9" s="192"/>
      <c r="Y9" s="192"/>
      <c r="Z9" s="192"/>
      <c r="AA9" s="205"/>
      <c r="AB9" s="191">
        <v>8</v>
      </c>
      <c r="AC9" s="192"/>
      <c r="AD9" s="192"/>
      <c r="AE9" s="192"/>
      <c r="AF9" s="193"/>
      <c r="AG9" s="14"/>
      <c r="AH9" s="14"/>
      <c r="AI9" s="140" t="str">
        <f>B9</f>
        <v>ほたる</v>
      </c>
      <c r="AJ9" s="143">
        <f>IF(C10&gt;G10,1,0)+IF(H10&gt;L10,1,0)+IF(M10&gt;Q10,1,0)+IF(R10&gt;V10,1,0)+IF(W10&gt;AA10,1,0)+IF(AB10&gt;AF10,1,0)</f>
        <v>2</v>
      </c>
      <c r="AK9" s="146">
        <f>IF(G10&gt;C10,1,0)+IF(L10&gt;H10,1,0)+IF(Q10&gt;M10,1,0)+IF(V10&gt;R10,1,0)+IF(AA10&gt;W10,1,0)+IF(AF10&gt;AB10,1,0)</f>
        <v>2</v>
      </c>
      <c r="AL9" s="149">
        <f>SUM(AJ9/(AJ9+AK9))</f>
        <v>0.5</v>
      </c>
      <c r="AM9" s="146">
        <f>RANK(AL9,$AL$5:$AL$28,0)</f>
        <v>3</v>
      </c>
      <c r="AN9" s="146">
        <f>SUM(C10+H10+M10+R10+W10+AB10)</f>
        <v>5</v>
      </c>
      <c r="AO9" s="146">
        <f>SUM(G10+L10+Q10+V10+AA10+AF10)</f>
        <v>5</v>
      </c>
      <c r="AP9" s="149">
        <f>SUM(AN9/(AN9+AO9))</f>
        <v>0.5</v>
      </c>
      <c r="AQ9" s="146">
        <f>RANK(AP9,$AP$5:$AP$28,0)</f>
        <v>3</v>
      </c>
      <c r="AR9" s="146">
        <f>SUM(D10+D11+D12+I10+I11+I12+N10+N11+N12+S10+S11+S12+X10+X11+X12+AC10+AC11+AC12)</f>
        <v>135</v>
      </c>
      <c r="AS9" s="146">
        <f>SUM(F10+F11+F12+K10+K11+K12+P10+P11+P12+U10+U11+U12+Z10+Z11+Z12+AE10+AE11+AE12)</f>
        <v>136</v>
      </c>
      <c r="AT9" s="149">
        <f>SUM(AR9/(AR9+AS9))</f>
        <v>0.4981549815498155</v>
      </c>
      <c r="AU9" s="146">
        <f>RANK(AT9,$AT$5:$AT$28,0)</f>
        <v>4</v>
      </c>
      <c r="AV9" s="149">
        <f>RANK(AL9,$AL$5:$AL$28,1)+AP9</f>
        <v>3.5</v>
      </c>
      <c r="AW9" s="149">
        <f>RANK(AV9,$AV$5:$AV$28,1)+AT9</f>
        <v>3.4981549815498156</v>
      </c>
      <c r="AX9" s="158" t="str">
        <f>$AI$9</f>
        <v>ほたる</v>
      </c>
      <c r="AY9" s="161">
        <f>RANK(AW9,$AW$5:$AW$28)</f>
        <v>4</v>
      </c>
    </row>
    <row r="10" spans="2:51" ht="21.75" customHeight="1">
      <c r="B10" s="141"/>
      <c r="C10" s="182">
        <f>IF(D10&gt;F10,1,0)+IF(D11&gt;F11,1,0)+IF(D12&gt;F12,1,0)</f>
        <v>2</v>
      </c>
      <c r="D10" s="22">
        <f>K6</f>
        <v>15</v>
      </c>
      <c r="E10" s="18" t="s">
        <v>40</v>
      </c>
      <c r="F10" s="22">
        <f>I6</f>
        <v>13</v>
      </c>
      <c r="G10" s="185">
        <f>IF(F10&gt;D10,1,0)+IF(F11&gt;D11,1,0)+IF(F12&gt;D12,1,0)</f>
        <v>0</v>
      </c>
      <c r="H10" s="152">
        <f>IF(I10&gt;K10,1,0)+IF(I11&gt;K11,1,0)+IF(I12&gt;K12,1,0)</f>
        <v>0</v>
      </c>
      <c r="I10" s="15"/>
      <c r="J10" s="16" t="s">
        <v>40</v>
      </c>
      <c r="K10" s="15"/>
      <c r="L10" s="152">
        <f>IF(K10&gt;I10,1,0)+IF(K11&gt;I11,1,0)+IF(K12&gt;I12,1,0)</f>
        <v>0</v>
      </c>
      <c r="M10" s="171">
        <f>IF(N10&gt;P10,1,0)+IF(N11&gt;P11,1,0)+IF(N12&gt;P12,1,0)</f>
        <v>0</v>
      </c>
      <c r="N10" s="19"/>
      <c r="O10" s="20" t="s">
        <v>40</v>
      </c>
      <c r="P10" s="19"/>
      <c r="Q10" s="171">
        <f>IF(P10&gt;N10,1,0)+IF(P11&gt;N11,1,0)+IF(P12&gt;N12,1,0)</f>
        <v>0</v>
      </c>
      <c r="R10" s="194">
        <f>IF(S10&gt;U10,1,0)+IF(S11&gt;U11,1,0)+IF(S12&gt;U12,1,0)</f>
        <v>0</v>
      </c>
      <c r="S10" s="17">
        <v>13</v>
      </c>
      <c r="T10" s="18" t="s">
        <v>40</v>
      </c>
      <c r="U10" s="17">
        <v>15</v>
      </c>
      <c r="V10" s="194">
        <f>IF(U10&gt;S10,1,0)+IF(U11&gt;S11,1,0)+IF(U12&gt;S12,1,0)</f>
        <v>2</v>
      </c>
      <c r="W10" s="194">
        <f>IF(X10&gt;Z10,1,0)+IF(X11&gt;Z11,1,0)+IF(X12&gt;Z12,1,0)</f>
        <v>2</v>
      </c>
      <c r="X10" s="17">
        <v>12</v>
      </c>
      <c r="Y10" s="18" t="s">
        <v>40</v>
      </c>
      <c r="Z10" s="17">
        <v>15</v>
      </c>
      <c r="AA10" s="194">
        <f>IF(Z10&gt;X10,1,0)+IF(Z11&gt;X11,1,0)+IF(Z12&gt;X12,1,0)</f>
        <v>1</v>
      </c>
      <c r="AB10" s="194">
        <f>IF(AC10&gt;AE10,1,0)+IF(AC11&gt;AE11,1,0)+IF(AC12&gt;AE12,1,0)</f>
        <v>1</v>
      </c>
      <c r="AC10" s="17">
        <v>15</v>
      </c>
      <c r="AD10" s="18" t="s">
        <v>40</v>
      </c>
      <c r="AE10" s="17">
        <v>12</v>
      </c>
      <c r="AF10" s="197">
        <f>IF(AE10&gt;AC10,1,0)+IF(AE11&gt;AC11,1,0)+IF(AE12&gt;AC12,1,0)</f>
        <v>2</v>
      </c>
      <c r="AG10" s="21"/>
      <c r="AH10" s="21"/>
      <c r="AI10" s="141"/>
      <c r="AJ10" s="144"/>
      <c r="AK10" s="147"/>
      <c r="AL10" s="150"/>
      <c r="AM10" s="147"/>
      <c r="AN10" s="147"/>
      <c r="AO10" s="147"/>
      <c r="AP10" s="150"/>
      <c r="AQ10" s="147"/>
      <c r="AR10" s="147"/>
      <c r="AS10" s="147"/>
      <c r="AT10" s="150"/>
      <c r="AU10" s="147"/>
      <c r="AV10" s="150"/>
      <c r="AW10" s="150"/>
      <c r="AX10" s="159"/>
      <c r="AY10" s="162"/>
    </row>
    <row r="11" spans="2:51" ht="21.75" customHeight="1">
      <c r="B11" s="141"/>
      <c r="C11" s="183"/>
      <c r="D11" s="22">
        <f>K7</f>
        <v>15</v>
      </c>
      <c r="E11" s="18" t="s">
        <v>40</v>
      </c>
      <c r="F11" s="22">
        <f>I7</f>
        <v>6</v>
      </c>
      <c r="G11" s="186"/>
      <c r="H11" s="153"/>
      <c r="I11" s="15"/>
      <c r="J11" s="16" t="s">
        <v>40</v>
      </c>
      <c r="K11" s="15"/>
      <c r="L11" s="153"/>
      <c r="M11" s="172"/>
      <c r="N11" s="19"/>
      <c r="O11" s="20" t="s">
        <v>40</v>
      </c>
      <c r="P11" s="19"/>
      <c r="Q11" s="172"/>
      <c r="R11" s="195"/>
      <c r="S11" s="17">
        <v>9</v>
      </c>
      <c r="T11" s="18" t="s">
        <v>40</v>
      </c>
      <c r="U11" s="17">
        <v>15</v>
      </c>
      <c r="V11" s="195"/>
      <c r="W11" s="195"/>
      <c r="X11" s="17">
        <v>17</v>
      </c>
      <c r="Y11" s="18" t="s">
        <v>40</v>
      </c>
      <c r="Z11" s="17">
        <v>15</v>
      </c>
      <c r="AA11" s="195"/>
      <c r="AB11" s="195"/>
      <c r="AC11" s="17">
        <v>9</v>
      </c>
      <c r="AD11" s="18" t="s">
        <v>40</v>
      </c>
      <c r="AE11" s="17">
        <v>15</v>
      </c>
      <c r="AF11" s="198"/>
      <c r="AG11" s="21"/>
      <c r="AH11" s="21"/>
      <c r="AI11" s="141"/>
      <c r="AJ11" s="144"/>
      <c r="AK11" s="147"/>
      <c r="AL11" s="150"/>
      <c r="AM11" s="147"/>
      <c r="AN11" s="147"/>
      <c r="AO11" s="147"/>
      <c r="AP11" s="150"/>
      <c r="AQ11" s="147"/>
      <c r="AR11" s="147"/>
      <c r="AS11" s="147"/>
      <c r="AT11" s="150"/>
      <c r="AU11" s="147"/>
      <c r="AV11" s="150"/>
      <c r="AW11" s="150"/>
      <c r="AX11" s="159"/>
      <c r="AY11" s="162"/>
    </row>
    <row r="12" spans="2:51" ht="21.75" customHeight="1">
      <c r="B12" s="167"/>
      <c r="C12" s="201"/>
      <c r="D12" s="22">
        <f>K8</f>
        <v>0</v>
      </c>
      <c r="E12" s="18" t="s">
        <v>40</v>
      </c>
      <c r="F12" s="22">
        <f>I8</f>
        <v>0</v>
      </c>
      <c r="G12" s="202"/>
      <c r="H12" s="203"/>
      <c r="I12" s="15"/>
      <c r="J12" s="16" t="s">
        <v>40</v>
      </c>
      <c r="K12" s="15"/>
      <c r="L12" s="203"/>
      <c r="M12" s="173"/>
      <c r="N12" s="19"/>
      <c r="O12" s="20" t="s">
        <v>40</v>
      </c>
      <c r="P12" s="19"/>
      <c r="Q12" s="173"/>
      <c r="R12" s="196"/>
      <c r="S12" s="17"/>
      <c r="T12" s="18" t="s">
        <v>40</v>
      </c>
      <c r="U12" s="17"/>
      <c r="V12" s="196"/>
      <c r="W12" s="196"/>
      <c r="X12" s="17">
        <v>15</v>
      </c>
      <c r="Y12" s="18" t="s">
        <v>40</v>
      </c>
      <c r="Z12" s="17">
        <v>13</v>
      </c>
      <c r="AA12" s="196"/>
      <c r="AB12" s="196"/>
      <c r="AC12" s="17">
        <v>15</v>
      </c>
      <c r="AD12" s="18" t="s">
        <v>40</v>
      </c>
      <c r="AE12" s="17">
        <v>17</v>
      </c>
      <c r="AF12" s="199"/>
      <c r="AG12" s="21"/>
      <c r="AH12" s="21"/>
      <c r="AI12" s="167"/>
      <c r="AJ12" s="168"/>
      <c r="AK12" s="169"/>
      <c r="AL12" s="170"/>
      <c r="AM12" s="169"/>
      <c r="AN12" s="169"/>
      <c r="AO12" s="169"/>
      <c r="AP12" s="170"/>
      <c r="AQ12" s="169"/>
      <c r="AR12" s="169"/>
      <c r="AS12" s="169"/>
      <c r="AT12" s="170"/>
      <c r="AU12" s="169"/>
      <c r="AV12" s="170"/>
      <c r="AW12" s="170"/>
      <c r="AX12" s="189"/>
      <c r="AY12" s="190"/>
    </row>
    <row r="13" spans="2:51" ht="21.75" customHeight="1">
      <c r="B13" s="140" t="str">
        <f>M3</f>
        <v>サンライズ B</v>
      </c>
      <c r="C13" s="177">
        <f>M5</f>
        <v>7</v>
      </c>
      <c r="D13" s="178"/>
      <c r="E13" s="178"/>
      <c r="F13" s="178"/>
      <c r="G13" s="179"/>
      <c r="H13" s="164">
        <f>M9</f>
        <v>0</v>
      </c>
      <c r="I13" s="165"/>
      <c r="J13" s="165"/>
      <c r="K13" s="165"/>
      <c r="L13" s="181"/>
      <c r="M13" s="137"/>
      <c r="N13" s="138"/>
      <c r="O13" s="138"/>
      <c r="P13" s="138"/>
      <c r="Q13" s="200"/>
      <c r="R13" s="191">
        <v>3</v>
      </c>
      <c r="S13" s="192"/>
      <c r="T13" s="192"/>
      <c r="U13" s="192"/>
      <c r="V13" s="205"/>
      <c r="W13" s="191">
        <v>11</v>
      </c>
      <c r="X13" s="192"/>
      <c r="Y13" s="192"/>
      <c r="Z13" s="192"/>
      <c r="AA13" s="205"/>
      <c r="AB13" s="191">
        <v>5</v>
      </c>
      <c r="AC13" s="192"/>
      <c r="AD13" s="192"/>
      <c r="AE13" s="192"/>
      <c r="AF13" s="193"/>
      <c r="AG13" s="14"/>
      <c r="AH13" s="14"/>
      <c r="AI13" s="140" t="str">
        <f>B13</f>
        <v>サンライズ B</v>
      </c>
      <c r="AJ13" s="143">
        <f>IF(C14&gt;G14,1,0)+IF(H14&gt;L14,1,0)+IF(M14&gt;Q14,1,0)+IF(R14&gt;V14,1,0)+IF(W14&gt;AA14,1,0)+IF(AB14&gt;AF14,1,0)</f>
        <v>3</v>
      </c>
      <c r="AK13" s="146">
        <f>IF(G14&gt;C14,1,0)+IF(L14&gt;H14,1,0)+IF(Q14&gt;M14,1,0)+IF(V14&gt;R14,1,0)+IF(AA14&gt;W14,1,0)+IF(AF14&gt;AB14,1,0)</f>
        <v>1</v>
      </c>
      <c r="AL13" s="149">
        <f>SUM(AJ13/(AJ13+AK13))</f>
        <v>0.75</v>
      </c>
      <c r="AM13" s="146">
        <f>RANK(AL13,$AL$5:$AL$28,0)</f>
        <v>2</v>
      </c>
      <c r="AN13" s="146">
        <f>SUM(C14+H14+M14+R14+W14+AB14)</f>
        <v>6</v>
      </c>
      <c r="AO13" s="146">
        <f>SUM(G14+L14+Q14+V14+AA14+AF14)</f>
        <v>3</v>
      </c>
      <c r="AP13" s="149">
        <f>SUM(AN13/(AN13+AO13))</f>
        <v>0.6666666666666666</v>
      </c>
      <c r="AQ13" s="146">
        <f>RANK(AP13,$AP$5:$AP$28,0)</f>
        <v>2</v>
      </c>
      <c r="AR13" s="146">
        <f>SUM(D14+D15+D16+I14+I15+I16+N14+N15+N16+S14+S15+S16+X14+X15+X16+AC14+AC15+AC16)</f>
        <v>126</v>
      </c>
      <c r="AS13" s="146">
        <f>SUM(F14+F15+F16+K14+K15+K16+P14+P15+P16+U14+U15+U16+Z14+Z15+Z16+AE14+AE15+AE16)</f>
        <v>107</v>
      </c>
      <c r="AT13" s="149">
        <f>SUM(AR13/(AR13+AS13))</f>
        <v>0.5407725321888412</v>
      </c>
      <c r="AU13" s="146">
        <f>RANK(AT13,$AT$5:$AT$28,0)</f>
        <v>2</v>
      </c>
      <c r="AV13" s="149">
        <f>RANK(AL13,$AL$5:$AL$28,1)+AP13</f>
        <v>5.666666666666667</v>
      </c>
      <c r="AW13" s="149">
        <f>RANK(AV13,$AV$5:$AV$28,1)+AT13</f>
        <v>5.540772532188841</v>
      </c>
      <c r="AX13" s="158" t="str">
        <f>$AI$13</f>
        <v>サンライズ B</v>
      </c>
      <c r="AY13" s="161">
        <f>RANK(AW13,$AW$5:$AW$28)</f>
        <v>2</v>
      </c>
    </row>
    <row r="14" spans="2:51" ht="21.75" customHeight="1">
      <c r="B14" s="141"/>
      <c r="C14" s="182">
        <f>IF(D14&gt;F14,1,0)+IF(D15&gt;F15,1,0)+IF(D16&gt;F16,1,0)</f>
        <v>2</v>
      </c>
      <c r="D14" s="22">
        <f>P6</f>
        <v>15</v>
      </c>
      <c r="E14" s="18" t="s">
        <v>40</v>
      </c>
      <c r="F14" s="22">
        <f>N6</f>
        <v>6</v>
      </c>
      <c r="G14" s="185">
        <f>IF(F14&gt;D14,1,0)+IF(F15&gt;D15,1,0)+IF(F16&gt;D16,1,0)</f>
        <v>0</v>
      </c>
      <c r="H14" s="171">
        <f>IF(I14&gt;K14,1,0)+IF(I15&gt;K15,1,0)+IF(I16&gt;K16,1,0)</f>
        <v>0</v>
      </c>
      <c r="I14" s="19">
        <f>P10</f>
        <v>0</v>
      </c>
      <c r="J14" s="20" t="s">
        <v>40</v>
      </c>
      <c r="K14" s="19">
        <f>N10</f>
        <v>0</v>
      </c>
      <c r="L14" s="171">
        <f>IF(K14&gt;I14,1,0)+IF(K15&gt;I15,1,0)+IF(K16&gt;I16,1,0)</f>
        <v>0</v>
      </c>
      <c r="M14" s="152">
        <f>IF(N14&gt;P14,1,0)+IF(N15&gt;P15,1,0)+IF(N16&gt;P16,1,0)</f>
        <v>0</v>
      </c>
      <c r="N14" s="15"/>
      <c r="O14" s="16" t="s">
        <v>40</v>
      </c>
      <c r="P14" s="15"/>
      <c r="Q14" s="152">
        <f>IF(P14&gt;N14,1,0)+IF(P15&gt;N15,1,0)+IF(P16&gt;N16,1,0)</f>
        <v>0</v>
      </c>
      <c r="R14" s="194">
        <f>IF(S14&gt;U14,1,0)+IF(S15&gt;U15,1,0)+IF(S16&gt;U16,1,0)</f>
        <v>0</v>
      </c>
      <c r="S14" s="17">
        <v>12</v>
      </c>
      <c r="T14" s="18" t="s">
        <v>40</v>
      </c>
      <c r="U14" s="17">
        <v>15</v>
      </c>
      <c r="V14" s="194">
        <f>IF(U14&gt;S14,1,0)+IF(U15&gt;S15,1,0)+IF(U16&gt;S16,1,0)</f>
        <v>2</v>
      </c>
      <c r="W14" s="194">
        <f>IF(X14&gt;Z14,1,0)+IF(X15&gt;Z15,1,0)+IF(X16&gt;Z16,1,0)</f>
        <v>2</v>
      </c>
      <c r="X14" s="17">
        <v>15</v>
      </c>
      <c r="Y14" s="18" t="s">
        <v>40</v>
      </c>
      <c r="Z14" s="17">
        <v>10</v>
      </c>
      <c r="AA14" s="194">
        <f>IF(Z14&gt;X14,1,0)+IF(Z15&gt;X15,1,0)+IF(Z16&gt;X16,1,0)</f>
        <v>0</v>
      </c>
      <c r="AB14" s="194">
        <f>IF(AC14&gt;AE14,1,0)+IF(AC15&gt;AE15,1,0)+IF(AC16&gt;AE16,1,0)</f>
        <v>2</v>
      </c>
      <c r="AC14" s="17">
        <v>14</v>
      </c>
      <c r="AD14" s="18" t="s">
        <v>40</v>
      </c>
      <c r="AE14" s="17">
        <v>16</v>
      </c>
      <c r="AF14" s="197">
        <f>IF(AE14&gt;AC14,1,0)+IF(AE15&gt;AC15,1,0)+IF(AE16&gt;AC16,1,0)</f>
        <v>1</v>
      </c>
      <c r="AG14" s="21"/>
      <c r="AH14" s="21"/>
      <c r="AI14" s="141"/>
      <c r="AJ14" s="144"/>
      <c r="AK14" s="147"/>
      <c r="AL14" s="150"/>
      <c r="AM14" s="147"/>
      <c r="AN14" s="147"/>
      <c r="AO14" s="147"/>
      <c r="AP14" s="150"/>
      <c r="AQ14" s="147"/>
      <c r="AR14" s="147"/>
      <c r="AS14" s="147"/>
      <c r="AT14" s="150"/>
      <c r="AU14" s="147"/>
      <c r="AV14" s="150"/>
      <c r="AW14" s="150"/>
      <c r="AX14" s="159"/>
      <c r="AY14" s="162"/>
    </row>
    <row r="15" spans="2:51" ht="21.75" customHeight="1">
      <c r="B15" s="141"/>
      <c r="C15" s="183"/>
      <c r="D15" s="22">
        <f>P7</f>
        <v>15</v>
      </c>
      <c r="E15" s="18" t="s">
        <v>40</v>
      </c>
      <c r="F15" s="22">
        <f>N7</f>
        <v>11</v>
      </c>
      <c r="G15" s="186"/>
      <c r="H15" s="172"/>
      <c r="I15" s="19">
        <f>P11</f>
        <v>0</v>
      </c>
      <c r="J15" s="20" t="s">
        <v>40</v>
      </c>
      <c r="K15" s="19">
        <f>N11</f>
        <v>0</v>
      </c>
      <c r="L15" s="172"/>
      <c r="M15" s="153"/>
      <c r="N15" s="15"/>
      <c r="O15" s="16" t="s">
        <v>40</v>
      </c>
      <c r="P15" s="15"/>
      <c r="Q15" s="153"/>
      <c r="R15" s="195"/>
      <c r="S15" s="17">
        <v>10</v>
      </c>
      <c r="T15" s="18" t="s">
        <v>40</v>
      </c>
      <c r="U15" s="17">
        <v>15</v>
      </c>
      <c r="V15" s="195"/>
      <c r="W15" s="195"/>
      <c r="X15" s="17">
        <v>15</v>
      </c>
      <c r="Y15" s="18" t="s">
        <v>40</v>
      </c>
      <c r="Z15" s="17">
        <v>13</v>
      </c>
      <c r="AA15" s="195"/>
      <c r="AB15" s="195"/>
      <c r="AC15" s="17">
        <v>15</v>
      </c>
      <c r="AD15" s="18" t="s">
        <v>40</v>
      </c>
      <c r="AE15" s="17">
        <v>9</v>
      </c>
      <c r="AF15" s="198"/>
      <c r="AG15" s="21"/>
      <c r="AH15" s="21"/>
      <c r="AI15" s="141"/>
      <c r="AJ15" s="144"/>
      <c r="AK15" s="147"/>
      <c r="AL15" s="150"/>
      <c r="AM15" s="147"/>
      <c r="AN15" s="147"/>
      <c r="AO15" s="147"/>
      <c r="AP15" s="150"/>
      <c r="AQ15" s="147"/>
      <c r="AR15" s="147"/>
      <c r="AS15" s="147"/>
      <c r="AT15" s="150"/>
      <c r="AU15" s="147"/>
      <c r="AV15" s="150"/>
      <c r="AW15" s="150"/>
      <c r="AX15" s="159"/>
      <c r="AY15" s="162"/>
    </row>
    <row r="16" spans="2:51" ht="21.75" customHeight="1">
      <c r="B16" s="167"/>
      <c r="C16" s="201"/>
      <c r="D16" s="22">
        <f>P8</f>
        <v>0</v>
      </c>
      <c r="E16" s="18" t="s">
        <v>40</v>
      </c>
      <c r="F16" s="22">
        <f>N8</f>
        <v>0</v>
      </c>
      <c r="G16" s="202"/>
      <c r="H16" s="173"/>
      <c r="I16" s="19">
        <f>P12</f>
        <v>0</v>
      </c>
      <c r="J16" s="20" t="s">
        <v>40</v>
      </c>
      <c r="K16" s="19">
        <f>N12</f>
        <v>0</v>
      </c>
      <c r="L16" s="173"/>
      <c r="M16" s="203"/>
      <c r="N16" s="15"/>
      <c r="O16" s="16" t="s">
        <v>40</v>
      </c>
      <c r="P16" s="15"/>
      <c r="Q16" s="203"/>
      <c r="R16" s="196"/>
      <c r="S16" s="17"/>
      <c r="T16" s="18" t="s">
        <v>40</v>
      </c>
      <c r="U16" s="17"/>
      <c r="V16" s="196"/>
      <c r="W16" s="196"/>
      <c r="X16" s="17"/>
      <c r="Y16" s="18" t="s">
        <v>40</v>
      </c>
      <c r="Z16" s="17"/>
      <c r="AA16" s="196"/>
      <c r="AB16" s="196"/>
      <c r="AC16" s="17">
        <v>15</v>
      </c>
      <c r="AD16" s="18" t="s">
        <v>40</v>
      </c>
      <c r="AE16" s="17">
        <v>12</v>
      </c>
      <c r="AF16" s="199"/>
      <c r="AG16" s="21"/>
      <c r="AH16" s="21"/>
      <c r="AI16" s="167"/>
      <c r="AJ16" s="168"/>
      <c r="AK16" s="169"/>
      <c r="AL16" s="170"/>
      <c r="AM16" s="169"/>
      <c r="AN16" s="169"/>
      <c r="AO16" s="169"/>
      <c r="AP16" s="170"/>
      <c r="AQ16" s="169"/>
      <c r="AR16" s="169"/>
      <c r="AS16" s="169"/>
      <c r="AT16" s="170"/>
      <c r="AU16" s="169"/>
      <c r="AV16" s="170"/>
      <c r="AW16" s="170"/>
      <c r="AX16" s="189"/>
      <c r="AY16" s="190"/>
    </row>
    <row r="17" spans="2:51" ht="21.75" customHeight="1">
      <c r="B17" s="140" t="str">
        <f>R3</f>
        <v>パワーストーン･ラピス</v>
      </c>
      <c r="C17" s="204">
        <f>R5</f>
        <v>0</v>
      </c>
      <c r="D17" s="165"/>
      <c r="E17" s="165"/>
      <c r="F17" s="165"/>
      <c r="G17" s="181"/>
      <c r="H17" s="180">
        <f>R9</f>
        <v>6</v>
      </c>
      <c r="I17" s="178"/>
      <c r="J17" s="178"/>
      <c r="K17" s="178"/>
      <c r="L17" s="179"/>
      <c r="M17" s="180">
        <f>R13</f>
        <v>3</v>
      </c>
      <c r="N17" s="178"/>
      <c r="O17" s="178"/>
      <c r="P17" s="178"/>
      <c r="Q17" s="179"/>
      <c r="R17" s="137"/>
      <c r="S17" s="138"/>
      <c r="T17" s="138"/>
      <c r="U17" s="138"/>
      <c r="V17" s="200"/>
      <c r="W17" s="191">
        <v>9</v>
      </c>
      <c r="X17" s="192"/>
      <c r="Y17" s="192"/>
      <c r="Z17" s="192"/>
      <c r="AA17" s="205"/>
      <c r="AB17" s="191">
        <v>12</v>
      </c>
      <c r="AC17" s="192"/>
      <c r="AD17" s="192"/>
      <c r="AE17" s="192"/>
      <c r="AF17" s="193"/>
      <c r="AG17" s="14"/>
      <c r="AH17" s="14"/>
      <c r="AI17" s="140" t="str">
        <f>B17</f>
        <v>パワーストーン･ラピス</v>
      </c>
      <c r="AJ17" s="143">
        <f>IF(C18&gt;G18,1,0)+IF(H18&gt;L18,1,0)+IF(M18&gt;Q18,1,0)+IF(R18&gt;V18,1,0)+IF(W18&gt;AA18,1,0)+IF(AB18&gt;AF18,1,0)</f>
        <v>4</v>
      </c>
      <c r="AK17" s="146">
        <f>IF(G18&gt;C18,1,0)+IF(L18&gt;H18,1,0)+IF(Q18&gt;M18,1,0)+IF(V18&gt;R18,1,0)+IF(AA18&gt;W18,1,0)+IF(AF18&gt;AB18,1,0)</f>
        <v>0</v>
      </c>
      <c r="AL17" s="149">
        <f>SUM(AJ17/(AJ17+AK17))</f>
        <v>1</v>
      </c>
      <c r="AM17" s="146">
        <f>RANK(AL17,$AL$5:$AL$28,0)</f>
        <v>1</v>
      </c>
      <c r="AN17" s="146">
        <f>SUM(C18+H18+M18+R18+W18+AB18)</f>
        <v>8</v>
      </c>
      <c r="AO17" s="146">
        <f>SUM(G18+L18+Q18+V18+AA18+AF18)</f>
        <v>0</v>
      </c>
      <c r="AP17" s="149">
        <f>SUM(AN17/(AN17+AO17))</f>
        <v>1</v>
      </c>
      <c r="AQ17" s="146">
        <f>RANK(AP17,$AP$5:$AP$28,0)</f>
        <v>1</v>
      </c>
      <c r="AR17" s="146">
        <f>SUM(D18+D19+D20+I18+I19+I20+N18+N19+N20+S18+S19+S20+X18+X19+X20+AC18+AC19+AC20)</f>
        <v>120</v>
      </c>
      <c r="AS17" s="146">
        <f>SUM(F18+F19+F20+K18+K19+K20+P18+P19+P20+U18+U19+U20+Z18+Z19+Z20+AE18+AE19+AE20)</f>
        <v>81</v>
      </c>
      <c r="AT17" s="149">
        <f>SUM(AR17/(AR17+AS17))</f>
        <v>0.5970149253731343</v>
      </c>
      <c r="AU17" s="146">
        <f>RANK(AT17,$AT$5:$AT$28,0)</f>
        <v>1</v>
      </c>
      <c r="AV17" s="149">
        <f>RANK(AL17,$AL$5:$AL$28,1)+AP17</f>
        <v>7</v>
      </c>
      <c r="AW17" s="149">
        <f>RANK(AV17,$AV$5:$AV$28,1)+AT17</f>
        <v>6.597014925373134</v>
      </c>
      <c r="AX17" s="158" t="str">
        <f>$AI$17</f>
        <v>パワーストーン･ラピス</v>
      </c>
      <c r="AY17" s="161">
        <f>RANK(AW17,$AW$5:$AW$28)</f>
        <v>1</v>
      </c>
    </row>
    <row r="18" spans="2:51" ht="21.75" customHeight="1">
      <c r="B18" s="141"/>
      <c r="C18" s="206">
        <f>IF(D18&gt;F18,1,0)+IF(D19&gt;F19,1,0)+IF(D20&gt;F20,1,0)</f>
        <v>0</v>
      </c>
      <c r="D18" s="19">
        <f>U6</f>
        <v>0</v>
      </c>
      <c r="E18" s="20" t="s">
        <v>40</v>
      </c>
      <c r="F18" s="19">
        <f>S6</f>
        <v>0</v>
      </c>
      <c r="G18" s="171">
        <f>IF(F18&gt;D18,1,0)+IF(F19&gt;D19,1,0)+IF(F20&gt;D20,1,0)</f>
        <v>0</v>
      </c>
      <c r="H18" s="185">
        <f>IF(I18&gt;K18,1,0)+IF(I19&gt;K19,1,0)+IF(I20&gt;K20,1,0)</f>
        <v>2</v>
      </c>
      <c r="I18" s="22">
        <f>U10</f>
        <v>15</v>
      </c>
      <c r="J18" s="18" t="s">
        <v>40</v>
      </c>
      <c r="K18" s="22">
        <f>S10</f>
        <v>13</v>
      </c>
      <c r="L18" s="185">
        <f>IF(K18&gt;I18,1,0)+IF(K19&gt;I19,1,0)+IF(K20&gt;I20,1,0)</f>
        <v>0</v>
      </c>
      <c r="M18" s="185">
        <f>IF(N18&gt;P18,1,0)+IF(N19&gt;P19,1,0)+IF(N20&gt;P20,1,0)</f>
        <v>2</v>
      </c>
      <c r="N18" s="22">
        <f>U14</f>
        <v>15</v>
      </c>
      <c r="O18" s="18" t="s">
        <v>40</v>
      </c>
      <c r="P18" s="22">
        <f>S14</f>
        <v>12</v>
      </c>
      <c r="Q18" s="185">
        <f>IF(P18&gt;N18,1,0)+IF(P19&gt;N19,1,0)+IF(P20&gt;N20,1,0)</f>
        <v>0</v>
      </c>
      <c r="R18" s="152">
        <f>IF(S18&gt;U18,1,0)+IF(S19&gt;U19,1,0)+IF(S20&gt;U20,1,0)</f>
        <v>0</v>
      </c>
      <c r="S18" s="15"/>
      <c r="T18" s="16" t="s">
        <v>40</v>
      </c>
      <c r="U18" s="15"/>
      <c r="V18" s="152">
        <f>IF(U18&gt;S18,1,0)+IF(U19&gt;S19,1,0)+IF(U20&gt;S20,1,0)</f>
        <v>0</v>
      </c>
      <c r="W18" s="194">
        <f>IF(X18&gt;Z18,1,0)+IF(X19&gt;Z19,1,0)+IF(X20&gt;Z20,1,0)</f>
        <v>2</v>
      </c>
      <c r="X18" s="17">
        <v>15</v>
      </c>
      <c r="Y18" s="18" t="s">
        <v>40</v>
      </c>
      <c r="Z18" s="17">
        <v>9</v>
      </c>
      <c r="AA18" s="194">
        <f>IF(Z18&gt;X18,1,0)+IF(Z19&gt;X19,1,0)+IF(Z20&gt;X20,1,0)</f>
        <v>0</v>
      </c>
      <c r="AB18" s="194">
        <f>IF(AC18&gt;AE18,1,0)+IF(AC19&gt;AE19,1,0)+IF(AC20&gt;AE20,1,0)</f>
        <v>2</v>
      </c>
      <c r="AC18" s="17">
        <v>15</v>
      </c>
      <c r="AD18" s="18" t="s">
        <v>40</v>
      </c>
      <c r="AE18" s="17">
        <v>6</v>
      </c>
      <c r="AF18" s="197">
        <f>IF(AE18&gt;AC18,1,0)+IF(AE19&gt;AC19,1,0)+IF(AE20&gt;AC20,1,0)</f>
        <v>0</v>
      </c>
      <c r="AG18" s="21"/>
      <c r="AH18" s="21"/>
      <c r="AI18" s="141"/>
      <c r="AJ18" s="144"/>
      <c r="AK18" s="147"/>
      <c r="AL18" s="150"/>
      <c r="AM18" s="147"/>
      <c r="AN18" s="147"/>
      <c r="AO18" s="147"/>
      <c r="AP18" s="150"/>
      <c r="AQ18" s="147"/>
      <c r="AR18" s="147"/>
      <c r="AS18" s="147"/>
      <c r="AT18" s="150"/>
      <c r="AU18" s="147"/>
      <c r="AV18" s="150"/>
      <c r="AW18" s="150"/>
      <c r="AX18" s="159"/>
      <c r="AY18" s="162"/>
    </row>
    <row r="19" spans="2:51" ht="21.75" customHeight="1">
      <c r="B19" s="141"/>
      <c r="C19" s="207"/>
      <c r="D19" s="19">
        <f>U7</f>
        <v>0</v>
      </c>
      <c r="E19" s="20" t="s">
        <v>40</v>
      </c>
      <c r="F19" s="19">
        <f>S7</f>
        <v>0</v>
      </c>
      <c r="G19" s="172"/>
      <c r="H19" s="186"/>
      <c r="I19" s="22">
        <f>U11</f>
        <v>15</v>
      </c>
      <c r="J19" s="18" t="s">
        <v>40</v>
      </c>
      <c r="K19" s="22">
        <f>S11</f>
        <v>9</v>
      </c>
      <c r="L19" s="186"/>
      <c r="M19" s="186"/>
      <c r="N19" s="22">
        <f>U15</f>
        <v>15</v>
      </c>
      <c r="O19" s="18" t="s">
        <v>40</v>
      </c>
      <c r="P19" s="22">
        <f>S15</f>
        <v>10</v>
      </c>
      <c r="Q19" s="186"/>
      <c r="R19" s="153"/>
      <c r="S19" s="15"/>
      <c r="T19" s="16" t="s">
        <v>40</v>
      </c>
      <c r="U19" s="15"/>
      <c r="V19" s="153"/>
      <c r="W19" s="195"/>
      <c r="X19" s="17">
        <v>15</v>
      </c>
      <c r="Y19" s="18" t="s">
        <v>40</v>
      </c>
      <c r="Z19" s="17">
        <v>11</v>
      </c>
      <c r="AA19" s="195"/>
      <c r="AB19" s="195"/>
      <c r="AC19" s="17">
        <v>15</v>
      </c>
      <c r="AD19" s="18" t="s">
        <v>40</v>
      </c>
      <c r="AE19" s="17">
        <v>11</v>
      </c>
      <c r="AF19" s="198"/>
      <c r="AG19" s="21"/>
      <c r="AH19" s="21"/>
      <c r="AI19" s="141"/>
      <c r="AJ19" s="144"/>
      <c r="AK19" s="147"/>
      <c r="AL19" s="150"/>
      <c r="AM19" s="147"/>
      <c r="AN19" s="147"/>
      <c r="AO19" s="147"/>
      <c r="AP19" s="150"/>
      <c r="AQ19" s="147"/>
      <c r="AR19" s="147"/>
      <c r="AS19" s="147"/>
      <c r="AT19" s="150"/>
      <c r="AU19" s="147"/>
      <c r="AV19" s="150"/>
      <c r="AW19" s="150"/>
      <c r="AX19" s="159"/>
      <c r="AY19" s="162"/>
    </row>
    <row r="20" spans="2:51" ht="21.75" customHeight="1">
      <c r="B20" s="167"/>
      <c r="C20" s="208"/>
      <c r="D20" s="19">
        <f>U8</f>
        <v>0</v>
      </c>
      <c r="E20" s="20" t="s">
        <v>40</v>
      </c>
      <c r="F20" s="19">
        <f>S8</f>
        <v>0</v>
      </c>
      <c r="G20" s="173"/>
      <c r="H20" s="202"/>
      <c r="I20" s="22">
        <f>U12</f>
        <v>0</v>
      </c>
      <c r="J20" s="18" t="s">
        <v>40</v>
      </c>
      <c r="K20" s="22">
        <f>S12</f>
        <v>0</v>
      </c>
      <c r="L20" s="202"/>
      <c r="M20" s="202"/>
      <c r="N20" s="22">
        <f>U16</f>
        <v>0</v>
      </c>
      <c r="O20" s="18" t="s">
        <v>40</v>
      </c>
      <c r="P20" s="22">
        <f>S16</f>
        <v>0</v>
      </c>
      <c r="Q20" s="202"/>
      <c r="R20" s="203"/>
      <c r="S20" s="15"/>
      <c r="T20" s="16" t="s">
        <v>40</v>
      </c>
      <c r="U20" s="15"/>
      <c r="V20" s="203"/>
      <c r="W20" s="196"/>
      <c r="X20" s="17"/>
      <c r="Y20" s="18" t="s">
        <v>40</v>
      </c>
      <c r="Z20" s="17"/>
      <c r="AA20" s="196"/>
      <c r="AB20" s="196"/>
      <c r="AC20" s="17"/>
      <c r="AD20" s="18" t="s">
        <v>40</v>
      </c>
      <c r="AE20" s="17"/>
      <c r="AF20" s="199"/>
      <c r="AG20" s="21"/>
      <c r="AH20" s="21"/>
      <c r="AI20" s="167"/>
      <c r="AJ20" s="168"/>
      <c r="AK20" s="169"/>
      <c r="AL20" s="170"/>
      <c r="AM20" s="169"/>
      <c r="AN20" s="169"/>
      <c r="AO20" s="169"/>
      <c r="AP20" s="170"/>
      <c r="AQ20" s="169"/>
      <c r="AR20" s="169"/>
      <c r="AS20" s="169"/>
      <c r="AT20" s="170"/>
      <c r="AU20" s="169"/>
      <c r="AV20" s="170"/>
      <c r="AW20" s="170"/>
      <c r="AX20" s="189"/>
      <c r="AY20" s="190"/>
    </row>
    <row r="21" spans="2:51" ht="21.75" customHeight="1">
      <c r="B21" s="140" t="str">
        <f>W3</f>
        <v>竹千代 B</v>
      </c>
      <c r="C21" s="177">
        <f>W5</f>
        <v>4</v>
      </c>
      <c r="D21" s="178"/>
      <c r="E21" s="178"/>
      <c r="F21" s="178"/>
      <c r="G21" s="179"/>
      <c r="H21" s="180">
        <f>W9</f>
        <v>2</v>
      </c>
      <c r="I21" s="178"/>
      <c r="J21" s="178"/>
      <c r="K21" s="178"/>
      <c r="L21" s="179"/>
      <c r="M21" s="180">
        <f>W13</f>
        <v>11</v>
      </c>
      <c r="N21" s="178"/>
      <c r="O21" s="178"/>
      <c r="P21" s="178"/>
      <c r="Q21" s="179"/>
      <c r="R21" s="180">
        <f>W17</f>
        <v>9</v>
      </c>
      <c r="S21" s="178"/>
      <c r="T21" s="178"/>
      <c r="U21" s="178"/>
      <c r="V21" s="179"/>
      <c r="W21" s="137"/>
      <c r="X21" s="138"/>
      <c r="Y21" s="138"/>
      <c r="Z21" s="138"/>
      <c r="AA21" s="200"/>
      <c r="AB21" s="164">
        <v>0</v>
      </c>
      <c r="AC21" s="165"/>
      <c r="AD21" s="165"/>
      <c r="AE21" s="165"/>
      <c r="AF21" s="166"/>
      <c r="AG21" s="14"/>
      <c r="AH21" s="14"/>
      <c r="AI21" s="140" t="str">
        <f>B21</f>
        <v>竹千代 B</v>
      </c>
      <c r="AJ21" s="143">
        <f>IF(C22&gt;G22,1,0)+IF(H22&gt;L22,1,0)+IF(M22&gt;Q22,1,0)+IF(R22&gt;V22,1,0)+IF(W22&gt;AA22,1,0)+IF(AB22&gt;AF22,1,0)</f>
        <v>1</v>
      </c>
      <c r="AK21" s="146">
        <f>IF(G22&gt;C22,1,0)+IF(L22&gt;H22,1,0)+IF(Q22&gt;M22,1,0)+IF(V22&gt;R22,1,0)+IF(AA22&gt;W22,1,0)+IF(AF22&gt;AB22,1,0)</f>
        <v>3</v>
      </c>
      <c r="AL21" s="149">
        <f>SUM(AJ21/(AJ21+AK21))</f>
        <v>0.25</v>
      </c>
      <c r="AM21" s="146">
        <f>RANK(AL21,$AL$5:$AL$28,0)</f>
        <v>5</v>
      </c>
      <c r="AN21" s="146">
        <f>SUM(C22+H22+M22+R22+W22+AB22)</f>
        <v>3</v>
      </c>
      <c r="AO21" s="146">
        <f>SUM(G22+L22+Q22+V22+AA22+AF22)</f>
        <v>6</v>
      </c>
      <c r="AP21" s="149">
        <f>SUM(AN21/(AN21+AO21))</f>
        <v>0.3333333333333333</v>
      </c>
      <c r="AQ21" s="146">
        <f>RANK(AP21,$AP$5:$AP$28,0)</f>
        <v>5</v>
      </c>
      <c r="AR21" s="146">
        <f>SUM(D22+D23+D24+I22+I23+I24+N22+N23+N24+S22+S23+S24+X22+X23+X24+AC22+AC23+AC24)</f>
        <v>116</v>
      </c>
      <c r="AS21" s="146">
        <f>SUM(F22+F23+F24+K22+K23+K24+P22+P23+P24+U22+U23+U24+Z22+Z23+Z24+AE22+AE23+AE24)</f>
        <v>119</v>
      </c>
      <c r="AT21" s="149">
        <f>SUM(AR21/(AR21+AS21))</f>
        <v>0.49361702127659574</v>
      </c>
      <c r="AU21" s="146">
        <f>RANK(AT21,$AT$5:$AT$28,0)</f>
        <v>5</v>
      </c>
      <c r="AV21" s="149">
        <f>RANK(AL21,$AL$5:$AL$28,1)+AP21</f>
        <v>2.3333333333333335</v>
      </c>
      <c r="AW21" s="149">
        <f>RANK(AV21,$AV$5:$AV$28,1)+AT21</f>
        <v>2.4936170212765956</v>
      </c>
      <c r="AX21" s="158" t="str">
        <f>$AI$21</f>
        <v>竹千代 B</v>
      </c>
      <c r="AY21" s="161">
        <f>RANK(AW21,$AW$5:$AW$28)</f>
        <v>5</v>
      </c>
    </row>
    <row r="22" spans="2:51" ht="21.75" customHeight="1">
      <c r="B22" s="141"/>
      <c r="C22" s="182">
        <f>IF(D22&gt;F22,1,0)+IF(D23&gt;F23,1,0)+IF(D24&gt;F24,1,0)</f>
        <v>2</v>
      </c>
      <c r="D22" s="22">
        <f>Z6</f>
        <v>15</v>
      </c>
      <c r="E22" s="18" t="s">
        <v>40</v>
      </c>
      <c r="F22" s="22">
        <f>X6</f>
        <v>4</v>
      </c>
      <c r="G22" s="185">
        <f>IF(F22&gt;D22,1,0)+IF(F23&gt;D23,1,0)+IF(F24&gt;D24,1,0)</f>
        <v>0</v>
      </c>
      <c r="H22" s="185">
        <f>IF(I22&gt;K22,1,0)+IF(I23&gt;K23,1,0)+IF(I24&gt;K24,1,0)</f>
        <v>1</v>
      </c>
      <c r="I22" s="22">
        <f>Z10</f>
        <v>15</v>
      </c>
      <c r="J22" s="18" t="s">
        <v>40</v>
      </c>
      <c r="K22" s="22">
        <f>X10</f>
        <v>12</v>
      </c>
      <c r="L22" s="185">
        <f>IF(K22&gt;I22,1,0)+IF(K23&gt;I23,1,0)+IF(K24&gt;I24,1,0)</f>
        <v>2</v>
      </c>
      <c r="M22" s="185">
        <f>IF(N22&gt;P22,1,0)+IF(N23&gt;P23,1,0)+IF(N24&gt;P24,1,0)</f>
        <v>0</v>
      </c>
      <c r="N22" s="22">
        <f>Z14</f>
        <v>10</v>
      </c>
      <c r="O22" s="18" t="s">
        <v>40</v>
      </c>
      <c r="P22" s="22">
        <f>X14</f>
        <v>15</v>
      </c>
      <c r="Q22" s="185">
        <f>IF(P22&gt;N22,1,0)+IF(P23&gt;N23,1,0)+IF(P24&gt;N24,1,0)</f>
        <v>2</v>
      </c>
      <c r="R22" s="185">
        <f>IF(S22&gt;U22,1,0)+IF(S23&gt;U23,1,0)+IF(S24&gt;U24,1,0)</f>
        <v>0</v>
      </c>
      <c r="S22" s="22">
        <f>Z18</f>
        <v>9</v>
      </c>
      <c r="T22" s="18" t="s">
        <v>40</v>
      </c>
      <c r="U22" s="22">
        <f>X18</f>
        <v>15</v>
      </c>
      <c r="V22" s="185">
        <f>IF(U22&gt;S22,1,0)+IF(U23&gt;S23,1,0)+IF(U24&gt;S24,1,0)</f>
        <v>2</v>
      </c>
      <c r="W22" s="152">
        <f>IF(X22&gt;Z22,1,0)+IF(X23&gt;Z23,1,0)+IF(X24&gt;Z24,1,0)</f>
        <v>0</v>
      </c>
      <c r="X22" s="15"/>
      <c r="Y22" s="16" t="s">
        <v>40</v>
      </c>
      <c r="Z22" s="15"/>
      <c r="AA22" s="152">
        <f>IF(Z22&gt;X22,1,0)+IF(Z23&gt;X23,1,0)+IF(Z24&gt;X24,1,0)</f>
        <v>0</v>
      </c>
      <c r="AB22" s="171">
        <f>IF(AC22&gt;AE22,1,0)+IF(AC23&gt;AE23,1,0)+IF(AC24&gt;AE24,1,0)</f>
        <v>0</v>
      </c>
      <c r="AC22" s="19"/>
      <c r="AD22" s="20" t="s">
        <v>40</v>
      </c>
      <c r="AE22" s="19"/>
      <c r="AF22" s="174">
        <f>IF(AE22&gt;AC22,1,0)+IF(AE23&gt;AC23,1,0)+IF(AE24&gt;AC24,1,0)</f>
        <v>0</v>
      </c>
      <c r="AG22" s="21"/>
      <c r="AH22" s="21"/>
      <c r="AI22" s="141"/>
      <c r="AJ22" s="144"/>
      <c r="AK22" s="147"/>
      <c r="AL22" s="150"/>
      <c r="AM22" s="147"/>
      <c r="AN22" s="147"/>
      <c r="AO22" s="147"/>
      <c r="AP22" s="150"/>
      <c r="AQ22" s="147"/>
      <c r="AR22" s="147"/>
      <c r="AS22" s="147"/>
      <c r="AT22" s="150"/>
      <c r="AU22" s="147"/>
      <c r="AV22" s="150"/>
      <c r="AW22" s="150"/>
      <c r="AX22" s="159"/>
      <c r="AY22" s="162"/>
    </row>
    <row r="23" spans="2:51" ht="21.75" customHeight="1">
      <c r="B23" s="141"/>
      <c r="C23" s="183"/>
      <c r="D23" s="22">
        <f>Z7</f>
        <v>15</v>
      </c>
      <c r="E23" s="18" t="s">
        <v>40</v>
      </c>
      <c r="F23" s="22">
        <f>X7</f>
        <v>11</v>
      </c>
      <c r="G23" s="186"/>
      <c r="H23" s="186"/>
      <c r="I23" s="22">
        <f>Z11</f>
        <v>15</v>
      </c>
      <c r="J23" s="18" t="s">
        <v>46</v>
      </c>
      <c r="K23" s="22">
        <f>X11</f>
        <v>17</v>
      </c>
      <c r="L23" s="186"/>
      <c r="M23" s="186"/>
      <c r="N23" s="22">
        <f>Z15</f>
        <v>13</v>
      </c>
      <c r="O23" s="18" t="s">
        <v>46</v>
      </c>
      <c r="P23" s="22">
        <f>X15</f>
        <v>15</v>
      </c>
      <c r="Q23" s="186"/>
      <c r="R23" s="186"/>
      <c r="S23" s="22">
        <f>Z19</f>
        <v>11</v>
      </c>
      <c r="T23" s="18" t="s">
        <v>46</v>
      </c>
      <c r="U23" s="22">
        <f>X19</f>
        <v>15</v>
      </c>
      <c r="V23" s="186"/>
      <c r="W23" s="153"/>
      <c r="X23" s="15"/>
      <c r="Y23" s="16" t="s">
        <v>46</v>
      </c>
      <c r="Z23" s="15"/>
      <c r="AA23" s="153"/>
      <c r="AB23" s="172"/>
      <c r="AC23" s="19"/>
      <c r="AD23" s="20" t="s">
        <v>46</v>
      </c>
      <c r="AE23" s="19"/>
      <c r="AF23" s="175"/>
      <c r="AG23" s="21"/>
      <c r="AH23" s="21"/>
      <c r="AI23" s="141"/>
      <c r="AJ23" s="144"/>
      <c r="AK23" s="147"/>
      <c r="AL23" s="150"/>
      <c r="AM23" s="147"/>
      <c r="AN23" s="147"/>
      <c r="AO23" s="147"/>
      <c r="AP23" s="150"/>
      <c r="AQ23" s="147"/>
      <c r="AR23" s="147"/>
      <c r="AS23" s="147"/>
      <c r="AT23" s="150"/>
      <c r="AU23" s="147"/>
      <c r="AV23" s="150"/>
      <c r="AW23" s="150"/>
      <c r="AX23" s="159"/>
      <c r="AY23" s="162"/>
    </row>
    <row r="24" spans="2:51" ht="21.75" customHeight="1">
      <c r="B24" s="167"/>
      <c r="C24" s="201"/>
      <c r="D24" s="22">
        <f>Z8</f>
        <v>0</v>
      </c>
      <c r="E24" s="18" t="s">
        <v>46</v>
      </c>
      <c r="F24" s="22">
        <f>X8</f>
        <v>0</v>
      </c>
      <c r="G24" s="202"/>
      <c r="H24" s="202"/>
      <c r="I24" s="22">
        <f>Z12</f>
        <v>13</v>
      </c>
      <c r="J24" s="18" t="s">
        <v>46</v>
      </c>
      <c r="K24" s="22">
        <f>X12</f>
        <v>15</v>
      </c>
      <c r="L24" s="202"/>
      <c r="M24" s="202"/>
      <c r="N24" s="22">
        <f>Z16</f>
        <v>0</v>
      </c>
      <c r="O24" s="18" t="s">
        <v>40</v>
      </c>
      <c r="P24" s="22">
        <f>X16</f>
        <v>0</v>
      </c>
      <c r="Q24" s="202"/>
      <c r="R24" s="202"/>
      <c r="S24" s="22">
        <f>Z20</f>
        <v>0</v>
      </c>
      <c r="T24" s="18" t="s">
        <v>40</v>
      </c>
      <c r="U24" s="22">
        <f>X20</f>
        <v>0</v>
      </c>
      <c r="V24" s="202"/>
      <c r="W24" s="203"/>
      <c r="X24" s="15"/>
      <c r="Y24" s="16" t="s">
        <v>40</v>
      </c>
      <c r="Z24" s="15"/>
      <c r="AA24" s="203"/>
      <c r="AB24" s="173"/>
      <c r="AC24" s="19"/>
      <c r="AD24" s="20" t="s">
        <v>40</v>
      </c>
      <c r="AE24" s="19"/>
      <c r="AF24" s="176"/>
      <c r="AG24" s="21"/>
      <c r="AH24" s="21"/>
      <c r="AI24" s="167"/>
      <c r="AJ24" s="168"/>
      <c r="AK24" s="169"/>
      <c r="AL24" s="170"/>
      <c r="AM24" s="169"/>
      <c r="AN24" s="169"/>
      <c r="AO24" s="169"/>
      <c r="AP24" s="170"/>
      <c r="AQ24" s="169"/>
      <c r="AR24" s="169"/>
      <c r="AS24" s="169"/>
      <c r="AT24" s="170"/>
      <c r="AU24" s="169"/>
      <c r="AV24" s="170"/>
      <c r="AW24" s="170"/>
      <c r="AX24" s="189"/>
      <c r="AY24" s="190"/>
    </row>
    <row r="25" spans="2:51" ht="21.75" customHeight="1">
      <c r="B25" s="140" t="str">
        <f>AB3</f>
        <v>Cool Bee</v>
      </c>
      <c r="C25" s="177">
        <f>AB5</f>
        <v>1</v>
      </c>
      <c r="D25" s="178"/>
      <c r="E25" s="178"/>
      <c r="F25" s="178"/>
      <c r="G25" s="179"/>
      <c r="H25" s="180">
        <f>AB9</f>
        <v>8</v>
      </c>
      <c r="I25" s="178"/>
      <c r="J25" s="178"/>
      <c r="K25" s="178"/>
      <c r="L25" s="179"/>
      <c r="M25" s="180">
        <f>AB13</f>
        <v>5</v>
      </c>
      <c r="N25" s="178"/>
      <c r="O25" s="178"/>
      <c r="P25" s="178"/>
      <c r="Q25" s="179"/>
      <c r="R25" s="180">
        <f>AB17</f>
        <v>12</v>
      </c>
      <c r="S25" s="178"/>
      <c r="T25" s="178"/>
      <c r="U25" s="178"/>
      <c r="V25" s="179"/>
      <c r="W25" s="164">
        <f>AB21</f>
        <v>0</v>
      </c>
      <c r="X25" s="165"/>
      <c r="Y25" s="165"/>
      <c r="Z25" s="165"/>
      <c r="AA25" s="181"/>
      <c r="AB25" s="137"/>
      <c r="AC25" s="138"/>
      <c r="AD25" s="138"/>
      <c r="AE25" s="138"/>
      <c r="AF25" s="139"/>
      <c r="AG25" s="14"/>
      <c r="AH25" s="14"/>
      <c r="AI25" s="140" t="str">
        <f>B25</f>
        <v>Cool Bee</v>
      </c>
      <c r="AJ25" s="143">
        <f>IF(C26&gt;G26,1,0)+IF(H26&gt;L26,1,0)+IF(M26&gt;Q26,1,0)+IF(R26&gt;V26,1,0)+IF(W26&gt;AA26,1,0)+IF(AB26&gt;AF26,1,0)</f>
        <v>2</v>
      </c>
      <c r="AK25" s="146">
        <f>IF(G26&gt;C26,1,0)+IF(L26&gt;H26,1,0)+IF(Q26&gt;M26,1,0)+IF(V26&gt;R26,1,0)+IF(AA26&gt;W26,1,0)+IF(AF26&gt;AB26,1,0)</f>
        <v>2</v>
      </c>
      <c r="AL25" s="149">
        <f>SUM(AJ25/(AJ25+AK25))</f>
        <v>0.5</v>
      </c>
      <c r="AM25" s="146">
        <f>RANK(AL25,$AL$5:$AL$28,0)</f>
        <v>3</v>
      </c>
      <c r="AN25" s="146">
        <f>SUM(C26+H26+M26+R26+W26+AB26)</f>
        <v>5</v>
      </c>
      <c r="AO25" s="146">
        <f>SUM(G26+L26+Q26+V26+AA26+AF26)</f>
        <v>5</v>
      </c>
      <c r="AP25" s="149">
        <f>SUM(AN25/(AN25+AO25))</f>
        <v>0.5</v>
      </c>
      <c r="AQ25" s="146">
        <f>RANK(AP25,$AP$5:$AP$28,0)</f>
        <v>3</v>
      </c>
      <c r="AR25" s="146">
        <f>SUM(D26+D27+D28+I26+I27+I28+N26+N27+N28+S26+S27+S28+X26+X27+X28+AC26+AC27+AC28)</f>
        <v>128</v>
      </c>
      <c r="AS25" s="146">
        <f>SUM(F26+F27+F28+K26+K27+K28+P26+P27+P28+U26+U27+U28+Z26+Z27+Z28+AE26+AE27+AE28)</f>
        <v>126</v>
      </c>
      <c r="AT25" s="149">
        <f>SUM(AR25/(AR25+AS25))</f>
        <v>0.5039370078740157</v>
      </c>
      <c r="AU25" s="146">
        <f>RANK(AT25,$AT$5:$AT$28,0)</f>
        <v>3</v>
      </c>
      <c r="AV25" s="149">
        <f>RANK(AL25,$AL$5:$AL$28,1)+AP25</f>
        <v>3.5</v>
      </c>
      <c r="AW25" s="149">
        <f>RANK(AV25,$AV$5:$AV$28,1)+AT25</f>
        <v>3.5039370078740157</v>
      </c>
      <c r="AX25" s="158" t="str">
        <f>$AI$25</f>
        <v>Cool Bee</v>
      </c>
      <c r="AY25" s="161">
        <f>RANK(AW25,$AW$5:$AW$28)</f>
        <v>3</v>
      </c>
    </row>
    <row r="26" spans="2:51" ht="21.75" customHeight="1">
      <c r="B26" s="141"/>
      <c r="C26" s="182">
        <f>IF(D26&gt;F26,1,0)+IF(D27&gt;F27,1,0)+IF(D28&gt;F28,1,0)</f>
        <v>2</v>
      </c>
      <c r="D26" s="22">
        <f>AE6</f>
        <v>15</v>
      </c>
      <c r="E26" s="18" t="s">
        <v>40</v>
      </c>
      <c r="F26" s="22">
        <f>AC6</f>
        <v>4</v>
      </c>
      <c r="G26" s="185">
        <f>IF(F26&gt;D26,1,0)+IF(F27&gt;D27,1,0)+IF(F28&gt;D28,1,0)</f>
        <v>0</v>
      </c>
      <c r="H26" s="185">
        <f>IF(I26&gt;K26,1,0)+IF(I27&gt;K27,1,0)+IF(I28&gt;K28,1,0)</f>
        <v>2</v>
      </c>
      <c r="I26" s="22">
        <f>AE10</f>
        <v>12</v>
      </c>
      <c r="J26" s="18" t="s">
        <v>40</v>
      </c>
      <c r="K26" s="22">
        <f>AC10</f>
        <v>15</v>
      </c>
      <c r="L26" s="185">
        <f>IF(K26&gt;I26,1,0)+IF(K27&gt;I27,1,0)+IF(K28&gt;I28,1,0)</f>
        <v>1</v>
      </c>
      <c r="M26" s="185">
        <f>IF(N26&gt;P26,1,0)+IF(N27&gt;P27,1,0)+IF(N28&gt;P28,1,0)</f>
        <v>1</v>
      </c>
      <c r="N26" s="22">
        <f>AE14</f>
        <v>16</v>
      </c>
      <c r="O26" s="18" t="s">
        <v>40</v>
      </c>
      <c r="P26" s="22">
        <f>AC14</f>
        <v>14</v>
      </c>
      <c r="Q26" s="185">
        <f>IF(P26&gt;N26,1,0)+IF(P27&gt;N27,1,0)+IF(P28&gt;N28,1,0)</f>
        <v>2</v>
      </c>
      <c r="R26" s="185">
        <f>IF(S26&gt;U26,1,0)+IF(S27&gt;U27,1,0)+IF(S28&gt;U28,1,0)</f>
        <v>0</v>
      </c>
      <c r="S26" s="22">
        <f>AE18</f>
        <v>6</v>
      </c>
      <c r="T26" s="18" t="s">
        <v>40</v>
      </c>
      <c r="U26" s="22">
        <f>AC18</f>
        <v>15</v>
      </c>
      <c r="V26" s="185">
        <f>IF(U26&gt;S26,1,0)+IF(U27&gt;S27,1,0)+IF(U28&gt;S28,1,0)</f>
        <v>2</v>
      </c>
      <c r="W26" s="171">
        <f>IF(X26&gt;Z26,1,0)+IF(X27&gt;Z27,1,0)+IF(X28&gt;Z28,1,0)</f>
        <v>0</v>
      </c>
      <c r="X26" s="19">
        <f>AE22</f>
        <v>0</v>
      </c>
      <c r="Y26" s="20" t="s">
        <v>40</v>
      </c>
      <c r="Z26" s="19">
        <f>AC22</f>
        <v>0</v>
      </c>
      <c r="AA26" s="171">
        <f>IF(Z26&gt;X26,1,0)+IF(Z27&gt;X27,1,0)+IF(Z28&gt;X28,1,0)</f>
        <v>0</v>
      </c>
      <c r="AB26" s="152">
        <f>IF(AC26&gt;AE26,1,0)+IF(AC27&gt;AE27,1,0)+IF(AC28&gt;AE28,1,0)</f>
        <v>0</v>
      </c>
      <c r="AC26" s="15"/>
      <c r="AD26" s="16" t="s">
        <v>40</v>
      </c>
      <c r="AE26" s="15"/>
      <c r="AF26" s="155">
        <f>IF(AE26&gt;AC26,1,0)+IF(AE27&gt;AC27,1,0)+IF(AE28&gt;AC28,1,0)</f>
        <v>0</v>
      </c>
      <c r="AG26" s="21"/>
      <c r="AH26" s="21"/>
      <c r="AI26" s="141"/>
      <c r="AJ26" s="144"/>
      <c r="AK26" s="147"/>
      <c r="AL26" s="150"/>
      <c r="AM26" s="147"/>
      <c r="AN26" s="147"/>
      <c r="AO26" s="147"/>
      <c r="AP26" s="150"/>
      <c r="AQ26" s="147"/>
      <c r="AR26" s="147"/>
      <c r="AS26" s="147"/>
      <c r="AT26" s="150"/>
      <c r="AU26" s="147"/>
      <c r="AV26" s="150"/>
      <c r="AW26" s="150"/>
      <c r="AX26" s="159"/>
      <c r="AY26" s="162"/>
    </row>
    <row r="27" spans="2:51" ht="21.75" customHeight="1">
      <c r="B27" s="141"/>
      <c r="C27" s="183"/>
      <c r="D27" s="22">
        <f>AE7</f>
        <v>15</v>
      </c>
      <c r="E27" s="18" t="s">
        <v>40</v>
      </c>
      <c r="F27" s="22">
        <f>AC7</f>
        <v>9</v>
      </c>
      <c r="G27" s="186"/>
      <c r="H27" s="186"/>
      <c r="I27" s="22">
        <f>AE11</f>
        <v>15</v>
      </c>
      <c r="J27" s="18" t="s">
        <v>40</v>
      </c>
      <c r="K27" s="22">
        <f>AC11</f>
        <v>9</v>
      </c>
      <c r="L27" s="186"/>
      <c r="M27" s="186"/>
      <c r="N27" s="22">
        <f>AE15</f>
        <v>9</v>
      </c>
      <c r="O27" s="18" t="s">
        <v>40</v>
      </c>
      <c r="P27" s="22">
        <f>AC15</f>
        <v>15</v>
      </c>
      <c r="Q27" s="186"/>
      <c r="R27" s="186"/>
      <c r="S27" s="22">
        <f>AE19</f>
        <v>11</v>
      </c>
      <c r="T27" s="18" t="s">
        <v>40</v>
      </c>
      <c r="U27" s="22">
        <f>AC19</f>
        <v>15</v>
      </c>
      <c r="V27" s="186"/>
      <c r="W27" s="172"/>
      <c r="X27" s="19">
        <f>AE23</f>
        <v>0</v>
      </c>
      <c r="Y27" s="20" t="s">
        <v>40</v>
      </c>
      <c r="Z27" s="19">
        <f>AC23</f>
        <v>0</v>
      </c>
      <c r="AA27" s="172"/>
      <c r="AB27" s="153"/>
      <c r="AC27" s="15"/>
      <c r="AD27" s="16" t="s">
        <v>40</v>
      </c>
      <c r="AE27" s="15"/>
      <c r="AF27" s="156"/>
      <c r="AG27" s="21"/>
      <c r="AH27" s="21"/>
      <c r="AI27" s="141"/>
      <c r="AJ27" s="144"/>
      <c r="AK27" s="147"/>
      <c r="AL27" s="150"/>
      <c r="AM27" s="147"/>
      <c r="AN27" s="147"/>
      <c r="AO27" s="147"/>
      <c r="AP27" s="150"/>
      <c r="AQ27" s="147"/>
      <c r="AR27" s="147"/>
      <c r="AS27" s="147"/>
      <c r="AT27" s="150"/>
      <c r="AU27" s="147"/>
      <c r="AV27" s="150"/>
      <c r="AW27" s="150"/>
      <c r="AX27" s="159"/>
      <c r="AY27" s="162"/>
    </row>
    <row r="28" spans="2:51" ht="21.75" customHeight="1" thickBot="1">
      <c r="B28" s="142"/>
      <c r="C28" s="184"/>
      <c r="D28" s="23">
        <f>AE8</f>
        <v>0</v>
      </c>
      <c r="E28" s="24" t="s">
        <v>40</v>
      </c>
      <c r="F28" s="23">
        <f>AC8</f>
        <v>0</v>
      </c>
      <c r="G28" s="187"/>
      <c r="H28" s="187"/>
      <c r="I28" s="23">
        <f>AE12</f>
        <v>17</v>
      </c>
      <c r="J28" s="24" t="s">
        <v>40</v>
      </c>
      <c r="K28" s="23">
        <f>AC12</f>
        <v>15</v>
      </c>
      <c r="L28" s="187"/>
      <c r="M28" s="187"/>
      <c r="N28" s="23">
        <f>AE16</f>
        <v>12</v>
      </c>
      <c r="O28" s="24" t="s">
        <v>40</v>
      </c>
      <c r="P28" s="23">
        <f>AC16</f>
        <v>15</v>
      </c>
      <c r="Q28" s="187"/>
      <c r="R28" s="187"/>
      <c r="S28" s="23">
        <f>AE20</f>
        <v>0</v>
      </c>
      <c r="T28" s="24" t="s">
        <v>40</v>
      </c>
      <c r="U28" s="23">
        <f>AC20</f>
        <v>0</v>
      </c>
      <c r="V28" s="187"/>
      <c r="W28" s="188"/>
      <c r="X28" s="25">
        <f>AE24</f>
        <v>0</v>
      </c>
      <c r="Y28" s="26" t="s">
        <v>40</v>
      </c>
      <c r="Z28" s="25">
        <f>AC24</f>
        <v>0</v>
      </c>
      <c r="AA28" s="188"/>
      <c r="AB28" s="154"/>
      <c r="AC28" s="27"/>
      <c r="AD28" s="28" t="s">
        <v>40</v>
      </c>
      <c r="AE28" s="27"/>
      <c r="AF28" s="157"/>
      <c r="AG28" s="29"/>
      <c r="AH28" s="30"/>
      <c r="AI28" s="142"/>
      <c r="AJ28" s="145"/>
      <c r="AK28" s="148"/>
      <c r="AL28" s="151"/>
      <c r="AM28" s="148"/>
      <c r="AN28" s="148"/>
      <c r="AO28" s="148"/>
      <c r="AP28" s="151"/>
      <c r="AQ28" s="148"/>
      <c r="AR28" s="148"/>
      <c r="AS28" s="148"/>
      <c r="AT28" s="151"/>
      <c r="AU28" s="148"/>
      <c r="AV28" s="151"/>
      <c r="AW28" s="151"/>
      <c r="AX28" s="160"/>
      <c r="AY28" s="163"/>
    </row>
    <row r="29" ht="24.75" customHeight="1"/>
    <row r="30" ht="24.75" customHeight="1"/>
    <row r="31" ht="24.75" customHeight="1"/>
    <row r="32" ht="24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4.75" customHeight="1"/>
    <row r="58" ht="24.75" customHeight="1"/>
    <row r="59" ht="24.75" customHeight="1"/>
    <row r="60" ht="24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spans="2:51" ht="24.75" customHeight="1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2"/>
      <c r="AH85" s="32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</row>
    <row r="86" spans="2:51" ht="24.75" customHeight="1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</row>
    <row r="87" spans="2:51" ht="24.7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4"/>
      <c r="AJ87" s="36"/>
      <c r="AK87" s="36"/>
      <c r="AL87" s="36"/>
      <c r="AM87" s="37"/>
      <c r="AN87" s="36"/>
      <c r="AO87" s="36"/>
      <c r="AP87" s="36"/>
      <c r="AQ87" s="37"/>
      <c r="AR87" s="36"/>
      <c r="AS87" s="36"/>
      <c r="AT87" s="36"/>
      <c r="AU87" s="37"/>
      <c r="AV87" s="36"/>
      <c r="AW87" s="36"/>
      <c r="AX87" s="36"/>
      <c r="AY87" s="38"/>
    </row>
    <row r="88" spans="2:51" ht="24.75" customHeight="1"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4"/>
      <c r="AJ88" s="36"/>
      <c r="AK88" s="36"/>
      <c r="AL88" s="36"/>
      <c r="AM88" s="37"/>
      <c r="AN88" s="36"/>
      <c r="AO88" s="36"/>
      <c r="AP88" s="36"/>
      <c r="AQ88" s="37"/>
      <c r="AR88" s="36"/>
      <c r="AS88" s="36"/>
      <c r="AT88" s="36"/>
      <c r="AU88" s="37"/>
      <c r="AV88" s="36"/>
      <c r="AW88" s="36"/>
      <c r="AX88" s="36"/>
      <c r="AY88" s="38"/>
    </row>
    <row r="89" spans="2:51" ht="21.75" customHeight="1">
      <c r="B89" s="35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40"/>
      <c r="AJ89" s="41"/>
      <c r="AK89" s="41"/>
      <c r="AL89" s="42"/>
      <c r="AM89" s="41"/>
      <c r="AN89" s="41"/>
      <c r="AO89" s="41"/>
      <c r="AP89" s="42"/>
      <c r="AQ89" s="41"/>
      <c r="AR89" s="41"/>
      <c r="AS89" s="41"/>
      <c r="AT89" s="42"/>
      <c r="AU89" s="41"/>
      <c r="AV89" s="42"/>
      <c r="AW89" s="42"/>
      <c r="AX89" s="42"/>
      <c r="AY89" s="43"/>
    </row>
    <row r="90" spans="2:51" ht="21.75" customHeight="1">
      <c r="B90" s="35"/>
      <c r="C90" s="40"/>
      <c r="D90" s="41"/>
      <c r="E90" s="40"/>
      <c r="F90" s="41"/>
      <c r="G90" s="40"/>
      <c r="H90" s="40"/>
      <c r="I90" s="41"/>
      <c r="J90" s="40"/>
      <c r="K90" s="41"/>
      <c r="L90" s="40"/>
      <c r="M90" s="40"/>
      <c r="N90" s="41"/>
      <c r="O90" s="40"/>
      <c r="P90" s="41"/>
      <c r="Q90" s="40"/>
      <c r="R90" s="40"/>
      <c r="S90" s="41"/>
      <c r="T90" s="40"/>
      <c r="U90" s="41"/>
      <c r="V90" s="40"/>
      <c r="W90" s="40"/>
      <c r="X90" s="41"/>
      <c r="Y90" s="40"/>
      <c r="Z90" s="41"/>
      <c r="AA90" s="40"/>
      <c r="AB90" s="40"/>
      <c r="AC90" s="41"/>
      <c r="AD90" s="40"/>
      <c r="AE90" s="41"/>
      <c r="AF90" s="40"/>
      <c r="AG90" s="40"/>
      <c r="AH90" s="40"/>
      <c r="AI90" s="40"/>
      <c r="AJ90" s="41"/>
      <c r="AK90" s="41"/>
      <c r="AL90" s="42"/>
      <c r="AM90" s="41"/>
      <c r="AN90" s="41"/>
      <c r="AO90" s="41"/>
      <c r="AP90" s="42"/>
      <c r="AQ90" s="41"/>
      <c r="AR90" s="41"/>
      <c r="AS90" s="41"/>
      <c r="AT90" s="42"/>
      <c r="AU90" s="41"/>
      <c r="AV90" s="41"/>
      <c r="AW90" s="41"/>
      <c r="AX90" s="41"/>
      <c r="AY90" s="43"/>
    </row>
    <row r="91" spans="2:51" ht="21.75" customHeight="1">
      <c r="B91" s="35"/>
      <c r="C91" s="40"/>
      <c r="D91" s="41"/>
      <c r="E91" s="40"/>
      <c r="F91" s="41"/>
      <c r="G91" s="40"/>
      <c r="H91" s="40"/>
      <c r="I91" s="41"/>
      <c r="J91" s="40"/>
      <c r="K91" s="41"/>
      <c r="L91" s="40"/>
      <c r="M91" s="40"/>
      <c r="N91" s="41"/>
      <c r="O91" s="40"/>
      <c r="P91" s="41"/>
      <c r="Q91" s="40"/>
      <c r="R91" s="40"/>
      <c r="S91" s="41"/>
      <c r="T91" s="40"/>
      <c r="U91" s="41"/>
      <c r="V91" s="40"/>
      <c r="W91" s="40"/>
      <c r="X91" s="41"/>
      <c r="Y91" s="40"/>
      <c r="Z91" s="41"/>
      <c r="AA91" s="40"/>
      <c r="AB91" s="40"/>
      <c r="AC91" s="41"/>
      <c r="AD91" s="40"/>
      <c r="AE91" s="41"/>
      <c r="AF91" s="40"/>
      <c r="AG91" s="40"/>
      <c r="AH91" s="40"/>
      <c r="AI91" s="40"/>
      <c r="AJ91" s="41"/>
      <c r="AK91" s="41"/>
      <c r="AL91" s="42"/>
      <c r="AM91" s="41"/>
      <c r="AN91" s="41"/>
      <c r="AO91" s="41"/>
      <c r="AP91" s="42"/>
      <c r="AQ91" s="41"/>
      <c r="AR91" s="41"/>
      <c r="AS91" s="41"/>
      <c r="AT91" s="42"/>
      <c r="AU91" s="41"/>
      <c r="AV91" s="41"/>
      <c r="AW91" s="41"/>
      <c r="AX91" s="41"/>
      <c r="AY91" s="43"/>
    </row>
    <row r="92" spans="2:51" ht="21.75" customHeight="1">
      <c r="B92" s="35"/>
      <c r="C92" s="40"/>
      <c r="D92" s="41"/>
      <c r="E92" s="40"/>
      <c r="F92" s="41"/>
      <c r="G92" s="40"/>
      <c r="H92" s="40"/>
      <c r="I92" s="41"/>
      <c r="J92" s="40"/>
      <c r="K92" s="41"/>
      <c r="L92" s="40"/>
      <c r="M92" s="40"/>
      <c r="N92" s="41"/>
      <c r="O92" s="40"/>
      <c r="P92" s="41"/>
      <c r="Q92" s="40"/>
      <c r="R92" s="40"/>
      <c r="S92" s="41"/>
      <c r="T92" s="40"/>
      <c r="U92" s="41"/>
      <c r="V92" s="40"/>
      <c r="W92" s="40"/>
      <c r="X92" s="41"/>
      <c r="Y92" s="40"/>
      <c r="Z92" s="41"/>
      <c r="AA92" s="40"/>
      <c r="AB92" s="40"/>
      <c r="AC92" s="41"/>
      <c r="AD92" s="40"/>
      <c r="AE92" s="41"/>
      <c r="AF92" s="40"/>
      <c r="AG92" s="40"/>
      <c r="AH92" s="40"/>
      <c r="AI92" s="40"/>
      <c r="AJ92" s="41"/>
      <c r="AK92" s="41"/>
      <c r="AL92" s="42"/>
      <c r="AM92" s="41"/>
      <c r="AN92" s="41"/>
      <c r="AO92" s="41"/>
      <c r="AP92" s="42"/>
      <c r="AQ92" s="41"/>
      <c r="AR92" s="41"/>
      <c r="AS92" s="41"/>
      <c r="AT92" s="42"/>
      <c r="AU92" s="41"/>
      <c r="AV92" s="41"/>
      <c r="AW92" s="41"/>
      <c r="AX92" s="41"/>
      <c r="AY92" s="43"/>
    </row>
    <row r="93" spans="2:51" ht="21.75" customHeight="1">
      <c r="B93" s="35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40"/>
      <c r="AJ93" s="41"/>
      <c r="AK93" s="41"/>
      <c r="AL93" s="42"/>
      <c r="AM93" s="41"/>
      <c r="AN93" s="41"/>
      <c r="AO93" s="41"/>
      <c r="AP93" s="42"/>
      <c r="AQ93" s="41"/>
      <c r="AR93" s="41"/>
      <c r="AS93" s="41"/>
      <c r="AT93" s="42"/>
      <c r="AU93" s="41"/>
      <c r="AV93" s="42"/>
      <c r="AW93" s="42"/>
      <c r="AX93" s="42"/>
      <c r="AY93" s="43"/>
    </row>
    <row r="94" spans="2:51" ht="21.75" customHeight="1">
      <c r="B94" s="35"/>
      <c r="C94" s="40"/>
      <c r="D94" s="41"/>
      <c r="E94" s="40"/>
      <c r="F94" s="41"/>
      <c r="G94" s="40"/>
      <c r="H94" s="40"/>
      <c r="I94" s="41"/>
      <c r="J94" s="40"/>
      <c r="K94" s="41"/>
      <c r="L94" s="40"/>
      <c r="M94" s="40"/>
      <c r="N94" s="41"/>
      <c r="O94" s="40"/>
      <c r="P94" s="41"/>
      <c r="Q94" s="40"/>
      <c r="R94" s="40"/>
      <c r="S94" s="41"/>
      <c r="T94" s="40"/>
      <c r="U94" s="41"/>
      <c r="V94" s="40"/>
      <c r="W94" s="40"/>
      <c r="X94" s="41"/>
      <c r="Y94" s="40"/>
      <c r="Z94" s="41"/>
      <c r="AA94" s="40"/>
      <c r="AB94" s="40"/>
      <c r="AC94" s="41"/>
      <c r="AD94" s="40"/>
      <c r="AE94" s="41"/>
      <c r="AF94" s="40"/>
      <c r="AG94" s="40"/>
      <c r="AH94" s="40"/>
      <c r="AI94" s="40"/>
      <c r="AJ94" s="41"/>
      <c r="AK94" s="41"/>
      <c r="AL94" s="42"/>
      <c r="AM94" s="41"/>
      <c r="AN94" s="41"/>
      <c r="AO94" s="41"/>
      <c r="AP94" s="42"/>
      <c r="AQ94" s="41"/>
      <c r="AR94" s="41"/>
      <c r="AS94" s="41"/>
      <c r="AT94" s="42"/>
      <c r="AU94" s="41"/>
      <c r="AV94" s="41"/>
      <c r="AW94" s="41"/>
      <c r="AX94" s="41"/>
      <c r="AY94" s="43"/>
    </row>
    <row r="95" spans="2:51" ht="21.75" customHeight="1">
      <c r="B95" s="35"/>
      <c r="C95" s="40"/>
      <c r="D95" s="41"/>
      <c r="E95" s="40"/>
      <c r="F95" s="41"/>
      <c r="G95" s="40"/>
      <c r="H95" s="40"/>
      <c r="I95" s="41"/>
      <c r="J95" s="40"/>
      <c r="K95" s="41"/>
      <c r="L95" s="40"/>
      <c r="M95" s="40"/>
      <c r="N95" s="41"/>
      <c r="O95" s="40"/>
      <c r="P95" s="41"/>
      <c r="Q95" s="40"/>
      <c r="R95" s="40"/>
      <c r="S95" s="41"/>
      <c r="T95" s="40"/>
      <c r="U95" s="41"/>
      <c r="V95" s="40"/>
      <c r="W95" s="40"/>
      <c r="X95" s="41"/>
      <c r="Y95" s="40"/>
      <c r="Z95" s="41"/>
      <c r="AA95" s="40"/>
      <c r="AB95" s="40"/>
      <c r="AC95" s="41"/>
      <c r="AD95" s="40"/>
      <c r="AE95" s="41"/>
      <c r="AF95" s="40"/>
      <c r="AG95" s="40"/>
      <c r="AH95" s="40"/>
      <c r="AI95" s="40"/>
      <c r="AJ95" s="41"/>
      <c r="AK95" s="41"/>
      <c r="AL95" s="42"/>
      <c r="AM95" s="41"/>
      <c r="AN95" s="41"/>
      <c r="AO95" s="41"/>
      <c r="AP95" s="42"/>
      <c r="AQ95" s="41"/>
      <c r="AR95" s="41"/>
      <c r="AS95" s="41"/>
      <c r="AT95" s="42"/>
      <c r="AU95" s="41"/>
      <c r="AV95" s="41"/>
      <c r="AW95" s="41"/>
      <c r="AX95" s="41"/>
      <c r="AY95" s="43"/>
    </row>
    <row r="96" spans="2:51" ht="21.75" customHeight="1">
      <c r="B96" s="35"/>
      <c r="C96" s="40"/>
      <c r="D96" s="41"/>
      <c r="E96" s="40"/>
      <c r="F96" s="41"/>
      <c r="G96" s="40"/>
      <c r="H96" s="40"/>
      <c r="I96" s="41"/>
      <c r="J96" s="40"/>
      <c r="K96" s="41"/>
      <c r="L96" s="40"/>
      <c r="M96" s="40"/>
      <c r="N96" s="41"/>
      <c r="O96" s="40"/>
      <c r="P96" s="41"/>
      <c r="Q96" s="40"/>
      <c r="R96" s="40"/>
      <c r="S96" s="41"/>
      <c r="T96" s="40"/>
      <c r="U96" s="41"/>
      <c r="V96" s="40"/>
      <c r="W96" s="40"/>
      <c r="X96" s="41"/>
      <c r="Y96" s="40"/>
      <c r="Z96" s="41"/>
      <c r="AA96" s="40"/>
      <c r="AB96" s="40"/>
      <c r="AC96" s="41"/>
      <c r="AD96" s="40"/>
      <c r="AE96" s="41"/>
      <c r="AF96" s="40"/>
      <c r="AG96" s="40"/>
      <c r="AH96" s="40"/>
      <c r="AI96" s="40"/>
      <c r="AJ96" s="41"/>
      <c r="AK96" s="41"/>
      <c r="AL96" s="42"/>
      <c r="AM96" s="41"/>
      <c r="AN96" s="41"/>
      <c r="AO96" s="41"/>
      <c r="AP96" s="42"/>
      <c r="AQ96" s="41"/>
      <c r="AR96" s="41"/>
      <c r="AS96" s="41"/>
      <c r="AT96" s="42"/>
      <c r="AU96" s="41"/>
      <c r="AV96" s="41"/>
      <c r="AW96" s="41"/>
      <c r="AX96" s="41"/>
      <c r="AY96" s="43"/>
    </row>
    <row r="97" spans="2:51" ht="21.75" customHeight="1">
      <c r="B97" s="35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40"/>
      <c r="AJ97" s="41"/>
      <c r="AK97" s="41"/>
      <c r="AL97" s="42"/>
      <c r="AM97" s="41"/>
      <c r="AN97" s="41"/>
      <c r="AO97" s="41"/>
      <c r="AP97" s="42"/>
      <c r="AQ97" s="41"/>
      <c r="AR97" s="41"/>
      <c r="AS97" s="41"/>
      <c r="AT97" s="42"/>
      <c r="AU97" s="41"/>
      <c r="AV97" s="42"/>
      <c r="AW97" s="42"/>
      <c r="AX97" s="42"/>
      <c r="AY97" s="43"/>
    </row>
    <row r="98" spans="2:51" ht="21.75" customHeight="1">
      <c r="B98" s="35"/>
      <c r="C98" s="40"/>
      <c r="D98" s="41"/>
      <c r="E98" s="40"/>
      <c r="F98" s="41"/>
      <c r="G98" s="40"/>
      <c r="H98" s="40"/>
      <c r="I98" s="41"/>
      <c r="J98" s="40"/>
      <c r="K98" s="41"/>
      <c r="L98" s="40"/>
      <c r="M98" s="40"/>
      <c r="N98" s="41"/>
      <c r="O98" s="40"/>
      <c r="P98" s="41"/>
      <c r="Q98" s="40"/>
      <c r="R98" s="40"/>
      <c r="S98" s="41"/>
      <c r="T98" s="40"/>
      <c r="U98" s="41"/>
      <c r="V98" s="40"/>
      <c r="W98" s="40"/>
      <c r="X98" s="41"/>
      <c r="Y98" s="40"/>
      <c r="Z98" s="41"/>
      <c r="AA98" s="40"/>
      <c r="AB98" s="40"/>
      <c r="AC98" s="41"/>
      <c r="AD98" s="40"/>
      <c r="AE98" s="41"/>
      <c r="AF98" s="40"/>
      <c r="AG98" s="40"/>
      <c r="AH98" s="40"/>
      <c r="AI98" s="40"/>
      <c r="AJ98" s="41"/>
      <c r="AK98" s="41"/>
      <c r="AL98" s="42"/>
      <c r="AM98" s="41"/>
      <c r="AN98" s="41"/>
      <c r="AO98" s="41"/>
      <c r="AP98" s="42"/>
      <c r="AQ98" s="41"/>
      <c r="AR98" s="41"/>
      <c r="AS98" s="41"/>
      <c r="AT98" s="42"/>
      <c r="AU98" s="41"/>
      <c r="AV98" s="41"/>
      <c r="AW98" s="41"/>
      <c r="AX98" s="41"/>
      <c r="AY98" s="43"/>
    </row>
    <row r="99" spans="2:51" ht="21.75" customHeight="1">
      <c r="B99" s="35"/>
      <c r="C99" s="40"/>
      <c r="D99" s="41"/>
      <c r="E99" s="40"/>
      <c r="F99" s="41"/>
      <c r="G99" s="40"/>
      <c r="H99" s="40"/>
      <c r="I99" s="41"/>
      <c r="J99" s="40"/>
      <c r="K99" s="41"/>
      <c r="L99" s="40"/>
      <c r="M99" s="40"/>
      <c r="N99" s="41"/>
      <c r="O99" s="40"/>
      <c r="P99" s="41"/>
      <c r="Q99" s="40"/>
      <c r="R99" s="40"/>
      <c r="S99" s="41"/>
      <c r="T99" s="40"/>
      <c r="U99" s="41"/>
      <c r="V99" s="40"/>
      <c r="W99" s="40"/>
      <c r="X99" s="41"/>
      <c r="Y99" s="40"/>
      <c r="Z99" s="41"/>
      <c r="AA99" s="40"/>
      <c r="AB99" s="40"/>
      <c r="AC99" s="41"/>
      <c r="AD99" s="40"/>
      <c r="AE99" s="41"/>
      <c r="AF99" s="40"/>
      <c r="AG99" s="40"/>
      <c r="AH99" s="40"/>
      <c r="AI99" s="40"/>
      <c r="AJ99" s="41"/>
      <c r="AK99" s="41"/>
      <c r="AL99" s="42"/>
      <c r="AM99" s="41"/>
      <c r="AN99" s="41"/>
      <c r="AO99" s="41"/>
      <c r="AP99" s="42"/>
      <c r="AQ99" s="41"/>
      <c r="AR99" s="41"/>
      <c r="AS99" s="41"/>
      <c r="AT99" s="42"/>
      <c r="AU99" s="41"/>
      <c r="AV99" s="41"/>
      <c r="AW99" s="41"/>
      <c r="AX99" s="41"/>
      <c r="AY99" s="43"/>
    </row>
    <row r="100" spans="2:51" ht="21.75" customHeight="1">
      <c r="B100" s="35"/>
      <c r="C100" s="40"/>
      <c r="D100" s="41"/>
      <c r="E100" s="40"/>
      <c r="F100" s="41"/>
      <c r="G100" s="40"/>
      <c r="H100" s="40"/>
      <c r="I100" s="41"/>
      <c r="J100" s="40"/>
      <c r="K100" s="41"/>
      <c r="L100" s="40"/>
      <c r="M100" s="40"/>
      <c r="N100" s="41"/>
      <c r="O100" s="40"/>
      <c r="P100" s="41"/>
      <c r="Q100" s="40"/>
      <c r="R100" s="40"/>
      <c r="S100" s="41"/>
      <c r="T100" s="40"/>
      <c r="U100" s="41"/>
      <c r="V100" s="40"/>
      <c r="W100" s="40"/>
      <c r="X100" s="41"/>
      <c r="Y100" s="40"/>
      <c r="Z100" s="41"/>
      <c r="AA100" s="40"/>
      <c r="AB100" s="40"/>
      <c r="AC100" s="41"/>
      <c r="AD100" s="40"/>
      <c r="AE100" s="41"/>
      <c r="AF100" s="40"/>
      <c r="AG100" s="40"/>
      <c r="AH100" s="40"/>
      <c r="AI100" s="40"/>
      <c r="AJ100" s="41"/>
      <c r="AK100" s="41"/>
      <c r="AL100" s="42"/>
      <c r="AM100" s="41"/>
      <c r="AN100" s="41"/>
      <c r="AO100" s="41"/>
      <c r="AP100" s="42"/>
      <c r="AQ100" s="41"/>
      <c r="AR100" s="41"/>
      <c r="AS100" s="41"/>
      <c r="AT100" s="42"/>
      <c r="AU100" s="41"/>
      <c r="AV100" s="41"/>
      <c r="AW100" s="41"/>
      <c r="AX100" s="41"/>
      <c r="AY100" s="43"/>
    </row>
    <row r="101" spans="2:51" ht="21.75" customHeight="1">
      <c r="B101" s="35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40"/>
      <c r="AJ101" s="41"/>
      <c r="AK101" s="41"/>
      <c r="AL101" s="42"/>
      <c r="AM101" s="41"/>
      <c r="AN101" s="41"/>
      <c r="AO101" s="41"/>
      <c r="AP101" s="42"/>
      <c r="AQ101" s="41"/>
      <c r="AR101" s="41"/>
      <c r="AS101" s="41"/>
      <c r="AT101" s="42"/>
      <c r="AU101" s="41"/>
      <c r="AV101" s="42"/>
      <c r="AW101" s="42"/>
      <c r="AX101" s="42"/>
      <c r="AY101" s="43"/>
    </row>
    <row r="102" spans="2:51" ht="21.75" customHeight="1">
      <c r="B102" s="35"/>
      <c r="C102" s="40"/>
      <c r="D102" s="41"/>
      <c r="E102" s="40"/>
      <c r="F102" s="41"/>
      <c r="G102" s="40"/>
      <c r="H102" s="40"/>
      <c r="I102" s="41"/>
      <c r="J102" s="40"/>
      <c r="K102" s="41"/>
      <c r="L102" s="40"/>
      <c r="M102" s="40"/>
      <c r="N102" s="41"/>
      <c r="O102" s="40"/>
      <c r="P102" s="41"/>
      <c r="Q102" s="40"/>
      <c r="R102" s="40"/>
      <c r="S102" s="41"/>
      <c r="T102" s="40"/>
      <c r="U102" s="41"/>
      <c r="V102" s="40"/>
      <c r="W102" s="40"/>
      <c r="X102" s="41"/>
      <c r="Y102" s="40"/>
      <c r="Z102" s="41"/>
      <c r="AA102" s="40"/>
      <c r="AB102" s="40"/>
      <c r="AC102" s="41"/>
      <c r="AD102" s="40"/>
      <c r="AE102" s="41"/>
      <c r="AF102" s="40"/>
      <c r="AG102" s="40"/>
      <c r="AH102" s="40"/>
      <c r="AI102" s="40"/>
      <c r="AJ102" s="41"/>
      <c r="AK102" s="41"/>
      <c r="AL102" s="42"/>
      <c r="AM102" s="41"/>
      <c r="AN102" s="41"/>
      <c r="AO102" s="41"/>
      <c r="AP102" s="42"/>
      <c r="AQ102" s="41"/>
      <c r="AR102" s="41"/>
      <c r="AS102" s="41"/>
      <c r="AT102" s="42"/>
      <c r="AU102" s="41"/>
      <c r="AV102" s="41"/>
      <c r="AW102" s="41"/>
      <c r="AX102" s="41"/>
      <c r="AY102" s="43"/>
    </row>
    <row r="103" spans="2:51" ht="21.75" customHeight="1">
      <c r="B103" s="35"/>
      <c r="C103" s="40"/>
      <c r="D103" s="41"/>
      <c r="E103" s="40"/>
      <c r="F103" s="41"/>
      <c r="G103" s="40"/>
      <c r="H103" s="40"/>
      <c r="I103" s="41"/>
      <c r="J103" s="40"/>
      <c r="K103" s="41"/>
      <c r="L103" s="40"/>
      <c r="M103" s="40"/>
      <c r="N103" s="41"/>
      <c r="O103" s="40"/>
      <c r="P103" s="41"/>
      <c r="Q103" s="40"/>
      <c r="R103" s="40"/>
      <c r="S103" s="41"/>
      <c r="T103" s="40"/>
      <c r="U103" s="41"/>
      <c r="V103" s="40"/>
      <c r="W103" s="40"/>
      <c r="X103" s="41"/>
      <c r="Y103" s="40"/>
      <c r="Z103" s="41"/>
      <c r="AA103" s="40"/>
      <c r="AB103" s="40"/>
      <c r="AC103" s="41"/>
      <c r="AD103" s="40"/>
      <c r="AE103" s="41"/>
      <c r="AF103" s="40"/>
      <c r="AG103" s="40"/>
      <c r="AH103" s="40"/>
      <c r="AI103" s="40"/>
      <c r="AJ103" s="41"/>
      <c r="AK103" s="41"/>
      <c r="AL103" s="42"/>
      <c r="AM103" s="41"/>
      <c r="AN103" s="41"/>
      <c r="AO103" s="41"/>
      <c r="AP103" s="42"/>
      <c r="AQ103" s="41"/>
      <c r="AR103" s="41"/>
      <c r="AS103" s="41"/>
      <c r="AT103" s="42"/>
      <c r="AU103" s="41"/>
      <c r="AV103" s="41"/>
      <c r="AW103" s="41"/>
      <c r="AX103" s="41"/>
      <c r="AY103" s="43"/>
    </row>
    <row r="104" spans="2:51" ht="21.75" customHeight="1">
      <c r="B104" s="35"/>
      <c r="C104" s="40"/>
      <c r="D104" s="41"/>
      <c r="E104" s="40"/>
      <c r="F104" s="41"/>
      <c r="G104" s="40"/>
      <c r="H104" s="40"/>
      <c r="I104" s="41"/>
      <c r="J104" s="40"/>
      <c r="K104" s="41"/>
      <c r="L104" s="40"/>
      <c r="M104" s="40"/>
      <c r="N104" s="41"/>
      <c r="O104" s="40"/>
      <c r="P104" s="41"/>
      <c r="Q104" s="40"/>
      <c r="R104" s="40"/>
      <c r="S104" s="41"/>
      <c r="T104" s="40"/>
      <c r="U104" s="41"/>
      <c r="V104" s="40"/>
      <c r="W104" s="40"/>
      <c r="X104" s="41"/>
      <c r="Y104" s="40"/>
      <c r="Z104" s="41"/>
      <c r="AA104" s="40"/>
      <c r="AB104" s="40"/>
      <c r="AC104" s="41"/>
      <c r="AD104" s="40"/>
      <c r="AE104" s="41"/>
      <c r="AF104" s="40"/>
      <c r="AG104" s="40"/>
      <c r="AH104" s="40"/>
      <c r="AI104" s="40"/>
      <c r="AJ104" s="41"/>
      <c r="AK104" s="41"/>
      <c r="AL104" s="42"/>
      <c r="AM104" s="41"/>
      <c r="AN104" s="41"/>
      <c r="AO104" s="41"/>
      <c r="AP104" s="42"/>
      <c r="AQ104" s="41"/>
      <c r="AR104" s="41"/>
      <c r="AS104" s="41"/>
      <c r="AT104" s="42"/>
      <c r="AU104" s="41"/>
      <c r="AV104" s="41"/>
      <c r="AW104" s="41"/>
      <c r="AX104" s="41"/>
      <c r="AY104" s="43"/>
    </row>
    <row r="105" spans="2:51" ht="21.75" customHeight="1">
      <c r="B105" s="35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40"/>
      <c r="AJ105" s="41"/>
      <c r="AK105" s="41"/>
      <c r="AL105" s="42"/>
      <c r="AM105" s="41"/>
      <c r="AN105" s="41"/>
      <c r="AO105" s="41"/>
      <c r="AP105" s="42"/>
      <c r="AQ105" s="41"/>
      <c r="AR105" s="41"/>
      <c r="AS105" s="41"/>
      <c r="AT105" s="42"/>
      <c r="AU105" s="41"/>
      <c r="AV105" s="42"/>
      <c r="AW105" s="42"/>
      <c r="AX105" s="42"/>
      <c r="AY105" s="43"/>
    </row>
    <row r="106" spans="2:51" ht="21.75" customHeight="1">
      <c r="B106" s="35"/>
      <c r="C106" s="40"/>
      <c r="D106" s="41"/>
      <c r="E106" s="40"/>
      <c r="F106" s="41"/>
      <c r="G106" s="40"/>
      <c r="H106" s="40"/>
      <c r="I106" s="41"/>
      <c r="J106" s="40"/>
      <c r="K106" s="41"/>
      <c r="L106" s="40"/>
      <c r="M106" s="40"/>
      <c r="N106" s="41"/>
      <c r="O106" s="40"/>
      <c r="P106" s="41"/>
      <c r="Q106" s="40"/>
      <c r="R106" s="40"/>
      <c r="S106" s="41"/>
      <c r="T106" s="40"/>
      <c r="U106" s="41"/>
      <c r="V106" s="40"/>
      <c r="W106" s="40"/>
      <c r="X106" s="41"/>
      <c r="Y106" s="40"/>
      <c r="Z106" s="41"/>
      <c r="AA106" s="40"/>
      <c r="AB106" s="40"/>
      <c r="AC106" s="41"/>
      <c r="AD106" s="40"/>
      <c r="AE106" s="41"/>
      <c r="AF106" s="40"/>
      <c r="AG106" s="40"/>
      <c r="AH106" s="40"/>
      <c r="AI106" s="40"/>
      <c r="AJ106" s="41"/>
      <c r="AK106" s="41"/>
      <c r="AL106" s="42"/>
      <c r="AM106" s="41"/>
      <c r="AN106" s="41"/>
      <c r="AO106" s="41"/>
      <c r="AP106" s="42"/>
      <c r="AQ106" s="41"/>
      <c r="AR106" s="41"/>
      <c r="AS106" s="41"/>
      <c r="AT106" s="42"/>
      <c r="AU106" s="41"/>
      <c r="AV106" s="41"/>
      <c r="AW106" s="41"/>
      <c r="AX106" s="41"/>
      <c r="AY106" s="43"/>
    </row>
    <row r="107" spans="2:51" ht="21.75" customHeight="1">
      <c r="B107" s="35"/>
      <c r="C107" s="40"/>
      <c r="D107" s="41"/>
      <c r="E107" s="40"/>
      <c r="F107" s="41"/>
      <c r="G107" s="40"/>
      <c r="H107" s="40"/>
      <c r="I107" s="41"/>
      <c r="J107" s="40"/>
      <c r="K107" s="41"/>
      <c r="L107" s="40"/>
      <c r="M107" s="40"/>
      <c r="N107" s="41"/>
      <c r="O107" s="40"/>
      <c r="P107" s="41"/>
      <c r="Q107" s="40"/>
      <c r="R107" s="40"/>
      <c r="S107" s="41"/>
      <c r="T107" s="40"/>
      <c r="U107" s="41"/>
      <c r="V107" s="40"/>
      <c r="W107" s="40"/>
      <c r="X107" s="41"/>
      <c r="Y107" s="40"/>
      <c r="Z107" s="41"/>
      <c r="AA107" s="40"/>
      <c r="AB107" s="40"/>
      <c r="AC107" s="41"/>
      <c r="AD107" s="40"/>
      <c r="AE107" s="41"/>
      <c r="AF107" s="40"/>
      <c r="AG107" s="40"/>
      <c r="AH107" s="40"/>
      <c r="AI107" s="40"/>
      <c r="AJ107" s="41"/>
      <c r="AK107" s="41"/>
      <c r="AL107" s="42"/>
      <c r="AM107" s="41"/>
      <c r="AN107" s="41"/>
      <c r="AO107" s="41"/>
      <c r="AP107" s="42"/>
      <c r="AQ107" s="41"/>
      <c r="AR107" s="41"/>
      <c r="AS107" s="41"/>
      <c r="AT107" s="42"/>
      <c r="AU107" s="41"/>
      <c r="AV107" s="41"/>
      <c r="AW107" s="41"/>
      <c r="AX107" s="41"/>
      <c r="AY107" s="43"/>
    </row>
    <row r="108" spans="2:51" ht="21.75" customHeight="1">
      <c r="B108" s="35"/>
      <c r="C108" s="40"/>
      <c r="D108" s="41"/>
      <c r="E108" s="40"/>
      <c r="F108" s="41"/>
      <c r="G108" s="40"/>
      <c r="H108" s="40"/>
      <c r="I108" s="41"/>
      <c r="J108" s="40"/>
      <c r="K108" s="41"/>
      <c r="L108" s="40"/>
      <c r="M108" s="40"/>
      <c r="N108" s="41"/>
      <c r="O108" s="40"/>
      <c r="P108" s="41"/>
      <c r="Q108" s="40"/>
      <c r="R108" s="40"/>
      <c r="S108" s="41"/>
      <c r="T108" s="40"/>
      <c r="U108" s="41"/>
      <c r="V108" s="40"/>
      <c r="W108" s="40"/>
      <c r="X108" s="41"/>
      <c r="Y108" s="40"/>
      <c r="Z108" s="41"/>
      <c r="AA108" s="40"/>
      <c r="AB108" s="40"/>
      <c r="AC108" s="41"/>
      <c r="AD108" s="40"/>
      <c r="AE108" s="41"/>
      <c r="AF108" s="40"/>
      <c r="AG108" s="40"/>
      <c r="AH108" s="40"/>
      <c r="AI108" s="40"/>
      <c r="AJ108" s="41"/>
      <c r="AK108" s="41"/>
      <c r="AL108" s="42"/>
      <c r="AM108" s="41"/>
      <c r="AN108" s="41"/>
      <c r="AO108" s="41"/>
      <c r="AP108" s="42"/>
      <c r="AQ108" s="41"/>
      <c r="AR108" s="41"/>
      <c r="AS108" s="41"/>
      <c r="AT108" s="42"/>
      <c r="AU108" s="41"/>
      <c r="AV108" s="41"/>
      <c r="AW108" s="41"/>
      <c r="AX108" s="41"/>
      <c r="AY108" s="43"/>
    </row>
    <row r="109" spans="2:51" ht="21.75" customHeight="1">
      <c r="B109" s="35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40"/>
      <c r="AJ109" s="41"/>
      <c r="AK109" s="41"/>
      <c r="AL109" s="42"/>
      <c r="AM109" s="41"/>
      <c r="AN109" s="41"/>
      <c r="AO109" s="41"/>
      <c r="AP109" s="42"/>
      <c r="AQ109" s="41"/>
      <c r="AR109" s="41"/>
      <c r="AS109" s="41"/>
      <c r="AT109" s="42"/>
      <c r="AU109" s="41"/>
      <c r="AV109" s="42"/>
      <c r="AW109" s="42"/>
      <c r="AX109" s="42"/>
      <c r="AY109" s="43"/>
    </row>
    <row r="110" spans="2:51" ht="21.75" customHeight="1">
      <c r="B110" s="35"/>
      <c r="C110" s="40"/>
      <c r="D110" s="41"/>
      <c r="E110" s="40"/>
      <c r="F110" s="41"/>
      <c r="G110" s="40"/>
      <c r="H110" s="40"/>
      <c r="I110" s="41"/>
      <c r="J110" s="40"/>
      <c r="K110" s="41"/>
      <c r="L110" s="40"/>
      <c r="M110" s="40"/>
      <c r="N110" s="41"/>
      <c r="O110" s="40"/>
      <c r="P110" s="41"/>
      <c r="Q110" s="40"/>
      <c r="R110" s="40"/>
      <c r="S110" s="41"/>
      <c r="T110" s="40"/>
      <c r="U110" s="41"/>
      <c r="V110" s="40"/>
      <c r="W110" s="40"/>
      <c r="X110" s="41"/>
      <c r="Y110" s="40"/>
      <c r="Z110" s="41"/>
      <c r="AA110" s="40"/>
      <c r="AB110" s="40"/>
      <c r="AC110" s="41"/>
      <c r="AD110" s="40"/>
      <c r="AE110" s="41"/>
      <c r="AF110" s="40"/>
      <c r="AG110" s="40"/>
      <c r="AH110" s="40"/>
      <c r="AI110" s="40"/>
      <c r="AJ110" s="41"/>
      <c r="AK110" s="41"/>
      <c r="AL110" s="42"/>
      <c r="AM110" s="41"/>
      <c r="AN110" s="41"/>
      <c r="AO110" s="41"/>
      <c r="AP110" s="42"/>
      <c r="AQ110" s="41"/>
      <c r="AR110" s="41"/>
      <c r="AS110" s="41"/>
      <c r="AT110" s="42"/>
      <c r="AU110" s="41"/>
      <c r="AV110" s="41"/>
      <c r="AW110" s="41"/>
      <c r="AX110" s="41"/>
      <c r="AY110" s="43"/>
    </row>
    <row r="111" spans="2:51" ht="21.75" customHeight="1">
      <c r="B111" s="35"/>
      <c r="C111" s="40"/>
      <c r="D111" s="41"/>
      <c r="E111" s="40"/>
      <c r="F111" s="41"/>
      <c r="G111" s="40"/>
      <c r="H111" s="40"/>
      <c r="I111" s="41"/>
      <c r="J111" s="40"/>
      <c r="K111" s="41"/>
      <c r="L111" s="40"/>
      <c r="M111" s="40"/>
      <c r="N111" s="41"/>
      <c r="O111" s="40"/>
      <c r="P111" s="41"/>
      <c r="Q111" s="40"/>
      <c r="R111" s="40"/>
      <c r="S111" s="41"/>
      <c r="T111" s="40"/>
      <c r="U111" s="41"/>
      <c r="V111" s="40"/>
      <c r="W111" s="40"/>
      <c r="X111" s="41"/>
      <c r="Y111" s="40"/>
      <c r="Z111" s="41"/>
      <c r="AA111" s="40"/>
      <c r="AB111" s="40"/>
      <c r="AC111" s="41"/>
      <c r="AD111" s="40"/>
      <c r="AE111" s="41"/>
      <c r="AF111" s="40"/>
      <c r="AG111" s="40"/>
      <c r="AH111" s="40"/>
      <c r="AI111" s="40"/>
      <c r="AJ111" s="41"/>
      <c r="AK111" s="41"/>
      <c r="AL111" s="42"/>
      <c r="AM111" s="41"/>
      <c r="AN111" s="41"/>
      <c r="AO111" s="41"/>
      <c r="AP111" s="42"/>
      <c r="AQ111" s="41"/>
      <c r="AR111" s="41"/>
      <c r="AS111" s="41"/>
      <c r="AT111" s="42"/>
      <c r="AU111" s="41"/>
      <c r="AV111" s="41"/>
      <c r="AW111" s="41"/>
      <c r="AX111" s="41"/>
      <c r="AY111" s="43"/>
    </row>
    <row r="112" spans="2:51" ht="21.75" customHeight="1">
      <c r="B112" s="35"/>
      <c r="C112" s="40"/>
      <c r="D112" s="41"/>
      <c r="E112" s="40"/>
      <c r="F112" s="41"/>
      <c r="G112" s="40"/>
      <c r="H112" s="40"/>
      <c r="I112" s="41"/>
      <c r="J112" s="40"/>
      <c r="K112" s="41"/>
      <c r="L112" s="40"/>
      <c r="M112" s="40"/>
      <c r="N112" s="41"/>
      <c r="O112" s="40"/>
      <c r="P112" s="41"/>
      <c r="Q112" s="40"/>
      <c r="R112" s="40"/>
      <c r="S112" s="41"/>
      <c r="T112" s="40"/>
      <c r="U112" s="41"/>
      <c r="V112" s="40"/>
      <c r="W112" s="40"/>
      <c r="X112" s="41"/>
      <c r="Y112" s="40"/>
      <c r="Z112" s="41"/>
      <c r="AA112" s="40"/>
      <c r="AB112" s="40"/>
      <c r="AC112" s="41"/>
      <c r="AD112" s="40"/>
      <c r="AE112" s="41"/>
      <c r="AF112" s="40"/>
      <c r="AG112" s="40"/>
      <c r="AH112" s="40"/>
      <c r="AI112" s="40"/>
      <c r="AJ112" s="41"/>
      <c r="AK112" s="41"/>
      <c r="AL112" s="42"/>
      <c r="AM112" s="41"/>
      <c r="AN112" s="41"/>
      <c r="AO112" s="41"/>
      <c r="AP112" s="42"/>
      <c r="AQ112" s="41"/>
      <c r="AR112" s="41"/>
      <c r="AS112" s="41"/>
      <c r="AT112" s="42"/>
      <c r="AU112" s="41"/>
      <c r="AV112" s="41"/>
      <c r="AW112" s="41"/>
      <c r="AX112" s="41"/>
      <c r="AY112" s="43"/>
    </row>
    <row r="113" spans="2:51" ht="24.75" customHeight="1"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2"/>
      <c r="AH113" s="32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</row>
    <row r="114" spans="2:51" ht="24.75" customHeight="1"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</row>
    <row r="115" spans="2:51" ht="24.75" customHeight="1"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4"/>
      <c r="AJ115" s="36"/>
      <c r="AK115" s="36"/>
      <c r="AL115" s="36"/>
      <c r="AM115" s="37"/>
      <c r="AN115" s="36"/>
      <c r="AO115" s="36"/>
      <c r="AP115" s="36"/>
      <c r="AQ115" s="37"/>
      <c r="AR115" s="36"/>
      <c r="AS115" s="36"/>
      <c r="AT115" s="36"/>
      <c r="AU115" s="37"/>
      <c r="AV115" s="36"/>
      <c r="AW115" s="36"/>
      <c r="AX115" s="36"/>
      <c r="AY115" s="38"/>
    </row>
    <row r="116" spans="2:51" ht="24.75" customHeight="1"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4"/>
      <c r="AJ116" s="36"/>
      <c r="AK116" s="36"/>
      <c r="AL116" s="36"/>
      <c r="AM116" s="37"/>
      <c r="AN116" s="36"/>
      <c r="AO116" s="36"/>
      <c r="AP116" s="36"/>
      <c r="AQ116" s="37"/>
      <c r="AR116" s="36"/>
      <c r="AS116" s="36"/>
      <c r="AT116" s="36"/>
      <c r="AU116" s="37"/>
      <c r="AV116" s="36"/>
      <c r="AW116" s="36"/>
      <c r="AX116" s="36"/>
      <c r="AY116" s="38"/>
    </row>
    <row r="117" spans="2:51" ht="21.75" customHeight="1">
      <c r="B117" s="35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40"/>
      <c r="AJ117" s="41"/>
      <c r="AK117" s="41"/>
      <c r="AL117" s="42"/>
      <c r="AM117" s="41"/>
      <c r="AN117" s="41"/>
      <c r="AO117" s="41"/>
      <c r="AP117" s="42"/>
      <c r="AQ117" s="41"/>
      <c r="AR117" s="41"/>
      <c r="AS117" s="41"/>
      <c r="AT117" s="42"/>
      <c r="AU117" s="41"/>
      <c r="AV117" s="42"/>
      <c r="AW117" s="42"/>
      <c r="AX117" s="42"/>
      <c r="AY117" s="43"/>
    </row>
    <row r="118" spans="2:51" ht="21.75" customHeight="1">
      <c r="B118" s="35"/>
      <c r="C118" s="40"/>
      <c r="D118" s="41"/>
      <c r="E118" s="40"/>
      <c r="F118" s="41"/>
      <c r="G118" s="40"/>
      <c r="H118" s="40"/>
      <c r="I118" s="41"/>
      <c r="J118" s="40"/>
      <c r="K118" s="41"/>
      <c r="L118" s="40"/>
      <c r="M118" s="40"/>
      <c r="N118" s="41"/>
      <c r="O118" s="40"/>
      <c r="P118" s="41"/>
      <c r="Q118" s="40"/>
      <c r="R118" s="40"/>
      <c r="S118" s="41"/>
      <c r="T118" s="40"/>
      <c r="U118" s="41"/>
      <c r="V118" s="40"/>
      <c r="W118" s="40"/>
      <c r="X118" s="41"/>
      <c r="Y118" s="40"/>
      <c r="Z118" s="41"/>
      <c r="AA118" s="40"/>
      <c r="AB118" s="40"/>
      <c r="AC118" s="41"/>
      <c r="AD118" s="40"/>
      <c r="AE118" s="41"/>
      <c r="AF118" s="40"/>
      <c r="AG118" s="40"/>
      <c r="AH118" s="40"/>
      <c r="AI118" s="40"/>
      <c r="AJ118" s="41"/>
      <c r="AK118" s="41"/>
      <c r="AL118" s="42"/>
      <c r="AM118" s="41"/>
      <c r="AN118" s="41"/>
      <c r="AO118" s="41"/>
      <c r="AP118" s="42"/>
      <c r="AQ118" s="41"/>
      <c r="AR118" s="41"/>
      <c r="AS118" s="41"/>
      <c r="AT118" s="42"/>
      <c r="AU118" s="41"/>
      <c r="AV118" s="41"/>
      <c r="AW118" s="41"/>
      <c r="AX118" s="41"/>
      <c r="AY118" s="43"/>
    </row>
    <row r="119" spans="2:51" ht="21.75" customHeight="1">
      <c r="B119" s="35"/>
      <c r="C119" s="40"/>
      <c r="D119" s="41"/>
      <c r="E119" s="40"/>
      <c r="F119" s="41"/>
      <c r="G119" s="40"/>
      <c r="H119" s="40"/>
      <c r="I119" s="41"/>
      <c r="J119" s="40"/>
      <c r="K119" s="41"/>
      <c r="L119" s="40"/>
      <c r="M119" s="40"/>
      <c r="N119" s="41"/>
      <c r="O119" s="40"/>
      <c r="P119" s="41"/>
      <c r="Q119" s="40"/>
      <c r="R119" s="40"/>
      <c r="S119" s="41"/>
      <c r="T119" s="40"/>
      <c r="U119" s="41"/>
      <c r="V119" s="40"/>
      <c r="W119" s="40"/>
      <c r="X119" s="41"/>
      <c r="Y119" s="40"/>
      <c r="Z119" s="41"/>
      <c r="AA119" s="40"/>
      <c r="AB119" s="40"/>
      <c r="AC119" s="41"/>
      <c r="AD119" s="40"/>
      <c r="AE119" s="41"/>
      <c r="AF119" s="40"/>
      <c r="AG119" s="40"/>
      <c r="AH119" s="40"/>
      <c r="AI119" s="40"/>
      <c r="AJ119" s="41"/>
      <c r="AK119" s="41"/>
      <c r="AL119" s="42"/>
      <c r="AM119" s="41"/>
      <c r="AN119" s="41"/>
      <c r="AO119" s="41"/>
      <c r="AP119" s="42"/>
      <c r="AQ119" s="41"/>
      <c r="AR119" s="41"/>
      <c r="AS119" s="41"/>
      <c r="AT119" s="42"/>
      <c r="AU119" s="41"/>
      <c r="AV119" s="41"/>
      <c r="AW119" s="41"/>
      <c r="AX119" s="41"/>
      <c r="AY119" s="43"/>
    </row>
    <row r="120" spans="2:51" ht="21.75" customHeight="1">
      <c r="B120" s="35"/>
      <c r="C120" s="40"/>
      <c r="D120" s="41"/>
      <c r="E120" s="40"/>
      <c r="F120" s="41"/>
      <c r="G120" s="40"/>
      <c r="H120" s="40"/>
      <c r="I120" s="41"/>
      <c r="J120" s="40"/>
      <c r="K120" s="41"/>
      <c r="L120" s="40"/>
      <c r="M120" s="40"/>
      <c r="N120" s="41"/>
      <c r="O120" s="40"/>
      <c r="P120" s="41"/>
      <c r="Q120" s="40"/>
      <c r="R120" s="40"/>
      <c r="S120" s="41"/>
      <c r="T120" s="40"/>
      <c r="U120" s="41"/>
      <c r="V120" s="40"/>
      <c r="W120" s="40"/>
      <c r="X120" s="41"/>
      <c r="Y120" s="40"/>
      <c r="Z120" s="41"/>
      <c r="AA120" s="40"/>
      <c r="AB120" s="40"/>
      <c r="AC120" s="41"/>
      <c r="AD120" s="40"/>
      <c r="AE120" s="41"/>
      <c r="AF120" s="40"/>
      <c r="AG120" s="40"/>
      <c r="AH120" s="40"/>
      <c r="AI120" s="40"/>
      <c r="AJ120" s="41"/>
      <c r="AK120" s="41"/>
      <c r="AL120" s="42"/>
      <c r="AM120" s="41"/>
      <c r="AN120" s="41"/>
      <c r="AO120" s="41"/>
      <c r="AP120" s="42"/>
      <c r="AQ120" s="41"/>
      <c r="AR120" s="41"/>
      <c r="AS120" s="41"/>
      <c r="AT120" s="42"/>
      <c r="AU120" s="41"/>
      <c r="AV120" s="41"/>
      <c r="AW120" s="41"/>
      <c r="AX120" s="41"/>
      <c r="AY120" s="43"/>
    </row>
    <row r="121" spans="2:51" ht="21.75" customHeight="1">
      <c r="B121" s="35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40"/>
      <c r="AJ121" s="41"/>
      <c r="AK121" s="41"/>
      <c r="AL121" s="42"/>
      <c r="AM121" s="41"/>
      <c r="AN121" s="41"/>
      <c r="AO121" s="41"/>
      <c r="AP121" s="42"/>
      <c r="AQ121" s="41"/>
      <c r="AR121" s="41"/>
      <c r="AS121" s="41"/>
      <c r="AT121" s="42"/>
      <c r="AU121" s="41"/>
      <c r="AV121" s="42"/>
      <c r="AW121" s="42"/>
      <c r="AX121" s="42"/>
      <c r="AY121" s="43"/>
    </row>
    <row r="122" spans="2:51" ht="21.75" customHeight="1">
      <c r="B122" s="35"/>
      <c r="C122" s="40"/>
      <c r="D122" s="41"/>
      <c r="E122" s="40"/>
      <c r="F122" s="41"/>
      <c r="G122" s="40"/>
      <c r="H122" s="40"/>
      <c r="I122" s="41"/>
      <c r="J122" s="40"/>
      <c r="K122" s="41"/>
      <c r="L122" s="40"/>
      <c r="M122" s="40"/>
      <c r="N122" s="41"/>
      <c r="O122" s="40"/>
      <c r="P122" s="41"/>
      <c r="Q122" s="40"/>
      <c r="R122" s="40"/>
      <c r="S122" s="41"/>
      <c r="T122" s="40"/>
      <c r="U122" s="41"/>
      <c r="V122" s="40"/>
      <c r="W122" s="40"/>
      <c r="X122" s="41"/>
      <c r="Y122" s="40"/>
      <c r="Z122" s="41"/>
      <c r="AA122" s="40"/>
      <c r="AB122" s="40"/>
      <c r="AC122" s="41"/>
      <c r="AD122" s="40"/>
      <c r="AE122" s="41"/>
      <c r="AF122" s="40"/>
      <c r="AG122" s="40"/>
      <c r="AH122" s="40"/>
      <c r="AI122" s="40"/>
      <c r="AJ122" s="41"/>
      <c r="AK122" s="41"/>
      <c r="AL122" s="42"/>
      <c r="AM122" s="41"/>
      <c r="AN122" s="41"/>
      <c r="AO122" s="41"/>
      <c r="AP122" s="42"/>
      <c r="AQ122" s="41"/>
      <c r="AR122" s="41"/>
      <c r="AS122" s="41"/>
      <c r="AT122" s="42"/>
      <c r="AU122" s="41"/>
      <c r="AV122" s="41"/>
      <c r="AW122" s="41"/>
      <c r="AX122" s="41"/>
      <c r="AY122" s="43"/>
    </row>
    <row r="123" spans="2:51" ht="21.75" customHeight="1">
      <c r="B123" s="35"/>
      <c r="C123" s="40"/>
      <c r="D123" s="41"/>
      <c r="E123" s="40"/>
      <c r="F123" s="41"/>
      <c r="G123" s="40"/>
      <c r="H123" s="40"/>
      <c r="I123" s="41"/>
      <c r="J123" s="40"/>
      <c r="K123" s="41"/>
      <c r="L123" s="40"/>
      <c r="M123" s="40"/>
      <c r="N123" s="41"/>
      <c r="O123" s="40"/>
      <c r="P123" s="41"/>
      <c r="Q123" s="40"/>
      <c r="R123" s="40"/>
      <c r="S123" s="41"/>
      <c r="T123" s="40"/>
      <c r="U123" s="41"/>
      <c r="V123" s="40"/>
      <c r="W123" s="40"/>
      <c r="X123" s="41"/>
      <c r="Y123" s="40"/>
      <c r="Z123" s="41"/>
      <c r="AA123" s="40"/>
      <c r="AB123" s="40"/>
      <c r="AC123" s="41"/>
      <c r="AD123" s="40"/>
      <c r="AE123" s="41"/>
      <c r="AF123" s="40"/>
      <c r="AG123" s="40"/>
      <c r="AH123" s="40"/>
      <c r="AI123" s="40"/>
      <c r="AJ123" s="41"/>
      <c r="AK123" s="41"/>
      <c r="AL123" s="42"/>
      <c r="AM123" s="41"/>
      <c r="AN123" s="41"/>
      <c r="AO123" s="41"/>
      <c r="AP123" s="42"/>
      <c r="AQ123" s="41"/>
      <c r="AR123" s="41"/>
      <c r="AS123" s="41"/>
      <c r="AT123" s="42"/>
      <c r="AU123" s="41"/>
      <c r="AV123" s="41"/>
      <c r="AW123" s="41"/>
      <c r="AX123" s="41"/>
      <c r="AY123" s="43"/>
    </row>
    <row r="124" spans="2:51" ht="21.75" customHeight="1">
      <c r="B124" s="35"/>
      <c r="C124" s="40"/>
      <c r="D124" s="41"/>
      <c r="E124" s="40"/>
      <c r="F124" s="41"/>
      <c r="G124" s="40"/>
      <c r="H124" s="40"/>
      <c r="I124" s="41"/>
      <c r="J124" s="40"/>
      <c r="K124" s="41"/>
      <c r="L124" s="40"/>
      <c r="M124" s="40"/>
      <c r="N124" s="41"/>
      <c r="O124" s="40"/>
      <c r="P124" s="41"/>
      <c r="Q124" s="40"/>
      <c r="R124" s="40"/>
      <c r="S124" s="41"/>
      <c r="T124" s="40"/>
      <c r="U124" s="41"/>
      <c r="V124" s="40"/>
      <c r="W124" s="40"/>
      <c r="X124" s="41"/>
      <c r="Y124" s="40"/>
      <c r="Z124" s="41"/>
      <c r="AA124" s="40"/>
      <c r="AB124" s="40"/>
      <c r="AC124" s="41"/>
      <c r="AD124" s="40"/>
      <c r="AE124" s="41"/>
      <c r="AF124" s="40"/>
      <c r="AG124" s="40"/>
      <c r="AH124" s="40"/>
      <c r="AI124" s="40"/>
      <c r="AJ124" s="41"/>
      <c r="AK124" s="41"/>
      <c r="AL124" s="42"/>
      <c r="AM124" s="41"/>
      <c r="AN124" s="41"/>
      <c r="AO124" s="41"/>
      <c r="AP124" s="42"/>
      <c r="AQ124" s="41"/>
      <c r="AR124" s="41"/>
      <c r="AS124" s="41"/>
      <c r="AT124" s="42"/>
      <c r="AU124" s="41"/>
      <c r="AV124" s="41"/>
      <c r="AW124" s="41"/>
      <c r="AX124" s="41"/>
      <c r="AY124" s="43"/>
    </row>
    <row r="125" spans="2:51" ht="21.75" customHeight="1">
      <c r="B125" s="35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40"/>
      <c r="AJ125" s="41"/>
      <c r="AK125" s="41"/>
      <c r="AL125" s="42"/>
      <c r="AM125" s="41"/>
      <c r="AN125" s="41"/>
      <c r="AO125" s="41"/>
      <c r="AP125" s="42"/>
      <c r="AQ125" s="41"/>
      <c r="AR125" s="41"/>
      <c r="AS125" s="41"/>
      <c r="AT125" s="42"/>
      <c r="AU125" s="41"/>
      <c r="AV125" s="42"/>
      <c r="AW125" s="42"/>
      <c r="AX125" s="42"/>
      <c r="AY125" s="43"/>
    </row>
    <row r="126" spans="2:51" ht="21.75" customHeight="1">
      <c r="B126" s="35"/>
      <c r="C126" s="40"/>
      <c r="D126" s="41"/>
      <c r="E126" s="40"/>
      <c r="F126" s="41"/>
      <c r="G126" s="40"/>
      <c r="H126" s="40"/>
      <c r="I126" s="41"/>
      <c r="J126" s="40"/>
      <c r="K126" s="41"/>
      <c r="L126" s="40"/>
      <c r="M126" s="40"/>
      <c r="N126" s="41"/>
      <c r="O126" s="40"/>
      <c r="P126" s="41"/>
      <c r="Q126" s="40"/>
      <c r="R126" s="40"/>
      <c r="S126" s="41"/>
      <c r="T126" s="40"/>
      <c r="U126" s="41"/>
      <c r="V126" s="40"/>
      <c r="W126" s="40"/>
      <c r="X126" s="41"/>
      <c r="Y126" s="40"/>
      <c r="Z126" s="41"/>
      <c r="AA126" s="40"/>
      <c r="AB126" s="40"/>
      <c r="AC126" s="41"/>
      <c r="AD126" s="40"/>
      <c r="AE126" s="41"/>
      <c r="AF126" s="40"/>
      <c r="AG126" s="40"/>
      <c r="AH126" s="40"/>
      <c r="AI126" s="40"/>
      <c r="AJ126" s="41"/>
      <c r="AK126" s="41"/>
      <c r="AL126" s="42"/>
      <c r="AM126" s="41"/>
      <c r="AN126" s="41"/>
      <c r="AO126" s="41"/>
      <c r="AP126" s="42"/>
      <c r="AQ126" s="41"/>
      <c r="AR126" s="41"/>
      <c r="AS126" s="41"/>
      <c r="AT126" s="42"/>
      <c r="AU126" s="41"/>
      <c r="AV126" s="41"/>
      <c r="AW126" s="41"/>
      <c r="AX126" s="41"/>
      <c r="AY126" s="43"/>
    </row>
    <row r="127" spans="2:51" ht="21.75" customHeight="1">
      <c r="B127" s="35"/>
      <c r="C127" s="40"/>
      <c r="D127" s="41"/>
      <c r="E127" s="40"/>
      <c r="F127" s="41"/>
      <c r="G127" s="40"/>
      <c r="H127" s="40"/>
      <c r="I127" s="41"/>
      <c r="J127" s="40"/>
      <c r="K127" s="41"/>
      <c r="L127" s="40"/>
      <c r="M127" s="40"/>
      <c r="N127" s="41"/>
      <c r="O127" s="40"/>
      <c r="P127" s="41"/>
      <c r="Q127" s="40"/>
      <c r="R127" s="40"/>
      <c r="S127" s="41"/>
      <c r="T127" s="40"/>
      <c r="U127" s="41"/>
      <c r="V127" s="40"/>
      <c r="W127" s="40"/>
      <c r="X127" s="41"/>
      <c r="Y127" s="40"/>
      <c r="Z127" s="41"/>
      <c r="AA127" s="40"/>
      <c r="AB127" s="40"/>
      <c r="AC127" s="41"/>
      <c r="AD127" s="40"/>
      <c r="AE127" s="41"/>
      <c r="AF127" s="40"/>
      <c r="AG127" s="40"/>
      <c r="AH127" s="40"/>
      <c r="AI127" s="40"/>
      <c r="AJ127" s="41"/>
      <c r="AK127" s="41"/>
      <c r="AL127" s="42"/>
      <c r="AM127" s="41"/>
      <c r="AN127" s="41"/>
      <c r="AO127" s="41"/>
      <c r="AP127" s="42"/>
      <c r="AQ127" s="41"/>
      <c r="AR127" s="41"/>
      <c r="AS127" s="41"/>
      <c r="AT127" s="42"/>
      <c r="AU127" s="41"/>
      <c r="AV127" s="41"/>
      <c r="AW127" s="41"/>
      <c r="AX127" s="41"/>
      <c r="AY127" s="43"/>
    </row>
    <row r="128" spans="2:51" ht="21.75" customHeight="1">
      <c r="B128" s="35"/>
      <c r="C128" s="40"/>
      <c r="D128" s="41"/>
      <c r="E128" s="40"/>
      <c r="F128" s="41"/>
      <c r="G128" s="40"/>
      <c r="H128" s="40"/>
      <c r="I128" s="41"/>
      <c r="J128" s="40"/>
      <c r="K128" s="41"/>
      <c r="L128" s="40"/>
      <c r="M128" s="40"/>
      <c r="N128" s="41"/>
      <c r="O128" s="40"/>
      <c r="P128" s="41"/>
      <c r="Q128" s="40"/>
      <c r="R128" s="40"/>
      <c r="S128" s="41"/>
      <c r="T128" s="40"/>
      <c r="U128" s="41"/>
      <c r="V128" s="40"/>
      <c r="W128" s="40"/>
      <c r="X128" s="41"/>
      <c r="Y128" s="40"/>
      <c r="Z128" s="41"/>
      <c r="AA128" s="40"/>
      <c r="AB128" s="40"/>
      <c r="AC128" s="41"/>
      <c r="AD128" s="40"/>
      <c r="AE128" s="41"/>
      <c r="AF128" s="40"/>
      <c r="AG128" s="40"/>
      <c r="AH128" s="40"/>
      <c r="AI128" s="40"/>
      <c r="AJ128" s="41"/>
      <c r="AK128" s="41"/>
      <c r="AL128" s="42"/>
      <c r="AM128" s="41"/>
      <c r="AN128" s="41"/>
      <c r="AO128" s="41"/>
      <c r="AP128" s="42"/>
      <c r="AQ128" s="41"/>
      <c r="AR128" s="41"/>
      <c r="AS128" s="41"/>
      <c r="AT128" s="42"/>
      <c r="AU128" s="41"/>
      <c r="AV128" s="41"/>
      <c r="AW128" s="41"/>
      <c r="AX128" s="41"/>
      <c r="AY128" s="43"/>
    </row>
    <row r="129" spans="2:51" ht="21.75" customHeight="1">
      <c r="B129" s="35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40"/>
      <c r="AJ129" s="41"/>
      <c r="AK129" s="41"/>
      <c r="AL129" s="42"/>
      <c r="AM129" s="41"/>
      <c r="AN129" s="41"/>
      <c r="AO129" s="41"/>
      <c r="AP129" s="42"/>
      <c r="AQ129" s="41"/>
      <c r="AR129" s="41"/>
      <c r="AS129" s="41"/>
      <c r="AT129" s="42"/>
      <c r="AU129" s="41"/>
      <c r="AV129" s="42"/>
      <c r="AW129" s="42"/>
      <c r="AX129" s="42"/>
      <c r="AY129" s="43"/>
    </row>
    <row r="130" spans="2:51" ht="21.75" customHeight="1">
      <c r="B130" s="35"/>
      <c r="C130" s="40"/>
      <c r="D130" s="41"/>
      <c r="E130" s="40"/>
      <c r="F130" s="41"/>
      <c r="G130" s="40"/>
      <c r="H130" s="40"/>
      <c r="I130" s="41"/>
      <c r="J130" s="40"/>
      <c r="K130" s="41"/>
      <c r="L130" s="40"/>
      <c r="M130" s="40"/>
      <c r="N130" s="41"/>
      <c r="O130" s="40"/>
      <c r="P130" s="41"/>
      <c r="Q130" s="40"/>
      <c r="R130" s="40"/>
      <c r="S130" s="41"/>
      <c r="T130" s="40"/>
      <c r="U130" s="41"/>
      <c r="V130" s="40"/>
      <c r="W130" s="40"/>
      <c r="X130" s="41"/>
      <c r="Y130" s="40"/>
      <c r="Z130" s="41"/>
      <c r="AA130" s="40"/>
      <c r="AB130" s="40"/>
      <c r="AC130" s="41"/>
      <c r="AD130" s="40"/>
      <c r="AE130" s="41"/>
      <c r="AF130" s="40"/>
      <c r="AG130" s="40"/>
      <c r="AH130" s="40"/>
      <c r="AI130" s="40"/>
      <c r="AJ130" s="41"/>
      <c r="AK130" s="41"/>
      <c r="AL130" s="42"/>
      <c r="AM130" s="41"/>
      <c r="AN130" s="41"/>
      <c r="AO130" s="41"/>
      <c r="AP130" s="42"/>
      <c r="AQ130" s="41"/>
      <c r="AR130" s="41"/>
      <c r="AS130" s="41"/>
      <c r="AT130" s="42"/>
      <c r="AU130" s="41"/>
      <c r="AV130" s="41"/>
      <c r="AW130" s="41"/>
      <c r="AX130" s="41"/>
      <c r="AY130" s="43"/>
    </row>
    <row r="131" spans="2:51" ht="21.75" customHeight="1">
      <c r="B131" s="35"/>
      <c r="C131" s="40"/>
      <c r="D131" s="41"/>
      <c r="E131" s="40"/>
      <c r="F131" s="41"/>
      <c r="G131" s="40"/>
      <c r="H131" s="40"/>
      <c r="I131" s="41"/>
      <c r="J131" s="40"/>
      <c r="K131" s="41"/>
      <c r="L131" s="40"/>
      <c r="M131" s="40"/>
      <c r="N131" s="41"/>
      <c r="O131" s="40"/>
      <c r="P131" s="41"/>
      <c r="Q131" s="40"/>
      <c r="R131" s="40"/>
      <c r="S131" s="41"/>
      <c r="T131" s="40"/>
      <c r="U131" s="41"/>
      <c r="V131" s="40"/>
      <c r="W131" s="40"/>
      <c r="X131" s="41"/>
      <c r="Y131" s="40"/>
      <c r="Z131" s="41"/>
      <c r="AA131" s="40"/>
      <c r="AB131" s="40"/>
      <c r="AC131" s="41"/>
      <c r="AD131" s="40"/>
      <c r="AE131" s="41"/>
      <c r="AF131" s="40"/>
      <c r="AG131" s="40"/>
      <c r="AH131" s="40"/>
      <c r="AI131" s="40"/>
      <c r="AJ131" s="41"/>
      <c r="AK131" s="41"/>
      <c r="AL131" s="42"/>
      <c r="AM131" s="41"/>
      <c r="AN131" s="41"/>
      <c r="AO131" s="41"/>
      <c r="AP131" s="42"/>
      <c r="AQ131" s="41"/>
      <c r="AR131" s="41"/>
      <c r="AS131" s="41"/>
      <c r="AT131" s="42"/>
      <c r="AU131" s="41"/>
      <c r="AV131" s="41"/>
      <c r="AW131" s="41"/>
      <c r="AX131" s="41"/>
      <c r="AY131" s="43"/>
    </row>
    <row r="132" spans="2:51" ht="21.75" customHeight="1">
      <c r="B132" s="35"/>
      <c r="C132" s="40"/>
      <c r="D132" s="41"/>
      <c r="E132" s="40"/>
      <c r="F132" s="41"/>
      <c r="G132" s="40"/>
      <c r="H132" s="40"/>
      <c r="I132" s="41"/>
      <c r="J132" s="40"/>
      <c r="K132" s="41"/>
      <c r="L132" s="40"/>
      <c r="M132" s="40"/>
      <c r="N132" s="41"/>
      <c r="O132" s="40"/>
      <c r="P132" s="41"/>
      <c r="Q132" s="40"/>
      <c r="R132" s="40"/>
      <c r="S132" s="41"/>
      <c r="T132" s="40"/>
      <c r="U132" s="41"/>
      <c r="V132" s="40"/>
      <c r="W132" s="40"/>
      <c r="X132" s="41"/>
      <c r="Y132" s="40"/>
      <c r="Z132" s="41"/>
      <c r="AA132" s="40"/>
      <c r="AB132" s="40"/>
      <c r="AC132" s="41"/>
      <c r="AD132" s="40"/>
      <c r="AE132" s="41"/>
      <c r="AF132" s="40"/>
      <c r="AG132" s="40"/>
      <c r="AH132" s="40"/>
      <c r="AI132" s="40"/>
      <c r="AJ132" s="41"/>
      <c r="AK132" s="41"/>
      <c r="AL132" s="42"/>
      <c r="AM132" s="41"/>
      <c r="AN132" s="41"/>
      <c r="AO132" s="41"/>
      <c r="AP132" s="42"/>
      <c r="AQ132" s="41"/>
      <c r="AR132" s="41"/>
      <c r="AS132" s="41"/>
      <c r="AT132" s="42"/>
      <c r="AU132" s="41"/>
      <c r="AV132" s="41"/>
      <c r="AW132" s="41"/>
      <c r="AX132" s="41"/>
      <c r="AY132" s="43"/>
    </row>
    <row r="133" spans="2:51" ht="21.75" customHeight="1">
      <c r="B133" s="35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40"/>
      <c r="AJ133" s="41"/>
      <c r="AK133" s="41"/>
      <c r="AL133" s="42"/>
      <c r="AM133" s="41"/>
      <c r="AN133" s="41"/>
      <c r="AO133" s="41"/>
      <c r="AP133" s="42"/>
      <c r="AQ133" s="41"/>
      <c r="AR133" s="41"/>
      <c r="AS133" s="41"/>
      <c r="AT133" s="42"/>
      <c r="AU133" s="41"/>
      <c r="AV133" s="42"/>
      <c r="AW133" s="42"/>
      <c r="AX133" s="42"/>
      <c r="AY133" s="43"/>
    </row>
    <row r="134" spans="2:51" ht="21.75" customHeight="1">
      <c r="B134" s="35"/>
      <c r="C134" s="40"/>
      <c r="D134" s="41"/>
      <c r="E134" s="40"/>
      <c r="F134" s="41"/>
      <c r="G134" s="40"/>
      <c r="H134" s="40"/>
      <c r="I134" s="41"/>
      <c r="J134" s="40"/>
      <c r="K134" s="41"/>
      <c r="L134" s="40"/>
      <c r="M134" s="40"/>
      <c r="N134" s="41"/>
      <c r="O134" s="40"/>
      <c r="P134" s="41"/>
      <c r="Q134" s="40"/>
      <c r="R134" s="40"/>
      <c r="S134" s="41"/>
      <c r="T134" s="40"/>
      <c r="U134" s="41"/>
      <c r="V134" s="40"/>
      <c r="W134" s="40"/>
      <c r="X134" s="41"/>
      <c r="Y134" s="40"/>
      <c r="Z134" s="41"/>
      <c r="AA134" s="40"/>
      <c r="AB134" s="40"/>
      <c r="AC134" s="41"/>
      <c r="AD134" s="40"/>
      <c r="AE134" s="41"/>
      <c r="AF134" s="40"/>
      <c r="AG134" s="40"/>
      <c r="AH134" s="40"/>
      <c r="AI134" s="40"/>
      <c r="AJ134" s="41"/>
      <c r="AK134" s="41"/>
      <c r="AL134" s="42"/>
      <c r="AM134" s="41"/>
      <c r="AN134" s="41"/>
      <c r="AO134" s="41"/>
      <c r="AP134" s="42"/>
      <c r="AQ134" s="41"/>
      <c r="AR134" s="41"/>
      <c r="AS134" s="41"/>
      <c r="AT134" s="42"/>
      <c r="AU134" s="41"/>
      <c r="AV134" s="41"/>
      <c r="AW134" s="41"/>
      <c r="AX134" s="41"/>
      <c r="AY134" s="43"/>
    </row>
    <row r="135" spans="2:51" ht="21.75" customHeight="1">
      <c r="B135" s="35"/>
      <c r="C135" s="40"/>
      <c r="D135" s="41"/>
      <c r="E135" s="40"/>
      <c r="F135" s="41"/>
      <c r="G135" s="40"/>
      <c r="H135" s="40"/>
      <c r="I135" s="41"/>
      <c r="J135" s="40"/>
      <c r="K135" s="41"/>
      <c r="L135" s="40"/>
      <c r="M135" s="40"/>
      <c r="N135" s="41"/>
      <c r="O135" s="40"/>
      <c r="P135" s="41"/>
      <c r="Q135" s="40"/>
      <c r="R135" s="40"/>
      <c r="S135" s="41"/>
      <c r="T135" s="40"/>
      <c r="U135" s="41"/>
      <c r="V135" s="40"/>
      <c r="W135" s="40"/>
      <c r="X135" s="41"/>
      <c r="Y135" s="40"/>
      <c r="Z135" s="41"/>
      <c r="AA135" s="40"/>
      <c r="AB135" s="40"/>
      <c r="AC135" s="41"/>
      <c r="AD135" s="40"/>
      <c r="AE135" s="41"/>
      <c r="AF135" s="40"/>
      <c r="AG135" s="40"/>
      <c r="AH135" s="40"/>
      <c r="AI135" s="40"/>
      <c r="AJ135" s="41"/>
      <c r="AK135" s="41"/>
      <c r="AL135" s="42"/>
      <c r="AM135" s="41"/>
      <c r="AN135" s="41"/>
      <c r="AO135" s="41"/>
      <c r="AP135" s="42"/>
      <c r="AQ135" s="41"/>
      <c r="AR135" s="41"/>
      <c r="AS135" s="41"/>
      <c r="AT135" s="42"/>
      <c r="AU135" s="41"/>
      <c r="AV135" s="41"/>
      <c r="AW135" s="41"/>
      <c r="AX135" s="41"/>
      <c r="AY135" s="43"/>
    </row>
    <row r="136" spans="2:51" ht="21.75" customHeight="1">
      <c r="B136" s="35"/>
      <c r="C136" s="40"/>
      <c r="D136" s="41"/>
      <c r="E136" s="40"/>
      <c r="F136" s="41"/>
      <c r="G136" s="40"/>
      <c r="H136" s="40"/>
      <c r="I136" s="41"/>
      <c r="J136" s="40"/>
      <c r="K136" s="41"/>
      <c r="L136" s="40"/>
      <c r="M136" s="40"/>
      <c r="N136" s="41"/>
      <c r="O136" s="40"/>
      <c r="P136" s="41"/>
      <c r="Q136" s="40"/>
      <c r="R136" s="40"/>
      <c r="S136" s="41"/>
      <c r="T136" s="40"/>
      <c r="U136" s="41"/>
      <c r="V136" s="40"/>
      <c r="W136" s="40"/>
      <c r="X136" s="41"/>
      <c r="Y136" s="40"/>
      <c r="Z136" s="41"/>
      <c r="AA136" s="40"/>
      <c r="AB136" s="40"/>
      <c r="AC136" s="41"/>
      <c r="AD136" s="40"/>
      <c r="AE136" s="41"/>
      <c r="AF136" s="40"/>
      <c r="AG136" s="40"/>
      <c r="AH136" s="40"/>
      <c r="AI136" s="40"/>
      <c r="AJ136" s="41"/>
      <c r="AK136" s="41"/>
      <c r="AL136" s="42"/>
      <c r="AM136" s="41"/>
      <c r="AN136" s="41"/>
      <c r="AO136" s="41"/>
      <c r="AP136" s="42"/>
      <c r="AQ136" s="41"/>
      <c r="AR136" s="41"/>
      <c r="AS136" s="41"/>
      <c r="AT136" s="42"/>
      <c r="AU136" s="41"/>
      <c r="AV136" s="41"/>
      <c r="AW136" s="41"/>
      <c r="AX136" s="41"/>
      <c r="AY136" s="43"/>
    </row>
    <row r="137" spans="2:51" ht="21.75" customHeight="1">
      <c r="B137" s="35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40"/>
      <c r="AJ137" s="41"/>
      <c r="AK137" s="41"/>
      <c r="AL137" s="42"/>
      <c r="AM137" s="41"/>
      <c r="AN137" s="41"/>
      <c r="AO137" s="41"/>
      <c r="AP137" s="42"/>
      <c r="AQ137" s="41"/>
      <c r="AR137" s="41"/>
      <c r="AS137" s="41"/>
      <c r="AT137" s="42"/>
      <c r="AU137" s="41"/>
      <c r="AV137" s="42"/>
      <c r="AW137" s="42"/>
      <c r="AX137" s="42"/>
      <c r="AY137" s="43"/>
    </row>
    <row r="138" spans="2:51" ht="21.75" customHeight="1">
      <c r="B138" s="35"/>
      <c r="C138" s="40"/>
      <c r="D138" s="41"/>
      <c r="E138" s="40"/>
      <c r="F138" s="41"/>
      <c r="G138" s="40"/>
      <c r="H138" s="40"/>
      <c r="I138" s="41"/>
      <c r="J138" s="40"/>
      <c r="K138" s="41"/>
      <c r="L138" s="40"/>
      <c r="M138" s="40"/>
      <c r="N138" s="41"/>
      <c r="O138" s="40"/>
      <c r="P138" s="41"/>
      <c r="Q138" s="40"/>
      <c r="R138" s="40"/>
      <c r="S138" s="41"/>
      <c r="T138" s="40"/>
      <c r="U138" s="41"/>
      <c r="V138" s="40"/>
      <c r="W138" s="40"/>
      <c r="X138" s="41"/>
      <c r="Y138" s="40"/>
      <c r="Z138" s="41"/>
      <c r="AA138" s="40"/>
      <c r="AB138" s="40"/>
      <c r="AC138" s="41"/>
      <c r="AD138" s="40"/>
      <c r="AE138" s="41"/>
      <c r="AF138" s="40"/>
      <c r="AG138" s="40"/>
      <c r="AH138" s="40"/>
      <c r="AI138" s="40"/>
      <c r="AJ138" s="41"/>
      <c r="AK138" s="41"/>
      <c r="AL138" s="42"/>
      <c r="AM138" s="41"/>
      <c r="AN138" s="41"/>
      <c r="AO138" s="41"/>
      <c r="AP138" s="42"/>
      <c r="AQ138" s="41"/>
      <c r="AR138" s="41"/>
      <c r="AS138" s="41"/>
      <c r="AT138" s="42"/>
      <c r="AU138" s="41"/>
      <c r="AV138" s="41"/>
      <c r="AW138" s="41"/>
      <c r="AX138" s="41"/>
      <c r="AY138" s="43"/>
    </row>
    <row r="139" spans="2:51" ht="21.75" customHeight="1">
      <c r="B139" s="35"/>
      <c r="C139" s="40"/>
      <c r="D139" s="41"/>
      <c r="E139" s="40"/>
      <c r="F139" s="41"/>
      <c r="G139" s="40"/>
      <c r="H139" s="40"/>
      <c r="I139" s="41"/>
      <c r="J139" s="40"/>
      <c r="K139" s="41"/>
      <c r="L139" s="40"/>
      <c r="M139" s="40"/>
      <c r="N139" s="41"/>
      <c r="O139" s="40"/>
      <c r="P139" s="41"/>
      <c r="Q139" s="40"/>
      <c r="R139" s="40"/>
      <c r="S139" s="41"/>
      <c r="T139" s="40"/>
      <c r="U139" s="41"/>
      <c r="V139" s="40"/>
      <c r="W139" s="40"/>
      <c r="X139" s="41"/>
      <c r="Y139" s="40"/>
      <c r="Z139" s="41"/>
      <c r="AA139" s="40"/>
      <c r="AB139" s="40"/>
      <c r="AC139" s="41"/>
      <c r="AD139" s="40"/>
      <c r="AE139" s="41"/>
      <c r="AF139" s="40"/>
      <c r="AG139" s="40"/>
      <c r="AH139" s="40"/>
      <c r="AI139" s="40"/>
      <c r="AJ139" s="41"/>
      <c r="AK139" s="41"/>
      <c r="AL139" s="42"/>
      <c r="AM139" s="41"/>
      <c r="AN139" s="41"/>
      <c r="AO139" s="41"/>
      <c r="AP139" s="42"/>
      <c r="AQ139" s="41"/>
      <c r="AR139" s="41"/>
      <c r="AS139" s="41"/>
      <c r="AT139" s="42"/>
      <c r="AU139" s="41"/>
      <c r="AV139" s="41"/>
      <c r="AW139" s="41"/>
      <c r="AX139" s="41"/>
      <c r="AY139" s="43"/>
    </row>
    <row r="140" spans="2:51" ht="21.75" customHeight="1">
      <c r="B140" s="35"/>
      <c r="C140" s="40"/>
      <c r="D140" s="41"/>
      <c r="E140" s="40"/>
      <c r="F140" s="41"/>
      <c r="G140" s="40"/>
      <c r="H140" s="40"/>
      <c r="I140" s="41"/>
      <c r="J140" s="40"/>
      <c r="K140" s="41"/>
      <c r="L140" s="40"/>
      <c r="M140" s="40"/>
      <c r="N140" s="41"/>
      <c r="O140" s="40"/>
      <c r="P140" s="41"/>
      <c r="Q140" s="40"/>
      <c r="R140" s="40"/>
      <c r="S140" s="41"/>
      <c r="T140" s="40"/>
      <c r="U140" s="41"/>
      <c r="V140" s="40"/>
      <c r="W140" s="40"/>
      <c r="X140" s="41"/>
      <c r="Y140" s="40"/>
      <c r="Z140" s="41"/>
      <c r="AA140" s="40"/>
      <c r="AB140" s="40"/>
      <c r="AC140" s="41"/>
      <c r="AD140" s="40"/>
      <c r="AE140" s="41"/>
      <c r="AF140" s="40"/>
      <c r="AG140" s="40"/>
      <c r="AH140" s="40"/>
      <c r="AI140" s="40"/>
      <c r="AJ140" s="41"/>
      <c r="AK140" s="41"/>
      <c r="AL140" s="42"/>
      <c r="AM140" s="41"/>
      <c r="AN140" s="41"/>
      <c r="AO140" s="41"/>
      <c r="AP140" s="42"/>
      <c r="AQ140" s="41"/>
      <c r="AR140" s="41"/>
      <c r="AS140" s="41"/>
      <c r="AT140" s="42"/>
      <c r="AU140" s="41"/>
      <c r="AV140" s="41"/>
      <c r="AW140" s="41"/>
      <c r="AX140" s="41"/>
      <c r="AY140" s="43"/>
    </row>
    <row r="141" spans="2:51" ht="24.75" customHeight="1"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2"/>
      <c r="AH141" s="32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</row>
    <row r="142" spans="2:51" ht="24.75" customHeight="1"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</row>
    <row r="143" spans="2:51" ht="24.75" customHeight="1">
      <c r="B143" s="34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4"/>
      <c r="AJ143" s="36"/>
      <c r="AK143" s="36"/>
      <c r="AL143" s="36"/>
      <c r="AM143" s="37"/>
      <c r="AN143" s="36"/>
      <c r="AO143" s="36"/>
      <c r="AP143" s="36"/>
      <c r="AQ143" s="37"/>
      <c r="AR143" s="36"/>
      <c r="AS143" s="36"/>
      <c r="AT143" s="36"/>
      <c r="AU143" s="37"/>
      <c r="AV143" s="36"/>
      <c r="AW143" s="36"/>
      <c r="AX143" s="36"/>
      <c r="AY143" s="38"/>
    </row>
    <row r="144" spans="2:51" ht="24.75" customHeight="1">
      <c r="B144" s="34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4"/>
      <c r="AJ144" s="36"/>
      <c r="AK144" s="36"/>
      <c r="AL144" s="36"/>
      <c r="AM144" s="37"/>
      <c r="AN144" s="36"/>
      <c r="AO144" s="36"/>
      <c r="AP144" s="36"/>
      <c r="AQ144" s="37"/>
      <c r="AR144" s="36"/>
      <c r="AS144" s="36"/>
      <c r="AT144" s="36"/>
      <c r="AU144" s="37"/>
      <c r="AV144" s="36"/>
      <c r="AW144" s="36"/>
      <c r="AX144" s="36"/>
      <c r="AY144" s="38"/>
    </row>
    <row r="145" spans="2:51" ht="21.75" customHeight="1">
      <c r="B145" s="35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40"/>
      <c r="AJ145" s="41"/>
      <c r="AK145" s="41"/>
      <c r="AL145" s="42"/>
      <c r="AM145" s="41"/>
      <c r="AN145" s="41"/>
      <c r="AO145" s="41"/>
      <c r="AP145" s="42"/>
      <c r="AQ145" s="41"/>
      <c r="AR145" s="41"/>
      <c r="AS145" s="41"/>
      <c r="AT145" s="42"/>
      <c r="AU145" s="41"/>
      <c r="AV145" s="42"/>
      <c r="AW145" s="42"/>
      <c r="AX145" s="42"/>
      <c r="AY145" s="43"/>
    </row>
    <row r="146" spans="2:51" ht="21.75" customHeight="1">
      <c r="B146" s="35"/>
      <c r="C146" s="40"/>
      <c r="D146" s="41"/>
      <c r="E146" s="40"/>
      <c r="F146" s="41"/>
      <c r="G146" s="40"/>
      <c r="H146" s="40"/>
      <c r="I146" s="41"/>
      <c r="J146" s="40"/>
      <c r="K146" s="41"/>
      <c r="L146" s="40"/>
      <c r="M146" s="40"/>
      <c r="N146" s="41"/>
      <c r="O146" s="40"/>
      <c r="P146" s="41"/>
      <c r="Q146" s="40"/>
      <c r="R146" s="40"/>
      <c r="S146" s="41"/>
      <c r="T146" s="40"/>
      <c r="U146" s="41"/>
      <c r="V146" s="40"/>
      <c r="W146" s="40"/>
      <c r="X146" s="41"/>
      <c r="Y146" s="40"/>
      <c r="Z146" s="41"/>
      <c r="AA146" s="40"/>
      <c r="AB146" s="40"/>
      <c r="AC146" s="41"/>
      <c r="AD146" s="40"/>
      <c r="AE146" s="41"/>
      <c r="AF146" s="40"/>
      <c r="AG146" s="40"/>
      <c r="AH146" s="40"/>
      <c r="AI146" s="40"/>
      <c r="AJ146" s="41"/>
      <c r="AK146" s="41"/>
      <c r="AL146" s="42"/>
      <c r="AM146" s="41"/>
      <c r="AN146" s="41"/>
      <c r="AO146" s="41"/>
      <c r="AP146" s="42"/>
      <c r="AQ146" s="41"/>
      <c r="AR146" s="41"/>
      <c r="AS146" s="41"/>
      <c r="AT146" s="42"/>
      <c r="AU146" s="41"/>
      <c r="AV146" s="41"/>
      <c r="AW146" s="41"/>
      <c r="AX146" s="41"/>
      <c r="AY146" s="43"/>
    </row>
    <row r="147" spans="2:51" ht="21.75" customHeight="1">
      <c r="B147" s="35"/>
      <c r="C147" s="40"/>
      <c r="D147" s="41"/>
      <c r="E147" s="40"/>
      <c r="F147" s="41"/>
      <c r="G147" s="40"/>
      <c r="H147" s="40"/>
      <c r="I147" s="41"/>
      <c r="J147" s="40"/>
      <c r="K147" s="41"/>
      <c r="L147" s="40"/>
      <c r="M147" s="40"/>
      <c r="N147" s="41"/>
      <c r="O147" s="40"/>
      <c r="P147" s="41"/>
      <c r="Q147" s="40"/>
      <c r="R147" s="40"/>
      <c r="S147" s="41"/>
      <c r="T147" s="40"/>
      <c r="U147" s="41"/>
      <c r="V147" s="40"/>
      <c r="W147" s="40"/>
      <c r="X147" s="41"/>
      <c r="Y147" s="40"/>
      <c r="Z147" s="41"/>
      <c r="AA147" s="40"/>
      <c r="AB147" s="40"/>
      <c r="AC147" s="41"/>
      <c r="AD147" s="40"/>
      <c r="AE147" s="41"/>
      <c r="AF147" s="40"/>
      <c r="AG147" s="40"/>
      <c r="AH147" s="40"/>
      <c r="AI147" s="40"/>
      <c r="AJ147" s="41"/>
      <c r="AK147" s="41"/>
      <c r="AL147" s="42"/>
      <c r="AM147" s="41"/>
      <c r="AN147" s="41"/>
      <c r="AO147" s="41"/>
      <c r="AP147" s="42"/>
      <c r="AQ147" s="41"/>
      <c r="AR147" s="41"/>
      <c r="AS147" s="41"/>
      <c r="AT147" s="42"/>
      <c r="AU147" s="41"/>
      <c r="AV147" s="41"/>
      <c r="AW147" s="41"/>
      <c r="AX147" s="41"/>
      <c r="AY147" s="43"/>
    </row>
    <row r="148" spans="2:51" ht="21.75" customHeight="1">
      <c r="B148" s="35"/>
      <c r="C148" s="40"/>
      <c r="D148" s="41"/>
      <c r="E148" s="40"/>
      <c r="F148" s="41"/>
      <c r="G148" s="40"/>
      <c r="H148" s="40"/>
      <c r="I148" s="41"/>
      <c r="J148" s="40"/>
      <c r="K148" s="41"/>
      <c r="L148" s="40"/>
      <c r="M148" s="40"/>
      <c r="N148" s="41"/>
      <c r="O148" s="40"/>
      <c r="P148" s="41"/>
      <c r="Q148" s="40"/>
      <c r="R148" s="40"/>
      <c r="S148" s="41"/>
      <c r="T148" s="40"/>
      <c r="U148" s="41"/>
      <c r="V148" s="40"/>
      <c r="W148" s="40"/>
      <c r="X148" s="41"/>
      <c r="Y148" s="40"/>
      <c r="Z148" s="41"/>
      <c r="AA148" s="40"/>
      <c r="AB148" s="40"/>
      <c r="AC148" s="41"/>
      <c r="AD148" s="40"/>
      <c r="AE148" s="41"/>
      <c r="AF148" s="40"/>
      <c r="AG148" s="40"/>
      <c r="AH148" s="40"/>
      <c r="AI148" s="40"/>
      <c r="AJ148" s="41"/>
      <c r="AK148" s="41"/>
      <c r="AL148" s="42"/>
      <c r="AM148" s="41"/>
      <c r="AN148" s="41"/>
      <c r="AO148" s="41"/>
      <c r="AP148" s="42"/>
      <c r="AQ148" s="41"/>
      <c r="AR148" s="41"/>
      <c r="AS148" s="41"/>
      <c r="AT148" s="42"/>
      <c r="AU148" s="41"/>
      <c r="AV148" s="41"/>
      <c r="AW148" s="41"/>
      <c r="AX148" s="41"/>
      <c r="AY148" s="43"/>
    </row>
    <row r="149" spans="2:51" ht="21.75" customHeight="1">
      <c r="B149" s="35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40"/>
      <c r="AJ149" s="41"/>
      <c r="AK149" s="41"/>
      <c r="AL149" s="42"/>
      <c r="AM149" s="41"/>
      <c r="AN149" s="41"/>
      <c r="AO149" s="41"/>
      <c r="AP149" s="42"/>
      <c r="AQ149" s="41"/>
      <c r="AR149" s="41"/>
      <c r="AS149" s="41"/>
      <c r="AT149" s="42"/>
      <c r="AU149" s="41"/>
      <c r="AV149" s="42"/>
      <c r="AW149" s="42"/>
      <c r="AX149" s="42"/>
      <c r="AY149" s="43"/>
    </row>
    <row r="150" spans="2:51" ht="21.75" customHeight="1">
      <c r="B150" s="35"/>
      <c r="C150" s="40"/>
      <c r="D150" s="41"/>
      <c r="E150" s="40"/>
      <c r="F150" s="41"/>
      <c r="G150" s="40"/>
      <c r="H150" s="40"/>
      <c r="I150" s="41"/>
      <c r="J150" s="40"/>
      <c r="K150" s="41"/>
      <c r="L150" s="40"/>
      <c r="M150" s="40"/>
      <c r="N150" s="41"/>
      <c r="O150" s="40"/>
      <c r="P150" s="41"/>
      <c r="Q150" s="40"/>
      <c r="R150" s="40"/>
      <c r="S150" s="41"/>
      <c r="T150" s="40"/>
      <c r="U150" s="41"/>
      <c r="V150" s="40"/>
      <c r="W150" s="40"/>
      <c r="X150" s="41"/>
      <c r="Y150" s="40"/>
      <c r="Z150" s="41"/>
      <c r="AA150" s="40"/>
      <c r="AB150" s="40"/>
      <c r="AC150" s="41"/>
      <c r="AD150" s="40"/>
      <c r="AE150" s="41"/>
      <c r="AF150" s="40"/>
      <c r="AG150" s="40"/>
      <c r="AH150" s="40"/>
      <c r="AI150" s="40"/>
      <c r="AJ150" s="41"/>
      <c r="AK150" s="41"/>
      <c r="AL150" s="42"/>
      <c r="AM150" s="41"/>
      <c r="AN150" s="41"/>
      <c r="AO150" s="41"/>
      <c r="AP150" s="42"/>
      <c r="AQ150" s="41"/>
      <c r="AR150" s="41"/>
      <c r="AS150" s="41"/>
      <c r="AT150" s="42"/>
      <c r="AU150" s="41"/>
      <c r="AV150" s="41"/>
      <c r="AW150" s="41"/>
      <c r="AX150" s="41"/>
      <c r="AY150" s="43"/>
    </row>
    <row r="151" spans="2:51" ht="21.75" customHeight="1">
      <c r="B151" s="35"/>
      <c r="C151" s="40"/>
      <c r="D151" s="41"/>
      <c r="E151" s="40"/>
      <c r="F151" s="41"/>
      <c r="G151" s="40"/>
      <c r="H151" s="40"/>
      <c r="I151" s="41"/>
      <c r="J151" s="40"/>
      <c r="K151" s="41"/>
      <c r="L151" s="40"/>
      <c r="M151" s="40"/>
      <c r="N151" s="41"/>
      <c r="O151" s="40"/>
      <c r="P151" s="41"/>
      <c r="Q151" s="40"/>
      <c r="R151" s="40"/>
      <c r="S151" s="41"/>
      <c r="T151" s="40"/>
      <c r="U151" s="41"/>
      <c r="V151" s="40"/>
      <c r="W151" s="40"/>
      <c r="X151" s="41"/>
      <c r="Y151" s="40"/>
      <c r="Z151" s="41"/>
      <c r="AA151" s="40"/>
      <c r="AB151" s="40"/>
      <c r="AC151" s="41"/>
      <c r="AD151" s="40"/>
      <c r="AE151" s="41"/>
      <c r="AF151" s="40"/>
      <c r="AG151" s="40"/>
      <c r="AH151" s="40"/>
      <c r="AI151" s="40"/>
      <c r="AJ151" s="41"/>
      <c r="AK151" s="41"/>
      <c r="AL151" s="42"/>
      <c r="AM151" s="41"/>
      <c r="AN151" s="41"/>
      <c r="AO151" s="41"/>
      <c r="AP151" s="42"/>
      <c r="AQ151" s="41"/>
      <c r="AR151" s="41"/>
      <c r="AS151" s="41"/>
      <c r="AT151" s="42"/>
      <c r="AU151" s="41"/>
      <c r="AV151" s="41"/>
      <c r="AW151" s="41"/>
      <c r="AX151" s="41"/>
      <c r="AY151" s="43"/>
    </row>
    <row r="152" spans="2:51" ht="21.75" customHeight="1">
      <c r="B152" s="35"/>
      <c r="C152" s="40"/>
      <c r="D152" s="41"/>
      <c r="E152" s="40"/>
      <c r="F152" s="41"/>
      <c r="G152" s="40"/>
      <c r="H152" s="40"/>
      <c r="I152" s="41"/>
      <c r="J152" s="40"/>
      <c r="K152" s="41"/>
      <c r="L152" s="40"/>
      <c r="M152" s="40"/>
      <c r="N152" s="41"/>
      <c r="O152" s="40"/>
      <c r="P152" s="41"/>
      <c r="Q152" s="40"/>
      <c r="R152" s="40"/>
      <c r="S152" s="41"/>
      <c r="T152" s="40"/>
      <c r="U152" s="41"/>
      <c r="V152" s="40"/>
      <c r="W152" s="40"/>
      <c r="X152" s="41"/>
      <c r="Y152" s="40"/>
      <c r="Z152" s="41"/>
      <c r="AA152" s="40"/>
      <c r="AB152" s="40"/>
      <c r="AC152" s="41"/>
      <c r="AD152" s="40"/>
      <c r="AE152" s="41"/>
      <c r="AF152" s="40"/>
      <c r="AG152" s="40"/>
      <c r="AH152" s="40"/>
      <c r="AI152" s="40"/>
      <c r="AJ152" s="41"/>
      <c r="AK152" s="41"/>
      <c r="AL152" s="42"/>
      <c r="AM152" s="41"/>
      <c r="AN152" s="41"/>
      <c r="AO152" s="41"/>
      <c r="AP152" s="42"/>
      <c r="AQ152" s="41"/>
      <c r="AR152" s="41"/>
      <c r="AS152" s="41"/>
      <c r="AT152" s="42"/>
      <c r="AU152" s="41"/>
      <c r="AV152" s="41"/>
      <c r="AW152" s="41"/>
      <c r="AX152" s="41"/>
      <c r="AY152" s="43"/>
    </row>
    <row r="153" spans="2:51" ht="21.75" customHeight="1">
      <c r="B153" s="35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40"/>
      <c r="AJ153" s="41"/>
      <c r="AK153" s="41"/>
      <c r="AL153" s="42"/>
      <c r="AM153" s="41"/>
      <c r="AN153" s="41"/>
      <c r="AO153" s="41"/>
      <c r="AP153" s="42"/>
      <c r="AQ153" s="41"/>
      <c r="AR153" s="41"/>
      <c r="AS153" s="41"/>
      <c r="AT153" s="42"/>
      <c r="AU153" s="41"/>
      <c r="AV153" s="42"/>
      <c r="AW153" s="42"/>
      <c r="AX153" s="42"/>
      <c r="AY153" s="43"/>
    </row>
    <row r="154" spans="2:51" ht="21.75" customHeight="1">
      <c r="B154" s="35"/>
      <c r="C154" s="40"/>
      <c r="D154" s="41"/>
      <c r="E154" s="40"/>
      <c r="F154" s="41"/>
      <c r="G154" s="40"/>
      <c r="H154" s="40"/>
      <c r="I154" s="41"/>
      <c r="J154" s="40"/>
      <c r="K154" s="41"/>
      <c r="L154" s="40"/>
      <c r="M154" s="40"/>
      <c r="N154" s="41"/>
      <c r="O154" s="40"/>
      <c r="P154" s="41"/>
      <c r="Q154" s="40"/>
      <c r="R154" s="40"/>
      <c r="S154" s="41"/>
      <c r="T154" s="40"/>
      <c r="U154" s="41"/>
      <c r="V154" s="40"/>
      <c r="W154" s="40"/>
      <c r="X154" s="41"/>
      <c r="Y154" s="40"/>
      <c r="Z154" s="41"/>
      <c r="AA154" s="40"/>
      <c r="AB154" s="40"/>
      <c r="AC154" s="41"/>
      <c r="AD154" s="40"/>
      <c r="AE154" s="41"/>
      <c r="AF154" s="40"/>
      <c r="AG154" s="40"/>
      <c r="AH154" s="40"/>
      <c r="AI154" s="40"/>
      <c r="AJ154" s="41"/>
      <c r="AK154" s="41"/>
      <c r="AL154" s="42"/>
      <c r="AM154" s="41"/>
      <c r="AN154" s="41"/>
      <c r="AO154" s="41"/>
      <c r="AP154" s="42"/>
      <c r="AQ154" s="41"/>
      <c r="AR154" s="41"/>
      <c r="AS154" s="41"/>
      <c r="AT154" s="42"/>
      <c r="AU154" s="41"/>
      <c r="AV154" s="41"/>
      <c r="AW154" s="41"/>
      <c r="AX154" s="41"/>
      <c r="AY154" s="43"/>
    </row>
    <row r="155" spans="2:51" ht="21.75" customHeight="1">
      <c r="B155" s="35"/>
      <c r="C155" s="40"/>
      <c r="D155" s="41"/>
      <c r="E155" s="40"/>
      <c r="F155" s="41"/>
      <c r="G155" s="40"/>
      <c r="H155" s="40"/>
      <c r="I155" s="41"/>
      <c r="J155" s="40"/>
      <c r="K155" s="41"/>
      <c r="L155" s="40"/>
      <c r="M155" s="40"/>
      <c r="N155" s="41"/>
      <c r="O155" s="40"/>
      <c r="P155" s="41"/>
      <c r="Q155" s="40"/>
      <c r="R155" s="40"/>
      <c r="S155" s="41"/>
      <c r="T155" s="40"/>
      <c r="U155" s="41"/>
      <c r="V155" s="40"/>
      <c r="W155" s="40"/>
      <c r="X155" s="41"/>
      <c r="Y155" s="40"/>
      <c r="Z155" s="41"/>
      <c r="AA155" s="40"/>
      <c r="AB155" s="40"/>
      <c r="AC155" s="41"/>
      <c r="AD155" s="40"/>
      <c r="AE155" s="41"/>
      <c r="AF155" s="40"/>
      <c r="AG155" s="40"/>
      <c r="AH155" s="40"/>
      <c r="AI155" s="40"/>
      <c r="AJ155" s="41"/>
      <c r="AK155" s="41"/>
      <c r="AL155" s="42"/>
      <c r="AM155" s="41"/>
      <c r="AN155" s="41"/>
      <c r="AO155" s="41"/>
      <c r="AP155" s="42"/>
      <c r="AQ155" s="41"/>
      <c r="AR155" s="41"/>
      <c r="AS155" s="41"/>
      <c r="AT155" s="42"/>
      <c r="AU155" s="41"/>
      <c r="AV155" s="41"/>
      <c r="AW155" s="41"/>
      <c r="AX155" s="41"/>
      <c r="AY155" s="43"/>
    </row>
    <row r="156" spans="2:51" ht="21.75" customHeight="1">
      <c r="B156" s="35"/>
      <c r="C156" s="40"/>
      <c r="D156" s="41"/>
      <c r="E156" s="40"/>
      <c r="F156" s="41"/>
      <c r="G156" s="40"/>
      <c r="H156" s="40"/>
      <c r="I156" s="41"/>
      <c r="J156" s="40"/>
      <c r="K156" s="41"/>
      <c r="L156" s="40"/>
      <c r="M156" s="40"/>
      <c r="N156" s="41"/>
      <c r="O156" s="40"/>
      <c r="P156" s="41"/>
      <c r="Q156" s="40"/>
      <c r="R156" s="40"/>
      <c r="S156" s="41"/>
      <c r="T156" s="40"/>
      <c r="U156" s="41"/>
      <c r="V156" s="40"/>
      <c r="W156" s="40"/>
      <c r="X156" s="41"/>
      <c r="Y156" s="40"/>
      <c r="Z156" s="41"/>
      <c r="AA156" s="40"/>
      <c r="AB156" s="40"/>
      <c r="AC156" s="41"/>
      <c r="AD156" s="40"/>
      <c r="AE156" s="41"/>
      <c r="AF156" s="40"/>
      <c r="AG156" s="40"/>
      <c r="AH156" s="40"/>
      <c r="AI156" s="40"/>
      <c r="AJ156" s="41"/>
      <c r="AK156" s="41"/>
      <c r="AL156" s="42"/>
      <c r="AM156" s="41"/>
      <c r="AN156" s="41"/>
      <c r="AO156" s="41"/>
      <c r="AP156" s="42"/>
      <c r="AQ156" s="41"/>
      <c r="AR156" s="41"/>
      <c r="AS156" s="41"/>
      <c r="AT156" s="42"/>
      <c r="AU156" s="41"/>
      <c r="AV156" s="41"/>
      <c r="AW156" s="41"/>
      <c r="AX156" s="41"/>
      <c r="AY156" s="43"/>
    </row>
    <row r="157" spans="2:51" ht="21.75" customHeight="1">
      <c r="B157" s="35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40"/>
      <c r="AJ157" s="41"/>
      <c r="AK157" s="41"/>
      <c r="AL157" s="42"/>
      <c r="AM157" s="41"/>
      <c r="AN157" s="41"/>
      <c r="AO157" s="41"/>
      <c r="AP157" s="42"/>
      <c r="AQ157" s="41"/>
      <c r="AR157" s="41"/>
      <c r="AS157" s="41"/>
      <c r="AT157" s="42"/>
      <c r="AU157" s="41"/>
      <c r="AV157" s="42"/>
      <c r="AW157" s="42"/>
      <c r="AX157" s="42"/>
      <c r="AY157" s="43"/>
    </row>
    <row r="158" spans="2:51" ht="21.75" customHeight="1">
      <c r="B158" s="35"/>
      <c r="C158" s="40"/>
      <c r="D158" s="41"/>
      <c r="E158" s="40"/>
      <c r="F158" s="41"/>
      <c r="G158" s="40"/>
      <c r="H158" s="40"/>
      <c r="I158" s="41"/>
      <c r="J158" s="40"/>
      <c r="K158" s="41"/>
      <c r="L158" s="40"/>
      <c r="M158" s="40"/>
      <c r="N158" s="41"/>
      <c r="O158" s="40"/>
      <c r="P158" s="41"/>
      <c r="Q158" s="40"/>
      <c r="R158" s="40"/>
      <c r="S158" s="41"/>
      <c r="T158" s="40"/>
      <c r="U158" s="41"/>
      <c r="V158" s="40"/>
      <c r="W158" s="40"/>
      <c r="X158" s="41"/>
      <c r="Y158" s="40"/>
      <c r="Z158" s="41"/>
      <c r="AA158" s="40"/>
      <c r="AB158" s="40"/>
      <c r="AC158" s="41"/>
      <c r="AD158" s="40"/>
      <c r="AE158" s="41"/>
      <c r="AF158" s="40"/>
      <c r="AG158" s="40"/>
      <c r="AH158" s="40"/>
      <c r="AI158" s="40"/>
      <c r="AJ158" s="41"/>
      <c r="AK158" s="41"/>
      <c r="AL158" s="42"/>
      <c r="AM158" s="41"/>
      <c r="AN158" s="41"/>
      <c r="AO158" s="41"/>
      <c r="AP158" s="42"/>
      <c r="AQ158" s="41"/>
      <c r="AR158" s="41"/>
      <c r="AS158" s="41"/>
      <c r="AT158" s="42"/>
      <c r="AU158" s="41"/>
      <c r="AV158" s="41"/>
      <c r="AW158" s="41"/>
      <c r="AX158" s="41"/>
      <c r="AY158" s="43"/>
    </row>
    <row r="159" spans="2:51" ht="21.75" customHeight="1">
      <c r="B159" s="35"/>
      <c r="C159" s="40"/>
      <c r="D159" s="41"/>
      <c r="E159" s="40"/>
      <c r="F159" s="41"/>
      <c r="G159" s="40"/>
      <c r="H159" s="40"/>
      <c r="I159" s="41"/>
      <c r="J159" s="40"/>
      <c r="K159" s="41"/>
      <c r="L159" s="40"/>
      <c r="M159" s="40"/>
      <c r="N159" s="41"/>
      <c r="O159" s="40"/>
      <c r="P159" s="41"/>
      <c r="Q159" s="40"/>
      <c r="R159" s="40"/>
      <c r="S159" s="41"/>
      <c r="T159" s="40"/>
      <c r="U159" s="41"/>
      <c r="V159" s="40"/>
      <c r="W159" s="40"/>
      <c r="X159" s="41"/>
      <c r="Y159" s="40"/>
      <c r="Z159" s="41"/>
      <c r="AA159" s="40"/>
      <c r="AB159" s="40"/>
      <c r="AC159" s="41"/>
      <c r="AD159" s="40"/>
      <c r="AE159" s="41"/>
      <c r="AF159" s="40"/>
      <c r="AG159" s="40"/>
      <c r="AH159" s="40"/>
      <c r="AI159" s="40"/>
      <c r="AJ159" s="41"/>
      <c r="AK159" s="41"/>
      <c r="AL159" s="42"/>
      <c r="AM159" s="41"/>
      <c r="AN159" s="41"/>
      <c r="AO159" s="41"/>
      <c r="AP159" s="42"/>
      <c r="AQ159" s="41"/>
      <c r="AR159" s="41"/>
      <c r="AS159" s="41"/>
      <c r="AT159" s="42"/>
      <c r="AU159" s="41"/>
      <c r="AV159" s="41"/>
      <c r="AW159" s="41"/>
      <c r="AX159" s="41"/>
      <c r="AY159" s="43"/>
    </row>
    <row r="160" spans="2:51" ht="21.75" customHeight="1">
      <c r="B160" s="35"/>
      <c r="C160" s="40"/>
      <c r="D160" s="41"/>
      <c r="E160" s="40"/>
      <c r="F160" s="41"/>
      <c r="G160" s="40"/>
      <c r="H160" s="40"/>
      <c r="I160" s="41"/>
      <c r="J160" s="40"/>
      <c r="K160" s="41"/>
      <c r="L160" s="40"/>
      <c r="M160" s="40"/>
      <c r="N160" s="41"/>
      <c r="O160" s="40"/>
      <c r="P160" s="41"/>
      <c r="Q160" s="40"/>
      <c r="R160" s="40"/>
      <c r="S160" s="41"/>
      <c r="T160" s="40"/>
      <c r="U160" s="41"/>
      <c r="V160" s="40"/>
      <c r="W160" s="40"/>
      <c r="X160" s="41"/>
      <c r="Y160" s="40"/>
      <c r="Z160" s="41"/>
      <c r="AA160" s="40"/>
      <c r="AB160" s="40"/>
      <c r="AC160" s="41"/>
      <c r="AD160" s="40"/>
      <c r="AE160" s="41"/>
      <c r="AF160" s="40"/>
      <c r="AG160" s="40"/>
      <c r="AH160" s="40"/>
      <c r="AI160" s="40"/>
      <c r="AJ160" s="41"/>
      <c r="AK160" s="41"/>
      <c r="AL160" s="42"/>
      <c r="AM160" s="41"/>
      <c r="AN160" s="41"/>
      <c r="AO160" s="41"/>
      <c r="AP160" s="42"/>
      <c r="AQ160" s="41"/>
      <c r="AR160" s="41"/>
      <c r="AS160" s="41"/>
      <c r="AT160" s="42"/>
      <c r="AU160" s="41"/>
      <c r="AV160" s="41"/>
      <c r="AW160" s="41"/>
      <c r="AX160" s="41"/>
      <c r="AY160" s="43"/>
    </row>
    <row r="161" spans="2:51" ht="21.75" customHeight="1">
      <c r="B161" s="35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40"/>
      <c r="AJ161" s="41"/>
      <c r="AK161" s="41"/>
      <c r="AL161" s="42"/>
      <c r="AM161" s="41"/>
      <c r="AN161" s="41"/>
      <c r="AO161" s="41"/>
      <c r="AP161" s="42"/>
      <c r="AQ161" s="41"/>
      <c r="AR161" s="41"/>
      <c r="AS161" s="41"/>
      <c r="AT161" s="42"/>
      <c r="AU161" s="41"/>
      <c r="AV161" s="42"/>
      <c r="AW161" s="42"/>
      <c r="AX161" s="42"/>
      <c r="AY161" s="43"/>
    </row>
    <row r="162" spans="2:51" ht="21.75" customHeight="1">
      <c r="B162" s="35"/>
      <c r="C162" s="40"/>
      <c r="D162" s="41"/>
      <c r="E162" s="40"/>
      <c r="F162" s="41"/>
      <c r="G162" s="40"/>
      <c r="H162" s="40"/>
      <c r="I162" s="41"/>
      <c r="J162" s="40"/>
      <c r="K162" s="41"/>
      <c r="L162" s="40"/>
      <c r="M162" s="40"/>
      <c r="N162" s="41"/>
      <c r="O162" s="40"/>
      <c r="P162" s="41"/>
      <c r="Q162" s="40"/>
      <c r="R162" s="40"/>
      <c r="S162" s="41"/>
      <c r="T162" s="40"/>
      <c r="U162" s="41"/>
      <c r="V162" s="40"/>
      <c r="W162" s="40"/>
      <c r="X162" s="41"/>
      <c r="Y162" s="40"/>
      <c r="Z162" s="41"/>
      <c r="AA162" s="40"/>
      <c r="AB162" s="40"/>
      <c r="AC162" s="41"/>
      <c r="AD162" s="40"/>
      <c r="AE162" s="41"/>
      <c r="AF162" s="40"/>
      <c r="AG162" s="40"/>
      <c r="AH162" s="40"/>
      <c r="AI162" s="40"/>
      <c r="AJ162" s="41"/>
      <c r="AK162" s="41"/>
      <c r="AL162" s="42"/>
      <c r="AM162" s="41"/>
      <c r="AN162" s="41"/>
      <c r="AO162" s="41"/>
      <c r="AP162" s="42"/>
      <c r="AQ162" s="41"/>
      <c r="AR162" s="41"/>
      <c r="AS162" s="41"/>
      <c r="AT162" s="42"/>
      <c r="AU162" s="41"/>
      <c r="AV162" s="41"/>
      <c r="AW162" s="41"/>
      <c r="AX162" s="41"/>
      <c r="AY162" s="43"/>
    </row>
    <row r="163" spans="2:51" ht="21.75" customHeight="1">
      <c r="B163" s="35"/>
      <c r="C163" s="40"/>
      <c r="D163" s="41"/>
      <c r="E163" s="40"/>
      <c r="F163" s="41"/>
      <c r="G163" s="40"/>
      <c r="H163" s="40"/>
      <c r="I163" s="41"/>
      <c r="J163" s="40"/>
      <c r="K163" s="41"/>
      <c r="L163" s="40"/>
      <c r="M163" s="40"/>
      <c r="N163" s="41"/>
      <c r="O163" s="40"/>
      <c r="P163" s="41"/>
      <c r="Q163" s="40"/>
      <c r="R163" s="40"/>
      <c r="S163" s="41"/>
      <c r="T163" s="40"/>
      <c r="U163" s="41"/>
      <c r="V163" s="40"/>
      <c r="W163" s="40"/>
      <c r="X163" s="41"/>
      <c r="Y163" s="40"/>
      <c r="Z163" s="41"/>
      <c r="AA163" s="40"/>
      <c r="AB163" s="40"/>
      <c r="AC163" s="41"/>
      <c r="AD163" s="40"/>
      <c r="AE163" s="41"/>
      <c r="AF163" s="40"/>
      <c r="AG163" s="40"/>
      <c r="AH163" s="40"/>
      <c r="AI163" s="40"/>
      <c r="AJ163" s="41"/>
      <c r="AK163" s="41"/>
      <c r="AL163" s="42"/>
      <c r="AM163" s="41"/>
      <c r="AN163" s="41"/>
      <c r="AO163" s="41"/>
      <c r="AP163" s="42"/>
      <c r="AQ163" s="41"/>
      <c r="AR163" s="41"/>
      <c r="AS163" s="41"/>
      <c r="AT163" s="42"/>
      <c r="AU163" s="41"/>
      <c r="AV163" s="41"/>
      <c r="AW163" s="41"/>
      <c r="AX163" s="41"/>
      <c r="AY163" s="43"/>
    </row>
    <row r="164" spans="2:51" ht="21.75" customHeight="1">
      <c r="B164" s="35"/>
      <c r="C164" s="40"/>
      <c r="D164" s="41"/>
      <c r="E164" s="40"/>
      <c r="F164" s="41"/>
      <c r="G164" s="40"/>
      <c r="H164" s="40"/>
      <c r="I164" s="41"/>
      <c r="J164" s="40"/>
      <c r="K164" s="41"/>
      <c r="L164" s="40"/>
      <c r="M164" s="40"/>
      <c r="N164" s="41"/>
      <c r="O164" s="40"/>
      <c r="P164" s="41"/>
      <c r="Q164" s="40"/>
      <c r="R164" s="40"/>
      <c r="S164" s="41"/>
      <c r="T164" s="40"/>
      <c r="U164" s="41"/>
      <c r="V164" s="40"/>
      <c r="W164" s="40"/>
      <c r="X164" s="41"/>
      <c r="Y164" s="40"/>
      <c r="Z164" s="41"/>
      <c r="AA164" s="40"/>
      <c r="AB164" s="40"/>
      <c r="AC164" s="41"/>
      <c r="AD164" s="40"/>
      <c r="AE164" s="41"/>
      <c r="AF164" s="40"/>
      <c r="AG164" s="40"/>
      <c r="AH164" s="40"/>
      <c r="AI164" s="40"/>
      <c r="AJ164" s="41"/>
      <c r="AK164" s="41"/>
      <c r="AL164" s="42"/>
      <c r="AM164" s="41"/>
      <c r="AN164" s="41"/>
      <c r="AO164" s="41"/>
      <c r="AP164" s="42"/>
      <c r="AQ164" s="41"/>
      <c r="AR164" s="41"/>
      <c r="AS164" s="41"/>
      <c r="AT164" s="42"/>
      <c r="AU164" s="41"/>
      <c r="AV164" s="41"/>
      <c r="AW164" s="41"/>
      <c r="AX164" s="41"/>
      <c r="AY164" s="43"/>
    </row>
    <row r="165" spans="2:51" ht="21.75" customHeight="1">
      <c r="B165" s="35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40"/>
      <c r="AJ165" s="41"/>
      <c r="AK165" s="41"/>
      <c r="AL165" s="42"/>
      <c r="AM165" s="41"/>
      <c r="AN165" s="41"/>
      <c r="AO165" s="41"/>
      <c r="AP165" s="42"/>
      <c r="AQ165" s="41"/>
      <c r="AR165" s="41"/>
      <c r="AS165" s="41"/>
      <c r="AT165" s="42"/>
      <c r="AU165" s="41"/>
      <c r="AV165" s="42"/>
      <c r="AW165" s="42"/>
      <c r="AX165" s="42"/>
      <c r="AY165" s="43"/>
    </row>
    <row r="166" spans="2:51" ht="21.75" customHeight="1">
      <c r="B166" s="35"/>
      <c r="C166" s="40"/>
      <c r="D166" s="41"/>
      <c r="E166" s="40"/>
      <c r="F166" s="41"/>
      <c r="G166" s="40"/>
      <c r="H166" s="40"/>
      <c r="I166" s="41"/>
      <c r="J166" s="40"/>
      <c r="K166" s="41"/>
      <c r="L166" s="40"/>
      <c r="M166" s="40"/>
      <c r="N166" s="41"/>
      <c r="O166" s="40"/>
      <c r="P166" s="41"/>
      <c r="Q166" s="40"/>
      <c r="R166" s="40"/>
      <c r="S166" s="41"/>
      <c r="T166" s="40"/>
      <c r="U166" s="41"/>
      <c r="V166" s="40"/>
      <c r="W166" s="40"/>
      <c r="X166" s="41"/>
      <c r="Y166" s="40"/>
      <c r="Z166" s="41"/>
      <c r="AA166" s="40"/>
      <c r="AB166" s="40"/>
      <c r="AC166" s="41"/>
      <c r="AD166" s="40"/>
      <c r="AE166" s="41"/>
      <c r="AF166" s="40"/>
      <c r="AG166" s="40"/>
      <c r="AH166" s="40"/>
      <c r="AI166" s="40"/>
      <c r="AJ166" s="41"/>
      <c r="AK166" s="41"/>
      <c r="AL166" s="42"/>
      <c r="AM166" s="41"/>
      <c r="AN166" s="41"/>
      <c r="AO166" s="41"/>
      <c r="AP166" s="42"/>
      <c r="AQ166" s="41"/>
      <c r="AR166" s="41"/>
      <c r="AS166" s="41"/>
      <c r="AT166" s="42"/>
      <c r="AU166" s="41"/>
      <c r="AV166" s="41"/>
      <c r="AW166" s="41"/>
      <c r="AX166" s="41"/>
      <c r="AY166" s="43"/>
    </row>
    <row r="167" spans="2:51" ht="21.75" customHeight="1">
      <c r="B167" s="35"/>
      <c r="C167" s="40"/>
      <c r="D167" s="41"/>
      <c r="E167" s="40"/>
      <c r="F167" s="41"/>
      <c r="G167" s="40"/>
      <c r="H167" s="40"/>
      <c r="I167" s="41"/>
      <c r="J167" s="40"/>
      <c r="K167" s="41"/>
      <c r="L167" s="40"/>
      <c r="M167" s="40"/>
      <c r="N167" s="41"/>
      <c r="O167" s="40"/>
      <c r="P167" s="41"/>
      <c r="Q167" s="40"/>
      <c r="R167" s="40"/>
      <c r="S167" s="41"/>
      <c r="T167" s="40"/>
      <c r="U167" s="41"/>
      <c r="V167" s="40"/>
      <c r="W167" s="40"/>
      <c r="X167" s="41"/>
      <c r="Y167" s="40"/>
      <c r="Z167" s="41"/>
      <c r="AA167" s="40"/>
      <c r="AB167" s="40"/>
      <c r="AC167" s="41"/>
      <c r="AD167" s="40"/>
      <c r="AE167" s="41"/>
      <c r="AF167" s="40"/>
      <c r="AG167" s="40"/>
      <c r="AH167" s="40"/>
      <c r="AI167" s="40"/>
      <c r="AJ167" s="41"/>
      <c r="AK167" s="41"/>
      <c r="AL167" s="42"/>
      <c r="AM167" s="41"/>
      <c r="AN167" s="41"/>
      <c r="AO167" s="41"/>
      <c r="AP167" s="42"/>
      <c r="AQ167" s="41"/>
      <c r="AR167" s="41"/>
      <c r="AS167" s="41"/>
      <c r="AT167" s="42"/>
      <c r="AU167" s="41"/>
      <c r="AV167" s="41"/>
      <c r="AW167" s="41"/>
      <c r="AX167" s="41"/>
      <c r="AY167" s="43"/>
    </row>
    <row r="168" spans="2:51" ht="21.75" customHeight="1">
      <c r="B168" s="35"/>
      <c r="C168" s="40"/>
      <c r="D168" s="41"/>
      <c r="E168" s="40"/>
      <c r="F168" s="41"/>
      <c r="G168" s="40"/>
      <c r="H168" s="40"/>
      <c r="I168" s="41"/>
      <c r="J168" s="40"/>
      <c r="K168" s="41"/>
      <c r="L168" s="40"/>
      <c r="M168" s="40"/>
      <c r="N168" s="41"/>
      <c r="O168" s="40"/>
      <c r="P168" s="41"/>
      <c r="Q168" s="40"/>
      <c r="R168" s="40"/>
      <c r="S168" s="41"/>
      <c r="T168" s="40"/>
      <c r="U168" s="41"/>
      <c r="V168" s="40"/>
      <c r="W168" s="40"/>
      <c r="X168" s="41"/>
      <c r="Y168" s="40"/>
      <c r="Z168" s="41"/>
      <c r="AA168" s="40"/>
      <c r="AB168" s="40"/>
      <c r="AC168" s="41"/>
      <c r="AD168" s="40"/>
      <c r="AE168" s="41"/>
      <c r="AF168" s="40"/>
      <c r="AG168" s="40"/>
      <c r="AH168" s="40"/>
      <c r="AI168" s="40"/>
      <c r="AJ168" s="41"/>
      <c r="AK168" s="41"/>
      <c r="AL168" s="42"/>
      <c r="AM168" s="41"/>
      <c r="AN168" s="41"/>
      <c r="AO168" s="41"/>
      <c r="AP168" s="42"/>
      <c r="AQ168" s="41"/>
      <c r="AR168" s="41"/>
      <c r="AS168" s="41"/>
      <c r="AT168" s="42"/>
      <c r="AU168" s="41"/>
      <c r="AV168" s="41"/>
      <c r="AW168" s="41"/>
      <c r="AX168" s="41"/>
      <c r="AY168" s="43"/>
    </row>
  </sheetData>
  <sheetProtection sheet="1" objects="1" scenarios="1"/>
  <mergeCells count="238">
    <mergeCell ref="B1:AF1"/>
    <mergeCell ref="AI1:AY1"/>
    <mergeCell ref="B2:AF2"/>
    <mergeCell ref="AI2:AY2"/>
    <mergeCell ref="B3:B4"/>
    <mergeCell ref="C3:G4"/>
    <mergeCell ref="H3:L4"/>
    <mergeCell ref="M3:Q4"/>
    <mergeCell ref="R3:V4"/>
    <mergeCell ref="W3:AA4"/>
    <mergeCell ref="AR3:AT3"/>
    <mergeCell ref="AU3:AU4"/>
    <mergeCell ref="AV3:AV4"/>
    <mergeCell ref="AW3:AW4"/>
    <mergeCell ref="AX3:AX4"/>
    <mergeCell ref="AY3:AY4"/>
    <mergeCell ref="AB3:AF4"/>
    <mergeCell ref="AI3:AI4"/>
    <mergeCell ref="AJ3:AL3"/>
    <mergeCell ref="AM3:AM4"/>
    <mergeCell ref="AN3:AP3"/>
    <mergeCell ref="AQ3:AQ4"/>
    <mergeCell ref="B5:B8"/>
    <mergeCell ref="C5:G5"/>
    <mergeCell ref="H5:L5"/>
    <mergeCell ref="M5:Q5"/>
    <mergeCell ref="R5:V5"/>
    <mergeCell ref="W5:AA5"/>
    <mergeCell ref="C6:C8"/>
    <mergeCell ref="G6:G8"/>
    <mergeCell ref="H6:H8"/>
    <mergeCell ref="L6:L8"/>
    <mergeCell ref="M6:M8"/>
    <mergeCell ref="Q6:Q8"/>
    <mergeCell ref="R6:R8"/>
    <mergeCell ref="V6:V8"/>
    <mergeCell ref="W6:W8"/>
    <mergeCell ref="AA6:AA8"/>
    <mergeCell ref="AW5:AW8"/>
    <mergeCell ref="AX5:AX8"/>
    <mergeCell ref="AY5:AY8"/>
    <mergeCell ref="AN5:AN8"/>
    <mergeCell ref="AO5:AO8"/>
    <mergeCell ref="AP5:AP8"/>
    <mergeCell ref="AQ5:AQ8"/>
    <mergeCell ref="AR5:AR8"/>
    <mergeCell ref="AS5:AS8"/>
    <mergeCell ref="AT5:AT8"/>
    <mergeCell ref="AU5:AU8"/>
    <mergeCell ref="AV5:AV8"/>
    <mergeCell ref="AB5:AF5"/>
    <mergeCell ref="AI5:AI8"/>
    <mergeCell ref="AJ5:AJ8"/>
    <mergeCell ref="AK5:AK8"/>
    <mergeCell ref="AL5:AL8"/>
    <mergeCell ref="AM5:AM8"/>
    <mergeCell ref="AB6:AB8"/>
    <mergeCell ref="AF6:AF8"/>
    <mergeCell ref="B9:B12"/>
    <mergeCell ref="C9:G9"/>
    <mergeCell ref="H9:L9"/>
    <mergeCell ref="M9:Q9"/>
    <mergeCell ref="R9:V9"/>
    <mergeCell ref="W9:AA9"/>
    <mergeCell ref="C10:C12"/>
    <mergeCell ref="G10:G12"/>
    <mergeCell ref="H10:H12"/>
    <mergeCell ref="L10:L12"/>
    <mergeCell ref="M10:M12"/>
    <mergeCell ref="Q10:Q12"/>
    <mergeCell ref="R10:R12"/>
    <mergeCell ref="V10:V12"/>
    <mergeCell ref="W10:W12"/>
    <mergeCell ref="AA10:AA12"/>
    <mergeCell ref="AW9:AW12"/>
    <mergeCell ref="AX9:AX12"/>
    <mergeCell ref="AY9:AY12"/>
    <mergeCell ref="AN9:AN12"/>
    <mergeCell ref="AO9:AO12"/>
    <mergeCell ref="AP9:AP12"/>
    <mergeCell ref="AQ9:AQ12"/>
    <mergeCell ref="AR9:AR12"/>
    <mergeCell ref="AS9:AS12"/>
    <mergeCell ref="AT9:AT12"/>
    <mergeCell ref="AU9:AU12"/>
    <mergeCell ref="AV9:AV12"/>
    <mergeCell ref="AB9:AF9"/>
    <mergeCell ref="AI9:AI12"/>
    <mergeCell ref="AJ9:AJ12"/>
    <mergeCell ref="AK9:AK12"/>
    <mergeCell ref="AL9:AL12"/>
    <mergeCell ref="AM9:AM12"/>
    <mergeCell ref="AB10:AB12"/>
    <mergeCell ref="AF10:AF12"/>
    <mergeCell ref="B13:B16"/>
    <mergeCell ref="C13:G13"/>
    <mergeCell ref="H13:L13"/>
    <mergeCell ref="M13:Q13"/>
    <mergeCell ref="R13:V13"/>
    <mergeCell ref="W13:AA13"/>
    <mergeCell ref="C14:C16"/>
    <mergeCell ref="G14:G16"/>
    <mergeCell ref="H14:H16"/>
    <mergeCell ref="L14:L16"/>
    <mergeCell ref="M14:M16"/>
    <mergeCell ref="Q14:Q16"/>
    <mergeCell ref="R14:R16"/>
    <mergeCell ref="V14:V16"/>
    <mergeCell ref="W14:W16"/>
    <mergeCell ref="AA14:AA16"/>
    <mergeCell ref="AW13:AW16"/>
    <mergeCell ref="AX13:AX16"/>
    <mergeCell ref="AY13:AY16"/>
    <mergeCell ref="AN13:AN16"/>
    <mergeCell ref="AO13:AO16"/>
    <mergeCell ref="AP13:AP16"/>
    <mergeCell ref="AQ13:AQ16"/>
    <mergeCell ref="AR13:AR16"/>
    <mergeCell ref="AS13:AS16"/>
    <mergeCell ref="AT13:AT16"/>
    <mergeCell ref="AU13:AU16"/>
    <mergeCell ref="AV13:AV16"/>
    <mergeCell ref="AB13:AF13"/>
    <mergeCell ref="AI13:AI16"/>
    <mergeCell ref="AJ13:AJ16"/>
    <mergeCell ref="AK13:AK16"/>
    <mergeCell ref="AL13:AL16"/>
    <mergeCell ref="AM13:AM16"/>
    <mergeCell ref="AB14:AB16"/>
    <mergeCell ref="AF14:AF16"/>
    <mergeCell ref="B17:B20"/>
    <mergeCell ref="C17:G17"/>
    <mergeCell ref="H17:L17"/>
    <mergeCell ref="M17:Q17"/>
    <mergeCell ref="R17:V17"/>
    <mergeCell ref="W17:AA17"/>
    <mergeCell ref="C18:C20"/>
    <mergeCell ref="G18:G20"/>
    <mergeCell ref="H18:H20"/>
    <mergeCell ref="L18:L20"/>
    <mergeCell ref="M18:M20"/>
    <mergeCell ref="Q18:Q20"/>
    <mergeCell ref="R18:R20"/>
    <mergeCell ref="V18:V20"/>
    <mergeCell ref="W18:W20"/>
    <mergeCell ref="AA18:AA20"/>
    <mergeCell ref="AW17:AW20"/>
    <mergeCell ref="AX17:AX20"/>
    <mergeCell ref="AY17:AY20"/>
    <mergeCell ref="AN17:AN20"/>
    <mergeCell ref="AO17:AO20"/>
    <mergeCell ref="AP17:AP20"/>
    <mergeCell ref="AQ17:AQ20"/>
    <mergeCell ref="AR17:AR20"/>
    <mergeCell ref="AS17:AS20"/>
    <mergeCell ref="AT17:AT20"/>
    <mergeCell ref="AU17:AU20"/>
    <mergeCell ref="AV17:AV20"/>
    <mergeCell ref="AB17:AF17"/>
    <mergeCell ref="AI17:AI20"/>
    <mergeCell ref="AJ17:AJ20"/>
    <mergeCell ref="AK17:AK20"/>
    <mergeCell ref="AL17:AL20"/>
    <mergeCell ref="AM17:AM20"/>
    <mergeCell ref="AB18:AB20"/>
    <mergeCell ref="AF18:AF20"/>
    <mergeCell ref="B21:B24"/>
    <mergeCell ref="C21:G21"/>
    <mergeCell ref="H21:L21"/>
    <mergeCell ref="M21:Q21"/>
    <mergeCell ref="R21:V21"/>
    <mergeCell ref="W21:AA21"/>
    <mergeCell ref="C22:C24"/>
    <mergeCell ref="G22:G24"/>
    <mergeCell ref="H22:H24"/>
    <mergeCell ref="L22:L24"/>
    <mergeCell ref="M22:M24"/>
    <mergeCell ref="Q22:Q24"/>
    <mergeCell ref="R22:R24"/>
    <mergeCell ref="V22:V24"/>
    <mergeCell ref="W22:W24"/>
    <mergeCell ref="AA22:AA24"/>
    <mergeCell ref="AW21:AW24"/>
    <mergeCell ref="AX21:AX24"/>
    <mergeCell ref="AY21:AY24"/>
    <mergeCell ref="AN21:AN24"/>
    <mergeCell ref="AO21:AO24"/>
    <mergeCell ref="AP21:AP24"/>
    <mergeCell ref="AQ21:AQ24"/>
    <mergeCell ref="AR21:AR24"/>
    <mergeCell ref="AS21:AS24"/>
    <mergeCell ref="AT21:AT24"/>
    <mergeCell ref="AU21:AU24"/>
    <mergeCell ref="AV21:AV24"/>
    <mergeCell ref="AB21:AF21"/>
    <mergeCell ref="AI21:AI24"/>
    <mergeCell ref="AJ21:AJ24"/>
    <mergeCell ref="AK21:AK24"/>
    <mergeCell ref="AL21:AL24"/>
    <mergeCell ref="AM21:AM24"/>
    <mergeCell ref="AB22:AB24"/>
    <mergeCell ref="AF22:AF24"/>
    <mergeCell ref="B25:B28"/>
    <mergeCell ref="C25:G25"/>
    <mergeCell ref="H25:L25"/>
    <mergeCell ref="M25:Q25"/>
    <mergeCell ref="R25:V25"/>
    <mergeCell ref="W25:AA25"/>
    <mergeCell ref="C26:C28"/>
    <mergeCell ref="G26:G28"/>
    <mergeCell ref="H26:H28"/>
    <mergeCell ref="L26:L28"/>
    <mergeCell ref="M26:M28"/>
    <mergeCell ref="Q26:Q28"/>
    <mergeCell ref="R26:R28"/>
    <mergeCell ref="V26:V28"/>
    <mergeCell ref="W26:W28"/>
    <mergeCell ref="AA26:AA28"/>
    <mergeCell ref="AX25:AX28"/>
    <mergeCell ref="AY25:AY28"/>
    <mergeCell ref="AN25:AN28"/>
    <mergeCell ref="AO25:AO28"/>
    <mergeCell ref="AP25:AP28"/>
    <mergeCell ref="AQ25:AQ28"/>
    <mergeCell ref="AR25:AR28"/>
    <mergeCell ref="AS25:AS28"/>
    <mergeCell ref="AT25:AT28"/>
    <mergeCell ref="AU25:AU28"/>
    <mergeCell ref="AV25:AV28"/>
    <mergeCell ref="AB25:AF25"/>
    <mergeCell ref="AI25:AI28"/>
    <mergeCell ref="AJ25:AJ28"/>
    <mergeCell ref="AK25:AK28"/>
    <mergeCell ref="AL25:AL28"/>
    <mergeCell ref="AM25:AM28"/>
    <mergeCell ref="AB26:AB28"/>
    <mergeCell ref="AF26:AF28"/>
    <mergeCell ref="AW25:AW2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BC200"/>
  <sheetViews>
    <sheetView zoomScale="70" zoomScaleNormal="70" zoomScalePageLayoutView="0" workbookViewId="0" topLeftCell="A2">
      <selection activeCell="B3" sqref="B3:B4"/>
    </sheetView>
  </sheetViews>
  <sheetFormatPr defaultColWidth="9.140625" defaultRowHeight="15"/>
  <cols>
    <col min="1" max="1" width="1.421875" style="45" customWidth="1"/>
    <col min="2" max="2" width="15.57421875" style="45" customWidth="1"/>
    <col min="3" max="38" width="3.57421875" style="45" customWidth="1"/>
    <col min="39" max="39" width="15.57421875" style="45" customWidth="1"/>
    <col min="40" max="41" width="5.57421875" style="45" customWidth="1"/>
    <col min="42" max="43" width="9.57421875" style="45" customWidth="1"/>
    <col min="44" max="45" width="5.57421875" style="45" customWidth="1"/>
    <col min="46" max="47" width="9.57421875" style="45" customWidth="1"/>
    <col min="48" max="49" width="5.57421875" style="45" customWidth="1"/>
    <col min="50" max="53" width="9.57421875" style="45" customWidth="1"/>
    <col min="54" max="54" width="15.57421875" style="45" customWidth="1"/>
    <col min="55" max="55" width="9.57421875" style="45" customWidth="1"/>
    <col min="56" max="16384" width="9.00390625" style="45" customWidth="1"/>
  </cols>
  <sheetData>
    <row r="1" spans="2:55" ht="24.75" customHeight="1">
      <c r="B1" s="307" t="s">
        <v>26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44"/>
      <c r="AM1" s="257" t="str">
        <f>B1</f>
        <v>トリム３０歳</v>
      </c>
      <c r="AN1" s="257"/>
      <c r="AO1" s="257"/>
      <c r="AP1" s="257"/>
      <c r="AQ1" s="257"/>
      <c r="AR1" s="257"/>
      <c r="AS1" s="257"/>
      <c r="AT1" s="257"/>
      <c r="AU1" s="257"/>
      <c r="AV1" s="257"/>
      <c r="AW1" s="257"/>
      <c r="AX1" s="257"/>
      <c r="AY1" s="257"/>
      <c r="AZ1" s="257"/>
      <c r="BA1" s="257"/>
      <c r="BB1" s="257"/>
      <c r="BC1" s="257"/>
    </row>
    <row r="2" spans="2:55" ht="24.75" customHeight="1" thickBot="1">
      <c r="B2" s="308" t="s">
        <v>68</v>
      </c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08"/>
      <c r="AI2" s="308"/>
      <c r="AJ2" s="308"/>
      <c r="AK2" s="308"/>
      <c r="AL2" s="44"/>
      <c r="AM2" s="308" t="str">
        <f>B2</f>
        <v>Ｉ コート    Ｇグループ</v>
      </c>
      <c r="AN2" s="308"/>
      <c r="AO2" s="308"/>
      <c r="AP2" s="308"/>
      <c r="AQ2" s="308"/>
      <c r="AR2" s="308"/>
      <c r="AS2" s="308"/>
      <c r="AT2" s="308"/>
      <c r="AU2" s="308"/>
      <c r="AV2" s="308"/>
      <c r="AW2" s="308"/>
      <c r="AX2" s="308"/>
      <c r="AY2" s="308"/>
      <c r="AZ2" s="308"/>
      <c r="BA2" s="308"/>
      <c r="BB2" s="308"/>
      <c r="BC2" s="308"/>
    </row>
    <row r="3" spans="2:55" ht="24.75" customHeight="1">
      <c r="B3" s="309"/>
      <c r="C3" s="311" t="str">
        <f>'[1]ﾄﾘﾑ30'!$D$171</f>
        <v>WIN</v>
      </c>
      <c r="D3" s="312"/>
      <c r="E3" s="312"/>
      <c r="F3" s="312"/>
      <c r="G3" s="312"/>
      <c r="H3" s="312" t="str">
        <f>'[1]ﾄﾘﾑ30'!$D$172</f>
        <v>MSG T</v>
      </c>
      <c r="I3" s="312"/>
      <c r="J3" s="312"/>
      <c r="K3" s="312"/>
      <c r="L3" s="312"/>
      <c r="M3" s="312" t="str">
        <f>'[1]ﾄﾘﾑ30'!$D$173</f>
        <v>サンライズ E</v>
      </c>
      <c r="N3" s="312"/>
      <c r="O3" s="312"/>
      <c r="P3" s="312"/>
      <c r="Q3" s="312"/>
      <c r="R3" s="312" t="str">
        <f>'[1]ﾄﾘﾑ30'!$G$174</f>
        <v>The☆Puma's</v>
      </c>
      <c r="S3" s="312"/>
      <c r="T3" s="312"/>
      <c r="U3" s="312"/>
      <c r="V3" s="312"/>
      <c r="W3" s="312" t="str">
        <f>'[1]ﾄﾘﾑ30'!$G$173</f>
        <v>りすとらーず</v>
      </c>
      <c r="X3" s="312"/>
      <c r="Y3" s="312"/>
      <c r="Z3" s="312"/>
      <c r="AA3" s="312"/>
      <c r="AB3" s="312" t="str">
        <f>'[1]ﾄﾘﾑ30'!$G$172</f>
        <v>９９９(エメラルダス)</v>
      </c>
      <c r="AC3" s="312"/>
      <c r="AD3" s="312"/>
      <c r="AE3" s="312"/>
      <c r="AF3" s="312"/>
      <c r="AG3" s="312" t="str">
        <f>'[1]ﾄﾘﾑ30'!$G$171</f>
        <v>マッキーZOO A</v>
      </c>
      <c r="AH3" s="312"/>
      <c r="AI3" s="312"/>
      <c r="AJ3" s="312"/>
      <c r="AK3" s="324"/>
      <c r="AL3" s="46"/>
      <c r="AM3" s="309"/>
      <c r="AN3" s="319" t="s">
        <v>28</v>
      </c>
      <c r="AO3" s="320"/>
      <c r="AP3" s="320"/>
      <c r="AQ3" s="317" t="s">
        <v>29</v>
      </c>
      <c r="AR3" s="319" t="s">
        <v>69</v>
      </c>
      <c r="AS3" s="320"/>
      <c r="AT3" s="320"/>
      <c r="AU3" s="317" t="s">
        <v>29</v>
      </c>
      <c r="AV3" s="319" t="s">
        <v>31</v>
      </c>
      <c r="AW3" s="320"/>
      <c r="AX3" s="320"/>
      <c r="AY3" s="317" t="s">
        <v>32</v>
      </c>
      <c r="AZ3" s="320" t="s">
        <v>70</v>
      </c>
      <c r="BA3" s="320" t="s">
        <v>71</v>
      </c>
      <c r="BB3" s="322" t="s">
        <v>35</v>
      </c>
      <c r="BC3" s="315" t="s">
        <v>29</v>
      </c>
    </row>
    <row r="4" spans="2:55" ht="24.75" customHeight="1" thickBot="1">
      <c r="B4" s="310"/>
      <c r="C4" s="313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25"/>
      <c r="AL4" s="46"/>
      <c r="AM4" s="310"/>
      <c r="AN4" s="47" t="s">
        <v>37</v>
      </c>
      <c r="AO4" s="48" t="s">
        <v>38</v>
      </c>
      <c r="AP4" s="48" t="s">
        <v>39</v>
      </c>
      <c r="AQ4" s="318"/>
      <c r="AR4" s="47" t="s">
        <v>37</v>
      </c>
      <c r="AS4" s="48" t="s">
        <v>38</v>
      </c>
      <c r="AT4" s="48" t="s">
        <v>39</v>
      </c>
      <c r="AU4" s="318"/>
      <c r="AV4" s="47" t="s">
        <v>37</v>
      </c>
      <c r="AW4" s="48" t="s">
        <v>38</v>
      </c>
      <c r="AX4" s="48" t="s">
        <v>39</v>
      </c>
      <c r="AY4" s="318"/>
      <c r="AZ4" s="321"/>
      <c r="BA4" s="321"/>
      <c r="BB4" s="323"/>
      <c r="BC4" s="316"/>
    </row>
    <row r="5" spans="2:55" ht="18.75" customHeight="1">
      <c r="B5" s="298" t="str">
        <f>C3</f>
        <v>WIN</v>
      </c>
      <c r="C5" s="299"/>
      <c r="D5" s="300"/>
      <c r="E5" s="300"/>
      <c r="F5" s="300"/>
      <c r="G5" s="300"/>
      <c r="H5" s="301">
        <v>8</v>
      </c>
      <c r="I5" s="301"/>
      <c r="J5" s="301"/>
      <c r="K5" s="301"/>
      <c r="L5" s="301"/>
      <c r="M5" s="302">
        <v>0</v>
      </c>
      <c r="N5" s="302"/>
      <c r="O5" s="302"/>
      <c r="P5" s="302"/>
      <c r="Q5" s="302"/>
      <c r="R5" s="301">
        <v>4</v>
      </c>
      <c r="S5" s="301"/>
      <c r="T5" s="301"/>
      <c r="U5" s="301"/>
      <c r="V5" s="301"/>
      <c r="W5" s="301">
        <v>11</v>
      </c>
      <c r="X5" s="301"/>
      <c r="Y5" s="301"/>
      <c r="Z5" s="301"/>
      <c r="AA5" s="301"/>
      <c r="AB5" s="302">
        <v>0</v>
      </c>
      <c r="AC5" s="302"/>
      <c r="AD5" s="302"/>
      <c r="AE5" s="302"/>
      <c r="AF5" s="302"/>
      <c r="AG5" s="301">
        <v>1</v>
      </c>
      <c r="AH5" s="301"/>
      <c r="AI5" s="301"/>
      <c r="AJ5" s="301"/>
      <c r="AK5" s="303"/>
      <c r="AL5" s="49"/>
      <c r="AM5" s="298" t="str">
        <f>B5</f>
        <v>WIN</v>
      </c>
      <c r="AN5" s="290">
        <f>IF(C6&gt;G6,1,0)+IF(H6&gt;L6,1,0)+IF(M6&gt;Q6,1,0)+IF(R6&gt;V6,1,0)+IF(W6&gt;AA6,1,0)+IF(AB6&gt;AF6,1,0)+IF(AG6&gt;AK6,1,0)</f>
        <v>2</v>
      </c>
      <c r="AO5" s="287">
        <f>IF(G6&gt;C6,1,0)+IF(L6&gt;H6,1,0)+IF(Q6&gt;M6,1,0)+IF(V6&gt;R6,1,0)+IF(AA6&gt;W6,1,0)+IF(AF6&gt;AB6,1,0)+IF(AK6&gt;AG6,1,0)</f>
        <v>2</v>
      </c>
      <c r="AP5" s="291">
        <f>SUM(AN5/(AN5+AO5))</f>
        <v>0.5</v>
      </c>
      <c r="AQ5" s="287">
        <f>RANK(AP5,$AP$5:$AP$32,0)</f>
        <v>4</v>
      </c>
      <c r="AR5" s="287">
        <f>SUM(C6+H6+M6+R6+W6+AB6+AG6)</f>
        <v>4</v>
      </c>
      <c r="AS5" s="287">
        <f>SUM(G6+L6+Q6+V6+AA6+AF6+AK6)</f>
        <v>5</v>
      </c>
      <c r="AT5" s="291">
        <f>SUM(AR5/(AR5+AS5))</f>
        <v>0.4444444444444444</v>
      </c>
      <c r="AU5" s="287">
        <f>RANK(AT5,$AT$5:$AT$32,0)</f>
        <v>4</v>
      </c>
      <c r="AV5" s="287">
        <f>SUM(D6+D7+D8+I6+I7+I8+N6+N7+N8+S6+S7+S8+X6+X7+X8+AC6+AC7+AC8+AH6+AH7+AH8)</f>
        <v>115</v>
      </c>
      <c r="AW5" s="287">
        <f>SUM(F6+F7+F8+K6+K7+K8+P6+P7+P8+U6+U7+U8+Z6+Z7+Z8+AE6+AE7+AE8+AJ6+AJ7+AJ8)</f>
        <v>130</v>
      </c>
      <c r="AX5" s="291">
        <f>SUM(AV5/(AV5+AW5))</f>
        <v>0.46938775510204084</v>
      </c>
      <c r="AY5" s="287">
        <f>RANK(AX5,$AX$5:$AX$32,0)</f>
        <v>5</v>
      </c>
      <c r="AZ5" s="291">
        <f>RANK(AP5,$AP$5:$AP$32,1)+AT5</f>
        <v>4.444444444444445</v>
      </c>
      <c r="BA5" s="291">
        <f>RANK(AZ5,$AZ$5:$AZ$32,1)+AX5</f>
        <v>4.469387755102041</v>
      </c>
      <c r="BB5" s="304" t="str">
        <f>AM5</f>
        <v>WIN</v>
      </c>
      <c r="BC5" s="305">
        <f>RANK(BA5,$BA$5:$BA$32)</f>
        <v>4</v>
      </c>
    </row>
    <row r="6" spans="2:55" ht="18.75" customHeight="1">
      <c r="B6" s="276"/>
      <c r="C6" s="306">
        <f>IF(D6&gt;F6,1,0)+IF(D7&gt;F7,1,0)+IF(D8&gt;F8,1,0)</f>
        <v>0</v>
      </c>
      <c r="D6" s="50"/>
      <c r="E6" s="51" t="s">
        <v>72</v>
      </c>
      <c r="F6" s="50"/>
      <c r="G6" s="280">
        <f>IF(F6&gt;D6,1,0)+IF(F7&gt;D7,1,0)+IF(F8&gt;D8,1,0)</f>
        <v>0</v>
      </c>
      <c r="H6" s="262">
        <f>IF(I6&gt;K6,1,0)+IF(I7&gt;K7,1,0)+IF(I8&gt;K8,1,0)</f>
        <v>2</v>
      </c>
      <c r="I6" s="52">
        <v>16</v>
      </c>
      <c r="J6" s="53" t="s">
        <v>72</v>
      </c>
      <c r="K6" s="52">
        <v>14</v>
      </c>
      <c r="L6" s="262">
        <f>IF(K6&gt;I6,1,0)+IF(K7&gt;I7,1,0)+IF(K8&gt;I8,1,0)</f>
        <v>0</v>
      </c>
      <c r="M6" s="264">
        <f>IF(N6&gt;P6,1,0)+IF(N7&gt;P7,1,0)+IF(N8&gt;P8,1,0)</f>
        <v>0</v>
      </c>
      <c r="N6" s="54"/>
      <c r="O6" s="55" t="s">
        <v>72</v>
      </c>
      <c r="P6" s="54"/>
      <c r="Q6" s="264">
        <f>IF(P6&gt;N6,1,0)+IF(P7&gt;N7,1,0)+IF(P8&gt;N8,1,0)</f>
        <v>0</v>
      </c>
      <c r="R6" s="262">
        <f>IF(S6&gt;U6,1,0)+IF(S7&gt;U7,1,0)+IF(S8&gt;U8,1,0)</f>
        <v>0</v>
      </c>
      <c r="S6" s="52">
        <v>12</v>
      </c>
      <c r="T6" s="53" t="s">
        <v>72</v>
      </c>
      <c r="U6" s="52">
        <v>15</v>
      </c>
      <c r="V6" s="262">
        <f>IF(U6&gt;S6,1,0)+IF(U7&gt;S7,1,0)+IF(U8&gt;S8,1,0)</f>
        <v>2</v>
      </c>
      <c r="W6" s="262">
        <f>IF(X6&gt;Z6,1,0)+IF(X7&gt;Z7,1,0)+IF(X8&gt;Z8,1,0)</f>
        <v>0</v>
      </c>
      <c r="X6" s="52">
        <v>12</v>
      </c>
      <c r="Y6" s="53" t="s">
        <v>72</v>
      </c>
      <c r="Z6" s="52">
        <v>15</v>
      </c>
      <c r="AA6" s="262">
        <f>IF(Z6&gt;X6,1,0)+IF(Z7&gt;X7,1,0)+IF(Z8&gt;X8,1,0)</f>
        <v>2</v>
      </c>
      <c r="AB6" s="264">
        <f>IF(AC6&gt;AE6,1,0)+IF(AC7&gt;AE7,1,0)+IF(AC8&gt;AE8,1,0)</f>
        <v>0</v>
      </c>
      <c r="AC6" s="54"/>
      <c r="AD6" s="55" t="s">
        <v>72</v>
      </c>
      <c r="AE6" s="54"/>
      <c r="AF6" s="264">
        <f>IF(AE6&gt;AC6,1,0)+IF(AE7&gt;AC7,1,0)+IF(AE8&gt;AC8,1,0)</f>
        <v>0</v>
      </c>
      <c r="AG6" s="262">
        <f>IF(AH6&gt;AJ6,1,0)+IF(AH7&gt;AJ7,1,0)+IF(AH8&gt;AJ8,1,0)</f>
        <v>2</v>
      </c>
      <c r="AH6" s="52">
        <v>12</v>
      </c>
      <c r="AI6" s="53" t="s">
        <v>72</v>
      </c>
      <c r="AJ6" s="52">
        <v>15</v>
      </c>
      <c r="AK6" s="296">
        <f>IF(AJ6&gt;AH6,1,0)+IF(AJ7&gt;AH7,1,0)+IF(AJ8&gt;AH8,1,0)</f>
        <v>1</v>
      </c>
      <c r="AL6" s="56"/>
      <c r="AM6" s="276"/>
      <c r="AN6" s="278"/>
      <c r="AO6" s="266"/>
      <c r="AP6" s="268"/>
      <c r="AQ6" s="266"/>
      <c r="AR6" s="266"/>
      <c r="AS6" s="266"/>
      <c r="AT6" s="268"/>
      <c r="AU6" s="266"/>
      <c r="AV6" s="266"/>
      <c r="AW6" s="266"/>
      <c r="AX6" s="268"/>
      <c r="AY6" s="266"/>
      <c r="AZ6" s="266"/>
      <c r="BA6" s="266"/>
      <c r="BB6" s="271"/>
      <c r="BC6" s="258"/>
    </row>
    <row r="7" spans="2:55" ht="18.75" customHeight="1">
      <c r="B7" s="276"/>
      <c r="C7" s="306"/>
      <c r="D7" s="50"/>
      <c r="E7" s="51" t="s">
        <v>72</v>
      </c>
      <c r="F7" s="50"/>
      <c r="G7" s="280"/>
      <c r="H7" s="262"/>
      <c r="I7" s="52">
        <v>17</v>
      </c>
      <c r="J7" s="53" t="s">
        <v>72</v>
      </c>
      <c r="K7" s="52">
        <v>16</v>
      </c>
      <c r="L7" s="262"/>
      <c r="M7" s="264"/>
      <c r="N7" s="54"/>
      <c r="O7" s="55" t="s">
        <v>72</v>
      </c>
      <c r="P7" s="54"/>
      <c r="Q7" s="264"/>
      <c r="R7" s="262"/>
      <c r="S7" s="52">
        <v>11</v>
      </c>
      <c r="T7" s="53" t="s">
        <v>72</v>
      </c>
      <c r="U7" s="52">
        <v>15</v>
      </c>
      <c r="V7" s="262"/>
      <c r="W7" s="262"/>
      <c r="X7" s="52">
        <v>5</v>
      </c>
      <c r="Y7" s="53" t="s">
        <v>72</v>
      </c>
      <c r="Z7" s="52">
        <v>15</v>
      </c>
      <c r="AA7" s="262"/>
      <c r="AB7" s="264"/>
      <c r="AC7" s="54"/>
      <c r="AD7" s="55" t="s">
        <v>72</v>
      </c>
      <c r="AE7" s="54"/>
      <c r="AF7" s="264"/>
      <c r="AG7" s="262"/>
      <c r="AH7" s="52">
        <v>15</v>
      </c>
      <c r="AI7" s="53" t="s">
        <v>72</v>
      </c>
      <c r="AJ7" s="52">
        <v>12</v>
      </c>
      <c r="AK7" s="296"/>
      <c r="AL7" s="56"/>
      <c r="AM7" s="276"/>
      <c r="AN7" s="278"/>
      <c r="AO7" s="266"/>
      <c r="AP7" s="268"/>
      <c r="AQ7" s="266"/>
      <c r="AR7" s="266"/>
      <c r="AS7" s="266"/>
      <c r="AT7" s="268"/>
      <c r="AU7" s="266"/>
      <c r="AV7" s="266"/>
      <c r="AW7" s="266"/>
      <c r="AX7" s="268"/>
      <c r="AY7" s="266"/>
      <c r="AZ7" s="266"/>
      <c r="BA7" s="266"/>
      <c r="BB7" s="271"/>
      <c r="BC7" s="258"/>
    </row>
    <row r="8" spans="2:55" ht="18.75" customHeight="1">
      <c r="B8" s="276"/>
      <c r="C8" s="306"/>
      <c r="D8" s="50"/>
      <c r="E8" s="51" t="s">
        <v>72</v>
      </c>
      <c r="F8" s="50"/>
      <c r="G8" s="280"/>
      <c r="H8" s="262"/>
      <c r="I8" s="52"/>
      <c r="J8" s="53" t="s">
        <v>72</v>
      </c>
      <c r="K8" s="52"/>
      <c r="L8" s="262"/>
      <c r="M8" s="264"/>
      <c r="N8" s="54"/>
      <c r="O8" s="55" t="s">
        <v>72</v>
      </c>
      <c r="P8" s="54"/>
      <c r="Q8" s="264"/>
      <c r="R8" s="262"/>
      <c r="S8" s="52"/>
      <c r="T8" s="53" t="s">
        <v>72</v>
      </c>
      <c r="U8" s="52"/>
      <c r="V8" s="262"/>
      <c r="W8" s="262"/>
      <c r="X8" s="52"/>
      <c r="Y8" s="53" t="s">
        <v>72</v>
      </c>
      <c r="Z8" s="52"/>
      <c r="AA8" s="262"/>
      <c r="AB8" s="264"/>
      <c r="AC8" s="54"/>
      <c r="AD8" s="55" t="s">
        <v>72</v>
      </c>
      <c r="AE8" s="54"/>
      <c r="AF8" s="264"/>
      <c r="AG8" s="262"/>
      <c r="AH8" s="52">
        <v>15</v>
      </c>
      <c r="AI8" s="53" t="s">
        <v>72</v>
      </c>
      <c r="AJ8" s="52">
        <v>13</v>
      </c>
      <c r="AK8" s="296"/>
      <c r="AL8" s="56"/>
      <c r="AM8" s="276"/>
      <c r="AN8" s="278"/>
      <c r="AO8" s="266"/>
      <c r="AP8" s="268"/>
      <c r="AQ8" s="266"/>
      <c r="AR8" s="266"/>
      <c r="AS8" s="266"/>
      <c r="AT8" s="268"/>
      <c r="AU8" s="266"/>
      <c r="AV8" s="266"/>
      <c r="AW8" s="266"/>
      <c r="AX8" s="268"/>
      <c r="AY8" s="266"/>
      <c r="AZ8" s="266"/>
      <c r="BA8" s="266"/>
      <c r="BB8" s="288"/>
      <c r="BC8" s="258"/>
    </row>
    <row r="9" spans="2:55" ht="18.75" customHeight="1">
      <c r="B9" s="276" t="str">
        <f>H3</f>
        <v>MSG T</v>
      </c>
      <c r="C9" s="284">
        <f>H5</f>
        <v>8</v>
      </c>
      <c r="D9" s="285"/>
      <c r="E9" s="285"/>
      <c r="F9" s="285"/>
      <c r="G9" s="285"/>
      <c r="H9" s="274"/>
      <c r="I9" s="274"/>
      <c r="J9" s="274"/>
      <c r="K9" s="274"/>
      <c r="L9" s="274"/>
      <c r="M9" s="294">
        <v>12</v>
      </c>
      <c r="N9" s="294"/>
      <c r="O9" s="294"/>
      <c r="P9" s="294"/>
      <c r="Q9" s="294"/>
      <c r="R9" s="297">
        <v>0</v>
      </c>
      <c r="S9" s="297"/>
      <c r="T9" s="297"/>
      <c r="U9" s="297"/>
      <c r="V9" s="297"/>
      <c r="W9" s="297">
        <v>0</v>
      </c>
      <c r="X9" s="297"/>
      <c r="Y9" s="297"/>
      <c r="Z9" s="297"/>
      <c r="AA9" s="297"/>
      <c r="AB9" s="294">
        <v>2</v>
      </c>
      <c r="AC9" s="294"/>
      <c r="AD9" s="294"/>
      <c r="AE9" s="294"/>
      <c r="AF9" s="294"/>
      <c r="AG9" s="294">
        <v>5</v>
      </c>
      <c r="AH9" s="294"/>
      <c r="AI9" s="294"/>
      <c r="AJ9" s="294"/>
      <c r="AK9" s="295"/>
      <c r="AL9" s="49"/>
      <c r="AM9" s="276" t="str">
        <f>B9</f>
        <v>MSG T</v>
      </c>
      <c r="AN9" s="290">
        <f>IF(C10&gt;G10,1,0)+IF(H10&gt;L10,1,0)+IF(M10&gt;Q10,1,0)+IF(R10&gt;V10,1,0)+IF(W10&gt;AA10,1,0)+IF(AB10&gt;AF10,1,0)+IF(AG10&gt;AK10,1,0)</f>
        <v>3</v>
      </c>
      <c r="AO9" s="287">
        <f>IF(G10&gt;C10,1,0)+IF(L10&gt;H10,1,0)+IF(Q10&gt;M10,1,0)+IF(V10&gt;R10,1,0)+IF(AA10&gt;W10,1,0)+IF(AF10&gt;AB10,1,0)+IF(AK10&gt;AG10,1,0)</f>
        <v>1</v>
      </c>
      <c r="AP9" s="291">
        <f>SUM(AN9/(AN9+AO9))</f>
        <v>0.75</v>
      </c>
      <c r="AQ9" s="287">
        <f>RANK(AP9,$AP$5:$AP$32,0)</f>
        <v>2</v>
      </c>
      <c r="AR9" s="266">
        <f>SUM(C10+H10+M10+R10+W10+AB10+AG10)</f>
        <v>6</v>
      </c>
      <c r="AS9" s="266">
        <f>SUM(G10+L10+Q10+V10+AA10+AF10+AK10)</f>
        <v>2</v>
      </c>
      <c r="AT9" s="268">
        <f>SUM(AR9/(AR9+AS9))</f>
        <v>0.75</v>
      </c>
      <c r="AU9" s="266">
        <f>RANK(AT9,$AT$5:$AT$32,0)</f>
        <v>3</v>
      </c>
      <c r="AV9" s="266">
        <f>SUM(D10+D11+D12+I10+I11+I12+N10+N11+N12+S10+S11+S12+X10+X11+X12+AC10+AC11+AC12+AH10+AH11+AH12)</f>
        <v>120</v>
      </c>
      <c r="AW9" s="266">
        <f>SUM(F10+F11+F12+K10+K11+K12+P10+P11+P12+U10+U11+U12+Z10+Z11+Z12+AE10+AE11+AE12+AJ10+AJ11+AJ12)</f>
        <v>93</v>
      </c>
      <c r="AX9" s="268">
        <f>SUM(AV9/(AV9+AW9))</f>
        <v>0.5633802816901409</v>
      </c>
      <c r="AY9" s="287">
        <f>RANK(AX9,$AX$5:$AX$32,0)</f>
        <v>3</v>
      </c>
      <c r="AZ9" s="268">
        <f>RANK(AP9,$AP$5:$AP$32,1)+AT9</f>
        <v>5.75</v>
      </c>
      <c r="BA9" s="268">
        <f>RANK(AZ9,$AZ$5:$AZ$32,1)+AX9</f>
        <v>5.563380281690141</v>
      </c>
      <c r="BB9" s="270" t="str">
        <f>AM9</f>
        <v>MSG T</v>
      </c>
      <c r="BC9" s="258">
        <f>RANK(BA9,$BA$5:$BA$32)</f>
        <v>3</v>
      </c>
    </row>
    <row r="10" spans="2:55" ht="18.75" customHeight="1">
      <c r="B10" s="276"/>
      <c r="C10" s="260">
        <f>IF(D10&gt;F10,1,0)+IF(D11&gt;F11,1,0)+IF(D12&gt;F12,1,0)</f>
        <v>0</v>
      </c>
      <c r="D10" s="57">
        <f>K6</f>
        <v>14</v>
      </c>
      <c r="E10" s="53" t="s">
        <v>72</v>
      </c>
      <c r="F10" s="57">
        <f>I6</f>
        <v>16</v>
      </c>
      <c r="G10" s="262">
        <f>IF(F10&gt;D10,1,0)+IF(F11&gt;D11,1,0)+IF(F12&gt;D12,1,0)</f>
        <v>2</v>
      </c>
      <c r="H10" s="280">
        <f>IF(I10&gt;K10,1,0)+IF(I11&gt;K11,1,0)+IF(I12&gt;K12,1,0)</f>
        <v>0</v>
      </c>
      <c r="I10" s="50"/>
      <c r="J10" s="51" t="s">
        <v>72</v>
      </c>
      <c r="K10" s="50"/>
      <c r="L10" s="280">
        <f>IF(K10&gt;I10,1,0)+IF(K11&gt;I11,1,0)+IF(K12&gt;I12,1,0)</f>
        <v>0</v>
      </c>
      <c r="M10" s="262">
        <f>IF(N10&gt;P10,1,0)+IF(N11&gt;P11,1,0)+IF(N12&gt;P12,1,0)</f>
        <v>2</v>
      </c>
      <c r="N10" s="52">
        <v>15</v>
      </c>
      <c r="O10" s="53" t="s">
        <v>72</v>
      </c>
      <c r="P10" s="52">
        <v>13</v>
      </c>
      <c r="Q10" s="262">
        <f>IF(P10&gt;N10,1,0)+IF(P11&gt;N11,1,0)+IF(P12&gt;N12,1,0)</f>
        <v>0</v>
      </c>
      <c r="R10" s="264">
        <f>IF(S10&gt;U10,1,0)+IF(S11&gt;U11,1,0)+IF(S12&gt;U12,1,0)</f>
        <v>0</v>
      </c>
      <c r="S10" s="54"/>
      <c r="T10" s="55" t="s">
        <v>72</v>
      </c>
      <c r="U10" s="54"/>
      <c r="V10" s="264">
        <f>IF(U10&gt;S10,1,0)+IF(U11&gt;S11,1,0)+IF(U12&gt;S12,1,0)</f>
        <v>0</v>
      </c>
      <c r="W10" s="264">
        <f>IF(X10&gt;Z10,1,0)+IF(X11&gt;Z11,1,0)+IF(X12&gt;Z12,1,0)</f>
        <v>0</v>
      </c>
      <c r="X10" s="54"/>
      <c r="Y10" s="55" t="s">
        <v>72</v>
      </c>
      <c r="Z10" s="54"/>
      <c r="AA10" s="264">
        <f>IF(Z10&gt;X10,1,0)+IF(Z11&gt;X11,1,0)+IF(Z12&gt;X12,1,0)</f>
        <v>0</v>
      </c>
      <c r="AB10" s="262">
        <f>IF(AC10&gt;AE10,1,0)+IF(AC11&gt;AE11,1,0)+IF(AC12&gt;AE12,1,0)</f>
        <v>2</v>
      </c>
      <c r="AC10" s="52">
        <v>15</v>
      </c>
      <c r="AD10" s="53" t="s">
        <v>72</v>
      </c>
      <c r="AE10" s="52">
        <v>10</v>
      </c>
      <c r="AF10" s="262">
        <f>IF(AE10&gt;AC10,1,0)+IF(AE11&gt;AC11,1,0)+IF(AE12&gt;AC12,1,0)</f>
        <v>0</v>
      </c>
      <c r="AG10" s="262">
        <f>IF(AH10&gt;AJ10,1,0)+IF(AH11&gt;AJ11,1,0)+IF(AH12&gt;AJ12,1,0)</f>
        <v>2</v>
      </c>
      <c r="AH10" s="52">
        <v>15</v>
      </c>
      <c r="AI10" s="53" t="s">
        <v>72</v>
      </c>
      <c r="AJ10" s="52">
        <v>13</v>
      </c>
      <c r="AK10" s="296">
        <f>IF(AJ10&gt;AH10,1,0)+IF(AJ11&gt;AH11,1,0)+IF(AJ12&gt;AH12,1,0)</f>
        <v>0</v>
      </c>
      <c r="AL10" s="56"/>
      <c r="AM10" s="276"/>
      <c r="AN10" s="278"/>
      <c r="AO10" s="266"/>
      <c r="AP10" s="268"/>
      <c r="AQ10" s="266"/>
      <c r="AR10" s="266"/>
      <c r="AS10" s="266"/>
      <c r="AT10" s="268"/>
      <c r="AU10" s="266"/>
      <c r="AV10" s="266"/>
      <c r="AW10" s="266"/>
      <c r="AX10" s="268"/>
      <c r="AY10" s="266"/>
      <c r="AZ10" s="266"/>
      <c r="BA10" s="266"/>
      <c r="BB10" s="271"/>
      <c r="BC10" s="258"/>
    </row>
    <row r="11" spans="2:55" ht="18.75" customHeight="1">
      <c r="B11" s="276"/>
      <c r="C11" s="260"/>
      <c r="D11" s="57">
        <f>K7</f>
        <v>16</v>
      </c>
      <c r="E11" s="53" t="s">
        <v>72</v>
      </c>
      <c r="F11" s="57">
        <f>I7</f>
        <v>17</v>
      </c>
      <c r="G11" s="262"/>
      <c r="H11" s="280"/>
      <c r="I11" s="50"/>
      <c r="J11" s="51" t="s">
        <v>46</v>
      </c>
      <c r="K11" s="50"/>
      <c r="L11" s="280"/>
      <c r="M11" s="262"/>
      <c r="N11" s="52">
        <v>15</v>
      </c>
      <c r="O11" s="53" t="s">
        <v>46</v>
      </c>
      <c r="P11" s="52">
        <v>8</v>
      </c>
      <c r="Q11" s="262"/>
      <c r="R11" s="264"/>
      <c r="S11" s="54"/>
      <c r="T11" s="55" t="s">
        <v>46</v>
      </c>
      <c r="U11" s="54"/>
      <c r="V11" s="264"/>
      <c r="W11" s="264"/>
      <c r="X11" s="54"/>
      <c r="Y11" s="55" t="s">
        <v>46</v>
      </c>
      <c r="Z11" s="54"/>
      <c r="AA11" s="264"/>
      <c r="AB11" s="262"/>
      <c r="AC11" s="52">
        <v>15</v>
      </c>
      <c r="AD11" s="53" t="s">
        <v>46</v>
      </c>
      <c r="AE11" s="52">
        <v>7</v>
      </c>
      <c r="AF11" s="262"/>
      <c r="AG11" s="262"/>
      <c r="AH11" s="52">
        <v>15</v>
      </c>
      <c r="AI11" s="53" t="s">
        <v>46</v>
      </c>
      <c r="AJ11" s="52">
        <v>9</v>
      </c>
      <c r="AK11" s="296"/>
      <c r="AL11" s="56"/>
      <c r="AM11" s="276"/>
      <c r="AN11" s="278"/>
      <c r="AO11" s="266"/>
      <c r="AP11" s="268"/>
      <c r="AQ11" s="266"/>
      <c r="AR11" s="266"/>
      <c r="AS11" s="266"/>
      <c r="AT11" s="268"/>
      <c r="AU11" s="266"/>
      <c r="AV11" s="266"/>
      <c r="AW11" s="266"/>
      <c r="AX11" s="268"/>
      <c r="AY11" s="266"/>
      <c r="AZ11" s="266"/>
      <c r="BA11" s="266"/>
      <c r="BB11" s="271"/>
      <c r="BC11" s="258"/>
    </row>
    <row r="12" spans="2:55" ht="18.75" customHeight="1">
      <c r="B12" s="276"/>
      <c r="C12" s="260"/>
      <c r="D12" s="57">
        <f>K8</f>
        <v>0</v>
      </c>
      <c r="E12" s="53" t="s">
        <v>72</v>
      </c>
      <c r="F12" s="57">
        <f>I8</f>
        <v>0</v>
      </c>
      <c r="G12" s="262"/>
      <c r="H12" s="280"/>
      <c r="I12" s="50"/>
      <c r="J12" s="51" t="s">
        <v>72</v>
      </c>
      <c r="K12" s="50"/>
      <c r="L12" s="280"/>
      <c r="M12" s="262"/>
      <c r="N12" s="52"/>
      <c r="O12" s="53" t="s">
        <v>72</v>
      </c>
      <c r="P12" s="52"/>
      <c r="Q12" s="262"/>
      <c r="R12" s="264"/>
      <c r="S12" s="54"/>
      <c r="T12" s="55" t="s">
        <v>72</v>
      </c>
      <c r="U12" s="54"/>
      <c r="V12" s="264"/>
      <c r="W12" s="264"/>
      <c r="X12" s="54"/>
      <c r="Y12" s="55" t="s">
        <v>72</v>
      </c>
      <c r="Z12" s="54"/>
      <c r="AA12" s="264"/>
      <c r="AB12" s="262"/>
      <c r="AC12" s="52"/>
      <c r="AD12" s="53" t="s">
        <v>72</v>
      </c>
      <c r="AE12" s="52"/>
      <c r="AF12" s="262"/>
      <c r="AG12" s="262"/>
      <c r="AH12" s="52"/>
      <c r="AI12" s="53" t="s">
        <v>72</v>
      </c>
      <c r="AJ12" s="52"/>
      <c r="AK12" s="296"/>
      <c r="AL12" s="56"/>
      <c r="AM12" s="276"/>
      <c r="AN12" s="278"/>
      <c r="AO12" s="266"/>
      <c r="AP12" s="268"/>
      <c r="AQ12" s="266"/>
      <c r="AR12" s="266"/>
      <c r="AS12" s="266"/>
      <c r="AT12" s="268"/>
      <c r="AU12" s="266"/>
      <c r="AV12" s="266"/>
      <c r="AW12" s="266"/>
      <c r="AX12" s="268"/>
      <c r="AY12" s="266"/>
      <c r="AZ12" s="266"/>
      <c r="BA12" s="266"/>
      <c r="BB12" s="288"/>
      <c r="BC12" s="258"/>
    </row>
    <row r="13" spans="2:55" ht="18.75" customHeight="1">
      <c r="B13" s="276" t="str">
        <f>M3</f>
        <v>サンライズ E</v>
      </c>
      <c r="C13" s="293">
        <f>M5</f>
        <v>0</v>
      </c>
      <c r="D13" s="273"/>
      <c r="E13" s="273"/>
      <c r="F13" s="273"/>
      <c r="G13" s="273"/>
      <c r="H13" s="285">
        <f>M9</f>
        <v>12</v>
      </c>
      <c r="I13" s="285"/>
      <c r="J13" s="285"/>
      <c r="K13" s="285"/>
      <c r="L13" s="285"/>
      <c r="M13" s="274"/>
      <c r="N13" s="274"/>
      <c r="O13" s="274"/>
      <c r="P13" s="274"/>
      <c r="Q13" s="274"/>
      <c r="R13" s="273">
        <v>0</v>
      </c>
      <c r="S13" s="273"/>
      <c r="T13" s="273"/>
      <c r="U13" s="273"/>
      <c r="V13" s="273"/>
      <c r="W13" s="294">
        <v>3</v>
      </c>
      <c r="X13" s="294"/>
      <c r="Y13" s="294"/>
      <c r="Z13" s="294"/>
      <c r="AA13" s="294"/>
      <c r="AB13" s="294">
        <v>6</v>
      </c>
      <c r="AC13" s="294"/>
      <c r="AD13" s="294"/>
      <c r="AE13" s="294"/>
      <c r="AF13" s="294"/>
      <c r="AG13" s="294">
        <v>9</v>
      </c>
      <c r="AH13" s="294"/>
      <c r="AI13" s="294"/>
      <c r="AJ13" s="294"/>
      <c r="AK13" s="295"/>
      <c r="AL13" s="49"/>
      <c r="AM13" s="276" t="str">
        <f>B13</f>
        <v>サンライズ E</v>
      </c>
      <c r="AN13" s="290">
        <f>IF(C14&gt;G14,1,0)+IF(H14&gt;L14,1,0)+IF(M14&gt;Q14,1,0)+IF(R14&gt;V14,1,0)+IF(W14&gt;AA14,1,0)+IF(AB14&gt;AF14,1,0)+IF(AG14&gt;AK14,1,0)</f>
        <v>1</v>
      </c>
      <c r="AO13" s="287">
        <f>IF(G14&gt;C14,1,0)+IF(L14&gt;H14,1,0)+IF(Q14&gt;M14,1,0)+IF(V14&gt;R14,1,0)+IF(AA14&gt;W14,1,0)+IF(AF14&gt;AB14,1,0)+IF(AK14&gt;AG14,1,0)</f>
        <v>3</v>
      </c>
      <c r="AP13" s="291">
        <f>SUM(AN13/(AN13+AO13))</f>
        <v>0.25</v>
      </c>
      <c r="AQ13" s="287">
        <f>RANK(AP13,$AP$5:$AP$32,0)</f>
        <v>5</v>
      </c>
      <c r="AR13" s="266">
        <f>SUM(C14+H14+M14+R14+W14+AB14+AG14)</f>
        <v>3</v>
      </c>
      <c r="AS13" s="266">
        <f>SUM(G14+L14+Q14+V14+AA14+AF14+AK14)</f>
        <v>7</v>
      </c>
      <c r="AT13" s="268">
        <f>SUM(AR13/(AR13+AS13))</f>
        <v>0.3</v>
      </c>
      <c r="AU13" s="266">
        <f>RANK(AT13,$AT$5:$AT$32,0)</f>
        <v>5</v>
      </c>
      <c r="AV13" s="266">
        <f>SUM(D14+D15+D16+I14+I15+I16+N14+N15+N16+S14+S15+S16+X14+X15+X16+AC14+AC15+AC16+AH14+AH15+AH16)</f>
        <v>126</v>
      </c>
      <c r="AW13" s="266">
        <f>SUM(F14+F15+F16+K14+K15+K16+P14+P15+P16+U14+U15+U16+Z14+Z15+Z16+AE14+AE15+AE16+AJ14+AJ15+AJ16)</f>
        <v>138</v>
      </c>
      <c r="AX13" s="268">
        <f>SUM(AV13/(AV13+AW13))</f>
        <v>0.4772727272727273</v>
      </c>
      <c r="AY13" s="287">
        <f>RANK(AX13,$AX$5:$AX$32,0)</f>
        <v>4</v>
      </c>
      <c r="AZ13" s="268">
        <f>RANK(AP13,$AP$5:$AP$32,1)+AT13</f>
        <v>2.3</v>
      </c>
      <c r="BA13" s="268">
        <f>RANK(AZ13,$AZ$5:$AZ$32,1)+AX13</f>
        <v>2.4772727272727275</v>
      </c>
      <c r="BB13" s="270" t="str">
        <f>AM13</f>
        <v>サンライズ E</v>
      </c>
      <c r="BC13" s="258">
        <f>RANK(BA13,$BA$5:$BA$32)</f>
        <v>5</v>
      </c>
    </row>
    <row r="14" spans="2:55" ht="18.75" customHeight="1">
      <c r="B14" s="276"/>
      <c r="C14" s="286">
        <f>IF(D14&gt;F14,1,0)+IF(D15&gt;F15,1,0)+IF(D16&gt;F16,1,0)</f>
        <v>0</v>
      </c>
      <c r="D14" s="54">
        <f>P6</f>
        <v>0</v>
      </c>
      <c r="E14" s="55" t="s">
        <v>72</v>
      </c>
      <c r="F14" s="54">
        <f>N6</f>
        <v>0</v>
      </c>
      <c r="G14" s="264">
        <f>IF(F14&gt;D14,1,0)+IF(F15&gt;D15,1,0)+IF(F16&gt;D16,1,0)</f>
        <v>0</v>
      </c>
      <c r="H14" s="262">
        <f>IF(I14&gt;K14,1,0)+IF(I15&gt;K15,1,0)+IF(I16&gt;K16,1,0)</f>
        <v>0</v>
      </c>
      <c r="I14" s="57">
        <f>P10</f>
        <v>13</v>
      </c>
      <c r="J14" s="53" t="s">
        <v>72</v>
      </c>
      <c r="K14" s="57">
        <f>N10</f>
        <v>15</v>
      </c>
      <c r="L14" s="262">
        <f>IF(K14&gt;I14,1,0)+IF(K15&gt;I15,1,0)+IF(K16&gt;I16,1,0)</f>
        <v>2</v>
      </c>
      <c r="M14" s="280">
        <f>IF(N14&gt;P14,1,0)+IF(N15&gt;P15,1,0)+IF(N16&gt;P16,1,0)</f>
        <v>0</v>
      </c>
      <c r="N14" s="50"/>
      <c r="O14" s="51" t="s">
        <v>72</v>
      </c>
      <c r="P14" s="50"/>
      <c r="Q14" s="280">
        <f>IF(P14&gt;N14,1,0)+IF(P15&gt;N15,1,0)+IF(P16&gt;N16,1,0)</f>
        <v>0</v>
      </c>
      <c r="R14" s="264">
        <f>IF(S14&gt;U14,1,0)+IF(S15&gt;U15,1,0)+IF(S16&gt;U16,1,0)</f>
        <v>0</v>
      </c>
      <c r="S14" s="54"/>
      <c r="T14" s="55" t="s">
        <v>72</v>
      </c>
      <c r="U14" s="54"/>
      <c r="V14" s="264">
        <f>IF(U14&gt;S14,1,0)+IF(U15&gt;S15,1,0)+IF(U16&gt;S16,1,0)</f>
        <v>0</v>
      </c>
      <c r="W14" s="262">
        <f>IF(X14&gt;Z14,1,0)+IF(X15&gt;Z15,1,0)+IF(X16&gt;Z16,1,0)</f>
        <v>0</v>
      </c>
      <c r="X14" s="52">
        <v>6</v>
      </c>
      <c r="Y14" s="53" t="s">
        <v>72</v>
      </c>
      <c r="Z14" s="52">
        <v>15</v>
      </c>
      <c r="AA14" s="262">
        <f>IF(Z14&gt;X14,1,0)+IF(Z15&gt;X15,1,0)+IF(Z16&gt;X16,1,0)</f>
        <v>2</v>
      </c>
      <c r="AB14" s="262">
        <f>IF(AC14&gt;AE14,1,0)+IF(AC15&gt;AE15,1,0)+IF(AC16&gt;AE16,1,0)</f>
        <v>2</v>
      </c>
      <c r="AC14" s="52">
        <v>15</v>
      </c>
      <c r="AD14" s="53" t="s">
        <v>72</v>
      </c>
      <c r="AE14" s="52">
        <v>11</v>
      </c>
      <c r="AF14" s="262">
        <f>IF(AE14&gt;AC14,1,0)+IF(AE15&gt;AC15,1,0)+IF(AE16&gt;AC16,1,0)</f>
        <v>1</v>
      </c>
      <c r="AG14" s="262">
        <f>IF(AH14&gt;AJ14,1,0)+IF(AH15&gt;AJ15,1,0)+IF(AH16&gt;AJ16,1,0)</f>
        <v>1</v>
      </c>
      <c r="AH14" s="52">
        <v>15</v>
      </c>
      <c r="AI14" s="53" t="s">
        <v>72</v>
      </c>
      <c r="AJ14" s="52">
        <v>9</v>
      </c>
      <c r="AK14" s="296">
        <f>IF(AJ14&gt;AH14,1,0)+IF(AJ15&gt;AH15,1,0)+IF(AJ16&gt;AH16,1,0)</f>
        <v>2</v>
      </c>
      <c r="AL14" s="56"/>
      <c r="AM14" s="276"/>
      <c r="AN14" s="278"/>
      <c r="AO14" s="266"/>
      <c r="AP14" s="268"/>
      <c r="AQ14" s="266"/>
      <c r="AR14" s="266"/>
      <c r="AS14" s="266"/>
      <c r="AT14" s="268"/>
      <c r="AU14" s="266"/>
      <c r="AV14" s="266"/>
      <c r="AW14" s="266"/>
      <c r="AX14" s="268"/>
      <c r="AY14" s="266"/>
      <c r="AZ14" s="266"/>
      <c r="BA14" s="266"/>
      <c r="BB14" s="271"/>
      <c r="BC14" s="258"/>
    </row>
    <row r="15" spans="2:55" ht="18.75" customHeight="1">
      <c r="B15" s="276"/>
      <c r="C15" s="286"/>
      <c r="D15" s="54">
        <f>P7</f>
        <v>0</v>
      </c>
      <c r="E15" s="55" t="s">
        <v>72</v>
      </c>
      <c r="F15" s="54">
        <f>N7</f>
        <v>0</v>
      </c>
      <c r="G15" s="264"/>
      <c r="H15" s="262"/>
      <c r="I15" s="57">
        <f>P11</f>
        <v>8</v>
      </c>
      <c r="J15" s="53" t="s">
        <v>46</v>
      </c>
      <c r="K15" s="57">
        <f>N11</f>
        <v>15</v>
      </c>
      <c r="L15" s="262"/>
      <c r="M15" s="280"/>
      <c r="N15" s="50"/>
      <c r="O15" s="51" t="s">
        <v>72</v>
      </c>
      <c r="P15" s="50"/>
      <c r="Q15" s="280"/>
      <c r="R15" s="264"/>
      <c r="S15" s="54"/>
      <c r="T15" s="55" t="s">
        <v>72</v>
      </c>
      <c r="U15" s="54"/>
      <c r="V15" s="264"/>
      <c r="W15" s="262"/>
      <c r="X15" s="52">
        <v>11</v>
      </c>
      <c r="Y15" s="53" t="s">
        <v>72</v>
      </c>
      <c r="Z15" s="52">
        <v>15</v>
      </c>
      <c r="AA15" s="262"/>
      <c r="AB15" s="262"/>
      <c r="AC15" s="52">
        <v>14</v>
      </c>
      <c r="AD15" s="53" t="s">
        <v>72</v>
      </c>
      <c r="AE15" s="52">
        <v>16</v>
      </c>
      <c r="AF15" s="262"/>
      <c r="AG15" s="262"/>
      <c r="AH15" s="52">
        <v>16</v>
      </c>
      <c r="AI15" s="53" t="s">
        <v>72</v>
      </c>
      <c r="AJ15" s="52">
        <v>17</v>
      </c>
      <c r="AK15" s="296"/>
      <c r="AL15" s="56"/>
      <c r="AM15" s="276"/>
      <c r="AN15" s="278"/>
      <c r="AO15" s="266"/>
      <c r="AP15" s="268"/>
      <c r="AQ15" s="266"/>
      <c r="AR15" s="266"/>
      <c r="AS15" s="266"/>
      <c r="AT15" s="268"/>
      <c r="AU15" s="266"/>
      <c r="AV15" s="266"/>
      <c r="AW15" s="266"/>
      <c r="AX15" s="268"/>
      <c r="AY15" s="266"/>
      <c r="AZ15" s="266"/>
      <c r="BA15" s="266"/>
      <c r="BB15" s="271"/>
      <c r="BC15" s="258"/>
    </row>
    <row r="16" spans="2:55" ht="18.75" customHeight="1">
      <c r="B16" s="276"/>
      <c r="C16" s="286"/>
      <c r="D16" s="54">
        <f>P8</f>
        <v>0</v>
      </c>
      <c r="E16" s="55" t="s">
        <v>72</v>
      </c>
      <c r="F16" s="54">
        <f>N8</f>
        <v>0</v>
      </c>
      <c r="G16" s="264"/>
      <c r="H16" s="262"/>
      <c r="I16" s="57">
        <f>P12</f>
        <v>0</v>
      </c>
      <c r="J16" s="53" t="s">
        <v>46</v>
      </c>
      <c r="K16" s="57">
        <f>N12</f>
        <v>0</v>
      </c>
      <c r="L16" s="262"/>
      <c r="M16" s="280"/>
      <c r="N16" s="50"/>
      <c r="O16" s="51" t="s">
        <v>72</v>
      </c>
      <c r="P16" s="50"/>
      <c r="Q16" s="280"/>
      <c r="R16" s="264"/>
      <c r="S16" s="54"/>
      <c r="T16" s="55" t="s">
        <v>72</v>
      </c>
      <c r="U16" s="54"/>
      <c r="V16" s="264"/>
      <c r="W16" s="262"/>
      <c r="X16" s="52"/>
      <c r="Y16" s="53" t="s">
        <v>72</v>
      </c>
      <c r="Z16" s="52"/>
      <c r="AA16" s="262"/>
      <c r="AB16" s="262"/>
      <c r="AC16" s="52">
        <v>15</v>
      </c>
      <c r="AD16" s="53" t="s">
        <v>72</v>
      </c>
      <c r="AE16" s="52">
        <v>10</v>
      </c>
      <c r="AF16" s="262"/>
      <c r="AG16" s="262"/>
      <c r="AH16" s="52">
        <v>13</v>
      </c>
      <c r="AI16" s="53" t="s">
        <v>72</v>
      </c>
      <c r="AJ16" s="52">
        <v>15</v>
      </c>
      <c r="AK16" s="296"/>
      <c r="AL16" s="56"/>
      <c r="AM16" s="276"/>
      <c r="AN16" s="278"/>
      <c r="AO16" s="266"/>
      <c r="AP16" s="268"/>
      <c r="AQ16" s="266"/>
      <c r="AR16" s="266"/>
      <c r="AS16" s="266"/>
      <c r="AT16" s="268"/>
      <c r="AU16" s="266"/>
      <c r="AV16" s="266"/>
      <c r="AW16" s="266"/>
      <c r="AX16" s="268"/>
      <c r="AY16" s="266"/>
      <c r="AZ16" s="266"/>
      <c r="BA16" s="266"/>
      <c r="BB16" s="288"/>
      <c r="BC16" s="258"/>
    </row>
    <row r="17" spans="2:55" ht="18.75" customHeight="1">
      <c r="B17" s="276" t="str">
        <f>R3</f>
        <v>The☆Puma's</v>
      </c>
      <c r="C17" s="284">
        <f>R5</f>
        <v>4</v>
      </c>
      <c r="D17" s="285"/>
      <c r="E17" s="285"/>
      <c r="F17" s="285"/>
      <c r="G17" s="285"/>
      <c r="H17" s="285">
        <f>R9</f>
        <v>0</v>
      </c>
      <c r="I17" s="285"/>
      <c r="J17" s="285"/>
      <c r="K17" s="285"/>
      <c r="L17" s="285"/>
      <c r="M17" s="285">
        <f>R13</f>
        <v>0</v>
      </c>
      <c r="N17" s="285"/>
      <c r="O17" s="285"/>
      <c r="P17" s="285"/>
      <c r="Q17" s="285"/>
      <c r="R17" s="274"/>
      <c r="S17" s="274"/>
      <c r="T17" s="274"/>
      <c r="U17" s="274"/>
      <c r="V17" s="274"/>
      <c r="W17" s="294">
        <v>7</v>
      </c>
      <c r="X17" s="294"/>
      <c r="Y17" s="294"/>
      <c r="Z17" s="294"/>
      <c r="AA17" s="294"/>
      <c r="AB17" s="294">
        <v>10</v>
      </c>
      <c r="AC17" s="294"/>
      <c r="AD17" s="294"/>
      <c r="AE17" s="294"/>
      <c r="AF17" s="294"/>
      <c r="AG17" s="294">
        <v>13</v>
      </c>
      <c r="AH17" s="294"/>
      <c r="AI17" s="294"/>
      <c r="AJ17" s="294"/>
      <c r="AK17" s="295"/>
      <c r="AL17" s="49"/>
      <c r="AM17" s="276" t="str">
        <f>B17</f>
        <v>The☆Puma's</v>
      </c>
      <c r="AN17" s="290">
        <f>IF(C18&gt;G18,1,0)+IF(H18&gt;L18,1,0)+IF(M18&gt;Q18,1,0)+IF(R18&gt;V18,1,0)+IF(W18&gt;AA18,1,0)+IF(AB18&gt;AF18,1,0)+IF(AG18&gt;AK18,1,0)</f>
        <v>4</v>
      </c>
      <c r="AO17" s="287">
        <f>IF(G18&gt;C18,1,0)+IF(L18&gt;H18,1,0)+IF(Q18&gt;M18,1,0)+IF(V18&gt;R18,1,0)+IF(AA18&gt;W18,1,0)+IF(AF18&gt;AB18,1,0)+IF(AK18&gt;AG18,1,0)</f>
        <v>0</v>
      </c>
      <c r="AP17" s="291">
        <f>SUM(AN17/(AN17+AO17))</f>
        <v>1</v>
      </c>
      <c r="AQ17" s="287">
        <f>RANK(AP17,$AP$5:$AP$32,0)</f>
        <v>1</v>
      </c>
      <c r="AR17" s="266">
        <f>SUM(C18+H18+M18+R18+W18+AB18+AG18)</f>
        <v>8</v>
      </c>
      <c r="AS17" s="266">
        <f>SUM(G18+L18+Q18+V18+AA18+AF18+AK18)</f>
        <v>1</v>
      </c>
      <c r="AT17" s="268">
        <f>SUM(AR17/(AR17+AS17))</f>
        <v>0.8888888888888888</v>
      </c>
      <c r="AU17" s="266">
        <f>RANK(AT17,$AT$5:$AT$32,0)</f>
        <v>1</v>
      </c>
      <c r="AV17" s="266">
        <f>SUM(D18+D19+D20+I18+I19+I20+N18+N19+N20+S18+S19+S20+X18+X19+X20+AC18+AC19+AC20+AH18+AH19+AH20)</f>
        <v>134</v>
      </c>
      <c r="AW17" s="266">
        <f>SUM(F18+F19+F20+K18+K19+K20+P18+P19+P20+U18+U19+U20+Z18+Z19+Z20+AE18+AE19+AE20+AJ18+AJ19+AJ20)</f>
        <v>98</v>
      </c>
      <c r="AX17" s="268">
        <f>SUM(AV17/(AV17+AW17))</f>
        <v>0.5775862068965517</v>
      </c>
      <c r="AY17" s="287">
        <f>RANK(AX17,$AX$5:$AX$32,0)</f>
        <v>2</v>
      </c>
      <c r="AZ17" s="268">
        <f>RANK(AP17,$AP$5:$AP$32,1)+AT17</f>
        <v>7.888888888888889</v>
      </c>
      <c r="BA17" s="268">
        <f>RANK(AZ17,$AZ$5:$AZ$32,1)+AX17</f>
        <v>7.577586206896552</v>
      </c>
      <c r="BB17" s="270" t="str">
        <f>AM17</f>
        <v>The☆Puma's</v>
      </c>
      <c r="BC17" s="258">
        <f>RANK(BA17,$BA$5:$BA$32)</f>
        <v>1</v>
      </c>
    </row>
    <row r="18" spans="2:55" ht="18.75" customHeight="1">
      <c r="B18" s="276"/>
      <c r="C18" s="260">
        <f>IF(D18&gt;F18,1,0)+IF(D19&gt;F19,1,0)+IF(D20&gt;F20,1,0)</f>
        <v>2</v>
      </c>
      <c r="D18" s="57">
        <f>U6</f>
        <v>15</v>
      </c>
      <c r="E18" s="53" t="s">
        <v>40</v>
      </c>
      <c r="F18" s="57">
        <f>S6</f>
        <v>12</v>
      </c>
      <c r="G18" s="262">
        <f>IF(F18&gt;D18,1,0)+IF(F19&gt;D19,1,0)+IF(F20&gt;D20,1,0)</f>
        <v>0</v>
      </c>
      <c r="H18" s="262">
        <f>IF(I18&gt;K18,1,0)+IF(I19&gt;K19,1,0)+IF(I20&gt;K20,1,0)</f>
        <v>0</v>
      </c>
      <c r="I18" s="57">
        <f>U10</f>
        <v>0</v>
      </c>
      <c r="J18" s="53" t="s">
        <v>40</v>
      </c>
      <c r="K18" s="57">
        <f>S10</f>
        <v>0</v>
      </c>
      <c r="L18" s="262">
        <f>IF(K18&gt;I18,1,0)+IF(K19&gt;I19,1,0)+IF(K20&gt;I20,1,0)</f>
        <v>0</v>
      </c>
      <c r="M18" s="262">
        <f>IF(N18&gt;P18,1,0)+IF(N19&gt;P19,1,0)+IF(N20&gt;P20,1,0)</f>
        <v>0</v>
      </c>
      <c r="N18" s="57">
        <f>U14</f>
        <v>0</v>
      </c>
      <c r="O18" s="53" t="s">
        <v>40</v>
      </c>
      <c r="P18" s="57">
        <f>S14</f>
        <v>0</v>
      </c>
      <c r="Q18" s="262">
        <f>IF(P18&gt;N18,1,0)+IF(P19&gt;N19,1,0)+IF(P20&gt;N20,1,0)</f>
        <v>0</v>
      </c>
      <c r="R18" s="280">
        <f>IF(S18&gt;U18,1,0)+IF(S19&gt;U19,1,0)+IF(S20&gt;U20,1,0)</f>
        <v>0</v>
      </c>
      <c r="S18" s="50"/>
      <c r="T18" s="51" t="s">
        <v>40</v>
      </c>
      <c r="U18" s="50"/>
      <c r="V18" s="280">
        <f>IF(U18&gt;S18,1,0)+IF(U19&gt;S19,1,0)+IF(U20&gt;S20,1,0)</f>
        <v>0</v>
      </c>
      <c r="W18" s="262">
        <f>IF(X18&gt;Z18,1,0)+IF(X19&gt;Z19,1,0)+IF(X20&gt;Z20,1,0)</f>
        <v>2</v>
      </c>
      <c r="X18" s="52">
        <v>12</v>
      </c>
      <c r="Y18" s="53" t="s">
        <v>40</v>
      </c>
      <c r="Z18" s="52">
        <v>15</v>
      </c>
      <c r="AA18" s="262">
        <f>IF(Z18&gt;X18,1,0)+IF(Z19&gt;X19,1,0)+IF(Z20&gt;X20,1,0)</f>
        <v>1</v>
      </c>
      <c r="AB18" s="262">
        <f>IF(AC18&gt;AE18,1,0)+IF(AC19&gt;AE19,1,0)+IF(AC20&gt;AE20,1,0)</f>
        <v>2</v>
      </c>
      <c r="AC18" s="52">
        <v>15</v>
      </c>
      <c r="AD18" s="53" t="s">
        <v>40</v>
      </c>
      <c r="AE18" s="52">
        <v>10</v>
      </c>
      <c r="AF18" s="262">
        <f>IF(AE18&gt;AC18,1,0)+IF(AE19&gt;AC19,1,0)+IF(AE20&gt;AC20,1,0)</f>
        <v>0</v>
      </c>
      <c r="AG18" s="262">
        <f>IF(AH18&gt;AJ18,1,0)+IF(AH19&gt;AJ19,1,0)+IF(AH20&gt;AJ20,1,0)</f>
        <v>2</v>
      </c>
      <c r="AH18" s="52">
        <v>15</v>
      </c>
      <c r="AI18" s="53" t="s">
        <v>40</v>
      </c>
      <c r="AJ18" s="52">
        <v>6</v>
      </c>
      <c r="AK18" s="296">
        <f>IF(AJ18&gt;AH18,1,0)+IF(AJ19&gt;AH19,1,0)+IF(AJ20&gt;AH20,1,0)</f>
        <v>0</v>
      </c>
      <c r="AL18" s="56"/>
      <c r="AM18" s="276"/>
      <c r="AN18" s="278"/>
      <c r="AO18" s="266"/>
      <c r="AP18" s="268"/>
      <c r="AQ18" s="266"/>
      <c r="AR18" s="266"/>
      <c r="AS18" s="266"/>
      <c r="AT18" s="268"/>
      <c r="AU18" s="266"/>
      <c r="AV18" s="266"/>
      <c r="AW18" s="266"/>
      <c r="AX18" s="268"/>
      <c r="AY18" s="266"/>
      <c r="AZ18" s="266"/>
      <c r="BA18" s="266"/>
      <c r="BB18" s="271"/>
      <c r="BC18" s="258"/>
    </row>
    <row r="19" spans="2:55" ht="18.75" customHeight="1">
      <c r="B19" s="276"/>
      <c r="C19" s="260"/>
      <c r="D19" s="57">
        <f>U7</f>
        <v>15</v>
      </c>
      <c r="E19" s="53" t="s">
        <v>40</v>
      </c>
      <c r="F19" s="57">
        <f>S7</f>
        <v>11</v>
      </c>
      <c r="G19" s="262"/>
      <c r="H19" s="262"/>
      <c r="I19" s="57">
        <f>U11</f>
        <v>0</v>
      </c>
      <c r="J19" s="53" t="s">
        <v>40</v>
      </c>
      <c r="K19" s="57">
        <f>S11</f>
        <v>0</v>
      </c>
      <c r="L19" s="262"/>
      <c r="M19" s="262"/>
      <c r="N19" s="57">
        <f>U15</f>
        <v>0</v>
      </c>
      <c r="O19" s="53" t="s">
        <v>40</v>
      </c>
      <c r="P19" s="57">
        <f>S15</f>
        <v>0</v>
      </c>
      <c r="Q19" s="262"/>
      <c r="R19" s="280"/>
      <c r="S19" s="50"/>
      <c r="T19" s="51" t="s">
        <v>40</v>
      </c>
      <c r="U19" s="50"/>
      <c r="V19" s="280"/>
      <c r="W19" s="262"/>
      <c r="X19" s="52">
        <v>15</v>
      </c>
      <c r="Y19" s="53" t="s">
        <v>40</v>
      </c>
      <c r="Z19" s="52">
        <v>12</v>
      </c>
      <c r="AA19" s="262"/>
      <c r="AB19" s="262"/>
      <c r="AC19" s="52">
        <v>15</v>
      </c>
      <c r="AD19" s="53" t="s">
        <v>40</v>
      </c>
      <c r="AE19" s="52">
        <v>6</v>
      </c>
      <c r="AF19" s="262"/>
      <c r="AG19" s="262"/>
      <c r="AH19" s="52">
        <v>15</v>
      </c>
      <c r="AI19" s="53" t="s">
        <v>40</v>
      </c>
      <c r="AJ19" s="52">
        <v>10</v>
      </c>
      <c r="AK19" s="296"/>
      <c r="AL19" s="56"/>
      <c r="AM19" s="276"/>
      <c r="AN19" s="278"/>
      <c r="AO19" s="266"/>
      <c r="AP19" s="268"/>
      <c r="AQ19" s="266"/>
      <c r="AR19" s="266"/>
      <c r="AS19" s="266"/>
      <c r="AT19" s="268"/>
      <c r="AU19" s="266"/>
      <c r="AV19" s="266"/>
      <c r="AW19" s="266"/>
      <c r="AX19" s="268"/>
      <c r="AY19" s="266"/>
      <c r="AZ19" s="266"/>
      <c r="BA19" s="266"/>
      <c r="BB19" s="271"/>
      <c r="BC19" s="258"/>
    </row>
    <row r="20" spans="2:55" ht="18.75" customHeight="1">
      <c r="B20" s="276"/>
      <c r="C20" s="260"/>
      <c r="D20" s="57">
        <f>U8</f>
        <v>0</v>
      </c>
      <c r="E20" s="53" t="s">
        <v>40</v>
      </c>
      <c r="F20" s="57">
        <f>S8</f>
        <v>0</v>
      </c>
      <c r="G20" s="262"/>
      <c r="H20" s="262"/>
      <c r="I20" s="57">
        <f>U12</f>
        <v>0</v>
      </c>
      <c r="J20" s="53" t="s">
        <v>40</v>
      </c>
      <c r="K20" s="57">
        <f>S12</f>
        <v>0</v>
      </c>
      <c r="L20" s="262"/>
      <c r="M20" s="262"/>
      <c r="N20" s="57">
        <f>U16</f>
        <v>0</v>
      </c>
      <c r="O20" s="53" t="s">
        <v>40</v>
      </c>
      <c r="P20" s="57">
        <f>S16</f>
        <v>0</v>
      </c>
      <c r="Q20" s="262"/>
      <c r="R20" s="280"/>
      <c r="S20" s="50"/>
      <c r="T20" s="51" t="s">
        <v>40</v>
      </c>
      <c r="U20" s="50"/>
      <c r="V20" s="280"/>
      <c r="W20" s="262"/>
      <c r="X20" s="52">
        <v>17</v>
      </c>
      <c r="Y20" s="53" t="s">
        <v>40</v>
      </c>
      <c r="Z20" s="52">
        <v>16</v>
      </c>
      <c r="AA20" s="262"/>
      <c r="AB20" s="262"/>
      <c r="AC20" s="52"/>
      <c r="AD20" s="53" t="s">
        <v>40</v>
      </c>
      <c r="AE20" s="52"/>
      <c r="AF20" s="262"/>
      <c r="AG20" s="262"/>
      <c r="AH20" s="52"/>
      <c r="AI20" s="53" t="s">
        <v>40</v>
      </c>
      <c r="AJ20" s="52"/>
      <c r="AK20" s="296"/>
      <c r="AL20" s="56"/>
      <c r="AM20" s="276"/>
      <c r="AN20" s="278"/>
      <c r="AO20" s="266"/>
      <c r="AP20" s="268"/>
      <c r="AQ20" s="266"/>
      <c r="AR20" s="266"/>
      <c r="AS20" s="266"/>
      <c r="AT20" s="268"/>
      <c r="AU20" s="266"/>
      <c r="AV20" s="266"/>
      <c r="AW20" s="266"/>
      <c r="AX20" s="268"/>
      <c r="AY20" s="266"/>
      <c r="AZ20" s="266"/>
      <c r="BA20" s="266"/>
      <c r="BB20" s="288"/>
      <c r="BC20" s="258"/>
    </row>
    <row r="21" spans="2:55" ht="18.75" customHeight="1">
      <c r="B21" s="276" t="str">
        <f>W3</f>
        <v>りすとらーず</v>
      </c>
      <c r="C21" s="284">
        <f>W5</f>
        <v>11</v>
      </c>
      <c r="D21" s="285"/>
      <c r="E21" s="285"/>
      <c r="F21" s="285"/>
      <c r="G21" s="285"/>
      <c r="H21" s="273">
        <f>W9</f>
        <v>0</v>
      </c>
      <c r="I21" s="273"/>
      <c r="J21" s="273"/>
      <c r="K21" s="273"/>
      <c r="L21" s="273"/>
      <c r="M21" s="285">
        <f>W13</f>
        <v>3</v>
      </c>
      <c r="N21" s="285"/>
      <c r="O21" s="285"/>
      <c r="P21" s="285"/>
      <c r="Q21" s="285"/>
      <c r="R21" s="285">
        <f>W17</f>
        <v>7</v>
      </c>
      <c r="S21" s="285"/>
      <c r="T21" s="285"/>
      <c r="U21" s="285"/>
      <c r="V21" s="285"/>
      <c r="W21" s="274"/>
      <c r="X21" s="274"/>
      <c r="Y21" s="274"/>
      <c r="Z21" s="274"/>
      <c r="AA21" s="274"/>
      <c r="AB21" s="294">
        <v>14</v>
      </c>
      <c r="AC21" s="294"/>
      <c r="AD21" s="294"/>
      <c r="AE21" s="294"/>
      <c r="AF21" s="294"/>
      <c r="AG21" s="273">
        <v>0</v>
      </c>
      <c r="AH21" s="273"/>
      <c r="AI21" s="273"/>
      <c r="AJ21" s="273"/>
      <c r="AK21" s="289"/>
      <c r="AL21" s="49"/>
      <c r="AM21" s="276" t="str">
        <f>B21</f>
        <v>りすとらーず</v>
      </c>
      <c r="AN21" s="290">
        <f>IF(C22&gt;G22,1,0)+IF(H22&gt;L22,1,0)+IF(M22&gt;Q22,1,0)+IF(R22&gt;V22,1,0)+IF(W22&gt;AA22,1,0)+IF(AB22&gt;AF22,1,0)+IF(AG22&gt;AK22,1,0)</f>
        <v>3</v>
      </c>
      <c r="AO21" s="287">
        <f>IF(G22&gt;C22,1,0)+IF(L22&gt;H22,1,0)+IF(Q22&gt;M22,1,0)+IF(V22&gt;R22,1,0)+IF(AA22&gt;W22,1,0)+IF(AF22&gt;AB22,1,0)+IF(AK22&gt;AG22,1,0)</f>
        <v>1</v>
      </c>
      <c r="AP21" s="291">
        <f>SUM(AN21/(AN21+AO21))</f>
        <v>0.75</v>
      </c>
      <c r="AQ21" s="287">
        <f>RANK(AP21,$AP$5:$AP$32,0)</f>
        <v>2</v>
      </c>
      <c r="AR21" s="266">
        <f>SUM(C22+H22+M22+R22+W22+AB22+AG22)</f>
        <v>7</v>
      </c>
      <c r="AS21" s="266">
        <f>SUM(G22+L22+Q22+V22+AA22+AF22+AK22)</f>
        <v>2</v>
      </c>
      <c r="AT21" s="268">
        <f>SUM(AR21/(AR21+AS21))</f>
        <v>0.7777777777777778</v>
      </c>
      <c r="AU21" s="266">
        <f>RANK(AT21,$AT$5:$AT$32,0)</f>
        <v>2</v>
      </c>
      <c r="AV21" s="266">
        <f>SUM(D22+D23+D24+I22+I23+I24+N22+N23+N24+S22+S23+S24+X22+X23+X24+AC22+AC23+AC24+AH22+AH23+AH24)</f>
        <v>133</v>
      </c>
      <c r="AW21" s="266">
        <f>SUM(F22+F23+F24+K22+K23+K24+P22+P23+P24+U22+U23+U24+Z22+Z23+Z24+AE22+AE23+AE24+AJ22+AJ23+AJ24)</f>
        <v>92</v>
      </c>
      <c r="AX21" s="268">
        <f>SUM(AV21/(AV21+AW21))</f>
        <v>0.5911111111111111</v>
      </c>
      <c r="AY21" s="287">
        <f>RANK(AX21,$AX$5:$AX$32,0)</f>
        <v>1</v>
      </c>
      <c r="AZ21" s="268">
        <f>RANK(AP21,$AP$5:$AP$32,1)+AT21</f>
        <v>5.777777777777778</v>
      </c>
      <c r="BA21" s="268">
        <f>RANK(AZ21,$AZ$5:$AZ$32,1)+AX21</f>
        <v>6.591111111111111</v>
      </c>
      <c r="BB21" s="270" t="str">
        <f>AM21</f>
        <v>りすとらーず</v>
      </c>
      <c r="BC21" s="258">
        <f>RANK(BA21,$BA$5:$BA$32)</f>
        <v>2</v>
      </c>
    </row>
    <row r="22" spans="2:55" ht="18.75" customHeight="1">
      <c r="B22" s="276"/>
      <c r="C22" s="260">
        <f>IF(D22&gt;F22,1,0)+IF(D23&gt;F23,1,0)+IF(D24&gt;F24,1,0)</f>
        <v>2</v>
      </c>
      <c r="D22" s="57">
        <f>Z6</f>
        <v>15</v>
      </c>
      <c r="E22" s="53" t="s">
        <v>40</v>
      </c>
      <c r="F22" s="57">
        <f>X6</f>
        <v>12</v>
      </c>
      <c r="G22" s="262">
        <f>IF(F22&gt;D22,1,0)+IF(F23&gt;D23,1,0)+IF(F24&gt;D24,1,0)</f>
        <v>0</v>
      </c>
      <c r="H22" s="264">
        <f>IF(I22&gt;K22,1,0)+IF(I23&gt;K23,1,0)+IF(I24&gt;K24,1,0)</f>
        <v>0</v>
      </c>
      <c r="I22" s="54">
        <f>Z10</f>
        <v>0</v>
      </c>
      <c r="J22" s="55" t="s">
        <v>40</v>
      </c>
      <c r="K22" s="54">
        <f>X10</f>
        <v>0</v>
      </c>
      <c r="L22" s="264">
        <f>IF(K22&gt;I22,1,0)+IF(K23&gt;I23,1,0)+IF(K24&gt;I24,1,0)</f>
        <v>0</v>
      </c>
      <c r="M22" s="262">
        <f>IF(N22&gt;P22,1,0)+IF(N23&gt;P23,1,0)+IF(N24&gt;P24,1,0)</f>
        <v>2</v>
      </c>
      <c r="N22" s="57">
        <f>Z14</f>
        <v>15</v>
      </c>
      <c r="O22" s="53" t="s">
        <v>40</v>
      </c>
      <c r="P22" s="57">
        <f>X14</f>
        <v>6</v>
      </c>
      <c r="Q22" s="262">
        <f>IF(P22&gt;N22,1,0)+IF(P23&gt;N23,1,0)+IF(P24&gt;N24,1,0)</f>
        <v>0</v>
      </c>
      <c r="R22" s="262">
        <f>IF(S22&gt;U22,1,0)+IF(S23&gt;U23,1,0)+IF(S24&gt;U24,1,0)</f>
        <v>1</v>
      </c>
      <c r="S22" s="57">
        <f>Z18</f>
        <v>15</v>
      </c>
      <c r="T22" s="53" t="s">
        <v>40</v>
      </c>
      <c r="U22" s="57">
        <f>X18</f>
        <v>12</v>
      </c>
      <c r="V22" s="262">
        <f>IF(U22&gt;S22,1,0)+IF(U23&gt;S23,1,0)+IF(U24&gt;S24,1,0)</f>
        <v>2</v>
      </c>
      <c r="W22" s="280">
        <f>IF(X22&gt;Z22,1,0)+IF(X23&gt;Z23,1,0)+IF(X24&gt;Z24,1,0)</f>
        <v>0</v>
      </c>
      <c r="X22" s="50"/>
      <c r="Y22" s="51" t="s">
        <v>40</v>
      </c>
      <c r="Z22" s="50"/>
      <c r="AA22" s="280">
        <f>IF(Z22&gt;X22,1,0)+IF(Z23&gt;X23,1,0)+IF(Z24&gt;X24,1,0)</f>
        <v>0</v>
      </c>
      <c r="AB22" s="262">
        <f>IF(AC22&gt;AE22,1,0)+IF(AC23&gt;AE23,1,0)+IF(AC24&gt;AE24,1,0)</f>
        <v>2</v>
      </c>
      <c r="AC22" s="52">
        <v>15</v>
      </c>
      <c r="AD22" s="53" t="s">
        <v>40</v>
      </c>
      <c r="AE22" s="52">
        <v>7</v>
      </c>
      <c r="AF22" s="262">
        <f>IF(AE22&gt;AC22,1,0)+IF(AE23&gt;AC23,1,0)+IF(AE24&gt;AC24,1,0)</f>
        <v>0</v>
      </c>
      <c r="AG22" s="264">
        <f>IF(AH22&gt;AJ22,1,0)+IF(AH23&gt;AJ23,1,0)+IF(AH24&gt;AJ24,1,0)</f>
        <v>0</v>
      </c>
      <c r="AH22" s="54"/>
      <c r="AI22" s="55" t="s">
        <v>40</v>
      </c>
      <c r="AJ22" s="54"/>
      <c r="AK22" s="292">
        <f>IF(AJ22&gt;AH22,1,0)+IF(AJ23&gt;AH23,1,0)+IF(AJ24&gt;AH24,1,0)</f>
        <v>0</v>
      </c>
      <c r="AL22" s="56"/>
      <c r="AM22" s="276"/>
      <c r="AN22" s="278"/>
      <c r="AO22" s="266"/>
      <c r="AP22" s="268"/>
      <c r="AQ22" s="266"/>
      <c r="AR22" s="266"/>
      <c r="AS22" s="266"/>
      <c r="AT22" s="268"/>
      <c r="AU22" s="266"/>
      <c r="AV22" s="266"/>
      <c r="AW22" s="266"/>
      <c r="AX22" s="268"/>
      <c r="AY22" s="266"/>
      <c r="AZ22" s="266"/>
      <c r="BA22" s="266"/>
      <c r="BB22" s="271"/>
      <c r="BC22" s="258"/>
    </row>
    <row r="23" spans="2:55" ht="18.75" customHeight="1">
      <c r="B23" s="276"/>
      <c r="C23" s="260"/>
      <c r="D23" s="57">
        <f>Z7</f>
        <v>15</v>
      </c>
      <c r="E23" s="53" t="s">
        <v>40</v>
      </c>
      <c r="F23" s="57">
        <f>X7</f>
        <v>5</v>
      </c>
      <c r="G23" s="262"/>
      <c r="H23" s="264"/>
      <c r="I23" s="54">
        <f>Z11</f>
        <v>0</v>
      </c>
      <c r="J23" s="55" t="s">
        <v>40</v>
      </c>
      <c r="K23" s="54">
        <f>X11</f>
        <v>0</v>
      </c>
      <c r="L23" s="264"/>
      <c r="M23" s="262"/>
      <c r="N23" s="57">
        <f>Z15</f>
        <v>15</v>
      </c>
      <c r="O23" s="53" t="s">
        <v>40</v>
      </c>
      <c r="P23" s="57">
        <f>X15</f>
        <v>11</v>
      </c>
      <c r="Q23" s="262"/>
      <c r="R23" s="262"/>
      <c r="S23" s="57">
        <f>Z19</f>
        <v>12</v>
      </c>
      <c r="T23" s="53" t="s">
        <v>40</v>
      </c>
      <c r="U23" s="57">
        <f>X19</f>
        <v>15</v>
      </c>
      <c r="V23" s="262"/>
      <c r="W23" s="280"/>
      <c r="X23" s="50"/>
      <c r="Y23" s="51" t="s">
        <v>40</v>
      </c>
      <c r="Z23" s="50"/>
      <c r="AA23" s="280"/>
      <c r="AB23" s="262"/>
      <c r="AC23" s="52">
        <v>15</v>
      </c>
      <c r="AD23" s="53" t="s">
        <v>40</v>
      </c>
      <c r="AE23" s="52">
        <v>7</v>
      </c>
      <c r="AF23" s="262"/>
      <c r="AG23" s="264"/>
      <c r="AH23" s="54"/>
      <c r="AI23" s="55" t="s">
        <v>40</v>
      </c>
      <c r="AJ23" s="54"/>
      <c r="AK23" s="292"/>
      <c r="AL23" s="56"/>
      <c r="AM23" s="276"/>
      <c r="AN23" s="278"/>
      <c r="AO23" s="266"/>
      <c r="AP23" s="268"/>
      <c r="AQ23" s="266"/>
      <c r="AR23" s="266"/>
      <c r="AS23" s="266"/>
      <c r="AT23" s="268"/>
      <c r="AU23" s="266"/>
      <c r="AV23" s="266"/>
      <c r="AW23" s="266"/>
      <c r="AX23" s="268"/>
      <c r="AY23" s="266"/>
      <c r="AZ23" s="266"/>
      <c r="BA23" s="266"/>
      <c r="BB23" s="271"/>
      <c r="BC23" s="258"/>
    </row>
    <row r="24" spans="2:55" ht="18.75" customHeight="1">
      <c r="B24" s="276"/>
      <c r="C24" s="260"/>
      <c r="D24" s="57">
        <f>Z8</f>
        <v>0</v>
      </c>
      <c r="E24" s="53" t="s">
        <v>40</v>
      </c>
      <c r="F24" s="57">
        <f>X8</f>
        <v>0</v>
      </c>
      <c r="G24" s="262"/>
      <c r="H24" s="264"/>
      <c r="I24" s="54">
        <f>Z12</f>
        <v>0</v>
      </c>
      <c r="J24" s="55" t="s">
        <v>40</v>
      </c>
      <c r="K24" s="54">
        <f>X12</f>
        <v>0</v>
      </c>
      <c r="L24" s="264"/>
      <c r="M24" s="262"/>
      <c r="N24" s="57">
        <f>Z16</f>
        <v>0</v>
      </c>
      <c r="O24" s="53" t="s">
        <v>40</v>
      </c>
      <c r="P24" s="57">
        <f>X16</f>
        <v>0</v>
      </c>
      <c r="Q24" s="262"/>
      <c r="R24" s="262"/>
      <c r="S24" s="57">
        <f>Z20</f>
        <v>16</v>
      </c>
      <c r="T24" s="53" t="s">
        <v>40</v>
      </c>
      <c r="U24" s="57">
        <f>X20</f>
        <v>17</v>
      </c>
      <c r="V24" s="262"/>
      <c r="W24" s="280"/>
      <c r="X24" s="50"/>
      <c r="Y24" s="51" t="s">
        <v>40</v>
      </c>
      <c r="Z24" s="50"/>
      <c r="AA24" s="280"/>
      <c r="AB24" s="262"/>
      <c r="AC24" s="52"/>
      <c r="AD24" s="53" t="s">
        <v>40</v>
      </c>
      <c r="AE24" s="52"/>
      <c r="AF24" s="262"/>
      <c r="AG24" s="264"/>
      <c r="AH24" s="54"/>
      <c r="AI24" s="55" t="s">
        <v>40</v>
      </c>
      <c r="AJ24" s="54"/>
      <c r="AK24" s="292"/>
      <c r="AL24" s="56"/>
      <c r="AM24" s="276"/>
      <c r="AN24" s="278"/>
      <c r="AO24" s="266"/>
      <c r="AP24" s="268"/>
      <c r="AQ24" s="266"/>
      <c r="AR24" s="266"/>
      <c r="AS24" s="266"/>
      <c r="AT24" s="268"/>
      <c r="AU24" s="266"/>
      <c r="AV24" s="266"/>
      <c r="AW24" s="266"/>
      <c r="AX24" s="268"/>
      <c r="AY24" s="266"/>
      <c r="AZ24" s="266"/>
      <c r="BA24" s="266"/>
      <c r="BB24" s="288"/>
      <c r="BC24" s="258"/>
    </row>
    <row r="25" spans="2:55" ht="18.75" customHeight="1">
      <c r="B25" s="276" t="str">
        <f>AB3</f>
        <v>９９９(エメラルダス)</v>
      </c>
      <c r="C25" s="293">
        <f>AB5</f>
        <v>0</v>
      </c>
      <c r="D25" s="273"/>
      <c r="E25" s="273"/>
      <c r="F25" s="273"/>
      <c r="G25" s="273"/>
      <c r="H25" s="285">
        <f>AB9</f>
        <v>2</v>
      </c>
      <c r="I25" s="285"/>
      <c r="J25" s="285"/>
      <c r="K25" s="285"/>
      <c r="L25" s="285"/>
      <c r="M25" s="285">
        <f>AB13</f>
        <v>6</v>
      </c>
      <c r="N25" s="285"/>
      <c r="O25" s="285"/>
      <c r="P25" s="285"/>
      <c r="Q25" s="285"/>
      <c r="R25" s="285">
        <f>AB17</f>
        <v>10</v>
      </c>
      <c r="S25" s="285"/>
      <c r="T25" s="285"/>
      <c r="U25" s="285"/>
      <c r="V25" s="285"/>
      <c r="W25" s="285">
        <f>AB21</f>
        <v>14</v>
      </c>
      <c r="X25" s="285"/>
      <c r="Y25" s="285"/>
      <c r="Z25" s="285"/>
      <c r="AA25" s="285"/>
      <c r="AB25" s="274"/>
      <c r="AC25" s="274"/>
      <c r="AD25" s="274"/>
      <c r="AE25" s="274"/>
      <c r="AF25" s="274"/>
      <c r="AG25" s="273">
        <v>0</v>
      </c>
      <c r="AH25" s="273"/>
      <c r="AI25" s="273"/>
      <c r="AJ25" s="273"/>
      <c r="AK25" s="289"/>
      <c r="AL25" s="49"/>
      <c r="AM25" s="276" t="str">
        <f>B25</f>
        <v>９９９(エメラルダス)</v>
      </c>
      <c r="AN25" s="290">
        <f>IF(C26&gt;G26,1,0)+IF(H26&gt;L26,1,0)+IF(M26&gt;Q26,1,0)+IF(R26&gt;V26,1,0)+IF(W26&gt;AA26,1,0)+IF(AB26&gt;AF26,1,0)+IF(AG26&gt;AK26,1,0)</f>
        <v>0</v>
      </c>
      <c r="AO25" s="287">
        <f>IF(G26&gt;C26,1,0)+IF(L26&gt;H26,1,0)+IF(Q26&gt;M26,1,0)+IF(V26&gt;R26,1,0)+IF(AA26&gt;W26,1,0)+IF(AF26&gt;AB26,1,0)+IF(AK26&gt;AG26,1,0)</f>
        <v>4</v>
      </c>
      <c r="AP25" s="291">
        <f>SUM(AN25/(AN25+AO25))</f>
        <v>0</v>
      </c>
      <c r="AQ25" s="287">
        <f>RANK(AP25,$AP$5:$AP$32,0)</f>
        <v>7</v>
      </c>
      <c r="AR25" s="266">
        <f>SUM(C26+H26+M26+R26+W26+AB26+AG26)</f>
        <v>1</v>
      </c>
      <c r="AS25" s="266">
        <f>SUM(G26+L26+Q26+V26+AA26+AF26+AK26)</f>
        <v>8</v>
      </c>
      <c r="AT25" s="268">
        <f>SUM(AR25/(AR25+AS25))</f>
        <v>0.1111111111111111</v>
      </c>
      <c r="AU25" s="266">
        <f>RANK(AT25,$AT$5:$AT$32,0)</f>
        <v>7</v>
      </c>
      <c r="AV25" s="266">
        <f>SUM(D26+D27+D28+I26+I27+I28+N26+N27+N28+S26+S27+S28+X26+X27+X28+AC26+AC27+AC28+AH26+AH27+AH28)</f>
        <v>84</v>
      </c>
      <c r="AW25" s="266">
        <f>SUM(F26+F27+F28+K26+K27+K28+P26+P27+P28+U26+U27+U28+Z26+Z27+Z28+AE26+AE27+AE28+AJ26+AJ27+AJ28)</f>
        <v>134</v>
      </c>
      <c r="AX25" s="268">
        <f>SUM(AV25/(AV25+AW25))</f>
        <v>0.3853211009174312</v>
      </c>
      <c r="AY25" s="287">
        <f>RANK(AX25,$AX$5:$AX$32,0)</f>
        <v>7</v>
      </c>
      <c r="AZ25" s="268">
        <f>RANK(AP25,$AP$5:$AP$32,1)+AT25</f>
        <v>1.1111111111111112</v>
      </c>
      <c r="BA25" s="268">
        <f>RANK(AZ25,$AZ$5:$AZ$32,1)+AX25</f>
        <v>1.385321100917431</v>
      </c>
      <c r="BB25" s="270" t="str">
        <f>AM25</f>
        <v>９９９(エメラルダス)</v>
      </c>
      <c r="BC25" s="258">
        <f>RANK(BA25,$BA$5:$BA$32)</f>
        <v>7</v>
      </c>
    </row>
    <row r="26" spans="2:55" ht="18.75" customHeight="1">
      <c r="B26" s="276"/>
      <c r="C26" s="286">
        <f>IF(D26&gt;F26,1,0)+IF(D27&gt;F27,1,0)+IF(D28&gt;F28,1,0)</f>
        <v>0</v>
      </c>
      <c r="D26" s="54">
        <f>AE6</f>
        <v>0</v>
      </c>
      <c r="E26" s="55" t="s">
        <v>40</v>
      </c>
      <c r="F26" s="54">
        <f>AC6</f>
        <v>0</v>
      </c>
      <c r="G26" s="264">
        <f>IF(F26&gt;D26,1,0)+IF(F27&gt;D27,1,0)+IF(F28&gt;D28,1,0)</f>
        <v>0</v>
      </c>
      <c r="H26" s="262">
        <f>IF(I26&gt;K26,1,0)+IF(I27&gt;K27,1,0)+IF(I28&gt;K28,1,0)</f>
        <v>0</v>
      </c>
      <c r="I26" s="57">
        <f>AE10</f>
        <v>10</v>
      </c>
      <c r="J26" s="53" t="s">
        <v>40</v>
      </c>
      <c r="K26" s="57">
        <f>AC10</f>
        <v>15</v>
      </c>
      <c r="L26" s="262">
        <f>IF(K26&gt;I26,1,0)+IF(K27&gt;I27,1,0)+IF(K28&gt;I28,1,0)</f>
        <v>2</v>
      </c>
      <c r="M26" s="262">
        <f>IF(N26&gt;P26,1,0)+IF(N27&gt;P27,1,0)+IF(N28&gt;P28,1,0)</f>
        <v>1</v>
      </c>
      <c r="N26" s="57">
        <f>AE14</f>
        <v>11</v>
      </c>
      <c r="O26" s="53" t="s">
        <v>40</v>
      </c>
      <c r="P26" s="57">
        <f>AC14</f>
        <v>15</v>
      </c>
      <c r="Q26" s="262">
        <f>IF(P26&gt;N26,1,0)+IF(P27&gt;N27,1,0)+IF(P28&gt;N28,1,0)</f>
        <v>2</v>
      </c>
      <c r="R26" s="262">
        <f>IF(S26&gt;U26,1,0)+IF(S27&gt;U27,1,0)+IF(S28&gt;U28,1,0)</f>
        <v>0</v>
      </c>
      <c r="S26" s="57">
        <f>AE18</f>
        <v>10</v>
      </c>
      <c r="T26" s="53" t="s">
        <v>40</v>
      </c>
      <c r="U26" s="57">
        <f>AC18</f>
        <v>15</v>
      </c>
      <c r="V26" s="262">
        <f>IF(U26&gt;S26,1,0)+IF(U27&gt;S27,1,0)+IF(U28&gt;S28,1,0)</f>
        <v>2</v>
      </c>
      <c r="W26" s="262">
        <f>IF(X26&gt;Z26,1,0)+IF(X27&gt;Z27,1,0)+IF(X28&gt;Z28,1,0)</f>
        <v>0</v>
      </c>
      <c r="X26" s="57">
        <f>AE22</f>
        <v>7</v>
      </c>
      <c r="Y26" s="53" t="s">
        <v>40</v>
      </c>
      <c r="Z26" s="57">
        <f>AC22</f>
        <v>15</v>
      </c>
      <c r="AA26" s="262">
        <f>IF(Z26&gt;X26,1,0)+IF(Z27&gt;X27,1,0)+IF(Z28&gt;X28,1,0)</f>
        <v>2</v>
      </c>
      <c r="AB26" s="280">
        <f>IF(AC26&gt;AE26,1,0)+IF(AC27&gt;AE27,1,0)+IF(AC28&gt;AE28,1,0)</f>
        <v>0</v>
      </c>
      <c r="AC26" s="50"/>
      <c r="AD26" s="51" t="s">
        <v>40</v>
      </c>
      <c r="AE26" s="50"/>
      <c r="AF26" s="280">
        <f>IF(AE26&gt;AC26,1,0)+IF(AE27&gt;AC27,1,0)+IF(AE28&gt;AC28,1,0)</f>
        <v>0</v>
      </c>
      <c r="AG26" s="264">
        <f>IF(AH26&gt;AJ26,1,0)+IF(AH27&gt;AJ27,1,0)+IF(AH28&gt;AJ28,1,0)</f>
        <v>0</v>
      </c>
      <c r="AH26" s="54"/>
      <c r="AI26" s="55" t="s">
        <v>40</v>
      </c>
      <c r="AJ26" s="54"/>
      <c r="AK26" s="292">
        <f>IF(AJ26&gt;AH26,1,0)+IF(AJ27&gt;AH27,1,0)+IF(AJ28&gt;AH28,1,0)</f>
        <v>0</v>
      </c>
      <c r="AL26" s="56"/>
      <c r="AM26" s="276"/>
      <c r="AN26" s="278"/>
      <c r="AO26" s="266"/>
      <c r="AP26" s="268"/>
      <c r="AQ26" s="266"/>
      <c r="AR26" s="266"/>
      <c r="AS26" s="266"/>
      <c r="AT26" s="268"/>
      <c r="AU26" s="266"/>
      <c r="AV26" s="266"/>
      <c r="AW26" s="266"/>
      <c r="AX26" s="268"/>
      <c r="AY26" s="266"/>
      <c r="AZ26" s="266"/>
      <c r="BA26" s="266"/>
      <c r="BB26" s="271"/>
      <c r="BC26" s="258"/>
    </row>
    <row r="27" spans="2:55" ht="18.75" customHeight="1">
      <c r="B27" s="276"/>
      <c r="C27" s="286"/>
      <c r="D27" s="54">
        <f>AE7</f>
        <v>0</v>
      </c>
      <c r="E27" s="55" t="s">
        <v>40</v>
      </c>
      <c r="F27" s="54">
        <f>AC7</f>
        <v>0</v>
      </c>
      <c r="G27" s="264"/>
      <c r="H27" s="262"/>
      <c r="I27" s="57">
        <f>AE11</f>
        <v>7</v>
      </c>
      <c r="J27" s="53" t="s">
        <v>40</v>
      </c>
      <c r="K27" s="57">
        <f>AC11</f>
        <v>15</v>
      </c>
      <c r="L27" s="262"/>
      <c r="M27" s="262"/>
      <c r="N27" s="57">
        <f>AE15</f>
        <v>16</v>
      </c>
      <c r="O27" s="53" t="s">
        <v>40</v>
      </c>
      <c r="P27" s="57">
        <f>AC15</f>
        <v>14</v>
      </c>
      <c r="Q27" s="262"/>
      <c r="R27" s="262"/>
      <c r="S27" s="57">
        <f>AE19</f>
        <v>6</v>
      </c>
      <c r="T27" s="53" t="s">
        <v>40</v>
      </c>
      <c r="U27" s="57">
        <f>AC19</f>
        <v>15</v>
      </c>
      <c r="V27" s="262"/>
      <c r="W27" s="262"/>
      <c r="X27" s="57">
        <f>AE23</f>
        <v>7</v>
      </c>
      <c r="Y27" s="53" t="s">
        <v>40</v>
      </c>
      <c r="Z27" s="57">
        <f>AC23</f>
        <v>15</v>
      </c>
      <c r="AA27" s="262"/>
      <c r="AB27" s="280"/>
      <c r="AC27" s="50"/>
      <c r="AD27" s="51" t="s">
        <v>40</v>
      </c>
      <c r="AE27" s="50"/>
      <c r="AF27" s="280"/>
      <c r="AG27" s="264"/>
      <c r="AH27" s="54"/>
      <c r="AI27" s="55" t="s">
        <v>40</v>
      </c>
      <c r="AJ27" s="54"/>
      <c r="AK27" s="292"/>
      <c r="AL27" s="56"/>
      <c r="AM27" s="276"/>
      <c r="AN27" s="278"/>
      <c r="AO27" s="266"/>
      <c r="AP27" s="268"/>
      <c r="AQ27" s="266"/>
      <c r="AR27" s="266"/>
      <c r="AS27" s="266"/>
      <c r="AT27" s="268"/>
      <c r="AU27" s="266"/>
      <c r="AV27" s="266"/>
      <c r="AW27" s="266"/>
      <c r="AX27" s="268"/>
      <c r="AY27" s="266"/>
      <c r="AZ27" s="266"/>
      <c r="BA27" s="266"/>
      <c r="BB27" s="271"/>
      <c r="BC27" s="258"/>
    </row>
    <row r="28" spans="2:55" ht="18.75" customHeight="1">
      <c r="B28" s="276"/>
      <c r="C28" s="286"/>
      <c r="D28" s="54">
        <f>AE8</f>
        <v>0</v>
      </c>
      <c r="E28" s="55" t="s">
        <v>40</v>
      </c>
      <c r="F28" s="54">
        <f>AC8</f>
        <v>0</v>
      </c>
      <c r="G28" s="264"/>
      <c r="H28" s="262"/>
      <c r="I28" s="57">
        <f>AE12</f>
        <v>0</v>
      </c>
      <c r="J28" s="53" t="s">
        <v>40</v>
      </c>
      <c r="K28" s="57">
        <f>AC12</f>
        <v>0</v>
      </c>
      <c r="L28" s="262"/>
      <c r="M28" s="262"/>
      <c r="N28" s="57">
        <f>AE16</f>
        <v>10</v>
      </c>
      <c r="O28" s="53" t="s">
        <v>40</v>
      </c>
      <c r="P28" s="57">
        <f>AC16</f>
        <v>15</v>
      </c>
      <c r="Q28" s="262"/>
      <c r="R28" s="262"/>
      <c r="S28" s="57">
        <f>AE20</f>
        <v>0</v>
      </c>
      <c r="T28" s="53" t="s">
        <v>40</v>
      </c>
      <c r="U28" s="57">
        <f>AC20</f>
        <v>0</v>
      </c>
      <c r="V28" s="262"/>
      <c r="W28" s="262"/>
      <c r="X28" s="57">
        <f>AE24</f>
        <v>0</v>
      </c>
      <c r="Y28" s="53" t="s">
        <v>40</v>
      </c>
      <c r="Z28" s="57">
        <f>AC24</f>
        <v>0</v>
      </c>
      <c r="AA28" s="262"/>
      <c r="AB28" s="280"/>
      <c r="AC28" s="50"/>
      <c r="AD28" s="51" t="s">
        <v>40</v>
      </c>
      <c r="AE28" s="50"/>
      <c r="AF28" s="280"/>
      <c r="AG28" s="264"/>
      <c r="AH28" s="54"/>
      <c r="AI28" s="55" t="s">
        <v>40</v>
      </c>
      <c r="AJ28" s="54"/>
      <c r="AK28" s="292"/>
      <c r="AL28" s="56"/>
      <c r="AM28" s="276"/>
      <c r="AN28" s="278"/>
      <c r="AO28" s="266"/>
      <c r="AP28" s="268"/>
      <c r="AQ28" s="266"/>
      <c r="AR28" s="266"/>
      <c r="AS28" s="266"/>
      <c r="AT28" s="268"/>
      <c r="AU28" s="266"/>
      <c r="AV28" s="266"/>
      <c r="AW28" s="266"/>
      <c r="AX28" s="268"/>
      <c r="AY28" s="266"/>
      <c r="AZ28" s="266"/>
      <c r="BA28" s="266"/>
      <c r="BB28" s="288"/>
      <c r="BC28" s="258"/>
    </row>
    <row r="29" spans="2:55" ht="18.75" customHeight="1">
      <c r="B29" s="276" t="str">
        <f>AG3</f>
        <v>マッキーZOO A</v>
      </c>
      <c r="C29" s="284">
        <f>AG5</f>
        <v>1</v>
      </c>
      <c r="D29" s="285"/>
      <c r="E29" s="285"/>
      <c r="F29" s="285"/>
      <c r="G29" s="285"/>
      <c r="H29" s="285">
        <f>AG9</f>
        <v>5</v>
      </c>
      <c r="I29" s="285"/>
      <c r="J29" s="285"/>
      <c r="K29" s="285"/>
      <c r="L29" s="285"/>
      <c r="M29" s="285">
        <f>AG13</f>
        <v>9</v>
      </c>
      <c r="N29" s="285"/>
      <c r="O29" s="285"/>
      <c r="P29" s="285"/>
      <c r="Q29" s="285"/>
      <c r="R29" s="285">
        <f>AG17</f>
        <v>13</v>
      </c>
      <c r="S29" s="285"/>
      <c r="T29" s="285"/>
      <c r="U29" s="285"/>
      <c r="V29" s="285"/>
      <c r="W29" s="273">
        <f>AG21</f>
        <v>0</v>
      </c>
      <c r="X29" s="273"/>
      <c r="Y29" s="273"/>
      <c r="Z29" s="273"/>
      <c r="AA29" s="273"/>
      <c r="AB29" s="273">
        <f>AG25</f>
        <v>0</v>
      </c>
      <c r="AC29" s="273"/>
      <c r="AD29" s="273"/>
      <c r="AE29" s="273"/>
      <c r="AF29" s="273"/>
      <c r="AG29" s="274"/>
      <c r="AH29" s="274"/>
      <c r="AI29" s="274"/>
      <c r="AJ29" s="274"/>
      <c r="AK29" s="275"/>
      <c r="AL29" s="49"/>
      <c r="AM29" s="276" t="str">
        <f>B29</f>
        <v>マッキーZOO A</v>
      </c>
      <c r="AN29" s="278">
        <f>IF(C30&gt;G30,1,0)+IF(H30&gt;L30,1,0)+IF(M30&gt;Q30,1,0)+IF(R30&gt;V30,1,0)+IF(W30&gt;AA30,1,0)+IF(AB30&gt;AF30,1,0)+IF(AG30&gt;AK30,1,0)</f>
        <v>1</v>
      </c>
      <c r="AO29" s="266">
        <f>IF(G30&gt;C30,1,0)+IF(L30&gt;H30,1,0)+IF(Q30&gt;M30,1,0)+IF(V30&gt;R30,1,0)+IF(AA30&gt;W30,1,0)+IF(AF30&gt;AB30,1,0)+IF(AK30&gt;AG30,1,0)</f>
        <v>3</v>
      </c>
      <c r="AP29" s="268">
        <f>SUM(AN29/(AN29+AO29))</f>
        <v>0.25</v>
      </c>
      <c r="AQ29" s="266">
        <f>RANK(AP29,$AP$5:$AP$32,0)</f>
        <v>5</v>
      </c>
      <c r="AR29" s="266">
        <f>SUM(C30+H30+M30+R30+W30+AB30+AG30)</f>
        <v>3</v>
      </c>
      <c r="AS29" s="266">
        <f>SUM(G30+L30+Q30+V30+AA30+AF30+AK30)</f>
        <v>7</v>
      </c>
      <c r="AT29" s="268">
        <f>SUM(AR29/(AR29+AS29))</f>
        <v>0.3</v>
      </c>
      <c r="AU29" s="266">
        <f>RANK(AT29,$AT$5:$AT$32,0)</f>
        <v>5</v>
      </c>
      <c r="AV29" s="266">
        <f>SUM(D30+D31+D32+I30+I31+I32+N30+N31+N32+S30+S31+S32+X30+X31+X32+AC30+AC31+AC32+AH30+AH31+AH32)</f>
        <v>119</v>
      </c>
      <c r="AW29" s="266">
        <f>SUM(F30+F31+F32+K30+K31+K32+P30+P31+P32+U30+U31+U32+Z30+Z31+Z32+AE30+AE31+AE32+AJ30+AJ31+AJ32)</f>
        <v>146</v>
      </c>
      <c r="AX29" s="268">
        <f>SUM(AV29/(AV29+AW29))</f>
        <v>0.4490566037735849</v>
      </c>
      <c r="AY29" s="266">
        <f>RANK(AX29,$AX$5:$AX$32,0)</f>
        <v>6</v>
      </c>
      <c r="AZ29" s="268">
        <f>RANK(AP29,$AP$5:$AP$32,1)+AT29</f>
        <v>2.3</v>
      </c>
      <c r="BA29" s="268">
        <f>RANK(AZ29,$AZ$5:$AZ$32,1)+AX29</f>
        <v>2.449056603773585</v>
      </c>
      <c r="BB29" s="270" t="str">
        <f>AM29</f>
        <v>マッキーZOO A</v>
      </c>
      <c r="BC29" s="258">
        <f>RANK(BA29,$BA$5:$BA$32)</f>
        <v>6</v>
      </c>
    </row>
    <row r="30" spans="2:55" ht="18.75" customHeight="1">
      <c r="B30" s="276"/>
      <c r="C30" s="260">
        <f>IF(D30&gt;F30,1,0)+IF(D31&gt;F31,1,0)+IF(D32&gt;F32,1,0)</f>
        <v>1</v>
      </c>
      <c r="D30" s="57">
        <f>AJ6</f>
        <v>15</v>
      </c>
      <c r="E30" s="53" t="s">
        <v>40</v>
      </c>
      <c r="F30" s="57">
        <f>AH6</f>
        <v>12</v>
      </c>
      <c r="G30" s="262">
        <f>IF(F30&gt;D30,1,0)+IF(F31&gt;D31,1,0)+IF(F32&gt;D32,1,0)</f>
        <v>2</v>
      </c>
      <c r="H30" s="262">
        <f>IF(I30&gt;K30,1,0)+IF(I31&gt;K31,1,0)+IF(I32&gt;K32,1,0)</f>
        <v>0</v>
      </c>
      <c r="I30" s="57">
        <f>AJ10</f>
        <v>13</v>
      </c>
      <c r="J30" s="53" t="s">
        <v>40</v>
      </c>
      <c r="K30" s="57">
        <f>AH10</f>
        <v>15</v>
      </c>
      <c r="L30" s="262">
        <f>IF(K30&gt;I30,1,0)+IF(K31&gt;I31,1,0)+IF(K32&gt;I32,1,0)</f>
        <v>2</v>
      </c>
      <c r="M30" s="262">
        <f>IF(N30&gt;P30,1,0)+IF(N31&gt;P31,1,0)+IF(N32&gt;P32,1,0)</f>
        <v>2</v>
      </c>
      <c r="N30" s="57">
        <f>AJ14</f>
        <v>9</v>
      </c>
      <c r="O30" s="53" t="s">
        <v>40</v>
      </c>
      <c r="P30" s="57">
        <f>AH14</f>
        <v>15</v>
      </c>
      <c r="Q30" s="262">
        <f>IF(P30&gt;N30,1,0)+IF(P31&gt;N31,1,0)+IF(P32&gt;N32,1,0)</f>
        <v>1</v>
      </c>
      <c r="R30" s="262">
        <f>IF(S30&gt;U30,1,0)+IF(S31&gt;U31,1,0)+IF(S32&gt;U32,1,0)</f>
        <v>0</v>
      </c>
      <c r="S30" s="57">
        <f>AJ18</f>
        <v>6</v>
      </c>
      <c r="T30" s="53" t="s">
        <v>40</v>
      </c>
      <c r="U30" s="57">
        <f>AH18</f>
        <v>15</v>
      </c>
      <c r="V30" s="262">
        <f>IF(U30&gt;S30,1,0)+IF(U31&gt;S31,1,0)+IF(U32&gt;S32,1,0)</f>
        <v>2</v>
      </c>
      <c r="W30" s="264">
        <f>IF(X30&gt;Z30,1,0)+IF(X31&gt;Z31,1,0)+IF(X32&gt;Z32,1,0)</f>
        <v>0</v>
      </c>
      <c r="X30" s="54">
        <f>AJ22</f>
        <v>0</v>
      </c>
      <c r="Y30" s="55" t="s">
        <v>40</v>
      </c>
      <c r="Z30" s="54">
        <f>AH22</f>
        <v>0</v>
      </c>
      <c r="AA30" s="264">
        <f>IF(Z30&gt;X30,1,0)+IF(Z31&gt;X31,1,0)+IF(Z32&gt;X32,1,0)</f>
        <v>0</v>
      </c>
      <c r="AB30" s="264">
        <f>IF(AC30&gt;AE30,1,0)+IF(AC31&gt;AE31,1,0)+IF(AC32&gt;AE32,1,0)</f>
        <v>0</v>
      </c>
      <c r="AC30" s="54">
        <f>AJ26</f>
        <v>0</v>
      </c>
      <c r="AD30" s="55" t="s">
        <v>40</v>
      </c>
      <c r="AE30" s="54">
        <f>AH26</f>
        <v>0</v>
      </c>
      <c r="AF30" s="264">
        <f>IF(AE30&gt;AC30,1,0)+IF(AE31&gt;AC31,1,0)+IF(AE32&gt;AC32,1,0)</f>
        <v>0</v>
      </c>
      <c r="AG30" s="280">
        <f>IF(AH30&gt;AJ30,1,0)+IF(AH31&gt;AJ31,1,0)+IF(AH32&gt;AJ32,1,0)</f>
        <v>0</v>
      </c>
      <c r="AH30" s="50"/>
      <c r="AI30" s="51" t="s">
        <v>40</v>
      </c>
      <c r="AJ30" s="50"/>
      <c r="AK30" s="282">
        <f>IF(AJ30&gt;AH30,1,0)+IF(AJ31&gt;AH31,1,0)+IF(AJ32&gt;AH32,1,0)</f>
        <v>0</v>
      </c>
      <c r="AL30" s="56"/>
      <c r="AM30" s="276"/>
      <c r="AN30" s="278"/>
      <c r="AO30" s="266"/>
      <c r="AP30" s="268"/>
      <c r="AQ30" s="266"/>
      <c r="AR30" s="266"/>
      <c r="AS30" s="266"/>
      <c r="AT30" s="268"/>
      <c r="AU30" s="266"/>
      <c r="AV30" s="266"/>
      <c r="AW30" s="266"/>
      <c r="AX30" s="268"/>
      <c r="AY30" s="266"/>
      <c r="AZ30" s="266"/>
      <c r="BA30" s="266"/>
      <c r="BB30" s="271"/>
      <c r="BC30" s="258"/>
    </row>
    <row r="31" spans="2:55" ht="18.75" customHeight="1">
      <c r="B31" s="276"/>
      <c r="C31" s="260"/>
      <c r="D31" s="57">
        <f>AJ7</f>
        <v>12</v>
      </c>
      <c r="E31" s="53" t="s">
        <v>40</v>
      </c>
      <c r="F31" s="57">
        <f>AH7</f>
        <v>15</v>
      </c>
      <c r="G31" s="262"/>
      <c r="H31" s="262"/>
      <c r="I31" s="57">
        <f>AJ11</f>
        <v>9</v>
      </c>
      <c r="J31" s="53" t="s">
        <v>40</v>
      </c>
      <c r="K31" s="57">
        <f>AH11</f>
        <v>15</v>
      </c>
      <c r="L31" s="262"/>
      <c r="M31" s="262"/>
      <c r="N31" s="57">
        <f>AJ15</f>
        <v>17</v>
      </c>
      <c r="O31" s="53" t="s">
        <v>40</v>
      </c>
      <c r="P31" s="57">
        <f>AH15</f>
        <v>16</v>
      </c>
      <c r="Q31" s="262"/>
      <c r="R31" s="262"/>
      <c r="S31" s="57">
        <f>AJ19</f>
        <v>10</v>
      </c>
      <c r="T31" s="53" t="s">
        <v>40</v>
      </c>
      <c r="U31" s="57">
        <f>AH19</f>
        <v>15</v>
      </c>
      <c r="V31" s="262"/>
      <c r="W31" s="264"/>
      <c r="X31" s="54">
        <f>AJ23</f>
        <v>0</v>
      </c>
      <c r="Y31" s="55" t="s">
        <v>40</v>
      </c>
      <c r="Z31" s="54">
        <f>AH23</f>
        <v>0</v>
      </c>
      <c r="AA31" s="264"/>
      <c r="AB31" s="264"/>
      <c r="AC31" s="54">
        <f>AJ27</f>
        <v>0</v>
      </c>
      <c r="AD31" s="55" t="s">
        <v>40</v>
      </c>
      <c r="AE31" s="54">
        <f>AH27</f>
        <v>0</v>
      </c>
      <c r="AF31" s="264"/>
      <c r="AG31" s="280"/>
      <c r="AH31" s="50"/>
      <c r="AI31" s="51" t="s">
        <v>40</v>
      </c>
      <c r="AJ31" s="50"/>
      <c r="AK31" s="282"/>
      <c r="AL31" s="56"/>
      <c r="AM31" s="276"/>
      <c r="AN31" s="278"/>
      <c r="AO31" s="266"/>
      <c r="AP31" s="268"/>
      <c r="AQ31" s="266"/>
      <c r="AR31" s="266"/>
      <c r="AS31" s="266"/>
      <c r="AT31" s="268"/>
      <c r="AU31" s="266"/>
      <c r="AV31" s="266"/>
      <c r="AW31" s="266"/>
      <c r="AX31" s="268"/>
      <c r="AY31" s="266"/>
      <c r="AZ31" s="266"/>
      <c r="BA31" s="266"/>
      <c r="BB31" s="271"/>
      <c r="BC31" s="258"/>
    </row>
    <row r="32" spans="2:55" ht="18.75" customHeight="1" thickBot="1">
      <c r="B32" s="277"/>
      <c r="C32" s="261"/>
      <c r="D32" s="58">
        <f>AJ8</f>
        <v>13</v>
      </c>
      <c r="E32" s="59" t="s">
        <v>40</v>
      </c>
      <c r="F32" s="58">
        <f>AH8</f>
        <v>15</v>
      </c>
      <c r="G32" s="263"/>
      <c r="H32" s="263"/>
      <c r="I32" s="58">
        <f>AJ12</f>
        <v>0</v>
      </c>
      <c r="J32" s="59" t="s">
        <v>40</v>
      </c>
      <c r="K32" s="58">
        <f>AH12</f>
        <v>0</v>
      </c>
      <c r="L32" s="263"/>
      <c r="M32" s="263"/>
      <c r="N32" s="58">
        <f>AJ16</f>
        <v>15</v>
      </c>
      <c r="O32" s="59" t="s">
        <v>40</v>
      </c>
      <c r="P32" s="58">
        <f>AH16</f>
        <v>13</v>
      </c>
      <c r="Q32" s="263"/>
      <c r="R32" s="263"/>
      <c r="S32" s="58">
        <f>AJ20</f>
        <v>0</v>
      </c>
      <c r="T32" s="59" t="s">
        <v>40</v>
      </c>
      <c r="U32" s="58">
        <f>AH20</f>
        <v>0</v>
      </c>
      <c r="V32" s="263"/>
      <c r="W32" s="265"/>
      <c r="X32" s="60">
        <f>AJ24</f>
        <v>0</v>
      </c>
      <c r="Y32" s="61" t="s">
        <v>40</v>
      </c>
      <c r="Z32" s="60">
        <f>AH24</f>
        <v>0</v>
      </c>
      <c r="AA32" s="265"/>
      <c r="AB32" s="265"/>
      <c r="AC32" s="60">
        <f>AJ28</f>
        <v>0</v>
      </c>
      <c r="AD32" s="61" t="s">
        <v>40</v>
      </c>
      <c r="AE32" s="60">
        <f>AH28</f>
        <v>0</v>
      </c>
      <c r="AF32" s="265"/>
      <c r="AG32" s="281"/>
      <c r="AH32" s="62"/>
      <c r="AI32" s="63" t="s">
        <v>40</v>
      </c>
      <c r="AJ32" s="62"/>
      <c r="AK32" s="283"/>
      <c r="AL32" s="56"/>
      <c r="AM32" s="277"/>
      <c r="AN32" s="279"/>
      <c r="AO32" s="267"/>
      <c r="AP32" s="269"/>
      <c r="AQ32" s="267"/>
      <c r="AR32" s="267"/>
      <c r="AS32" s="267"/>
      <c r="AT32" s="269"/>
      <c r="AU32" s="267"/>
      <c r="AV32" s="267"/>
      <c r="AW32" s="267"/>
      <c r="AX32" s="269"/>
      <c r="AY32" s="267"/>
      <c r="AZ32" s="267"/>
      <c r="BA32" s="267"/>
      <c r="BB32" s="272"/>
      <c r="BC32" s="259"/>
    </row>
    <row r="33" ht="24.75" customHeight="1"/>
    <row r="34" ht="24.75" customHeight="1"/>
    <row r="35" ht="24.75" customHeight="1"/>
    <row r="36" ht="24.75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24.75" customHeight="1"/>
    <row r="66" ht="24.75" customHeight="1"/>
    <row r="67" ht="24.75" customHeight="1"/>
    <row r="68" ht="24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spans="2:55" ht="24.75" customHeight="1">
      <c r="B97" s="256"/>
      <c r="C97" s="256"/>
      <c r="D97" s="256"/>
      <c r="E97" s="256"/>
      <c r="F97" s="256"/>
      <c r="G97" s="256"/>
      <c r="H97" s="256"/>
      <c r="I97" s="256"/>
      <c r="J97" s="256"/>
      <c r="K97" s="256"/>
      <c r="L97" s="256"/>
      <c r="M97" s="256"/>
      <c r="N97" s="256"/>
      <c r="O97" s="256"/>
      <c r="P97" s="256"/>
      <c r="Q97" s="256"/>
      <c r="R97" s="256"/>
      <c r="S97" s="256"/>
      <c r="T97" s="256"/>
      <c r="U97" s="256"/>
      <c r="V97" s="256"/>
      <c r="W97" s="256"/>
      <c r="X97" s="256"/>
      <c r="Y97" s="256"/>
      <c r="Z97" s="256"/>
      <c r="AA97" s="256"/>
      <c r="AB97" s="256"/>
      <c r="AC97" s="256"/>
      <c r="AD97" s="256"/>
      <c r="AE97" s="256"/>
      <c r="AF97" s="256"/>
      <c r="AG97" s="256"/>
      <c r="AH97" s="256"/>
      <c r="AI97" s="256"/>
      <c r="AJ97" s="256"/>
      <c r="AK97" s="256"/>
      <c r="AL97" s="44"/>
      <c r="AM97" s="257"/>
      <c r="AN97" s="257"/>
      <c r="AO97" s="257"/>
      <c r="AP97" s="257"/>
      <c r="AQ97" s="257"/>
      <c r="AR97" s="257"/>
      <c r="AS97" s="257"/>
      <c r="AT97" s="257"/>
      <c r="AU97" s="257"/>
      <c r="AV97" s="257"/>
      <c r="AW97" s="257"/>
      <c r="AX97" s="257"/>
      <c r="AY97" s="257"/>
      <c r="AZ97" s="257"/>
      <c r="BA97" s="257"/>
      <c r="BB97" s="257"/>
      <c r="BC97" s="257"/>
    </row>
    <row r="98" spans="2:55" ht="24.75" customHeight="1"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</row>
    <row r="99" spans="2:55" ht="24.75" customHeight="1">
      <c r="B99" s="66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6"/>
      <c r="AN99" s="68"/>
      <c r="AO99" s="68"/>
      <c r="AP99" s="68"/>
      <c r="AQ99" s="69"/>
      <c r="AR99" s="68"/>
      <c r="AS99" s="68"/>
      <c r="AT99" s="68"/>
      <c r="AU99" s="69"/>
      <c r="AV99" s="68"/>
      <c r="AW99" s="68"/>
      <c r="AX99" s="68"/>
      <c r="AY99" s="69"/>
      <c r="AZ99" s="68"/>
      <c r="BA99" s="68"/>
      <c r="BB99" s="68"/>
      <c r="BC99" s="70"/>
    </row>
    <row r="100" spans="2:55" ht="24.75" customHeight="1"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6"/>
      <c r="AN100" s="68"/>
      <c r="AO100" s="68"/>
      <c r="AP100" s="68"/>
      <c r="AQ100" s="69"/>
      <c r="AR100" s="68"/>
      <c r="AS100" s="68"/>
      <c r="AT100" s="68"/>
      <c r="AU100" s="69"/>
      <c r="AV100" s="68"/>
      <c r="AW100" s="68"/>
      <c r="AX100" s="68"/>
      <c r="AY100" s="69"/>
      <c r="AZ100" s="68"/>
      <c r="BA100" s="68"/>
      <c r="BB100" s="68"/>
      <c r="BC100" s="70"/>
    </row>
    <row r="101" spans="2:55" ht="18.75" customHeight="1">
      <c r="B101" s="67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2"/>
      <c r="AN101" s="66"/>
      <c r="AO101" s="66"/>
      <c r="AP101" s="73"/>
      <c r="AQ101" s="66"/>
      <c r="AR101" s="66"/>
      <c r="AS101" s="66"/>
      <c r="AT101" s="73"/>
      <c r="AU101" s="66"/>
      <c r="AV101" s="66"/>
      <c r="AW101" s="66"/>
      <c r="AX101" s="73"/>
      <c r="AY101" s="66"/>
      <c r="AZ101" s="73"/>
      <c r="BA101" s="73"/>
      <c r="BB101" s="73"/>
      <c r="BC101" s="74"/>
    </row>
    <row r="102" spans="2:55" ht="18.75" customHeight="1">
      <c r="B102" s="67"/>
      <c r="C102" s="72"/>
      <c r="D102" s="66"/>
      <c r="E102" s="72"/>
      <c r="F102" s="66"/>
      <c r="G102" s="72"/>
      <c r="H102" s="72"/>
      <c r="I102" s="66"/>
      <c r="J102" s="72"/>
      <c r="K102" s="66"/>
      <c r="L102" s="72"/>
      <c r="M102" s="72"/>
      <c r="N102" s="66"/>
      <c r="O102" s="72"/>
      <c r="P102" s="66"/>
      <c r="Q102" s="72"/>
      <c r="R102" s="72"/>
      <c r="S102" s="66"/>
      <c r="T102" s="72"/>
      <c r="U102" s="66"/>
      <c r="V102" s="72"/>
      <c r="W102" s="72"/>
      <c r="X102" s="66"/>
      <c r="Y102" s="72"/>
      <c r="Z102" s="66"/>
      <c r="AA102" s="72"/>
      <c r="AB102" s="72"/>
      <c r="AC102" s="66"/>
      <c r="AD102" s="72"/>
      <c r="AE102" s="66"/>
      <c r="AF102" s="72"/>
      <c r="AG102" s="72"/>
      <c r="AH102" s="66"/>
      <c r="AI102" s="72"/>
      <c r="AJ102" s="66"/>
      <c r="AK102" s="72"/>
      <c r="AL102" s="72"/>
      <c r="AM102" s="72"/>
      <c r="AN102" s="66"/>
      <c r="AO102" s="66"/>
      <c r="AP102" s="73"/>
      <c r="AQ102" s="66"/>
      <c r="AR102" s="66"/>
      <c r="AS102" s="66"/>
      <c r="AT102" s="73"/>
      <c r="AU102" s="66"/>
      <c r="AV102" s="66"/>
      <c r="AW102" s="66"/>
      <c r="AX102" s="73"/>
      <c r="AY102" s="66"/>
      <c r="AZ102" s="66"/>
      <c r="BA102" s="66"/>
      <c r="BB102" s="66"/>
      <c r="BC102" s="74"/>
    </row>
    <row r="103" spans="2:55" ht="18.75" customHeight="1">
      <c r="B103" s="67"/>
      <c r="C103" s="72"/>
      <c r="D103" s="66"/>
      <c r="E103" s="72"/>
      <c r="F103" s="66"/>
      <c r="G103" s="72"/>
      <c r="H103" s="72"/>
      <c r="I103" s="66"/>
      <c r="J103" s="72"/>
      <c r="K103" s="66"/>
      <c r="L103" s="72"/>
      <c r="M103" s="72"/>
      <c r="N103" s="66"/>
      <c r="O103" s="72"/>
      <c r="P103" s="66"/>
      <c r="Q103" s="72"/>
      <c r="R103" s="72"/>
      <c r="S103" s="66"/>
      <c r="T103" s="72"/>
      <c r="U103" s="66"/>
      <c r="V103" s="72"/>
      <c r="W103" s="72"/>
      <c r="X103" s="66"/>
      <c r="Y103" s="72"/>
      <c r="Z103" s="66"/>
      <c r="AA103" s="72"/>
      <c r="AB103" s="72"/>
      <c r="AC103" s="66"/>
      <c r="AD103" s="72"/>
      <c r="AE103" s="66"/>
      <c r="AF103" s="72"/>
      <c r="AG103" s="72"/>
      <c r="AH103" s="66"/>
      <c r="AI103" s="72"/>
      <c r="AJ103" s="66"/>
      <c r="AK103" s="72"/>
      <c r="AL103" s="72"/>
      <c r="AM103" s="72"/>
      <c r="AN103" s="66"/>
      <c r="AO103" s="66"/>
      <c r="AP103" s="73"/>
      <c r="AQ103" s="66"/>
      <c r="AR103" s="66"/>
      <c r="AS103" s="66"/>
      <c r="AT103" s="73"/>
      <c r="AU103" s="66"/>
      <c r="AV103" s="66"/>
      <c r="AW103" s="66"/>
      <c r="AX103" s="73"/>
      <c r="AY103" s="66"/>
      <c r="AZ103" s="66"/>
      <c r="BA103" s="66"/>
      <c r="BB103" s="66"/>
      <c r="BC103" s="74"/>
    </row>
    <row r="104" spans="2:55" ht="18.75" customHeight="1">
      <c r="B104" s="67"/>
      <c r="C104" s="72"/>
      <c r="D104" s="66"/>
      <c r="E104" s="72"/>
      <c r="F104" s="66"/>
      <c r="G104" s="72"/>
      <c r="H104" s="72"/>
      <c r="I104" s="66"/>
      <c r="J104" s="72"/>
      <c r="K104" s="66"/>
      <c r="L104" s="72"/>
      <c r="M104" s="72"/>
      <c r="N104" s="66"/>
      <c r="O104" s="72"/>
      <c r="P104" s="66"/>
      <c r="Q104" s="72"/>
      <c r="R104" s="72"/>
      <c r="S104" s="66"/>
      <c r="T104" s="72"/>
      <c r="U104" s="66"/>
      <c r="V104" s="72"/>
      <c r="W104" s="72"/>
      <c r="X104" s="66"/>
      <c r="Y104" s="72"/>
      <c r="Z104" s="66"/>
      <c r="AA104" s="72"/>
      <c r="AB104" s="72"/>
      <c r="AC104" s="66"/>
      <c r="AD104" s="72"/>
      <c r="AE104" s="66"/>
      <c r="AF104" s="72"/>
      <c r="AG104" s="72"/>
      <c r="AH104" s="66"/>
      <c r="AI104" s="72"/>
      <c r="AJ104" s="66"/>
      <c r="AK104" s="72"/>
      <c r="AL104" s="72"/>
      <c r="AM104" s="72"/>
      <c r="AN104" s="66"/>
      <c r="AO104" s="66"/>
      <c r="AP104" s="73"/>
      <c r="AQ104" s="66"/>
      <c r="AR104" s="66"/>
      <c r="AS104" s="66"/>
      <c r="AT104" s="73"/>
      <c r="AU104" s="66"/>
      <c r="AV104" s="66"/>
      <c r="AW104" s="66"/>
      <c r="AX104" s="73"/>
      <c r="AY104" s="66"/>
      <c r="AZ104" s="66"/>
      <c r="BA104" s="66"/>
      <c r="BB104" s="66"/>
      <c r="BC104" s="74"/>
    </row>
    <row r="105" spans="2:55" ht="18.75" customHeight="1">
      <c r="B105" s="67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2"/>
      <c r="AN105" s="66"/>
      <c r="AO105" s="66"/>
      <c r="AP105" s="73"/>
      <c r="AQ105" s="66"/>
      <c r="AR105" s="66"/>
      <c r="AS105" s="66"/>
      <c r="AT105" s="73"/>
      <c r="AU105" s="66"/>
      <c r="AV105" s="66"/>
      <c r="AW105" s="66"/>
      <c r="AX105" s="73"/>
      <c r="AY105" s="66"/>
      <c r="AZ105" s="73"/>
      <c r="BA105" s="73"/>
      <c r="BB105" s="73"/>
      <c r="BC105" s="74"/>
    </row>
    <row r="106" spans="2:55" ht="18.75" customHeight="1">
      <c r="B106" s="67"/>
      <c r="C106" s="72"/>
      <c r="D106" s="66"/>
      <c r="E106" s="72"/>
      <c r="F106" s="66"/>
      <c r="G106" s="72"/>
      <c r="H106" s="72"/>
      <c r="I106" s="66"/>
      <c r="J106" s="72"/>
      <c r="K106" s="66"/>
      <c r="L106" s="72"/>
      <c r="M106" s="72"/>
      <c r="N106" s="66"/>
      <c r="O106" s="72"/>
      <c r="P106" s="66"/>
      <c r="Q106" s="72"/>
      <c r="R106" s="72"/>
      <c r="S106" s="66"/>
      <c r="T106" s="72"/>
      <c r="U106" s="66"/>
      <c r="V106" s="72"/>
      <c r="W106" s="72"/>
      <c r="X106" s="66"/>
      <c r="Y106" s="72"/>
      <c r="Z106" s="66"/>
      <c r="AA106" s="72"/>
      <c r="AB106" s="72"/>
      <c r="AC106" s="66"/>
      <c r="AD106" s="72"/>
      <c r="AE106" s="66"/>
      <c r="AF106" s="72"/>
      <c r="AG106" s="72"/>
      <c r="AH106" s="66"/>
      <c r="AI106" s="72"/>
      <c r="AJ106" s="66"/>
      <c r="AK106" s="72"/>
      <c r="AL106" s="72"/>
      <c r="AM106" s="72"/>
      <c r="AN106" s="66"/>
      <c r="AO106" s="66"/>
      <c r="AP106" s="73"/>
      <c r="AQ106" s="66"/>
      <c r="AR106" s="66"/>
      <c r="AS106" s="66"/>
      <c r="AT106" s="73"/>
      <c r="AU106" s="66"/>
      <c r="AV106" s="66"/>
      <c r="AW106" s="66"/>
      <c r="AX106" s="73"/>
      <c r="AY106" s="66"/>
      <c r="AZ106" s="66"/>
      <c r="BA106" s="66"/>
      <c r="BB106" s="66"/>
      <c r="BC106" s="74"/>
    </row>
    <row r="107" spans="2:55" ht="18.75" customHeight="1">
      <c r="B107" s="67"/>
      <c r="C107" s="72"/>
      <c r="D107" s="66"/>
      <c r="E107" s="72"/>
      <c r="F107" s="66"/>
      <c r="G107" s="72"/>
      <c r="H107" s="72"/>
      <c r="I107" s="66"/>
      <c r="J107" s="72"/>
      <c r="K107" s="66"/>
      <c r="L107" s="72"/>
      <c r="M107" s="72"/>
      <c r="N107" s="66"/>
      <c r="O107" s="72"/>
      <c r="P107" s="66"/>
      <c r="Q107" s="72"/>
      <c r="R107" s="72"/>
      <c r="S107" s="66"/>
      <c r="T107" s="72"/>
      <c r="U107" s="66"/>
      <c r="V107" s="72"/>
      <c r="W107" s="72"/>
      <c r="X107" s="66"/>
      <c r="Y107" s="72"/>
      <c r="Z107" s="66"/>
      <c r="AA107" s="72"/>
      <c r="AB107" s="72"/>
      <c r="AC107" s="66"/>
      <c r="AD107" s="72"/>
      <c r="AE107" s="66"/>
      <c r="AF107" s="72"/>
      <c r="AG107" s="72"/>
      <c r="AH107" s="66"/>
      <c r="AI107" s="72"/>
      <c r="AJ107" s="66"/>
      <c r="AK107" s="72"/>
      <c r="AL107" s="72"/>
      <c r="AM107" s="72"/>
      <c r="AN107" s="66"/>
      <c r="AO107" s="66"/>
      <c r="AP107" s="73"/>
      <c r="AQ107" s="66"/>
      <c r="AR107" s="66"/>
      <c r="AS107" s="66"/>
      <c r="AT107" s="73"/>
      <c r="AU107" s="66"/>
      <c r="AV107" s="66"/>
      <c r="AW107" s="66"/>
      <c r="AX107" s="73"/>
      <c r="AY107" s="66"/>
      <c r="AZ107" s="66"/>
      <c r="BA107" s="66"/>
      <c r="BB107" s="66"/>
      <c r="BC107" s="74"/>
    </row>
    <row r="108" spans="2:55" ht="18.75" customHeight="1">
      <c r="B108" s="67"/>
      <c r="C108" s="72"/>
      <c r="D108" s="66"/>
      <c r="E108" s="72"/>
      <c r="F108" s="66"/>
      <c r="G108" s="72"/>
      <c r="H108" s="72"/>
      <c r="I108" s="66"/>
      <c r="J108" s="72"/>
      <c r="K108" s="66"/>
      <c r="L108" s="72"/>
      <c r="M108" s="72"/>
      <c r="N108" s="66"/>
      <c r="O108" s="72"/>
      <c r="P108" s="66"/>
      <c r="Q108" s="72"/>
      <c r="R108" s="72"/>
      <c r="S108" s="66"/>
      <c r="T108" s="72"/>
      <c r="U108" s="66"/>
      <c r="V108" s="72"/>
      <c r="W108" s="72"/>
      <c r="X108" s="66"/>
      <c r="Y108" s="72"/>
      <c r="Z108" s="66"/>
      <c r="AA108" s="72"/>
      <c r="AB108" s="72"/>
      <c r="AC108" s="66"/>
      <c r="AD108" s="72"/>
      <c r="AE108" s="66"/>
      <c r="AF108" s="72"/>
      <c r="AG108" s="72"/>
      <c r="AH108" s="66"/>
      <c r="AI108" s="72"/>
      <c r="AJ108" s="66"/>
      <c r="AK108" s="72"/>
      <c r="AL108" s="72"/>
      <c r="AM108" s="72"/>
      <c r="AN108" s="66"/>
      <c r="AO108" s="66"/>
      <c r="AP108" s="73"/>
      <c r="AQ108" s="66"/>
      <c r="AR108" s="66"/>
      <c r="AS108" s="66"/>
      <c r="AT108" s="73"/>
      <c r="AU108" s="66"/>
      <c r="AV108" s="66"/>
      <c r="AW108" s="66"/>
      <c r="AX108" s="73"/>
      <c r="AY108" s="66"/>
      <c r="AZ108" s="66"/>
      <c r="BA108" s="66"/>
      <c r="BB108" s="66"/>
      <c r="BC108" s="74"/>
    </row>
    <row r="109" spans="2:55" ht="18.75" customHeight="1">
      <c r="B109" s="67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2"/>
      <c r="AN109" s="66"/>
      <c r="AO109" s="66"/>
      <c r="AP109" s="73"/>
      <c r="AQ109" s="66"/>
      <c r="AR109" s="66"/>
      <c r="AS109" s="66"/>
      <c r="AT109" s="73"/>
      <c r="AU109" s="66"/>
      <c r="AV109" s="66"/>
      <c r="AW109" s="66"/>
      <c r="AX109" s="73"/>
      <c r="AY109" s="66"/>
      <c r="AZ109" s="73"/>
      <c r="BA109" s="73"/>
      <c r="BB109" s="73"/>
      <c r="BC109" s="74"/>
    </row>
    <row r="110" spans="2:55" ht="18.75" customHeight="1">
      <c r="B110" s="67"/>
      <c r="C110" s="72"/>
      <c r="D110" s="66"/>
      <c r="E110" s="72"/>
      <c r="F110" s="66"/>
      <c r="G110" s="72"/>
      <c r="H110" s="72"/>
      <c r="I110" s="66"/>
      <c r="J110" s="72"/>
      <c r="K110" s="66"/>
      <c r="L110" s="72"/>
      <c r="M110" s="72"/>
      <c r="N110" s="66"/>
      <c r="O110" s="72"/>
      <c r="P110" s="66"/>
      <c r="Q110" s="72"/>
      <c r="R110" s="72"/>
      <c r="S110" s="66"/>
      <c r="T110" s="72"/>
      <c r="U110" s="66"/>
      <c r="V110" s="72"/>
      <c r="W110" s="72"/>
      <c r="X110" s="66"/>
      <c r="Y110" s="72"/>
      <c r="Z110" s="66"/>
      <c r="AA110" s="72"/>
      <c r="AB110" s="72"/>
      <c r="AC110" s="66"/>
      <c r="AD110" s="72"/>
      <c r="AE110" s="66"/>
      <c r="AF110" s="72"/>
      <c r="AG110" s="72"/>
      <c r="AH110" s="66"/>
      <c r="AI110" s="72"/>
      <c r="AJ110" s="66"/>
      <c r="AK110" s="72"/>
      <c r="AL110" s="72"/>
      <c r="AM110" s="72"/>
      <c r="AN110" s="66"/>
      <c r="AO110" s="66"/>
      <c r="AP110" s="73"/>
      <c r="AQ110" s="66"/>
      <c r="AR110" s="66"/>
      <c r="AS110" s="66"/>
      <c r="AT110" s="73"/>
      <c r="AU110" s="66"/>
      <c r="AV110" s="66"/>
      <c r="AW110" s="66"/>
      <c r="AX110" s="73"/>
      <c r="AY110" s="66"/>
      <c r="AZ110" s="66"/>
      <c r="BA110" s="66"/>
      <c r="BB110" s="66"/>
      <c r="BC110" s="74"/>
    </row>
    <row r="111" spans="2:55" ht="18.75" customHeight="1">
      <c r="B111" s="67"/>
      <c r="C111" s="72"/>
      <c r="D111" s="66"/>
      <c r="E111" s="72"/>
      <c r="F111" s="66"/>
      <c r="G111" s="72"/>
      <c r="H111" s="72"/>
      <c r="I111" s="66"/>
      <c r="J111" s="72"/>
      <c r="K111" s="66"/>
      <c r="L111" s="72"/>
      <c r="M111" s="72"/>
      <c r="N111" s="66"/>
      <c r="O111" s="72"/>
      <c r="P111" s="66"/>
      <c r="Q111" s="72"/>
      <c r="R111" s="72"/>
      <c r="S111" s="66"/>
      <c r="T111" s="72"/>
      <c r="U111" s="66"/>
      <c r="V111" s="72"/>
      <c r="W111" s="72"/>
      <c r="X111" s="66"/>
      <c r="Y111" s="72"/>
      <c r="Z111" s="66"/>
      <c r="AA111" s="72"/>
      <c r="AB111" s="72"/>
      <c r="AC111" s="66"/>
      <c r="AD111" s="72"/>
      <c r="AE111" s="66"/>
      <c r="AF111" s="72"/>
      <c r="AG111" s="72"/>
      <c r="AH111" s="66"/>
      <c r="AI111" s="72"/>
      <c r="AJ111" s="66"/>
      <c r="AK111" s="72"/>
      <c r="AL111" s="72"/>
      <c r="AM111" s="72"/>
      <c r="AN111" s="66"/>
      <c r="AO111" s="66"/>
      <c r="AP111" s="73"/>
      <c r="AQ111" s="66"/>
      <c r="AR111" s="66"/>
      <c r="AS111" s="66"/>
      <c r="AT111" s="73"/>
      <c r="AU111" s="66"/>
      <c r="AV111" s="66"/>
      <c r="AW111" s="66"/>
      <c r="AX111" s="73"/>
      <c r="AY111" s="66"/>
      <c r="AZ111" s="66"/>
      <c r="BA111" s="66"/>
      <c r="BB111" s="66"/>
      <c r="BC111" s="74"/>
    </row>
    <row r="112" spans="2:55" ht="18.75" customHeight="1">
      <c r="B112" s="67"/>
      <c r="C112" s="72"/>
      <c r="D112" s="66"/>
      <c r="E112" s="72"/>
      <c r="F112" s="66"/>
      <c r="G112" s="72"/>
      <c r="H112" s="72"/>
      <c r="I112" s="66"/>
      <c r="J112" s="72"/>
      <c r="K112" s="66"/>
      <c r="L112" s="72"/>
      <c r="M112" s="72"/>
      <c r="N112" s="66"/>
      <c r="O112" s="72"/>
      <c r="P112" s="66"/>
      <c r="Q112" s="72"/>
      <c r="R112" s="72"/>
      <c r="S112" s="66"/>
      <c r="T112" s="72"/>
      <c r="U112" s="66"/>
      <c r="V112" s="72"/>
      <c r="W112" s="72"/>
      <c r="X112" s="66"/>
      <c r="Y112" s="72"/>
      <c r="Z112" s="66"/>
      <c r="AA112" s="72"/>
      <c r="AB112" s="72"/>
      <c r="AC112" s="66"/>
      <c r="AD112" s="72"/>
      <c r="AE112" s="66"/>
      <c r="AF112" s="72"/>
      <c r="AG112" s="72"/>
      <c r="AH112" s="66"/>
      <c r="AI112" s="72"/>
      <c r="AJ112" s="66"/>
      <c r="AK112" s="72"/>
      <c r="AL112" s="72"/>
      <c r="AM112" s="72"/>
      <c r="AN112" s="66"/>
      <c r="AO112" s="66"/>
      <c r="AP112" s="73"/>
      <c r="AQ112" s="66"/>
      <c r="AR112" s="66"/>
      <c r="AS112" s="66"/>
      <c r="AT112" s="73"/>
      <c r="AU112" s="66"/>
      <c r="AV112" s="66"/>
      <c r="AW112" s="66"/>
      <c r="AX112" s="73"/>
      <c r="AY112" s="66"/>
      <c r="AZ112" s="66"/>
      <c r="BA112" s="66"/>
      <c r="BB112" s="66"/>
      <c r="BC112" s="74"/>
    </row>
    <row r="113" spans="2:55" ht="18.75" customHeight="1">
      <c r="B113" s="67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2"/>
      <c r="AN113" s="66"/>
      <c r="AO113" s="66"/>
      <c r="AP113" s="73"/>
      <c r="AQ113" s="66"/>
      <c r="AR113" s="66"/>
      <c r="AS113" s="66"/>
      <c r="AT113" s="73"/>
      <c r="AU113" s="66"/>
      <c r="AV113" s="66"/>
      <c r="AW113" s="66"/>
      <c r="AX113" s="73"/>
      <c r="AY113" s="66"/>
      <c r="AZ113" s="73"/>
      <c r="BA113" s="73"/>
      <c r="BB113" s="73"/>
      <c r="BC113" s="74"/>
    </row>
    <row r="114" spans="2:55" ht="18.75" customHeight="1">
      <c r="B114" s="67"/>
      <c r="C114" s="72"/>
      <c r="D114" s="66"/>
      <c r="E114" s="72"/>
      <c r="F114" s="66"/>
      <c r="G114" s="72"/>
      <c r="H114" s="72"/>
      <c r="I114" s="66"/>
      <c r="J114" s="72"/>
      <c r="K114" s="66"/>
      <c r="L114" s="72"/>
      <c r="M114" s="72"/>
      <c r="N114" s="66"/>
      <c r="O114" s="72"/>
      <c r="P114" s="66"/>
      <c r="Q114" s="72"/>
      <c r="R114" s="72"/>
      <c r="S114" s="66"/>
      <c r="T114" s="72"/>
      <c r="U114" s="66"/>
      <c r="V114" s="72"/>
      <c r="W114" s="72"/>
      <c r="X114" s="66"/>
      <c r="Y114" s="72"/>
      <c r="Z114" s="66"/>
      <c r="AA114" s="72"/>
      <c r="AB114" s="72"/>
      <c r="AC114" s="66"/>
      <c r="AD114" s="72"/>
      <c r="AE114" s="66"/>
      <c r="AF114" s="72"/>
      <c r="AG114" s="72"/>
      <c r="AH114" s="66"/>
      <c r="AI114" s="72"/>
      <c r="AJ114" s="66"/>
      <c r="AK114" s="72"/>
      <c r="AL114" s="72"/>
      <c r="AM114" s="72"/>
      <c r="AN114" s="66"/>
      <c r="AO114" s="66"/>
      <c r="AP114" s="73"/>
      <c r="AQ114" s="66"/>
      <c r="AR114" s="66"/>
      <c r="AS114" s="66"/>
      <c r="AT114" s="73"/>
      <c r="AU114" s="66"/>
      <c r="AV114" s="66"/>
      <c r="AW114" s="66"/>
      <c r="AX114" s="73"/>
      <c r="AY114" s="66"/>
      <c r="AZ114" s="66"/>
      <c r="BA114" s="66"/>
      <c r="BB114" s="66"/>
      <c r="BC114" s="74"/>
    </row>
    <row r="115" spans="2:55" ht="18.75" customHeight="1">
      <c r="B115" s="67"/>
      <c r="C115" s="72"/>
      <c r="D115" s="66"/>
      <c r="E115" s="72"/>
      <c r="F115" s="66"/>
      <c r="G115" s="72"/>
      <c r="H115" s="72"/>
      <c r="I115" s="66"/>
      <c r="J115" s="72"/>
      <c r="K115" s="66"/>
      <c r="L115" s="72"/>
      <c r="M115" s="72"/>
      <c r="N115" s="66"/>
      <c r="O115" s="72"/>
      <c r="P115" s="66"/>
      <c r="Q115" s="72"/>
      <c r="R115" s="72"/>
      <c r="S115" s="66"/>
      <c r="T115" s="72"/>
      <c r="U115" s="66"/>
      <c r="V115" s="72"/>
      <c r="W115" s="72"/>
      <c r="X115" s="66"/>
      <c r="Y115" s="72"/>
      <c r="Z115" s="66"/>
      <c r="AA115" s="72"/>
      <c r="AB115" s="72"/>
      <c r="AC115" s="66"/>
      <c r="AD115" s="72"/>
      <c r="AE115" s="66"/>
      <c r="AF115" s="72"/>
      <c r="AG115" s="72"/>
      <c r="AH115" s="66"/>
      <c r="AI115" s="72"/>
      <c r="AJ115" s="66"/>
      <c r="AK115" s="72"/>
      <c r="AL115" s="72"/>
      <c r="AM115" s="72"/>
      <c r="AN115" s="66"/>
      <c r="AO115" s="66"/>
      <c r="AP115" s="73"/>
      <c r="AQ115" s="66"/>
      <c r="AR115" s="66"/>
      <c r="AS115" s="66"/>
      <c r="AT115" s="73"/>
      <c r="AU115" s="66"/>
      <c r="AV115" s="66"/>
      <c r="AW115" s="66"/>
      <c r="AX115" s="73"/>
      <c r="AY115" s="66"/>
      <c r="AZ115" s="66"/>
      <c r="BA115" s="66"/>
      <c r="BB115" s="66"/>
      <c r="BC115" s="74"/>
    </row>
    <row r="116" spans="2:55" ht="18.75" customHeight="1">
      <c r="B116" s="67"/>
      <c r="C116" s="72"/>
      <c r="D116" s="66"/>
      <c r="E116" s="72"/>
      <c r="F116" s="66"/>
      <c r="G116" s="72"/>
      <c r="H116" s="72"/>
      <c r="I116" s="66"/>
      <c r="J116" s="72"/>
      <c r="K116" s="66"/>
      <c r="L116" s="72"/>
      <c r="M116" s="72"/>
      <c r="N116" s="66"/>
      <c r="O116" s="72"/>
      <c r="P116" s="66"/>
      <c r="Q116" s="72"/>
      <c r="R116" s="72"/>
      <c r="S116" s="66"/>
      <c r="T116" s="72"/>
      <c r="U116" s="66"/>
      <c r="V116" s="72"/>
      <c r="W116" s="72"/>
      <c r="X116" s="66"/>
      <c r="Y116" s="72"/>
      <c r="Z116" s="66"/>
      <c r="AA116" s="72"/>
      <c r="AB116" s="72"/>
      <c r="AC116" s="66"/>
      <c r="AD116" s="72"/>
      <c r="AE116" s="66"/>
      <c r="AF116" s="72"/>
      <c r="AG116" s="72"/>
      <c r="AH116" s="66"/>
      <c r="AI116" s="72"/>
      <c r="AJ116" s="66"/>
      <c r="AK116" s="72"/>
      <c r="AL116" s="72"/>
      <c r="AM116" s="72"/>
      <c r="AN116" s="66"/>
      <c r="AO116" s="66"/>
      <c r="AP116" s="73"/>
      <c r="AQ116" s="66"/>
      <c r="AR116" s="66"/>
      <c r="AS116" s="66"/>
      <c r="AT116" s="73"/>
      <c r="AU116" s="66"/>
      <c r="AV116" s="66"/>
      <c r="AW116" s="66"/>
      <c r="AX116" s="73"/>
      <c r="AY116" s="66"/>
      <c r="AZ116" s="66"/>
      <c r="BA116" s="66"/>
      <c r="BB116" s="66"/>
      <c r="BC116" s="74"/>
    </row>
    <row r="117" spans="2:55" ht="18.75" customHeight="1">
      <c r="B117" s="67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2"/>
      <c r="AN117" s="66"/>
      <c r="AO117" s="66"/>
      <c r="AP117" s="73"/>
      <c r="AQ117" s="66"/>
      <c r="AR117" s="66"/>
      <c r="AS117" s="66"/>
      <c r="AT117" s="73"/>
      <c r="AU117" s="66"/>
      <c r="AV117" s="66"/>
      <c r="AW117" s="66"/>
      <c r="AX117" s="73"/>
      <c r="AY117" s="66"/>
      <c r="AZ117" s="73"/>
      <c r="BA117" s="73"/>
      <c r="BB117" s="73"/>
      <c r="BC117" s="74"/>
    </row>
    <row r="118" spans="2:55" ht="18.75" customHeight="1">
      <c r="B118" s="67"/>
      <c r="C118" s="72"/>
      <c r="D118" s="66"/>
      <c r="E118" s="72"/>
      <c r="F118" s="66"/>
      <c r="G118" s="72"/>
      <c r="H118" s="72"/>
      <c r="I118" s="66"/>
      <c r="J118" s="72"/>
      <c r="K118" s="66"/>
      <c r="L118" s="72"/>
      <c r="M118" s="72"/>
      <c r="N118" s="66"/>
      <c r="O118" s="72"/>
      <c r="P118" s="66"/>
      <c r="Q118" s="72"/>
      <c r="R118" s="72"/>
      <c r="S118" s="66"/>
      <c r="T118" s="72"/>
      <c r="U118" s="66"/>
      <c r="V118" s="72"/>
      <c r="W118" s="72"/>
      <c r="X118" s="66"/>
      <c r="Y118" s="72"/>
      <c r="Z118" s="66"/>
      <c r="AA118" s="72"/>
      <c r="AB118" s="72"/>
      <c r="AC118" s="66"/>
      <c r="AD118" s="72"/>
      <c r="AE118" s="66"/>
      <c r="AF118" s="72"/>
      <c r="AG118" s="72"/>
      <c r="AH118" s="66"/>
      <c r="AI118" s="72"/>
      <c r="AJ118" s="66"/>
      <c r="AK118" s="72"/>
      <c r="AL118" s="72"/>
      <c r="AM118" s="72"/>
      <c r="AN118" s="66"/>
      <c r="AO118" s="66"/>
      <c r="AP118" s="73"/>
      <c r="AQ118" s="66"/>
      <c r="AR118" s="66"/>
      <c r="AS118" s="66"/>
      <c r="AT118" s="73"/>
      <c r="AU118" s="66"/>
      <c r="AV118" s="66"/>
      <c r="AW118" s="66"/>
      <c r="AX118" s="73"/>
      <c r="AY118" s="66"/>
      <c r="AZ118" s="66"/>
      <c r="BA118" s="66"/>
      <c r="BB118" s="66"/>
      <c r="BC118" s="74"/>
    </row>
    <row r="119" spans="2:55" ht="18.75" customHeight="1">
      <c r="B119" s="67"/>
      <c r="C119" s="72"/>
      <c r="D119" s="66"/>
      <c r="E119" s="72"/>
      <c r="F119" s="66"/>
      <c r="G119" s="72"/>
      <c r="H119" s="72"/>
      <c r="I119" s="66"/>
      <c r="J119" s="72"/>
      <c r="K119" s="66"/>
      <c r="L119" s="72"/>
      <c r="M119" s="72"/>
      <c r="N119" s="66"/>
      <c r="O119" s="72"/>
      <c r="P119" s="66"/>
      <c r="Q119" s="72"/>
      <c r="R119" s="72"/>
      <c r="S119" s="66"/>
      <c r="T119" s="72"/>
      <c r="U119" s="66"/>
      <c r="V119" s="72"/>
      <c r="W119" s="72"/>
      <c r="X119" s="66"/>
      <c r="Y119" s="72"/>
      <c r="Z119" s="66"/>
      <c r="AA119" s="72"/>
      <c r="AB119" s="72"/>
      <c r="AC119" s="66"/>
      <c r="AD119" s="72"/>
      <c r="AE119" s="66"/>
      <c r="AF119" s="72"/>
      <c r="AG119" s="72"/>
      <c r="AH119" s="66"/>
      <c r="AI119" s="72"/>
      <c r="AJ119" s="66"/>
      <c r="AK119" s="72"/>
      <c r="AL119" s="72"/>
      <c r="AM119" s="72"/>
      <c r="AN119" s="66"/>
      <c r="AO119" s="66"/>
      <c r="AP119" s="73"/>
      <c r="AQ119" s="66"/>
      <c r="AR119" s="66"/>
      <c r="AS119" s="66"/>
      <c r="AT119" s="73"/>
      <c r="AU119" s="66"/>
      <c r="AV119" s="66"/>
      <c r="AW119" s="66"/>
      <c r="AX119" s="73"/>
      <c r="AY119" s="66"/>
      <c r="AZ119" s="66"/>
      <c r="BA119" s="66"/>
      <c r="BB119" s="66"/>
      <c r="BC119" s="74"/>
    </row>
    <row r="120" spans="2:55" ht="18.75" customHeight="1">
      <c r="B120" s="67"/>
      <c r="C120" s="72"/>
      <c r="D120" s="66"/>
      <c r="E120" s="72"/>
      <c r="F120" s="66"/>
      <c r="G120" s="72"/>
      <c r="H120" s="72"/>
      <c r="I120" s="66"/>
      <c r="J120" s="72"/>
      <c r="K120" s="66"/>
      <c r="L120" s="72"/>
      <c r="M120" s="72"/>
      <c r="N120" s="66"/>
      <c r="O120" s="72"/>
      <c r="P120" s="66"/>
      <c r="Q120" s="72"/>
      <c r="R120" s="72"/>
      <c r="S120" s="66"/>
      <c r="T120" s="72"/>
      <c r="U120" s="66"/>
      <c r="V120" s="72"/>
      <c r="W120" s="72"/>
      <c r="X120" s="66"/>
      <c r="Y120" s="72"/>
      <c r="Z120" s="66"/>
      <c r="AA120" s="72"/>
      <c r="AB120" s="72"/>
      <c r="AC120" s="66"/>
      <c r="AD120" s="72"/>
      <c r="AE120" s="66"/>
      <c r="AF120" s="72"/>
      <c r="AG120" s="72"/>
      <c r="AH120" s="66"/>
      <c r="AI120" s="72"/>
      <c r="AJ120" s="66"/>
      <c r="AK120" s="72"/>
      <c r="AL120" s="72"/>
      <c r="AM120" s="72"/>
      <c r="AN120" s="66"/>
      <c r="AO120" s="66"/>
      <c r="AP120" s="73"/>
      <c r="AQ120" s="66"/>
      <c r="AR120" s="66"/>
      <c r="AS120" s="66"/>
      <c r="AT120" s="73"/>
      <c r="AU120" s="66"/>
      <c r="AV120" s="66"/>
      <c r="AW120" s="66"/>
      <c r="AX120" s="73"/>
      <c r="AY120" s="66"/>
      <c r="AZ120" s="66"/>
      <c r="BA120" s="66"/>
      <c r="BB120" s="66"/>
      <c r="BC120" s="74"/>
    </row>
    <row r="121" spans="2:55" ht="18.75" customHeight="1">
      <c r="B121" s="67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2"/>
      <c r="AN121" s="66"/>
      <c r="AO121" s="66"/>
      <c r="AP121" s="73"/>
      <c r="AQ121" s="66"/>
      <c r="AR121" s="66"/>
      <c r="AS121" s="66"/>
      <c r="AT121" s="73"/>
      <c r="AU121" s="66"/>
      <c r="AV121" s="66"/>
      <c r="AW121" s="66"/>
      <c r="AX121" s="73"/>
      <c r="AY121" s="66"/>
      <c r="AZ121" s="73"/>
      <c r="BA121" s="73"/>
      <c r="BB121" s="73"/>
      <c r="BC121" s="74"/>
    </row>
    <row r="122" spans="2:55" ht="18.75" customHeight="1">
      <c r="B122" s="67"/>
      <c r="C122" s="72"/>
      <c r="D122" s="66"/>
      <c r="E122" s="72"/>
      <c r="F122" s="66"/>
      <c r="G122" s="72"/>
      <c r="H122" s="72"/>
      <c r="I122" s="66"/>
      <c r="J122" s="72"/>
      <c r="K122" s="66"/>
      <c r="L122" s="72"/>
      <c r="M122" s="72"/>
      <c r="N122" s="66"/>
      <c r="O122" s="72"/>
      <c r="P122" s="66"/>
      <c r="Q122" s="72"/>
      <c r="R122" s="72"/>
      <c r="S122" s="66"/>
      <c r="T122" s="72"/>
      <c r="U122" s="66"/>
      <c r="V122" s="72"/>
      <c r="W122" s="72"/>
      <c r="X122" s="66"/>
      <c r="Y122" s="72"/>
      <c r="Z122" s="66"/>
      <c r="AA122" s="72"/>
      <c r="AB122" s="72"/>
      <c r="AC122" s="66"/>
      <c r="AD122" s="72"/>
      <c r="AE122" s="66"/>
      <c r="AF122" s="72"/>
      <c r="AG122" s="72"/>
      <c r="AH122" s="66"/>
      <c r="AI122" s="72"/>
      <c r="AJ122" s="66"/>
      <c r="AK122" s="72"/>
      <c r="AL122" s="72"/>
      <c r="AM122" s="72"/>
      <c r="AN122" s="66"/>
      <c r="AO122" s="66"/>
      <c r="AP122" s="73"/>
      <c r="AQ122" s="66"/>
      <c r="AR122" s="66"/>
      <c r="AS122" s="66"/>
      <c r="AT122" s="73"/>
      <c r="AU122" s="66"/>
      <c r="AV122" s="66"/>
      <c r="AW122" s="66"/>
      <c r="AX122" s="73"/>
      <c r="AY122" s="66"/>
      <c r="AZ122" s="66"/>
      <c r="BA122" s="66"/>
      <c r="BB122" s="66"/>
      <c r="BC122" s="74"/>
    </row>
    <row r="123" spans="2:55" ht="18.75" customHeight="1">
      <c r="B123" s="67"/>
      <c r="C123" s="72"/>
      <c r="D123" s="66"/>
      <c r="E123" s="72"/>
      <c r="F123" s="66"/>
      <c r="G123" s="72"/>
      <c r="H123" s="72"/>
      <c r="I123" s="66"/>
      <c r="J123" s="72"/>
      <c r="K123" s="66"/>
      <c r="L123" s="72"/>
      <c r="M123" s="72"/>
      <c r="N123" s="66"/>
      <c r="O123" s="72"/>
      <c r="P123" s="66"/>
      <c r="Q123" s="72"/>
      <c r="R123" s="72"/>
      <c r="S123" s="66"/>
      <c r="T123" s="72"/>
      <c r="U123" s="66"/>
      <c r="V123" s="72"/>
      <c r="W123" s="72"/>
      <c r="X123" s="66"/>
      <c r="Y123" s="72"/>
      <c r="Z123" s="66"/>
      <c r="AA123" s="72"/>
      <c r="AB123" s="72"/>
      <c r="AC123" s="66"/>
      <c r="AD123" s="72"/>
      <c r="AE123" s="66"/>
      <c r="AF123" s="72"/>
      <c r="AG123" s="72"/>
      <c r="AH123" s="66"/>
      <c r="AI123" s="72"/>
      <c r="AJ123" s="66"/>
      <c r="AK123" s="72"/>
      <c r="AL123" s="72"/>
      <c r="AM123" s="72"/>
      <c r="AN123" s="66"/>
      <c r="AO123" s="66"/>
      <c r="AP123" s="73"/>
      <c r="AQ123" s="66"/>
      <c r="AR123" s="66"/>
      <c r="AS123" s="66"/>
      <c r="AT123" s="73"/>
      <c r="AU123" s="66"/>
      <c r="AV123" s="66"/>
      <c r="AW123" s="66"/>
      <c r="AX123" s="73"/>
      <c r="AY123" s="66"/>
      <c r="AZ123" s="66"/>
      <c r="BA123" s="66"/>
      <c r="BB123" s="66"/>
      <c r="BC123" s="74"/>
    </row>
    <row r="124" spans="2:55" ht="18.75" customHeight="1">
      <c r="B124" s="67"/>
      <c r="C124" s="72"/>
      <c r="D124" s="66"/>
      <c r="E124" s="72"/>
      <c r="F124" s="66"/>
      <c r="G124" s="72"/>
      <c r="H124" s="72"/>
      <c r="I124" s="66"/>
      <c r="J124" s="72"/>
      <c r="K124" s="66"/>
      <c r="L124" s="72"/>
      <c r="M124" s="72"/>
      <c r="N124" s="66"/>
      <c r="O124" s="72"/>
      <c r="P124" s="66"/>
      <c r="Q124" s="72"/>
      <c r="R124" s="72"/>
      <c r="S124" s="66"/>
      <c r="T124" s="72"/>
      <c r="U124" s="66"/>
      <c r="V124" s="72"/>
      <c r="W124" s="72"/>
      <c r="X124" s="66"/>
      <c r="Y124" s="72"/>
      <c r="Z124" s="66"/>
      <c r="AA124" s="72"/>
      <c r="AB124" s="72"/>
      <c r="AC124" s="66"/>
      <c r="AD124" s="72"/>
      <c r="AE124" s="66"/>
      <c r="AF124" s="72"/>
      <c r="AG124" s="72"/>
      <c r="AH124" s="66"/>
      <c r="AI124" s="72"/>
      <c r="AJ124" s="66"/>
      <c r="AK124" s="72"/>
      <c r="AL124" s="72"/>
      <c r="AM124" s="72"/>
      <c r="AN124" s="66"/>
      <c r="AO124" s="66"/>
      <c r="AP124" s="73"/>
      <c r="AQ124" s="66"/>
      <c r="AR124" s="66"/>
      <c r="AS124" s="66"/>
      <c r="AT124" s="73"/>
      <c r="AU124" s="66"/>
      <c r="AV124" s="66"/>
      <c r="AW124" s="66"/>
      <c r="AX124" s="73"/>
      <c r="AY124" s="66"/>
      <c r="AZ124" s="66"/>
      <c r="BA124" s="66"/>
      <c r="BB124" s="66"/>
      <c r="BC124" s="74"/>
    </row>
    <row r="125" spans="2:55" ht="18.75" customHeight="1">
      <c r="B125" s="67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2"/>
      <c r="AN125" s="66"/>
      <c r="AO125" s="66"/>
      <c r="AP125" s="73"/>
      <c r="AQ125" s="66"/>
      <c r="AR125" s="66"/>
      <c r="AS125" s="66"/>
      <c r="AT125" s="73"/>
      <c r="AU125" s="66"/>
      <c r="AV125" s="66"/>
      <c r="AW125" s="66"/>
      <c r="AX125" s="73"/>
      <c r="AY125" s="66"/>
      <c r="AZ125" s="73"/>
      <c r="BA125" s="73"/>
      <c r="BB125" s="73"/>
      <c r="BC125" s="74"/>
    </row>
    <row r="126" spans="2:55" ht="18.75" customHeight="1">
      <c r="B126" s="67"/>
      <c r="C126" s="72"/>
      <c r="D126" s="66"/>
      <c r="E126" s="72"/>
      <c r="F126" s="66"/>
      <c r="G126" s="72"/>
      <c r="H126" s="72"/>
      <c r="I126" s="66"/>
      <c r="J126" s="72"/>
      <c r="K126" s="66"/>
      <c r="L126" s="72"/>
      <c r="M126" s="72"/>
      <c r="N126" s="66"/>
      <c r="O126" s="72"/>
      <c r="P126" s="66"/>
      <c r="Q126" s="72"/>
      <c r="R126" s="72"/>
      <c r="S126" s="66"/>
      <c r="T126" s="72"/>
      <c r="U126" s="66"/>
      <c r="V126" s="72"/>
      <c r="W126" s="72"/>
      <c r="X126" s="66"/>
      <c r="Y126" s="72"/>
      <c r="Z126" s="66"/>
      <c r="AA126" s="72"/>
      <c r="AB126" s="72"/>
      <c r="AC126" s="66"/>
      <c r="AD126" s="72"/>
      <c r="AE126" s="66"/>
      <c r="AF126" s="72"/>
      <c r="AG126" s="72"/>
      <c r="AH126" s="66"/>
      <c r="AI126" s="72"/>
      <c r="AJ126" s="66"/>
      <c r="AK126" s="72"/>
      <c r="AL126" s="72"/>
      <c r="AM126" s="72"/>
      <c r="AN126" s="66"/>
      <c r="AO126" s="66"/>
      <c r="AP126" s="73"/>
      <c r="AQ126" s="66"/>
      <c r="AR126" s="66"/>
      <c r="AS126" s="66"/>
      <c r="AT126" s="73"/>
      <c r="AU126" s="66"/>
      <c r="AV126" s="66"/>
      <c r="AW126" s="66"/>
      <c r="AX126" s="73"/>
      <c r="AY126" s="66"/>
      <c r="AZ126" s="66"/>
      <c r="BA126" s="66"/>
      <c r="BB126" s="66"/>
      <c r="BC126" s="74"/>
    </row>
    <row r="127" spans="2:55" ht="18.75" customHeight="1">
      <c r="B127" s="67"/>
      <c r="C127" s="72"/>
      <c r="D127" s="66"/>
      <c r="E127" s="72"/>
      <c r="F127" s="66"/>
      <c r="G127" s="72"/>
      <c r="H127" s="72"/>
      <c r="I127" s="66"/>
      <c r="J127" s="72"/>
      <c r="K127" s="66"/>
      <c r="L127" s="72"/>
      <c r="M127" s="72"/>
      <c r="N127" s="66"/>
      <c r="O127" s="72"/>
      <c r="P127" s="66"/>
      <c r="Q127" s="72"/>
      <c r="R127" s="72"/>
      <c r="S127" s="66"/>
      <c r="T127" s="72"/>
      <c r="U127" s="66"/>
      <c r="V127" s="72"/>
      <c r="W127" s="72"/>
      <c r="X127" s="66"/>
      <c r="Y127" s="72"/>
      <c r="Z127" s="66"/>
      <c r="AA127" s="72"/>
      <c r="AB127" s="72"/>
      <c r="AC127" s="66"/>
      <c r="AD127" s="72"/>
      <c r="AE127" s="66"/>
      <c r="AF127" s="72"/>
      <c r="AG127" s="72"/>
      <c r="AH127" s="66"/>
      <c r="AI127" s="72"/>
      <c r="AJ127" s="66"/>
      <c r="AK127" s="72"/>
      <c r="AL127" s="72"/>
      <c r="AM127" s="72"/>
      <c r="AN127" s="66"/>
      <c r="AO127" s="66"/>
      <c r="AP127" s="73"/>
      <c r="AQ127" s="66"/>
      <c r="AR127" s="66"/>
      <c r="AS127" s="66"/>
      <c r="AT127" s="73"/>
      <c r="AU127" s="66"/>
      <c r="AV127" s="66"/>
      <c r="AW127" s="66"/>
      <c r="AX127" s="73"/>
      <c r="AY127" s="66"/>
      <c r="AZ127" s="66"/>
      <c r="BA127" s="66"/>
      <c r="BB127" s="66"/>
      <c r="BC127" s="74"/>
    </row>
    <row r="128" spans="2:55" ht="18.75" customHeight="1">
      <c r="B128" s="67"/>
      <c r="C128" s="72"/>
      <c r="D128" s="66"/>
      <c r="E128" s="72"/>
      <c r="F128" s="66"/>
      <c r="G128" s="72"/>
      <c r="H128" s="72"/>
      <c r="I128" s="66"/>
      <c r="J128" s="72"/>
      <c r="K128" s="66"/>
      <c r="L128" s="72"/>
      <c r="M128" s="72"/>
      <c r="N128" s="66"/>
      <c r="O128" s="72"/>
      <c r="P128" s="66"/>
      <c r="Q128" s="72"/>
      <c r="R128" s="72"/>
      <c r="S128" s="66"/>
      <c r="T128" s="72"/>
      <c r="U128" s="66"/>
      <c r="V128" s="72"/>
      <c r="W128" s="72"/>
      <c r="X128" s="66"/>
      <c r="Y128" s="72"/>
      <c r="Z128" s="66"/>
      <c r="AA128" s="72"/>
      <c r="AB128" s="72"/>
      <c r="AC128" s="66"/>
      <c r="AD128" s="72"/>
      <c r="AE128" s="66"/>
      <c r="AF128" s="72"/>
      <c r="AG128" s="72"/>
      <c r="AH128" s="66"/>
      <c r="AI128" s="72"/>
      <c r="AJ128" s="66"/>
      <c r="AK128" s="72"/>
      <c r="AL128" s="72"/>
      <c r="AM128" s="72"/>
      <c r="AN128" s="66"/>
      <c r="AO128" s="66"/>
      <c r="AP128" s="73"/>
      <c r="AQ128" s="66"/>
      <c r="AR128" s="66"/>
      <c r="AS128" s="66"/>
      <c r="AT128" s="73"/>
      <c r="AU128" s="66"/>
      <c r="AV128" s="66"/>
      <c r="AW128" s="66"/>
      <c r="AX128" s="73"/>
      <c r="AY128" s="66"/>
      <c r="AZ128" s="66"/>
      <c r="BA128" s="66"/>
      <c r="BB128" s="66"/>
      <c r="BC128" s="74"/>
    </row>
    <row r="129" spans="2:55" ht="24.75" customHeight="1"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</row>
    <row r="130" spans="2:55" ht="24.75" customHeight="1"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</row>
    <row r="131" spans="2:55" ht="24.75" customHeight="1">
      <c r="B131" s="66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6"/>
      <c r="AN131" s="68"/>
      <c r="AO131" s="68"/>
      <c r="AP131" s="68"/>
      <c r="AQ131" s="69"/>
      <c r="AR131" s="68"/>
      <c r="AS131" s="68"/>
      <c r="AT131" s="68"/>
      <c r="AU131" s="69"/>
      <c r="AV131" s="68"/>
      <c r="AW131" s="68"/>
      <c r="AX131" s="68"/>
      <c r="AY131" s="69"/>
      <c r="AZ131" s="68"/>
      <c r="BA131" s="68"/>
      <c r="BB131" s="68"/>
      <c r="BC131" s="70"/>
    </row>
    <row r="132" spans="2:55" ht="24.75" customHeight="1">
      <c r="B132" s="66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6"/>
      <c r="AN132" s="68"/>
      <c r="AO132" s="68"/>
      <c r="AP132" s="68"/>
      <c r="AQ132" s="69"/>
      <c r="AR132" s="68"/>
      <c r="AS132" s="68"/>
      <c r="AT132" s="68"/>
      <c r="AU132" s="69"/>
      <c r="AV132" s="68"/>
      <c r="AW132" s="68"/>
      <c r="AX132" s="68"/>
      <c r="AY132" s="69"/>
      <c r="AZ132" s="68"/>
      <c r="BA132" s="68"/>
      <c r="BB132" s="68"/>
      <c r="BC132" s="70"/>
    </row>
    <row r="133" spans="2:55" ht="18.75" customHeight="1">
      <c r="B133" s="67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2"/>
      <c r="AN133" s="66"/>
      <c r="AO133" s="66"/>
      <c r="AP133" s="73"/>
      <c r="AQ133" s="66"/>
      <c r="AR133" s="66"/>
      <c r="AS133" s="66"/>
      <c r="AT133" s="73"/>
      <c r="AU133" s="66"/>
      <c r="AV133" s="66"/>
      <c r="AW133" s="66"/>
      <c r="AX133" s="73"/>
      <c r="AY133" s="66"/>
      <c r="AZ133" s="73"/>
      <c r="BA133" s="73"/>
      <c r="BB133" s="73"/>
      <c r="BC133" s="74"/>
    </row>
    <row r="134" spans="2:55" ht="18.75" customHeight="1">
      <c r="B134" s="67"/>
      <c r="C134" s="72"/>
      <c r="D134" s="66"/>
      <c r="E134" s="72"/>
      <c r="F134" s="66"/>
      <c r="G134" s="72"/>
      <c r="H134" s="72"/>
      <c r="I134" s="66"/>
      <c r="J134" s="72"/>
      <c r="K134" s="66"/>
      <c r="L134" s="72"/>
      <c r="M134" s="72"/>
      <c r="N134" s="66"/>
      <c r="O134" s="72"/>
      <c r="P134" s="66"/>
      <c r="Q134" s="72"/>
      <c r="R134" s="72"/>
      <c r="S134" s="66"/>
      <c r="T134" s="72"/>
      <c r="U134" s="66"/>
      <c r="V134" s="72"/>
      <c r="W134" s="72"/>
      <c r="X134" s="66"/>
      <c r="Y134" s="72"/>
      <c r="Z134" s="66"/>
      <c r="AA134" s="72"/>
      <c r="AB134" s="72"/>
      <c r="AC134" s="66"/>
      <c r="AD134" s="72"/>
      <c r="AE134" s="66"/>
      <c r="AF134" s="72"/>
      <c r="AG134" s="72"/>
      <c r="AH134" s="66"/>
      <c r="AI134" s="72"/>
      <c r="AJ134" s="66"/>
      <c r="AK134" s="72"/>
      <c r="AL134" s="72"/>
      <c r="AM134" s="72"/>
      <c r="AN134" s="66"/>
      <c r="AO134" s="66"/>
      <c r="AP134" s="73"/>
      <c r="AQ134" s="66"/>
      <c r="AR134" s="66"/>
      <c r="AS134" s="66"/>
      <c r="AT134" s="73"/>
      <c r="AU134" s="66"/>
      <c r="AV134" s="66"/>
      <c r="AW134" s="66"/>
      <c r="AX134" s="73"/>
      <c r="AY134" s="66"/>
      <c r="AZ134" s="66"/>
      <c r="BA134" s="66"/>
      <c r="BB134" s="66"/>
      <c r="BC134" s="74"/>
    </row>
    <row r="135" spans="2:55" ht="18.75" customHeight="1">
      <c r="B135" s="67"/>
      <c r="C135" s="72"/>
      <c r="D135" s="66"/>
      <c r="E135" s="72"/>
      <c r="F135" s="66"/>
      <c r="G135" s="72"/>
      <c r="H135" s="72"/>
      <c r="I135" s="66"/>
      <c r="J135" s="72"/>
      <c r="K135" s="66"/>
      <c r="L135" s="72"/>
      <c r="M135" s="72"/>
      <c r="N135" s="66"/>
      <c r="O135" s="72"/>
      <c r="P135" s="66"/>
      <c r="Q135" s="72"/>
      <c r="R135" s="72"/>
      <c r="S135" s="66"/>
      <c r="T135" s="72"/>
      <c r="U135" s="66"/>
      <c r="V135" s="72"/>
      <c r="W135" s="72"/>
      <c r="X135" s="66"/>
      <c r="Y135" s="72"/>
      <c r="Z135" s="66"/>
      <c r="AA135" s="72"/>
      <c r="AB135" s="72"/>
      <c r="AC135" s="66"/>
      <c r="AD135" s="72"/>
      <c r="AE135" s="66"/>
      <c r="AF135" s="72"/>
      <c r="AG135" s="72"/>
      <c r="AH135" s="66"/>
      <c r="AI135" s="72"/>
      <c r="AJ135" s="66"/>
      <c r="AK135" s="72"/>
      <c r="AL135" s="72"/>
      <c r="AM135" s="72"/>
      <c r="AN135" s="66"/>
      <c r="AO135" s="66"/>
      <c r="AP135" s="73"/>
      <c r="AQ135" s="66"/>
      <c r="AR135" s="66"/>
      <c r="AS135" s="66"/>
      <c r="AT135" s="73"/>
      <c r="AU135" s="66"/>
      <c r="AV135" s="66"/>
      <c r="AW135" s="66"/>
      <c r="AX135" s="73"/>
      <c r="AY135" s="66"/>
      <c r="AZ135" s="66"/>
      <c r="BA135" s="66"/>
      <c r="BB135" s="66"/>
      <c r="BC135" s="74"/>
    </row>
    <row r="136" spans="2:55" ht="18.75" customHeight="1">
      <c r="B136" s="67"/>
      <c r="C136" s="72"/>
      <c r="D136" s="66"/>
      <c r="E136" s="72"/>
      <c r="F136" s="66"/>
      <c r="G136" s="72"/>
      <c r="H136" s="72"/>
      <c r="I136" s="66"/>
      <c r="J136" s="72"/>
      <c r="K136" s="66"/>
      <c r="L136" s="72"/>
      <c r="M136" s="72"/>
      <c r="N136" s="66"/>
      <c r="O136" s="72"/>
      <c r="P136" s="66"/>
      <c r="Q136" s="72"/>
      <c r="R136" s="72"/>
      <c r="S136" s="66"/>
      <c r="T136" s="72"/>
      <c r="U136" s="66"/>
      <c r="V136" s="72"/>
      <c r="W136" s="72"/>
      <c r="X136" s="66"/>
      <c r="Y136" s="72"/>
      <c r="Z136" s="66"/>
      <c r="AA136" s="72"/>
      <c r="AB136" s="72"/>
      <c r="AC136" s="66"/>
      <c r="AD136" s="72"/>
      <c r="AE136" s="66"/>
      <c r="AF136" s="72"/>
      <c r="AG136" s="72"/>
      <c r="AH136" s="66"/>
      <c r="AI136" s="72"/>
      <c r="AJ136" s="66"/>
      <c r="AK136" s="72"/>
      <c r="AL136" s="72"/>
      <c r="AM136" s="72"/>
      <c r="AN136" s="66"/>
      <c r="AO136" s="66"/>
      <c r="AP136" s="73"/>
      <c r="AQ136" s="66"/>
      <c r="AR136" s="66"/>
      <c r="AS136" s="66"/>
      <c r="AT136" s="73"/>
      <c r="AU136" s="66"/>
      <c r="AV136" s="66"/>
      <c r="AW136" s="66"/>
      <c r="AX136" s="73"/>
      <c r="AY136" s="66"/>
      <c r="AZ136" s="66"/>
      <c r="BA136" s="66"/>
      <c r="BB136" s="66"/>
      <c r="BC136" s="74"/>
    </row>
    <row r="137" spans="2:55" ht="18.75" customHeight="1">
      <c r="B137" s="67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2"/>
      <c r="AN137" s="66"/>
      <c r="AO137" s="66"/>
      <c r="AP137" s="73"/>
      <c r="AQ137" s="66"/>
      <c r="AR137" s="66"/>
      <c r="AS137" s="66"/>
      <c r="AT137" s="73"/>
      <c r="AU137" s="66"/>
      <c r="AV137" s="66"/>
      <c r="AW137" s="66"/>
      <c r="AX137" s="73"/>
      <c r="AY137" s="66"/>
      <c r="AZ137" s="73"/>
      <c r="BA137" s="73"/>
      <c r="BB137" s="73"/>
      <c r="BC137" s="74"/>
    </row>
    <row r="138" spans="2:55" ht="18.75" customHeight="1">
      <c r="B138" s="67"/>
      <c r="C138" s="72"/>
      <c r="D138" s="66"/>
      <c r="E138" s="72"/>
      <c r="F138" s="66"/>
      <c r="G138" s="72"/>
      <c r="H138" s="72"/>
      <c r="I138" s="66"/>
      <c r="J138" s="72"/>
      <c r="K138" s="66"/>
      <c r="L138" s="72"/>
      <c r="M138" s="72"/>
      <c r="N138" s="66"/>
      <c r="O138" s="72"/>
      <c r="P138" s="66"/>
      <c r="Q138" s="72"/>
      <c r="R138" s="72"/>
      <c r="S138" s="66"/>
      <c r="T138" s="72"/>
      <c r="U138" s="66"/>
      <c r="V138" s="72"/>
      <c r="W138" s="72"/>
      <c r="X138" s="66"/>
      <c r="Y138" s="72"/>
      <c r="Z138" s="66"/>
      <c r="AA138" s="72"/>
      <c r="AB138" s="72"/>
      <c r="AC138" s="66"/>
      <c r="AD138" s="72"/>
      <c r="AE138" s="66"/>
      <c r="AF138" s="72"/>
      <c r="AG138" s="72"/>
      <c r="AH138" s="66"/>
      <c r="AI138" s="72"/>
      <c r="AJ138" s="66"/>
      <c r="AK138" s="72"/>
      <c r="AL138" s="72"/>
      <c r="AM138" s="72"/>
      <c r="AN138" s="66"/>
      <c r="AO138" s="66"/>
      <c r="AP138" s="73"/>
      <c r="AQ138" s="66"/>
      <c r="AR138" s="66"/>
      <c r="AS138" s="66"/>
      <c r="AT138" s="73"/>
      <c r="AU138" s="66"/>
      <c r="AV138" s="66"/>
      <c r="AW138" s="66"/>
      <c r="AX138" s="73"/>
      <c r="AY138" s="66"/>
      <c r="AZ138" s="66"/>
      <c r="BA138" s="66"/>
      <c r="BB138" s="66"/>
      <c r="BC138" s="74"/>
    </row>
    <row r="139" spans="2:55" ht="18.75" customHeight="1">
      <c r="B139" s="67"/>
      <c r="C139" s="72"/>
      <c r="D139" s="66"/>
      <c r="E139" s="72"/>
      <c r="F139" s="66"/>
      <c r="G139" s="72"/>
      <c r="H139" s="72"/>
      <c r="I139" s="66"/>
      <c r="J139" s="72"/>
      <c r="K139" s="66"/>
      <c r="L139" s="72"/>
      <c r="M139" s="72"/>
      <c r="N139" s="66"/>
      <c r="O139" s="72"/>
      <c r="P139" s="66"/>
      <c r="Q139" s="72"/>
      <c r="R139" s="72"/>
      <c r="S139" s="66"/>
      <c r="T139" s="72"/>
      <c r="U139" s="66"/>
      <c r="V139" s="72"/>
      <c r="W139" s="72"/>
      <c r="X139" s="66"/>
      <c r="Y139" s="72"/>
      <c r="Z139" s="66"/>
      <c r="AA139" s="72"/>
      <c r="AB139" s="72"/>
      <c r="AC139" s="66"/>
      <c r="AD139" s="72"/>
      <c r="AE139" s="66"/>
      <c r="AF139" s="72"/>
      <c r="AG139" s="72"/>
      <c r="AH139" s="66"/>
      <c r="AI139" s="72"/>
      <c r="AJ139" s="66"/>
      <c r="AK139" s="72"/>
      <c r="AL139" s="72"/>
      <c r="AM139" s="72"/>
      <c r="AN139" s="66"/>
      <c r="AO139" s="66"/>
      <c r="AP139" s="73"/>
      <c r="AQ139" s="66"/>
      <c r="AR139" s="66"/>
      <c r="AS139" s="66"/>
      <c r="AT139" s="73"/>
      <c r="AU139" s="66"/>
      <c r="AV139" s="66"/>
      <c r="AW139" s="66"/>
      <c r="AX139" s="73"/>
      <c r="AY139" s="66"/>
      <c r="AZ139" s="66"/>
      <c r="BA139" s="66"/>
      <c r="BB139" s="66"/>
      <c r="BC139" s="74"/>
    </row>
    <row r="140" spans="2:55" ht="18.75" customHeight="1">
      <c r="B140" s="67"/>
      <c r="C140" s="72"/>
      <c r="D140" s="66"/>
      <c r="E140" s="72"/>
      <c r="F140" s="66"/>
      <c r="G140" s="72"/>
      <c r="H140" s="72"/>
      <c r="I140" s="66"/>
      <c r="J140" s="72"/>
      <c r="K140" s="66"/>
      <c r="L140" s="72"/>
      <c r="M140" s="72"/>
      <c r="N140" s="66"/>
      <c r="O140" s="72"/>
      <c r="P140" s="66"/>
      <c r="Q140" s="72"/>
      <c r="R140" s="72"/>
      <c r="S140" s="66"/>
      <c r="T140" s="72"/>
      <c r="U140" s="66"/>
      <c r="V140" s="72"/>
      <c r="W140" s="72"/>
      <c r="X140" s="66"/>
      <c r="Y140" s="72"/>
      <c r="Z140" s="66"/>
      <c r="AA140" s="72"/>
      <c r="AB140" s="72"/>
      <c r="AC140" s="66"/>
      <c r="AD140" s="72"/>
      <c r="AE140" s="66"/>
      <c r="AF140" s="72"/>
      <c r="AG140" s="72"/>
      <c r="AH140" s="66"/>
      <c r="AI140" s="72"/>
      <c r="AJ140" s="66"/>
      <c r="AK140" s="72"/>
      <c r="AL140" s="72"/>
      <c r="AM140" s="72"/>
      <c r="AN140" s="66"/>
      <c r="AO140" s="66"/>
      <c r="AP140" s="73"/>
      <c r="AQ140" s="66"/>
      <c r="AR140" s="66"/>
      <c r="AS140" s="66"/>
      <c r="AT140" s="73"/>
      <c r="AU140" s="66"/>
      <c r="AV140" s="66"/>
      <c r="AW140" s="66"/>
      <c r="AX140" s="73"/>
      <c r="AY140" s="66"/>
      <c r="AZ140" s="66"/>
      <c r="BA140" s="66"/>
      <c r="BB140" s="66"/>
      <c r="BC140" s="74"/>
    </row>
    <row r="141" spans="2:55" ht="18.75" customHeight="1">
      <c r="B141" s="67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2"/>
      <c r="AN141" s="66"/>
      <c r="AO141" s="66"/>
      <c r="AP141" s="73"/>
      <c r="AQ141" s="66"/>
      <c r="AR141" s="66"/>
      <c r="AS141" s="66"/>
      <c r="AT141" s="73"/>
      <c r="AU141" s="66"/>
      <c r="AV141" s="66"/>
      <c r="AW141" s="66"/>
      <c r="AX141" s="73"/>
      <c r="AY141" s="66"/>
      <c r="AZ141" s="73"/>
      <c r="BA141" s="73"/>
      <c r="BB141" s="73"/>
      <c r="BC141" s="74"/>
    </row>
    <row r="142" spans="2:55" ht="18.75" customHeight="1">
      <c r="B142" s="67"/>
      <c r="C142" s="72"/>
      <c r="D142" s="66"/>
      <c r="E142" s="72"/>
      <c r="F142" s="66"/>
      <c r="G142" s="72"/>
      <c r="H142" s="72"/>
      <c r="I142" s="66"/>
      <c r="J142" s="72"/>
      <c r="K142" s="66"/>
      <c r="L142" s="72"/>
      <c r="M142" s="72"/>
      <c r="N142" s="66"/>
      <c r="O142" s="72"/>
      <c r="P142" s="66"/>
      <c r="Q142" s="72"/>
      <c r="R142" s="72"/>
      <c r="S142" s="66"/>
      <c r="T142" s="72"/>
      <c r="U142" s="66"/>
      <c r="V142" s="72"/>
      <c r="W142" s="72"/>
      <c r="X142" s="66"/>
      <c r="Y142" s="72"/>
      <c r="Z142" s="66"/>
      <c r="AA142" s="72"/>
      <c r="AB142" s="72"/>
      <c r="AC142" s="66"/>
      <c r="AD142" s="72"/>
      <c r="AE142" s="66"/>
      <c r="AF142" s="72"/>
      <c r="AG142" s="72"/>
      <c r="AH142" s="66"/>
      <c r="AI142" s="72"/>
      <c r="AJ142" s="66"/>
      <c r="AK142" s="72"/>
      <c r="AL142" s="72"/>
      <c r="AM142" s="72"/>
      <c r="AN142" s="66"/>
      <c r="AO142" s="66"/>
      <c r="AP142" s="73"/>
      <c r="AQ142" s="66"/>
      <c r="AR142" s="66"/>
      <c r="AS142" s="66"/>
      <c r="AT142" s="73"/>
      <c r="AU142" s="66"/>
      <c r="AV142" s="66"/>
      <c r="AW142" s="66"/>
      <c r="AX142" s="73"/>
      <c r="AY142" s="66"/>
      <c r="AZ142" s="66"/>
      <c r="BA142" s="66"/>
      <c r="BB142" s="66"/>
      <c r="BC142" s="74"/>
    </row>
    <row r="143" spans="2:55" ht="18.75" customHeight="1">
      <c r="B143" s="67"/>
      <c r="C143" s="72"/>
      <c r="D143" s="66"/>
      <c r="E143" s="72"/>
      <c r="F143" s="66"/>
      <c r="G143" s="72"/>
      <c r="H143" s="72"/>
      <c r="I143" s="66"/>
      <c r="J143" s="72"/>
      <c r="K143" s="66"/>
      <c r="L143" s="72"/>
      <c r="M143" s="72"/>
      <c r="N143" s="66"/>
      <c r="O143" s="72"/>
      <c r="P143" s="66"/>
      <c r="Q143" s="72"/>
      <c r="R143" s="72"/>
      <c r="S143" s="66"/>
      <c r="T143" s="72"/>
      <c r="U143" s="66"/>
      <c r="V143" s="72"/>
      <c r="W143" s="72"/>
      <c r="X143" s="66"/>
      <c r="Y143" s="72"/>
      <c r="Z143" s="66"/>
      <c r="AA143" s="72"/>
      <c r="AB143" s="72"/>
      <c r="AC143" s="66"/>
      <c r="AD143" s="72"/>
      <c r="AE143" s="66"/>
      <c r="AF143" s="72"/>
      <c r="AG143" s="72"/>
      <c r="AH143" s="66"/>
      <c r="AI143" s="72"/>
      <c r="AJ143" s="66"/>
      <c r="AK143" s="72"/>
      <c r="AL143" s="72"/>
      <c r="AM143" s="72"/>
      <c r="AN143" s="66"/>
      <c r="AO143" s="66"/>
      <c r="AP143" s="73"/>
      <c r="AQ143" s="66"/>
      <c r="AR143" s="66"/>
      <c r="AS143" s="66"/>
      <c r="AT143" s="73"/>
      <c r="AU143" s="66"/>
      <c r="AV143" s="66"/>
      <c r="AW143" s="66"/>
      <c r="AX143" s="73"/>
      <c r="AY143" s="66"/>
      <c r="AZ143" s="66"/>
      <c r="BA143" s="66"/>
      <c r="BB143" s="66"/>
      <c r="BC143" s="74"/>
    </row>
    <row r="144" spans="2:55" ht="18.75" customHeight="1">
      <c r="B144" s="67"/>
      <c r="C144" s="72"/>
      <c r="D144" s="66"/>
      <c r="E144" s="72"/>
      <c r="F144" s="66"/>
      <c r="G144" s="72"/>
      <c r="H144" s="72"/>
      <c r="I144" s="66"/>
      <c r="J144" s="72"/>
      <c r="K144" s="66"/>
      <c r="L144" s="72"/>
      <c r="M144" s="72"/>
      <c r="N144" s="66"/>
      <c r="O144" s="72"/>
      <c r="P144" s="66"/>
      <c r="Q144" s="72"/>
      <c r="R144" s="72"/>
      <c r="S144" s="66"/>
      <c r="T144" s="72"/>
      <c r="U144" s="66"/>
      <c r="V144" s="72"/>
      <c r="W144" s="72"/>
      <c r="X144" s="66"/>
      <c r="Y144" s="72"/>
      <c r="Z144" s="66"/>
      <c r="AA144" s="72"/>
      <c r="AB144" s="72"/>
      <c r="AC144" s="66"/>
      <c r="AD144" s="72"/>
      <c r="AE144" s="66"/>
      <c r="AF144" s="72"/>
      <c r="AG144" s="72"/>
      <c r="AH144" s="66"/>
      <c r="AI144" s="72"/>
      <c r="AJ144" s="66"/>
      <c r="AK144" s="72"/>
      <c r="AL144" s="72"/>
      <c r="AM144" s="72"/>
      <c r="AN144" s="66"/>
      <c r="AO144" s="66"/>
      <c r="AP144" s="73"/>
      <c r="AQ144" s="66"/>
      <c r="AR144" s="66"/>
      <c r="AS144" s="66"/>
      <c r="AT144" s="73"/>
      <c r="AU144" s="66"/>
      <c r="AV144" s="66"/>
      <c r="AW144" s="66"/>
      <c r="AX144" s="73"/>
      <c r="AY144" s="66"/>
      <c r="AZ144" s="66"/>
      <c r="BA144" s="66"/>
      <c r="BB144" s="66"/>
      <c r="BC144" s="74"/>
    </row>
    <row r="145" spans="2:55" ht="18.75" customHeight="1">
      <c r="B145" s="67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2"/>
      <c r="AN145" s="66"/>
      <c r="AO145" s="66"/>
      <c r="AP145" s="73"/>
      <c r="AQ145" s="66"/>
      <c r="AR145" s="66"/>
      <c r="AS145" s="66"/>
      <c r="AT145" s="73"/>
      <c r="AU145" s="66"/>
      <c r="AV145" s="66"/>
      <c r="AW145" s="66"/>
      <c r="AX145" s="73"/>
      <c r="AY145" s="66"/>
      <c r="AZ145" s="73"/>
      <c r="BA145" s="73"/>
      <c r="BB145" s="73"/>
      <c r="BC145" s="74"/>
    </row>
    <row r="146" spans="2:55" ht="18.75" customHeight="1">
      <c r="B146" s="67"/>
      <c r="C146" s="72"/>
      <c r="D146" s="66"/>
      <c r="E146" s="72"/>
      <c r="F146" s="66"/>
      <c r="G146" s="72"/>
      <c r="H146" s="72"/>
      <c r="I146" s="66"/>
      <c r="J146" s="72"/>
      <c r="K146" s="66"/>
      <c r="L146" s="72"/>
      <c r="M146" s="72"/>
      <c r="N146" s="66"/>
      <c r="O146" s="72"/>
      <c r="P146" s="66"/>
      <c r="Q146" s="72"/>
      <c r="R146" s="72"/>
      <c r="S146" s="66"/>
      <c r="T146" s="72"/>
      <c r="U146" s="66"/>
      <c r="V146" s="72"/>
      <c r="W146" s="72"/>
      <c r="X146" s="66"/>
      <c r="Y146" s="72"/>
      <c r="Z146" s="66"/>
      <c r="AA146" s="72"/>
      <c r="AB146" s="72"/>
      <c r="AC146" s="66"/>
      <c r="AD146" s="72"/>
      <c r="AE146" s="66"/>
      <c r="AF146" s="72"/>
      <c r="AG146" s="72"/>
      <c r="AH146" s="66"/>
      <c r="AI146" s="72"/>
      <c r="AJ146" s="66"/>
      <c r="AK146" s="72"/>
      <c r="AL146" s="72"/>
      <c r="AM146" s="72"/>
      <c r="AN146" s="66"/>
      <c r="AO146" s="66"/>
      <c r="AP146" s="73"/>
      <c r="AQ146" s="66"/>
      <c r="AR146" s="66"/>
      <c r="AS146" s="66"/>
      <c r="AT146" s="73"/>
      <c r="AU146" s="66"/>
      <c r="AV146" s="66"/>
      <c r="AW146" s="66"/>
      <c r="AX146" s="73"/>
      <c r="AY146" s="66"/>
      <c r="AZ146" s="66"/>
      <c r="BA146" s="66"/>
      <c r="BB146" s="66"/>
      <c r="BC146" s="74"/>
    </row>
    <row r="147" spans="2:55" ht="18.75" customHeight="1">
      <c r="B147" s="67"/>
      <c r="C147" s="72"/>
      <c r="D147" s="66"/>
      <c r="E147" s="72"/>
      <c r="F147" s="66"/>
      <c r="G147" s="72"/>
      <c r="H147" s="72"/>
      <c r="I147" s="66"/>
      <c r="J147" s="72"/>
      <c r="K147" s="66"/>
      <c r="L147" s="72"/>
      <c r="M147" s="72"/>
      <c r="N147" s="66"/>
      <c r="O147" s="72"/>
      <c r="P147" s="66"/>
      <c r="Q147" s="72"/>
      <c r="R147" s="72"/>
      <c r="S147" s="66"/>
      <c r="T147" s="72"/>
      <c r="U147" s="66"/>
      <c r="V147" s="72"/>
      <c r="W147" s="72"/>
      <c r="X147" s="66"/>
      <c r="Y147" s="72"/>
      <c r="Z147" s="66"/>
      <c r="AA147" s="72"/>
      <c r="AB147" s="72"/>
      <c r="AC147" s="66"/>
      <c r="AD147" s="72"/>
      <c r="AE147" s="66"/>
      <c r="AF147" s="72"/>
      <c r="AG147" s="72"/>
      <c r="AH147" s="66"/>
      <c r="AI147" s="72"/>
      <c r="AJ147" s="66"/>
      <c r="AK147" s="72"/>
      <c r="AL147" s="72"/>
      <c r="AM147" s="72"/>
      <c r="AN147" s="66"/>
      <c r="AO147" s="66"/>
      <c r="AP147" s="73"/>
      <c r="AQ147" s="66"/>
      <c r="AR147" s="66"/>
      <c r="AS147" s="66"/>
      <c r="AT147" s="73"/>
      <c r="AU147" s="66"/>
      <c r="AV147" s="66"/>
      <c r="AW147" s="66"/>
      <c r="AX147" s="73"/>
      <c r="AY147" s="66"/>
      <c r="AZ147" s="66"/>
      <c r="BA147" s="66"/>
      <c r="BB147" s="66"/>
      <c r="BC147" s="74"/>
    </row>
    <row r="148" spans="2:55" ht="18.75" customHeight="1">
      <c r="B148" s="67"/>
      <c r="C148" s="72"/>
      <c r="D148" s="66"/>
      <c r="E148" s="72"/>
      <c r="F148" s="66"/>
      <c r="G148" s="72"/>
      <c r="H148" s="72"/>
      <c r="I148" s="66"/>
      <c r="J148" s="72"/>
      <c r="K148" s="66"/>
      <c r="L148" s="72"/>
      <c r="M148" s="72"/>
      <c r="N148" s="66"/>
      <c r="O148" s="72"/>
      <c r="P148" s="66"/>
      <c r="Q148" s="72"/>
      <c r="R148" s="72"/>
      <c r="S148" s="66"/>
      <c r="T148" s="72"/>
      <c r="U148" s="66"/>
      <c r="V148" s="72"/>
      <c r="W148" s="72"/>
      <c r="X148" s="66"/>
      <c r="Y148" s="72"/>
      <c r="Z148" s="66"/>
      <c r="AA148" s="72"/>
      <c r="AB148" s="72"/>
      <c r="AC148" s="66"/>
      <c r="AD148" s="72"/>
      <c r="AE148" s="66"/>
      <c r="AF148" s="72"/>
      <c r="AG148" s="72"/>
      <c r="AH148" s="66"/>
      <c r="AI148" s="72"/>
      <c r="AJ148" s="66"/>
      <c r="AK148" s="72"/>
      <c r="AL148" s="72"/>
      <c r="AM148" s="72"/>
      <c r="AN148" s="66"/>
      <c r="AO148" s="66"/>
      <c r="AP148" s="73"/>
      <c r="AQ148" s="66"/>
      <c r="AR148" s="66"/>
      <c r="AS148" s="66"/>
      <c r="AT148" s="73"/>
      <c r="AU148" s="66"/>
      <c r="AV148" s="66"/>
      <c r="AW148" s="66"/>
      <c r="AX148" s="73"/>
      <c r="AY148" s="66"/>
      <c r="AZ148" s="66"/>
      <c r="BA148" s="66"/>
      <c r="BB148" s="66"/>
      <c r="BC148" s="74"/>
    </row>
    <row r="149" spans="2:55" ht="18.75" customHeight="1">
      <c r="B149" s="67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2"/>
      <c r="AN149" s="66"/>
      <c r="AO149" s="66"/>
      <c r="AP149" s="73"/>
      <c r="AQ149" s="66"/>
      <c r="AR149" s="66"/>
      <c r="AS149" s="66"/>
      <c r="AT149" s="73"/>
      <c r="AU149" s="66"/>
      <c r="AV149" s="66"/>
      <c r="AW149" s="66"/>
      <c r="AX149" s="73"/>
      <c r="AY149" s="66"/>
      <c r="AZ149" s="73"/>
      <c r="BA149" s="73"/>
      <c r="BB149" s="73"/>
      <c r="BC149" s="74"/>
    </row>
    <row r="150" spans="2:55" ht="18.75" customHeight="1">
      <c r="B150" s="67"/>
      <c r="C150" s="72"/>
      <c r="D150" s="66"/>
      <c r="E150" s="72"/>
      <c r="F150" s="66"/>
      <c r="G150" s="72"/>
      <c r="H150" s="72"/>
      <c r="I150" s="66"/>
      <c r="J150" s="72"/>
      <c r="K150" s="66"/>
      <c r="L150" s="72"/>
      <c r="M150" s="72"/>
      <c r="N150" s="66"/>
      <c r="O150" s="72"/>
      <c r="P150" s="66"/>
      <c r="Q150" s="72"/>
      <c r="R150" s="72"/>
      <c r="S150" s="66"/>
      <c r="T150" s="72"/>
      <c r="U150" s="66"/>
      <c r="V150" s="72"/>
      <c r="W150" s="72"/>
      <c r="X150" s="66"/>
      <c r="Y150" s="72"/>
      <c r="Z150" s="66"/>
      <c r="AA150" s="72"/>
      <c r="AB150" s="72"/>
      <c r="AC150" s="66"/>
      <c r="AD150" s="72"/>
      <c r="AE150" s="66"/>
      <c r="AF150" s="72"/>
      <c r="AG150" s="72"/>
      <c r="AH150" s="66"/>
      <c r="AI150" s="72"/>
      <c r="AJ150" s="66"/>
      <c r="AK150" s="72"/>
      <c r="AL150" s="72"/>
      <c r="AM150" s="72"/>
      <c r="AN150" s="66"/>
      <c r="AO150" s="66"/>
      <c r="AP150" s="73"/>
      <c r="AQ150" s="66"/>
      <c r="AR150" s="66"/>
      <c r="AS150" s="66"/>
      <c r="AT150" s="73"/>
      <c r="AU150" s="66"/>
      <c r="AV150" s="66"/>
      <c r="AW150" s="66"/>
      <c r="AX150" s="73"/>
      <c r="AY150" s="66"/>
      <c r="AZ150" s="66"/>
      <c r="BA150" s="66"/>
      <c r="BB150" s="66"/>
      <c r="BC150" s="74"/>
    </row>
    <row r="151" spans="2:55" ht="18.75" customHeight="1">
      <c r="B151" s="67"/>
      <c r="C151" s="72"/>
      <c r="D151" s="66"/>
      <c r="E151" s="72"/>
      <c r="F151" s="66"/>
      <c r="G151" s="72"/>
      <c r="H151" s="72"/>
      <c r="I151" s="66"/>
      <c r="J151" s="72"/>
      <c r="K151" s="66"/>
      <c r="L151" s="72"/>
      <c r="M151" s="72"/>
      <c r="N151" s="66"/>
      <c r="O151" s="72"/>
      <c r="P151" s="66"/>
      <c r="Q151" s="72"/>
      <c r="R151" s="72"/>
      <c r="S151" s="66"/>
      <c r="T151" s="72"/>
      <c r="U151" s="66"/>
      <c r="V151" s="72"/>
      <c r="W151" s="72"/>
      <c r="X151" s="66"/>
      <c r="Y151" s="72"/>
      <c r="Z151" s="66"/>
      <c r="AA151" s="72"/>
      <c r="AB151" s="72"/>
      <c r="AC151" s="66"/>
      <c r="AD151" s="72"/>
      <c r="AE151" s="66"/>
      <c r="AF151" s="72"/>
      <c r="AG151" s="72"/>
      <c r="AH151" s="66"/>
      <c r="AI151" s="72"/>
      <c r="AJ151" s="66"/>
      <c r="AK151" s="72"/>
      <c r="AL151" s="72"/>
      <c r="AM151" s="72"/>
      <c r="AN151" s="66"/>
      <c r="AO151" s="66"/>
      <c r="AP151" s="73"/>
      <c r="AQ151" s="66"/>
      <c r="AR151" s="66"/>
      <c r="AS151" s="66"/>
      <c r="AT151" s="73"/>
      <c r="AU151" s="66"/>
      <c r="AV151" s="66"/>
      <c r="AW151" s="66"/>
      <c r="AX151" s="73"/>
      <c r="AY151" s="66"/>
      <c r="AZ151" s="66"/>
      <c r="BA151" s="66"/>
      <c r="BB151" s="66"/>
      <c r="BC151" s="74"/>
    </row>
    <row r="152" spans="2:55" ht="18.75" customHeight="1">
      <c r="B152" s="67"/>
      <c r="C152" s="72"/>
      <c r="D152" s="66"/>
      <c r="E152" s="72"/>
      <c r="F152" s="66"/>
      <c r="G152" s="72"/>
      <c r="H152" s="72"/>
      <c r="I152" s="66"/>
      <c r="J152" s="72"/>
      <c r="K152" s="66"/>
      <c r="L152" s="72"/>
      <c r="M152" s="72"/>
      <c r="N152" s="66"/>
      <c r="O152" s="72"/>
      <c r="P152" s="66"/>
      <c r="Q152" s="72"/>
      <c r="R152" s="72"/>
      <c r="S152" s="66"/>
      <c r="T152" s="72"/>
      <c r="U152" s="66"/>
      <c r="V152" s="72"/>
      <c r="W152" s="72"/>
      <c r="X152" s="66"/>
      <c r="Y152" s="72"/>
      <c r="Z152" s="66"/>
      <c r="AA152" s="72"/>
      <c r="AB152" s="72"/>
      <c r="AC152" s="66"/>
      <c r="AD152" s="72"/>
      <c r="AE152" s="66"/>
      <c r="AF152" s="72"/>
      <c r="AG152" s="72"/>
      <c r="AH152" s="66"/>
      <c r="AI152" s="72"/>
      <c r="AJ152" s="66"/>
      <c r="AK152" s="72"/>
      <c r="AL152" s="72"/>
      <c r="AM152" s="72"/>
      <c r="AN152" s="66"/>
      <c r="AO152" s="66"/>
      <c r="AP152" s="73"/>
      <c r="AQ152" s="66"/>
      <c r="AR152" s="66"/>
      <c r="AS152" s="66"/>
      <c r="AT152" s="73"/>
      <c r="AU152" s="66"/>
      <c r="AV152" s="66"/>
      <c r="AW152" s="66"/>
      <c r="AX152" s="73"/>
      <c r="AY152" s="66"/>
      <c r="AZ152" s="66"/>
      <c r="BA152" s="66"/>
      <c r="BB152" s="66"/>
      <c r="BC152" s="74"/>
    </row>
    <row r="153" spans="2:55" ht="18.75" customHeight="1">
      <c r="B153" s="67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2"/>
      <c r="AN153" s="66"/>
      <c r="AO153" s="66"/>
      <c r="AP153" s="73"/>
      <c r="AQ153" s="66"/>
      <c r="AR153" s="66"/>
      <c r="AS153" s="66"/>
      <c r="AT153" s="73"/>
      <c r="AU153" s="66"/>
      <c r="AV153" s="66"/>
      <c r="AW153" s="66"/>
      <c r="AX153" s="73"/>
      <c r="AY153" s="66"/>
      <c r="AZ153" s="73"/>
      <c r="BA153" s="73"/>
      <c r="BB153" s="73"/>
      <c r="BC153" s="74"/>
    </row>
    <row r="154" spans="2:55" ht="18.75" customHeight="1">
      <c r="B154" s="67"/>
      <c r="C154" s="72"/>
      <c r="D154" s="66"/>
      <c r="E154" s="72"/>
      <c r="F154" s="66"/>
      <c r="G154" s="72"/>
      <c r="H154" s="72"/>
      <c r="I154" s="66"/>
      <c r="J154" s="72"/>
      <c r="K154" s="66"/>
      <c r="L154" s="72"/>
      <c r="M154" s="72"/>
      <c r="N154" s="66"/>
      <c r="O154" s="72"/>
      <c r="P154" s="66"/>
      <c r="Q154" s="72"/>
      <c r="R154" s="72"/>
      <c r="S154" s="66"/>
      <c r="T154" s="72"/>
      <c r="U154" s="66"/>
      <c r="V154" s="72"/>
      <c r="W154" s="72"/>
      <c r="X154" s="66"/>
      <c r="Y154" s="72"/>
      <c r="Z154" s="66"/>
      <c r="AA154" s="72"/>
      <c r="AB154" s="72"/>
      <c r="AC154" s="66"/>
      <c r="AD154" s="72"/>
      <c r="AE154" s="66"/>
      <c r="AF154" s="72"/>
      <c r="AG154" s="72"/>
      <c r="AH154" s="66"/>
      <c r="AI154" s="72"/>
      <c r="AJ154" s="66"/>
      <c r="AK154" s="72"/>
      <c r="AL154" s="72"/>
      <c r="AM154" s="72"/>
      <c r="AN154" s="66"/>
      <c r="AO154" s="66"/>
      <c r="AP154" s="73"/>
      <c r="AQ154" s="66"/>
      <c r="AR154" s="66"/>
      <c r="AS154" s="66"/>
      <c r="AT154" s="73"/>
      <c r="AU154" s="66"/>
      <c r="AV154" s="66"/>
      <c r="AW154" s="66"/>
      <c r="AX154" s="73"/>
      <c r="AY154" s="66"/>
      <c r="AZ154" s="66"/>
      <c r="BA154" s="66"/>
      <c r="BB154" s="66"/>
      <c r="BC154" s="74"/>
    </row>
    <row r="155" spans="2:55" ht="18.75" customHeight="1">
      <c r="B155" s="67"/>
      <c r="C155" s="72"/>
      <c r="D155" s="66"/>
      <c r="E155" s="72"/>
      <c r="F155" s="66"/>
      <c r="G155" s="72"/>
      <c r="H155" s="72"/>
      <c r="I155" s="66"/>
      <c r="J155" s="72"/>
      <c r="K155" s="66"/>
      <c r="L155" s="72"/>
      <c r="M155" s="72"/>
      <c r="N155" s="66"/>
      <c r="O155" s="72"/>
      <c r="P155" s="66"/>
      <c r="Q155" s="72"/>
      <c r="R155" s="72"/>
      <c r="S155" s="66"/>
      <c r="T155" s="72"/>
      <c r="U155" s="66"/>
      <c r="V155" s="72"/>
      <c r="W155" s="72"/>
      <c r="X155" s="66"/>
      <c r="Y155" s="72"/>
      <c r="Z155" s="66"/>
      <c r="AA155" s="72"/>
      <c r="AB155" s="72"/>
      <c r="AC155" s="66"/>
      <c r="AD155" s="72"/>
      <c r="AE155" s="66"/>
      <c r="AF155" s="72"/>
      <c r="AG155" s="72"/>
      <c r="AH155" s="66"/>
      <c r="AI155" s="72"/>
      <c r="AJ155" s="66"/>
      <c r="AK155" s="72"/>
      <c r="AL155" s="72"/>
      <c r="AM155" s="72"/>
      <c r="AN155" s="66"/>
      <c r="AO155" s="66"/>
      <c r="AP155" s="73"/>
      <c r="AQ155" s="66"/>
      <c r="AR155" s="66"/>
      <c r="AS155" s="66"/>
      <c r="AT155" s="73"/>
      <c r="AU155" s="66"/>
      <c r="AV155" s="66"/>
      <c r="AW155" s="66"/>
      <c r="AX155" s="73"/>
      <c r="AY155" s="66"/>
      <c r="AZ155" s="66"/>
      <c r="BA155" s="66"/>
      <c r="BB155" s="66"/>
      <c r="BC155" s="74"/>
    </row>
    <row r="156" spans="2:55" ht="18.75" customHeight="1">
      <c r="B156" s="67"/>
      <c r="C156" s="72"/>
      <c r="D156" s="66"/>
      <c r="E156" s="72"/>
      <c r="F156" s="66"/>
      <c r="G156" s="72"/>
      <c r="H156" s="72"/>
      <c r="I156" s="66"/>
      <c r="J156" s="72"/>
      <c r="K156" s="66"/>
      <c r="L156" s="72"/>
      <c r="M156" s="72"/>
      <c r="N156" s="66"/>
      <c r="O156" s="72"/>
      <c r="P156" s="66"/>
      <c r="Q156" s="72"/>
      <c r="R156" s="72"/>
      <c r="S156" s="66"/>
      <c r="T156" s="72"/>
      <c r="U156" s="66"/>
      <c r="V156" s="72"/>
      <c r="W156" s="72"/>
      <c r="X156" s="66"/>
      <c r="Y156" s="72"/>
      <c r="Z156" s="66"/>
      <c r="AA156" s="72"/>
      <c r="AB156" s="72"/>
      <c r="AC156" s="66"/>
      <c r="AD156" s="72"/>
      <c r="AE156" s="66"/>
      <c r="AF156" s="72"/>
      <c r="AG156" s="72"/>
      <c r="AH156" s="66"/>
      <c r="AI156" s="72"/>
      <c r="AJ156" s="66"/>
      <c r="AK156" s="72"/>
      <c r="AL156" s="72"/>
      <c r="AM156" s="72"/>
      <c r="AN156" s="66"/>
      <c r="AO156" s="66"/>
      <c r="AP156" s="73"/>
      <c r="AQ156" s="66"/>
      <c r="AR156" s="66"/>
      <c r="AS156" s="66"/>
      <c r="AT156" s="73"/>
      <c r="AU156" s="66"/>
      <c r="AV156" s="66"/>
      <c r="AW156" s="66"/>
      <c r="AX156" s="73"/>
      <c r="AY156" s="66"/>
      <c r="AZ156" s="66"/>
      <c r="BA156" s="66"/>
      <c r="BB156" s="66"/>
      <c r="BC156" s="74"/>
    </row>
    <row r="157" spans="2:55" ht="18.75" customHeight="1">
      <c r="B157" s="67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2"/>
      <c r="AN157" s="66"/>
      <c r="AO157" s="66"/>
      <c r="AP157" s="73"/>
      <c r="AQ157" s="66"/>
      <c r="AR157" s="66"/>
      <c r="AS157" s="66"/>
      <c r="AT157" s="73"/>
      <c r="AU157" s="66"/>
      <c r="AV157" s="66"/>
      <c r="AW157" s="66"/>
      <c r="AX157" s="73"/>
      <c r="AY157" s="66"/>
      <c r="AZ157" s="73"/>
      <c r="BA157" s="73"/>
      <c r="BB157" s="73"/>
      <c r="BC157" s="74"/>
    </row>
    <row r="158" spans="2:55" ht="18.75" customHeight="1">
      <c r="B158" s="67"/>
      <c r="C158" s="72"/>
      <c r="D158" s="66"/>
      <c r="E158" s="72"/>
      <c r="F158" s="66"/>
      <c r="G158" s="72"/>
      <c r="H158" s="72"/>
      <c r="I158" s="66"/>
      <c r="J158" s="72"/>
      <c r="K158" s="66"/>
      <c r="L158" s="72"/>
      <c r="M158" s="72"/>
      <c r="N158" s="66"/>
      <c r="O158" s="72"/>
      <c r="P158" s="66"/>
      <c r="Q158" s="72"/>
      <c r="R158" s="72"/>
      <c r="S158" s="66"/>
      <c r="T158" s="72"/>
      <c r="U158" s="66"/>
      <c r="V158" s="72"/>
      <c r="W158" s="72"/>
      <c r="X158" s="66"/>
      <c r="Y158" s="72"/>
      <c r="Z158" s="66"/>
      <c r="AA158" s="72"/>
      <c r="AB158" s="72"/>
      <c r="AC158" s="66"/>
      <c r="AD158" s="72"/>
      <c r="AE158" s="66"/>
      <c r="AF158" s="72"/>
      <c r="AG158" s="72"/>
      <c r="AH158" s="66"/>
      <c r="AI158" s="72"/>
      <c r="AJ158" s="66"/>
      <c r="AK158" s="72"/>
      <c r="AL158" s="72"/>
      <c r="AM158" s="72"/>
      <c r="AN158" s="66"/>
      <c r="AO158" s="66"/>
      <c r="AP158" s="73"/>
      <c r="AQ158" s="66"/>
      <c r="AR158" s="66"/>
      <c r="AS158" s="66"/>
      <c r="AT158" s="73"/>
      <c r="AU158" s="66"/>
      <c r="AV158" s="66"/>
      <c r="AW158" s="66"/>
      <c r="AX158" s="73"/>
      <c r="AY158" s="66"/>
      <c r="AZ158" s="66"/>
      <c r="BA158" s="66"/>
      <c r="BB158" s="66"/>
      <c r="BC158" s="74"/>
    </row>
    <row r="159" spans="2:55" ht="18.75" customHeight="1">
      <c r="B159" s="67"/>
      <c r="C159" s="72"/>
      <c r="D159" s="66"/>
      <c r="E159" s="72"/>
      <c r="F159" s="66"/>
      <c r="G159" s="72"/>
      <c r="H159" s="72"/>
      <c r="I159" s="66"/>
      <c r="J159" s="72"/>
      <c r="K159" s="66"/>
      <c r="L159" s="72"/>
      <c r="M159" s="72"/>
      <c r="N159" s="66"/>
      <c r="O159" s="72"/>
      <c r="P159" s="66"/>
      <c r="Q159" s="72"/>
      <c r="R159" s="72"/>
      <c r="S159" s="66"/>
      <c r="T159" s="72"/>
      <c r="U159" s="66"/>
      <c r="V159" s="72"/>
      <c r="W159" s="72"/>
      <c r="X159" s="66"/>
      <c r="Y159" s="72"/>
      <c r="Z159" s="66"/>
      <c r="AA159" s="72"/>
      <c r="AB159" s="72"/>
      <c r="AC159" s="66"/>
      <c r="AD159" s="72"/>
      <c r="AE159" s="66"/>
      <c r="AF159" s="72"/>
      <c r="AG159" s="72"/>
      <c r="AH159" s="66"/>
      <c r="AI159" s="72"/>
      <c r="AJ159" s="66"/>
      <c r="AK159" s="72"/>
      <c r="AL159" s="72"/>
      <c r="AM159" s="72"/>
      <c r="AN159" s="66"/>
      <c r="AO159" s="66"/>
      <c r="AP159" s="73"/>
      <c r="AQ159" s="66"/>
      <c r="AR159" s="66"/>
      <c r="AS159" s="66"/>
      <c r="AT159" s="73"/>
      <c r="AU159" s="66"/>
      <c r="AV159" s="66"/>
      <c r="AW159" s="66"/>
      <c r="AX159" s="73"/>
      <c r="AY159" s="66"/>
      <c r="AZ159" s="66"/>
      <c r="BA159" s="66"/>
      <c r="BB159" s="66"/>
      <c r="BC159" s="74"/>
    </row>
    <row r="160" spans="2:55" ht="18.75" customHeight="1">
      <c r="B160" s="67"/>
      <c r="C160" s="72"/>
      <c r="D160" s="66"/>
      <c r="E160" s="72"/>
      <c r="F160" s="66"/>
      <c r="G160" s="72"/>
      <c r="H160" s="72"/>
      <c r="I160" s="66"/>
      <c r="J160" s="72"/>
      <c r="K160" s="66"/>
      <c r="L160" s="72"/>
      <c r="M160" s="72"/>
      <c r="N160" s="66"/>
      <c r="O160" s="72"/>
      <c r="P160" s="66"/>
      <c r="Q160" s="72"/>
      <c r="R160" s="72"/>
      <c r="S160" s="66"/>
      <c r="T160" s="72"/>
      <c r="U160" s="66"/>
      <c r="V160" s="72"/>
      <c r="W160" s="72"/>
      <c r="X160" s="66"/>
      <c r="Y160" s="72"/>
      <c r="Z160" s="66"/>
      <c r="AA160" s="72"/>
      <c r="AB160" s="72"/>
      <c r="AC160" s="66"/>
      <c r="AD160" s="72"/>
      <c r="AE160" s="66"/>
      <c r="AF160" s="72"/>
      <c r="AG160" s="72"/>
      <c r="AH160" s="66"/>
      <c r="AI160" s="72"/>
      <c r="AJ160" s="66"/>
      <c r="AK160" s="72"/>
      <c r="AL160" s="72"/>
      <c r="AM160" s="72"/>
      <c r="AN160" s="66"/>
      <c r="AO160" s="66"/>
      <c r="AP160" s="73"/>
      <c r="AQ160" s="66"/>
      <c r="AR160" s="66"/>
      <c r="AS160" s="66"/>
      <c r="AT160" s="73"/>
      <c r="AU160" s="66"/>
      <c r="AV160" s="66"/>
      <c r="AW160" s="66"/>
      <c r="AX160" s="73"/>
      <c r="AY160" s="66"/>
      <c r="AZ160" s="66"/>
      <c r="BA160" s="66"/>
      <c r="BB160" s="66"/>
      <c r="BC160" s="74"/>
    </row>
    <row r="161" spans="2:55" ht="24.75" customHeight="1"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</row>
    <row r="162" spans="2:55" ht="24.75" customHeight="1"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</row>
    <row r="163" spans="2:55" ht="24.75" customHeight="1">
      <c r="B163" s="66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6"/>
      <c r="AN163" s="68"/>
      <c r="AO163" s="68"/>
      <c r="AP163" s="68"/>
      <c r="AQ163" s="69"/>
      <c r="AR163" s="68"/>
      <c r="AS163" s="68"/>
      <c r="AT163" s="68"/>
      <c r="AU163" s="69"/>
      <c r="AV163" s="68"/>
      <c r="AW163" s="68"/>
      <c r="AX163" s="68"/>
      <c r="AY163" s="69"/>
      <c r="AZ163" s="68"/>
      <c r="BA163" s="68"/>
      <c r="BB163" s="68"/>
      <c r="BC163" s="70"/>
    </row>
    <row r="164" spans="2:55" ht="24.75" customHeight="1">
      <c r="B164" s="66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6"/>
      <c r="AN164" s="68"/>
      <c r="AO164" s="68"/>
      <c r="AP164" s="68"/>
      <c r="AQ164" s="69"/>
      <c r="AR164" s="68"/>
      <c r="AS164" s="68"/>
      <c r="AT164" s="68"/>
      <c r="AU164" s="69"/>
      <c r="AV164" s="68"/>
      <c r="AW164" s="68"/>
      <c r="AX164" s="68"/>
      <c r="AY164" s="69"/>
      <c r="AZ164" s="68"/>
      <c r="BA164" s="68"/>
      <c r="BB164" s="68"/>
      <c r="BC164" s="70"/>
    </row>
    <row r="165" spans="2:55" ht="18.75" customHeight="1">
      <c r="B165" s="67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2"/>
      <c r="AN165" s="66"/>
      <c r="AO165" s="66"/>
      <c r="AP165" s="73"/>
      <c r="AQ165" s="66"/>
      <c r="AR165" s="66"/>
      <c r="AS165" s="66"/>
      <c r="AT165" s="73"/>
      <c r="AU165" s="66"/>
      <c r="AV165" s="66"/>
      <c r="AW165" s="66"/>
      <c r="AX165" s="73"/>
      <c r="AY165" s="66"/>
      <c r="AZ165" s="73"/>
      <c r="BA165" s="73"/>
      <c r="BB165" s="73"/>
      <c r="BC165" s="74"/>
    </row>
    <row r="166" spans="2:55" ht="18.75" customHeight="1">
      <c r="B166" s="67"/>
      <c r="C166" s="72"/>
      <c r="D166" s="66"/>
      <c r="E166" s="72"/>
      <c r="F166" s="66"/>
      <c r="G166" s="72"/>
      <c r="H166" s="72"/>
      <c r="I166" s="66"/>
      <c r="J166" s="72"/>
      <c r="K166" s="66"/>
      <c r="L166" s="72"/>
      <c r="M166" s="72"/>
      <c r="N166" s="66"/>
      <c r="O166" s="72"/>
      <c r="P166" s="66"/>
      <c r="Q166" s="72"/>
      <c r="R166" s="72"/>
      <c r="S166" s="66"/>
      <c r="T166" s="72"/>
      <c r="U166" s="66"/>
      <c r="V166" s="72"/>
      <c r="W166" s="72"/>
      <c r="X166" s="66"/>
      <c r="Y166" s="72"/>
      <c r="Z166" s="66"/>
      <c r="AA166" s="72"/>
      <c r="AB166" s="72"/>
      <c r="AC166" s="66"/>
      <c r="AD166" s="72"/>
      <c r="AE166" s="66"/>
      <c r="AF166" s="72"/>
      <c r="AG166" s="72"/>
      <c r="AH166" s="66"/>
      <c r="AI166" s="72"/>
      <c r="AJ166" s="66"/>
      <c r="AK166" s="72"/>
      <c r="AL166" s="72"/>
      <c r="AM166" s="72"/>
      <c r="AN166" s="66"/>
      <c r="AO166" s="66"/>
      <c r="AP166" s="73"/>
      <c r="AQ166" s="66"/>
      <c r="AR166" s="66"/>
      <c r="AS166" s="66"/>
      <c r="AT166" s="73"/>
      <c r="AU166" s="66"/>
      <c r="AV166" s="66"/>
      <c r="AW166" s="66"/>
      <c r="AX166" s="73"/>
      <c r="AY166" s="66"/>
      <c r="AZ166" s="66"/>
      <c r="BA166" s="66"/>
      <c r="BB166" s="66"/>
      <c r="BC166" s="74"/>
    </row>
    <row r="167" spans="2:55" ht="18.75" customHeight="1">
      <c r="B167" s="67"/>
      <c r="C167" s="72"/>
      <c r="D167" s="66"/>
      <c r="E167" s="72"/>
      <c r="F167" s="66"/>
      <c r="G167" s="72"/>
      <c r="H167" s="72"/>
      <c r="I167" s="66"/>
      <c r="J167" s="72"/>
      <c r="K167" s="66"/>
      <c r="L167" s="72"/>
      <c r="M167" s="72"/>
      <c r="N167" s="66"/>
      <c r="O167" s="72"/>
      <c r="P167" s="66"/>
      <c r="Q167" s="72"/>
      <c r="R167" s="72"/>
      <c r="S167" s="66"/>
      <c r="T167" s="72"/>
      <c r="U167" s="66"/>
      <c r="V167" s="72"/>
      <c r="W167" s="72"/>
      <c r="X167" s="66"/>
      <c r="Y167" s="72"/>
      <c r="Z167" s="66"/>
      <c r="AA167" s="72"/>
      <c r="AB167" s="72"/>
      <c r="AC167" s="66"/>
      <c r="AD167" s="72"/>
      <c r="AE167" s="66"/>
      <c r="AF167" s="72"/>
      <c r="AG167" s="72"/>
      <c r="AH167" s="66"/>
      <c r="AI167" s="72"/>
      <c r="AJ167" s="66"/>
      <c r="AK167" s="72"/>
      <c r="AL167" s="72"/>
      <c r="AM167" s="72"/>
      <c r="AN167" s="66"/>
      <c r="AO167" s="66"/>
      <c r="AP167" s="73"/>
      <c r="AQ167" s="66"/>
      <c r="AR167" s="66"/>
      <c r="AS167" s="66"/>
      <c r="AT167" s="73"/>
      <c r="AU167" s="66"/>
      <c r="AV167" s="66"/>
      <c r="AW167" s="66"/>
      <c r="AX167" s="73"/>
      <c r="AY167" s="66"/>
      <c r="AZ167" s="66"/>
      <c r="BA167" s="66"/>
      <c r="BB167" s="66"/>
      <c r="BC167" s="74"/>
    </row>
    <row r="168" spans="2:55" ht="18.75" customHeight="1">
      <c r="B168" s="67"/>
      <c r="C168" s="72"/>
      <c r="D168" s="66"/>
      <c r="E168" s="72"/>
      <c r="F168" s="66"/>
      <c r="G168" s="72"/>
      <c r="H168" s="72"/>
      <c r="I168" s="66"/>
      <c r="J168" s="72"/>
      <c r="K168" s="66"/>
      <c r="L168" s="72"/>
      <c r="M168" s="72"/>
      <c r="N168" s="66"/>
      <c r="O168" s="72"/>
      <c r="P168" s="66"/>
      <c r="Q168" s="72"/>
      <c r="R168" s="72"/>
      <c r="S168" s="66"/>
      <c r="T168" s="72"/>
      <c r="U168" s="66"/>
      <c r="V168" s="72"/>
      <c r="W168" s="72"/>
      <c r="X168" s="66"/>
      <c r="Y168" s="72"/>
      <c r="Z168" s="66"/>
      <c r="AA168" s="72"/>
      <c r="AB168" s="72"/>
      <c r="AC168" s="66"/>
      <c r="AD168" s="72"/>
      <c r="AE168" s="66"/>
      <c r="AF168" s="72"/>
      <c r="AG168" s="72"/>
      <c r="AH168" s="66"/>
      <c r="AI168" s="72"/>
      <c r="AJ168" s="66"/>
      <c r="AK168" s="72"/>
      <c r="AL168" s="72"/>
      <c r="AM168" s="72"/>
      <c r="AN168" s="66"/>
      <c r="AO168" s="66"/>
      <c r="AP168" s="73"/>
      <c r="AQ168" s="66"/>
      <c r="AR168" s="66"/>
      <c r="AS168" s="66"/>
      <c r="AT168" s="73"/>
      <c r="AU168" s="66"/>
      <c r="AV168" s="66"/>
      <c r="AW168" s="66"/>
      <c r="AX168" s="73"/>
      <c r="AY168" s="66"/>
      <c r="AZ168" s="66"/>
      <c r="BA168" s="66"/>
      <c r="BB168" s="66"/>
      <c r="BC168" s="74"/>
    </row>
    <row r="169" spans="2:55" ht="18.75" customHeight="1">
      <c r="B169" s="67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2"/>
      <c r="AN169" s="66"/>
      <c r="AO169" s="66"/>
      <c r="AP169" s="73"/>
      <c r="AQ169" s="66"/>
      <c r="AR169" s="66"/>
      <c r="AS169" s="66"/>
      <c r="AT169" s="73"/>
      <c r="AU169" s="66"/>
      <c r="AV169" s="66"/>
      <c r="AW169" s="66"/>
      <c r="AX169" s="73"/>
      <c r="AY169" s="66"/>
      <c r="AZ169" s="73"/>
      <c r="BA169" s="73"/>
      <c r="BB169" s="73"/>
      <c r="BC169" s="74"/>
    </row>
    <row r="170" spans="2:55" ht="18.75" customHeight="1">
      <c r="B170" s="67"/>
      <c r="C170" s="72"/>
      <c r="D170" s="66"/>
      <c r="E170" s="72"/>
      <c r="F170" s="66"/>
      <c r="G170" s="72"/>
      <c r="H170" s="72"/>
      <c r="I170" s="66"/>
      <c r="J170" s="72"/>
      <c r="K170" s="66"/>
      <c r="L170" s="72"/>
      <c r="M170" s="72"/>
      <c r="N170" s="66"/>
      <c r="O170" s="72"/>
      <c r="P170" s="66"/>
      <c r="Q170" s="72"/>
      <c r="R170" s="72"/>
      <c r="S170" s="66"/>
      <c r="T170" s="72"/>
      <c r="U170" s="66"/>
      <c r="V170" s="72"/>
      <c r="W170" s="72"/>
      <c r="X170" s="66"/>
      <c r="Y170" s="72"/>
      <c r="Z170" s="66"/>
      <c r="AA170" s="72"/>
      <c r="AB170" s="72"/>
      <c r="AC170" s="66"/>
      <c r="AD170" s="72"/>
      <c r="AE170" s="66"/>
      <c r="AF170" s="72"/>
      <c r="AG170" s="72"/>
      <c r="AH170" s="66"/>
      <c r="AI170" s="72"/>
      <c r="AJ170" s="66"/>
      <c r="AK170" s="72"/>
      <c r="AL170" s="72"/>
      <c r="AM170" s="72"/>
      <c r="AN170" s="66"/>
      <c r="AO170" s="66"/>
      <c r="AP170" s="73"/>
      <c r="AQ170" s="66"/>
      <c r="AR170" s="66"/>
      <c r="AS170" s="66"/>
      <c r="AT170" s="73"/>
      <c r="AU170" s="66"/>
      <c r="AV170" s="66"/>
      <c r="AW170" s="66"/>
      <c r="AX170" s="73"/>
      <c r="AY170" s="66"/>
      <c r="AZ170" s="66"/>
      <c r="BA170" s="66"/>
      <c r="BB170" s="66"/>
      <c r="BC170" s="74"/>
    </row>
    <row r="171" spans="2:55" ht="18.75" customHeight="1">
      <c r="B171" s="67"/>
      <c r="C171" s="72"/>
      <c r="D171" s="66"/>
      <c r="E171" s="72"/>
      <c r="F171" s="66"/>
      <c r="G171" s="72"/>
      <c r="H171" s="72"/>
      <c r="I171" s="66"/>
      <c r="J171" s="72"/>
      <c r="K171" s="66"/>
      <c r="L171" s="72"/>
      <c r="M171" s="72"/>
      <c r="N171" s="66"/>
      <c r="O171" s="72"/>
      <c r="P171" s="66"/>
      <c r="Q171" s="72"/>
      <c r="R171" s="72"/>
      <c r="S171" s="66"/>
      <c r="T171" s="72"/>
      <c r="U171" s="66"/>
      <c r="V171" s="72"/>
      <c r="W171" s="72"/>
      <c r="X171" s="66"/>
      <c r="Y171" s="72"/>
      <c r="Z171" s="66"/>
      <c r="AA171" s="72"/>
      <c r="AB171" s="72"/>
      <c r="AC171" s="66"/>
      <c r="AD171" s="72"/>
      <c r="AE171" s="66"/>
      <c r="AF171" s="72"/>
      <c r="AG171" s="72"/>
      <c r="AH171" s="66"/>
      <c r="AI171" s="72"/>
      <c r="AJ171" s="66"/>
      <c r="AK171" s="72"/>
      <c r="AL171" s="72"/>
      <c r="AM171" s="72"/>
      <c r="AN171" s="66"/>
      <c r="AO171" s="66"/>
      <c r="AP171" s="73"/>
      <c r="AQ171" s="66"/>
      <c r="AR171" s="66"/>
      <c r="AS171" s="66"/>
      <c r="AT171" s="73"/>
      <c r="AU171" s="66"/>
      <c r="AV171" s="66"/>
      <c r="AW171" s="66"/>
      <c r="AX171" s="73"/>
      <c r="AY171" s="66"/>
      <c r="AZ171" s="66"/>
      <c r="BA171" s="66"/>
      <c r="BB171" s="66"/>
      <c r="BC171" s="74"/>
    </row>
    <row r="172" spans="2:55" ht="18.75" customHeight="1">
      <c r="B172" s="67"/>
      <c r="C172" s="72"/>
      <c r="D172" s="66"/>
      <c r="E172" s="72"/>
      <c r="F172" s="66"/>
      <c r="G172" s="72"/>
      <c r="H172" s="72"/>
      <c r="I172" s="66"/>
      <c r="J172" s="72"/>
      <c r="K172" s="66"/>
      <c r="L172" s="72"/>
      <c r="M172" s="72"/>
      <c r="N172" s="66"/>
      <c r="O172" s="72"/>
      <c r="P172" s="66"/>
      <c r="Q172" s="72"/>
      <c r="R172" s="72"/>
      <c r="S172" s="66"/>
      <c r="T172" s="72"/>
      <c r="U172" s="66"/>
      <c r="V172" s="72"/>
      <c r="W172" s="72"/>
      <c r="X172" s="66"/>
      <c r="Y172" s="72"/>
      <c r="Z172" s="66"/>
      <c r="AA172" s="72"/>
      <c r="AB172" s="72"/>
      <c r="AC172" s="66"/>
      <c r="AD172" s="72"/>
      <c r="AE172" s="66"/>
      <c r="AF172" s="72"/>
      <c r="AG172" s="72"/>
      <c r="AH172" s="66"/>
      <c r="AI172" s="72"/>
      <c r="AJ172" s="66"/>
      <c r="AK172" s="72"/>
      <c r="AL172" s="72"/>
      <c r="AM172" s="72"/>
      <c r="AN172" s="66"/>
      <c r="AO172" s="66"/>
      <c r="AP172" s="73"/>
      <c r="AQ172" s="66"/>
      <c r="AR172" s="66"/>
      <c r="AS172" s="66"/>
      <c r="AT172" s="73"/>
      <c r="AU172" s="66"/>
      <c r="AV172" s="66"/>
      <c r="AW172" s="66"/>
      <c r="AX172" s="73"/>
      <c r="AY172" s="66"/>
      <c r="AZ172" s="66"/>
      <c r="BA172" s="66"/>
      <c r="BB172" s="66"/>
      <c r="BC172" s="74"/>
    </row>
    <row r="173" spans="2:55" ht="18.75" customHeight="1">
      <c r="B173" s="67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2"/>
      <c r="AN173" s="66"/>
      <c r="AO173" s="66"/>
      <c r="AP173" s="73"/>
      <c r="AQ173" s="66"/>
      <c r="AR173" s="66"/>
      <c r="AS173" s="66"/>
      <c r="AT173" s="73"/>
      <c r="AU173" s="66"/>
      <c r="AV173" s="66"/>
      <c r="AW173" s="66"/>
      <c r="AX173" s="73"/>
      <c r="AY173" s="66"/>
      <c r="AZ173" s="73"/>
      <c r="BA173" s="73"/>
      <c r="BB173" s="73"/>
      <c r="BC173" s="74"/>
    </row>
    <row r="174" spans="2:55" ht="18.75" customHeight="1">
      <c r="B174" s="67"/>
      <c r="C174" s="72"/>
      <c r="D174" s="66"/>
      <c r="E174" s="72"/>
      <c r="F174" s="66"/>
      <c r="G174" s="72"/>
      <c r="H174" s="72"/>
      <c r="I174" s="66"/>
      <c r="J174" s="72"/>
      <c r="K174" s="66"/>
      <c r="L174" s="72"/>
      <c r="M174" s="72"/>
      <c r="N174" s="66"/>
      <c r="O174" s="72"/>
      <c r="P174" s="66"/>
      <c r="Q174" s="72"/>
      <c r="R174" s="72"/>
      <c r="S174" s="66"/>
      <c r="T174" s="72"/>
      <c r="U174" s="66"/>
      <c r="V174" s="72"/>
      <c r="W174" s="72"/>
      <c r="X174" s="66"/>
      <c r="Y174" s="72"/>
      <c r="Z174" s="66"/>
      <c r="AA174" s="72"/>
      <c r="AB174" s="72"/>
      <c r="AC174" s="66"/>
      <c r="AD174" s="72"/>
      <c r="AE174" s="66"/>
      <c r="AF174" s="72"/>
      <c r="AG174" s="72"/>
      <c r="AH174" s="66"/>
      <c r="AI174" s="72"/>
      <c r="AJ174" s="66"/>
      <c r="AK174" s="72"/>
      <c r="AL174" s="72"/>
      <c r="AM174" s="72"/>
      <c r="AN174" s="66"/>
      <c r="AO174" s="66"/>
      <c r="AP174" s="73"/>
      <c r="AQ174" s="66"/>
      <c r="AR174" s="66"/>
      <c r="AS174" s="66"/>
      <c r="AT174" s="73"/>
      <c r="AU174" s="66"/>
      <c r="AV174" s="66"/>
      <c r="AW174" s="66"/>
      <c r="AX174" s="73"/>
      <c r="AY174" s="66"/>
      <c r="AZ174" s="66"/>
      <c r="BA174" s="66"/>
      <c r="BB174" s="66"/>
      <c r="BC174" s="74"/>
    </row>
    <row r="175" spans="2:55" ht="18.75" customHeight="1">
      <c r="B175" s="67"/>
      <c r="C175" s="72"/>
      <c r="D175" s="66"/>
      <c r="E175" s="72"/>
      <c r="F175" s="66"/>
      <c r="G175" s="72"/>
      <c r="H175" s="72"/>
      <c r="I175" s="66"/>
      <c r="J175" s="72"/>
      <c r="K175" s="66"/>
      <c r="L175" s="72"/>
      <c r="M175" s="72"/>
      <c r="N175" s="66"/>
      <c r="O175" s="72"/>
      <c r="P175" s="66"/>
      <c r="Q175" s="72"/>
      <c r="R175" s="72"/>
      <c r="S175" s="66"/>
      <c r="T175" s="72"/>
      <c r="U175" s="66"/>
      <c r="V175" s="72"/>
      <c r="W175" s="72"/>
      <c r="X175" s="66"/>
      <c r="Y175" s="72"/>
      <c r="Z175" s="66"/>
      <c r="AA175" s="72"/>
      <c r="AB175" s="72"/>
      <c r="AC175" s="66"/>
      <c r="AD175" s="72"/>
      <c r="AE175" s="66"/>
      <c r="AF175" s="72"/>
      <c r="AG175" s="72"/>
      <c r="AH175" s="66"/>
      <c r="AI175" s="72"/>
      <c r="AJ175" s="66"/>
      <c r="AK175" s="72"/>
      <c r="AL175" s="72"/>
      <c r="AM175" s="72"/>
      <c r="AN175" s="66"/>
      <c r="AO175" s="66"/>
      <c r="AP175" s="73"/>
      <c r="AQ175" s="66"/>
      <c r="AR175" s="66"/>
      <c r="AS175" s="66"/>
      <c r="AT175" s="73"/>
      <c r="AU175" s="66"/>
      <c r="AV175" s="66"/>
      <c r="AW175" s="66"/>
      <c r="AX175" s="73"/>
      <c r="AY175" s="66"/>
      <c r="AZ175" s="66"/>
      <c r="BA175" s="66"/>
      <c r="BB175" s="66"/>
      <c r="BC175" s="74"/>
    </row>
    <row r="176" spans="2:55" ht="18.75" customHeight="1">
      <c r="B176" s="67"/>
      <c r="C176" s="72"/>
      <c r="D176" s="66"/>
      <c r="E176" s="72"/>
      <c r="F176" s="66"/>
      <c r="G176" s="72"/>
      <c r="H176" s="72"/>
      <c r="I176" s="66"/>
      <c r="J176" s="72"/>
      <c r="K176" s="66"/>
      <c r="L176" s="72"/>
      <c r="M176" s="72"/>
      <c r="N176" s="66"/>
      <c r="O176" s="72"/>
      <c r="P176" s="66"/>
      <c r="Q176" s="72"/>
      <c r="R176" s="72"/>
      <c r="S176" s="66"/>
      <c r="T176" s="72"/>
      <c r="U176" s="66"/>
      <c r="V176" s="72"/>
      <c r="W176" s="72"/>
      <c r="X176" s="66"/>
      <c r="Y176" s="72"/>
      <c r="Z176" s="66"/>
      <c r="AA176" s="72"/>
      <c r="AB176" s="72"/>
      <c r="AC176" s="66"/>
      <c r="AD176" s="72"/>
      <c r="AE176" s="66"/>
      <c r="AF176" s="72"/>
      <c r="AG176" s="72"/>
      <c r="AH176" s="66"/>
      <c r="AI176" s="72"/>
      <c r="AJ176" s="66"/>
      <c r="AK176" s="72"/>
      <c r="AL176" s="72"/>
      <c r="AM176" s="72"/>
      <c r="AN176" s="66"/>
      <c r="AO176" s="66"/>
      <c r="AP176" s="73"/>
      <c r="AQ176" s="66"/>
      <c r="AR176" s="66"/>
      <c r="AS176" s="66"/>
      <c r="AT176" s="73"/>
      <c r="AU176" s="66"/>
      <c r="AV176" s="66"/>
      <c r="AW176" s="66"/>
      <c r="AX176" s="73"/>
      <c r="AY176" s="66"/>
      <c r="AZ176" s="66"/>
      <c r="BA176" s="66"/>
      <c r="BB176" s="66"/>
      <c r="BC176" s="74"/>
    </row>
    <row r="177" spans="2:55" ht="18.75" customHeight="1">
      <c r="B177" s="67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2"/>
      <c r="AN177" s="66"/>
      <c r="AO177" s="66"/>
      <c r="AP177" s="73"/>
      <c r="AQ177" s="66"/>
      <c r="AR177" s="66"/>
      <c r="AS177" s="66"/>
      <c r="AT177" s="73"/>
      <c r="AU177" s="66"/>
      <c r="AV177" s="66"/>
      <c r="AW177" s="66"/>
      <c r="AX177" s="73"/>
      <c r="AY177" s="66"/>
      <c r="AZ177" s="73"/>
      <c r="BA177" s="73"/>
      <c r="BB177" s="73"/>
      <c r="BC177" s="74"/>
    </row>
    <row r="178" spans="2:55" ht="18.75" customHeight="1">
      <c r="B178" s="67"/>
      <c r="C178" s="72"/>
      <c r="D178" s="66"/>
      <c r="E178" s="72"/>
      <c r="F178" s="66"/>
      <c r="G178" s="72"/>
      <c r="H178" s="72"/>
      <c r="I178" s="66"/>
      <c r="J178" s="72"/>
      <c r="K178" s="66"/>
      <c r="L178" s="72"/>
      <c r="M178" s="72"/>
      <c r="N178" s="66"/>
      <c r="O178" s="72"/>
      <c r="P178" s="66"/>
      <c r="Q178" s="72"/>
      <c r="R178" s="72"/>
      <c r="S178" s="66"/>
      <c r="T178" s="72"/>
      <c r="U178" s="66"/>
      <c r="V178" s="72"/>
      <c r="W178" s="72"/>
      <c r="X178" s="66"/>
      <c r="Y178" s="72"/>
      <c r="Z178" s="66"/>
      <c r="AA178" s="72"/>
      <c r="AB178" s="72"/>
      <c r="AC178" s="66"/>
      <c r="AD178" s="72"/>
      <c r="AE178" s="66"/>
      <c r="AF178" s="72"/>
      <c r="AG178" s="72"/>
      <c r="AH178" s="66"/>
      <c r="AI178" s="72"/>
      <c r="AJ178" s="66"/>
      <c r="AK178" s="72"/>
      <c r="AL178" s="72"/>
      <c r="AM178" s="72"/>
      <c r="AN178" s="66"/>
      <c r="AO178" s="66"/>
      <c r="AP178" s="73"/>
      <c r="AQ178" s="66"/>
      <c r="AR178" s="66"/>
      <c r="AS178" s="66"/>
      <c r="AT178" s="73"/>
      <c r="AU178" s="66"/>
      <c r="AV178" s="66"/>
      <c r="AW178" s="66"/>
      <c r="AX178" s="73"/>
      <c r="AY178" s="66"/>
      <c r="AZ178" s="66"/>
      <c r="BA178" s="66"/>
      <c r="BB178" s="66"/>
      <c r="BC178" s="74"/>
    </row>
    <row r="179" spans="2:55" ht="18.75" customHeight="1">
      <c r="B179" s="67"/>
      <c r="C179" s="72"/>
      <c r="D179" s="66"/>
      <c r="E179" s="72"/>
      <c r="F179" s="66"/>
      <c r="G179" s="72"/>
      <c r="H179" s="72"/>
      <c r="I179" s="66"/>
      <c r="J179" s="72"/>
      <c r="K179" s="66"/>
      <c r="L179" s="72"/>
      <c r="M179" s="72"/>
      <c r="N179" s="66"/>
      <c r="O179" s="72"/>
      <c r="P179" s="66"/>
      <c r="Q179" s="72"/>
      <c r="R179" s="72"/>
      <c r="S179" s="66"/>
      <c r="T179" s="72"/>
      <c r="U179" s="66"/>
      <c r="V179" s="72"/>
      <c r="W179" s="72"/>
      <c r="X179" s="66"/>
      <c r="Y179" s="72"/>
      <c r="Z179" s="66"/>
      <c r="AA179" s="72"/>
      <c r="AB179" s="72"/>
      <c r="AC179" s="66"/>
      <c r="AD179" s="72"/>
      <c r="AE179" s="66"/>
      <c r="AF179" s="72"/>
      <c r="AG179" s="72"/>
      <c r="AH179" s="66"/>
      <c r="AI179" s="72"/>
      <c r="AJ179" s="66"/>
      <c r="AK179" s="72"/>
      <c r="AL179" s="72"/>
      <c r="AM179" s="72"/>
      <c r="AN179" s="66"/>
      <c r="AO179" s="66"/>
      <c r="AP179" s="73"/>
      <c r="AQ179" s="66"/>
      <c r="AR179" s="66"/>
      <c r="AS179" s="66"/>
      <c r="AT179" s="73"/>
      <c r="AU179" s="66"/>
      <c r="AV179" s="66"/>
      <c r="AW179" s="66"/>
      <c r="AX179" s="73"/>
      <c r="AY179" s="66"/>
      <c r="AZ179" s="66"/>
      <c r="BA179" s="66"/>
      <c r="BB179" s="66"/>
      <c r="BC179" s="74"/>
    </row>
    <row r="180" spans="2:55" ht="18.75" customHeight="1">
      <c r="B180" s="67"/>
      <c r="C180" s="72"/>
      <c r="D180" s="66"/>
      <c r="E180" s="72"/>
      <c r="F180" s="66"/>
      <c r="G180" s="72"/>
      <c r="H180" s="72"/>
      <c r="I180" s="66"/>
      <c r="J180" s="72"/>
      <c r="K180" s="66"/>
      <c r="L180" s="72"/>
      <c r="M180" s="72"/>
      <c r="N180" s="66"/>
      <c r="O180" s="72"/>
      <c r="P180" s="66"/>
      <c r="Q180" s="72"/>
      <c r="R180" s="72"/>
      <c r="S180" s="66"/>
      <c r="T180" s="72"/>
      <c r="U180" s="66"/>
      <c r="V180" s="72"/>
      <c r="W180" s="72"/>
      <c r="X180" s="66"/>
      <c r="Y180" s="72"/>
      <c r="Z180" s="66"/>
      <c r="AA180" s="72"/>
      <c r="AB180" s="72"/>
      <c r="AC180" s="66"/>
      <c r="AD180" s="72"/>
      <c r="AE180" s="66"/>
      <c r="AF180" s="72"/>
      <c r="AG180" s="72"/>
      <c r="AH180" s="66"/>
      <c r="AI180" s="72"/>
      <c r="AJ180" s="66"/>
      <c r="AK180" s="72"/>
      <c r="AL180" s="72"/>
      <c r="AM180" s="72"/>
      <c r="AN180" s="66"/>
      <c r="AO180" s="66"/>
      <c r="AP180" s="73"/>
      <c r="AQ180" s="66"/>
      <c r="AR180" s="66"/>
      <c r="AS180" s="66"/>
      <c r="AT180" s="73"/>
      <c r="AU180" s="66"/>
      <c r="AV180" s="66"/>
      <c r="AW180" s="66"/>
      <c r="AX180" s="73"/>
      <c r="AY180" s="66"/>
      <c r="AZ180" s="66"/>
      <c r="BA180" s="66"/>
      <c r="BB180" s="66"/>
      <c r="BC180" s="74"/>
    </row>
    <row r="181" spans="2:55" ht="18.75" customHeight="1">
      <c r="B181" s="67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2"/>
      <c r="AN181" s="66"/>
      <c r="AO181" s="66"/>
      <c r="AP181" s="73"/>
      <c r="AQ181" s="66"/>
      <c r="AR181" s="66"/>
      <c r="AS181" s="66"/>
      <c r="AT181" s="73"/>
      <c r="AU181" s="66"/>
      <c r="AV181" s="66"/>
      <c r="AW181" s="66"/>
      <c r="AX181" s="73"/>
      <c r="AY181" s="66"/>
      <c r="AZ181" s="73"/>
      <c r="BA181" s="73"/>
      <c r="BB181" s="73"/>
      <c r="BC181" s="74"/>
    </row>
    <row r="182" spans="2:55" ht="18.75" customHeight="1">
      <c r="B182" s="67"/>
      <c r="C182" s="72"/>
      <c r="D182" s="66"/>
      <c r="E182" s="72"/>
      <c r="F182" s="66"/>
      <c r="G182" s="72"/>
      <c r="H182" s="72"/>
      <c r="I182" s="66"/>
      <c r="J182" s="72"/>
      <c r="K182" s="66"/>
      <c r="L182" s="72"/>
      <c r="M182" s="72"/>
      <c r="N182" s="66"/>
      <c r="O182" s="72"/>
      <c r="P182" s="66"/>
      <c r="Q182" s="72"/>
      <c r="R182" s="72"/>
      <c r="S182" s="66"/>
      <c r="T182" s="72"/>
      <c r="U182" s="66"/>
      <c r="V182" s="72"/>
      <c r="W182" s="72"/>
      <c r="X182" s="66"/>
      <c r="Y182" s="72"/>
      <c r="Z182" s="66"/>
      <c r="AA182" s="72"/>
      <c r="AB182" s="72"/>
      <c r="AC182" s="66"/>
      <c r="AD182" s="72"/>
      <c r="AE182" s="66"/>
      <c r="AF182" s="72"/>
      <c r="AG182" s="72"/>
      <c r="AH182" s="66"/>
      <c r="AI182" s="72"/>
      <c r="AJ182" s="66"/>
      <c r="AK182" s="72"/>
      <c r="AL182" s="72"/>
      <c r="AM182" s="72"/>
      <c r="AN182" s="66"/>
      <c r="AO182" s="66"/>
      <c r="AP182" s="73"/>
      <c r="AQ182" s="66"/>
      <c r="AR182" s="66"/>
      <c r="AS182" s="66"/>
      <c r="AT182" s="73"/>
      <c r="AU182" s="66"/>
      <c r="AV182" s="66"/>
      <c r="AW182" s="66"/>
      <c r="AX182" s="73"/>
      <c r="AY182" s="66"/>
      <c r="AZ182" s="66"/>
      <c r="BA182" s="66"/>
      <c r="BB182" s="66"/>
      <c r="BC182" s="74"/>
    </row>
    <row r="183" spans="2:55" ht="18.75" customHeight="1">
      <c r="B183" s="67"/>
      <c r="C183" s="72"/>
      <c r="D183" s="66"/>
      <c r="E183" s="72"/>
      <c r="F183" s="66"/>
      <c r="G183" s="72"/>
      <c r="H183" s="72"/>
      <c r="I183" s="66"/>
      <c r="J183" s="72"/>
      <c r="K183" s="66"/>
      <c r="L183" s="72"/>
      <c r="M183" s="72"/>
      <c r="N183" s="66"/>
      <c r="O183" s="72"/>
      <c r="P183" s="66"/>
      <c r="Q183" s="72"/>
      <c r="R183" s="72"/>
      <c r="S183" s="66"/>
      <c r="T183" s="72"/>
      <c r="U183" s="66"/>
      <c r="V183" s="72"/>
      <c r="W183" s="72"/>
      <c r="X183" s="66"/>
      <c r="Y183" s="72"/>
      <c r="Z183" s="66"/>
      <c r="AA183" s="72"/>
      <c r="AB183" s="72"/>
      <c r="AC183" s="66"/>
      <c r="AD183" s="72"/>
      <c r="AE183" s="66"/>
      <c r="AF183" s="72"/>
      <c r="AG183" s="72"/>
      <c r="AH183" s="66"/>
      <c r="AI183" s="72"/>
      <c r="AJ183" s="66"/>
      <c r="AK183" s="72"/>
      <c r="AL183" s="72"/>
      <c r="AM183" s="72"/>
      <c r="AN183" s="66"/>
      <c r="AO183" s="66"/>
      <c r="AP183" s="73"/>
      <c r="AQ183" s="66"/>
      <c r="AR183" s="66"/>
      <c r="AS183" s="66"/>
      <c r="AT183" s="73"/>
      <c r="AU183" s="66"/>
      <c r="AV183" s="66"/>
      <c r="AW183" s="66"/>
      <c r="AX183" s="73"/>
      <c r="AY183" s="66"/>
      <c r="AZ183" s="66"/>
      <c r="BA183" s="66"/>
      <c r="BB183" s="66"/>
      <c r="BC183" s="74"/>
    </row>
    <row r="184" spans="2:55" ht="18.75" customHeight="1">
      <c r="B184" s="67"/>
      <c r="C184" s="72"/>
      <c r="D184" s="66"/>
      <c r="E184" s="72"/>
      <c r="F184" s="66"/>
      <c r="G184" s="72"/>
      <c r="H184" s="72"/>
      <c r="I184" s="66"/>
      <c r="J184" s="72"/>
      <c r="K184" s="66"/>
      <c r="L184" s="72"/>
      <c r="M184" s="72"/>
      <c r="N184" s="66"/>
      <c r="O184" s="72"/>
      <c r="P184" s="66"/>
      <c r="Q184" s="72"/>
      <c r="R184" s="72"/>
      <c r="S184" s="66"/>
      <c r="T184" s="72"/>
      <c r="U184" s="66"/>
      <c r="V184" s="72"/>
      <c r="W184" s="72"/>
      <c r="X184" s="66"/>
      <c r="Y184" s="72"/>
      <c r="Z184" s="66"/>
      <c r="AA184" s="72"/>
      <c r="AB184" s="72"/>
      <c r="AC184" s="66"/>
      <c r="AD184" s="72"/>
      <c r="AE184" s="66"/>
      <c r="AF184" s="72"/>
      <c r="AG184" s="72"/>
      <c r="AH184" s="66"/>
      <c r="AI184" s="72"/>
      <c r="AJ184" s="66"/>
      <c r="AK184" s="72"/>
      <c r="AL184" s="72"/>
      <c r="AM184" s="72"/>
      <c r="AN184" s="66"/>
      <c r="AO184" s="66"/>
      <c r="AP184" s="73"/>
      <c r="AQ184" s="66"/>
      <c r="AR184" s="66"/>
      <c r="AS184" s="66"/>
      <c r="AT184" s="73"/>
      <c r="AU184" s="66"/>
      <c r="AV184" s="66"/>
      <c r="AW184" s="66"/>
      <c r="AX184" s="73"/>
      <c r="AY184" s="66"/>
      <c r="AZ184" s="66"/>
      <c r="BA184" s="66"/>
      <c r="BB184" s="66"/>
      <c r="BC184" s="74"/>
    </row>
    <row r="185" spans="2:55" ht="18.75" customHeight="1">
      <c r="B185" s="67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2"/>
      <c r="AN185" s="66"/>
      <c r="AO185" s="66"/>
      <c r="AP185" s="73"/>
      <c r="AQ185" s="66"/>
      <c r="AR185" s="66"/>
      <c r="AS185" s="66"/>
      <c r="AT185" s="73"/>
      <c r="AU185" s="66"/>
      <c r="AV185" s="66"/>
      <c r="AW185" s="66"/>
      <c r="AX185" s="73"/>
      <c r="AY185" s="66"/>
      <c r="AZ185" s="73"/>
      <c r="BA185" s="73"/>
      <c r="BB185" s="73"/>
      <c r="BC185" s="74"/>
    </row>
    <row r="186" spans="2:55" ht="18.75" customHeight="1">
      <c r="B186" s="67"/>
      <c r="C186" s="72"/>
      <c r="D186" s="66"/>
      <c r="E186" s="72"/>
      <c r="F186" s="66"/>
      <c r="G186" s="72"/>
      <c r="H186" s="72"/>
      <c r="I186" s="66"/>
      <c r="J186" s="72"/>
      <c r="K186" s="66"/>
      <c r="L186" s="72"/>
      <c r="M186" s="72"/>
      <c r="N186" s="66"/>
      <c r="O186" s="72"/>
      <c r="P186" s="66"/>
      <c r="Q186" s="72"/>
      <c r="R186" s="72"/>
      <c r="S186" s="66"/>
      <c r="T186" s="72"/>
      <c r="U186" s="66"/>
      <c r="V186" s="72"/>
      <c r="W186" s="72"/>
      <c r="X186" s="66"/>
      <c r="Y186" s="72"/>
      <c r="Z186" s="66"/>
      <c r="AA186" s="72"/>
      <c r="AB186" s="72"/>
      <c r="AC186" s="66"/>
      <c r="AD186" s="72"/>
      <c r="AE186" s="66"/>
      <c r="AF186" s="72"/>
      <c r="AG186" s="72"/>
      <c r="AH186" s="66"/>
      <c r="AI186" s="72"/>
      <c r="AJ186" s="66"/>
      <c r="AK186" s="72"/>
      <c r="AL186" s="72"/>
      <c r="AM186" s="72"/>
      <c r="AN186" s="66"/>
      <c r="AO186" s="66"/>
      <c r="AP186" s="73"/>
      <c r="AQ186" s="66"/>
      <c r="AR186" s="66"/>
      <c r="AS186" s="66"/>
      <c r="AT186" s="73"/>
      <c r="AU186" s="66"/>
      <c r="AV186" s="66"/>
      <c r="AW186" s="66"/>
      <c r="AX186" s="73"/>
      <c r="AY186" s="66"/>
      <c r="AZ186" s="66"/>
      <c r="BA186" s="66"/>
      <c r="BB186" s="66"/>
      <c r="BC186" s="74"/>
    </row>
    <row r="187" spans="2:55" ht="18.75" customHeight="1">
      <c r="B187" s="67"/>
      <c r="C187" s="72"/>
      <c r="D187" s="66"/>
      <c r="E187" s="72"/>
      <c r="F187" s="66"/>
      <c r="G187" s="72"/>
      <c r="H187" s="72"/>
      <c r="I187" s="66"/>
      <c r="J187" s="72"/>
      <c r="K187" s="66"/>
      <c r="L187" s="72"/>
      <c r="M187" s="72"/>
      <c r="N187" s="66"/>
      <c r="O187" s="72"/>
      <c r="P187" s="66"/>
      <c r="Q187" s="72"/>
      <c r="R187" s="72"/>
      <c r="S187" s="66"/>
      <c r="T187" s="72"/>
      <c r="U187" s="66"/>
      <c r="V187" s="72"/>
      <c r="W187" s="72"/>
      <c r="X187" s="66"/>
      <c r="Y187" s="72"/>
      <c r="Z187" s="66"/>
      <c r="AA187" s="72"/>
      <c r="AB187" s="72"/>
      <c r="AC187" s="66"/>
      <c r="AD187" s="72"/>
      <c r="AE187" s="66"/>
      <c r="AF187" s="72"/>
      <c r="AG187" s="72"/>
      <c r="AH187" s="66"/>
      <c r="AI187" s="72"/>
      <c r="AJ187" s="66"/>
      <c r="AK187" s="72"/>
      <c r="AL187" s="72"/>
      <c r="AM187" s="72"/>
      <c r="AN187" s="66"/>
      <c r="AO187" s="66"/>
      <c r="AP187" s="73"/>
      <c r="AQ187" s="66"/>
      <c r="AR187" s="66"/>
      <c r="AS187" s="66"/>
      <c r="AT187" s="73"/>
      <c r="AU187" s="66"/>
      <c r="AV187" s="66"/>
      <c r="AW187" s="66"/>
      <c r="AX187" s="73"/>
      <c r="AY187" s="66"/>
      <c r="AZ187" s="66"/>
      <c r="BA187" s="66"/>
      <c r="BB187" s="66"/>
      <c r="BC187" s="74"/>
    </row>
    <row r="188" spans="2:55" ht="18.75" customHeight="1">
      <c r="B188" s="67"/>
      <c r="C188" s="72"/>
      <c r="D188" s="66"/>
      <c r="E188" s="72"/>
      <c r="F188" s="66"/>
      <c r="G188" s="72"/>
      <c r="H188" s="72"/>
      <c r="I188" s="66"/>
      <c r="J188" s="72"/>
      <c r="K188" s="66"/>
      <c r="L188" s="72"/>
      <c r="M188" s="72"/>
      <c r="N188" s="66"/>
      <c r="O188" s="72"/>
      <c r="P188" s="66"/>
      <c r="Q188" s="72"/>
      <c r="R188" s="72"/>
      <c r="S188" s="66"/>
      <c r="T188" s="72"/>
      <c r="U188" s="66"/>
      <c r="V188" s="72"/>
      <c r="W188" s="72"/>
      <c r="X188" s="66"/>
      <c r="Y188" s="72"/>
      <c r="Z188" s="66"/>
      <c r="AA188" s="72"/>
      <c r="AB188" s="72"/>
      <c r="AC188" s="66"/>
      <c r="AD188" s="72"/>
      <c r="AE188" s="66"/>
      <c r="AF188" s="72"/>
      <c r="AG188" s="72"/>
      <c r="AH188" s="66"/>
      <c r="AI188" s="72"/>
      <c r="AJ188" s="66"/>
      <c r="AK188" s="72"/>
      <c r="AL188" s="72"/>
      <c r="AM188" s="72"/>
      <c r="AN188" s="66"/>
      <c r="AO188" s="66"/>
      <c r="AP188" s="73"/>
      <c r="AQ188" s="66"/>
      <c r="AR188" s="66"/>
      <c r="AS188" s="66"/>
      <c r="AT188" s="73"/>
      <c r="AU188" s="66"/>
      <c r="AV188" s="66"/>
      <c r="AW188" s="66"/>
      <c r="AX188" s="73"/>
      <c r="AY188" s="66"/>
      <c r="AZ188" s="66"/>
      <c r="BA188" s="66"/>
      <c r="BB188" s="66"/>
      <c r="BC188" s="74"/>
    </row>
    <row r="189" spans="2:55" ht="18.75" customHeight="1">
      <c r="B189" s="67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2"/>
      <c r="AN189" s="66"/>
      <c r="AO189" s="66"/>
      <c r="AP189" s="73"/>
      <c r="AQ189" s="66"/>
      <c r="AR189" s="66"/>
      <c r="AS189" s="66"/>
      <c r="AT189" s="73"/>
      <c r="AU189" s="66"/>
      <c r="AV189" s="66"/>
      <c r="AW189" s="66"/>
      <c r="AX189" s="73"/>
      <c r="AY189" s="66"/>
      <c r="AZ189" s="73"/>
      <c r="BA189" s="73"/>
      <c r="BB189" s="73"/>
      <c r="BC189" s="74"/>
    </row>
    <row r="190" spans="2:55" ht="18.75" customHeight="1">
      <c r="B190" s="67"/>
      <c r="C190" s="72"/>
      <c r="D190" s="66"/>
      <c r="E190" s="72"/>
      <c r="F190" s="66"/>
      <c r="G190" s="72"/>
      <c r="H190" s="72"/>
      <c r="I190" s="66"/>
      <c r="J190" s="72"/>
      <c r="K190" s="66"/>
      <c r="L190" s="72"/>
      <c r="M190" s="72"/>
      <c r="N190" s="66"/>
      <c r="O190" s="72"/>
      <c r="P190" s="66"/>
      <c r="Q190" s="72"/>
      <c r="R190" s="72"/>
      <c r="S190" s="66"/>
      <c r="T190" s="72"/>
      <c r="U190" s="66"/>
      <c r="V190" s="72"/>
      <c r="W190" s="72"/>
      <c r="X190" s="66"/>
      <c r="Y190" s="72"/>
      <c r="Z190" s="66"/>
      <c r="AA190" s="72"/>
      <c r="AB190" s="72"/>
      <c r="AC190" s="66"/>
      <c r="AD190" s="72"/>
      <c r="AE190" s="66"/>
      <c r="AF190" s="72"/>
      <c r="AG190" s="72"/>
      <c r="AH190" s="66"/>
      <c r="AI190" s="72"/>
      <c r="AJ190" s="66"/>
      <c r="AK190" s="72"/>
      <c r="AL190" s="72"/>
      <c r="AM190" s="72"/>
      <c r="AN190" s="66"/>
      <c r="AO190" s="66"/>
      <c r="AP190" s="73"/>
      <c r="AQ190" s="66"/>
      <c r="AR190" s="66"/>
      <c r="AS190" s="66"/>
      <c r="AT190" s="73"/>
      <c r="AU190" s="66"/>
      <c r="AV190" s="66"/>
      <c r="AW190" s="66"/>
      <c r="AX190" s="73"/>
      <c r="AY190" s="66"/>
      <c r="AZ190" s="66"/>
      <c r="BA190" s="66"/>
      <c r="BB190" s="66"/>
      <c r="BC190" s="74"/>
    </row>
    <row r="191" spans="2:55" ht="18.75" customHeight="1">
      <c r="B191" s="67"/>
      <c r="C191" s="72"/>
      <c r="D191" s="66"/>
      <c r="E191" s="72"/>
      <c r="F191" s="66"/>
      <c r="G191" s="72"/>
      <c r="H191" s="72"/>
      <c r="I191" s="66"/>
      <c r="J191" s="72"/>
      <c r="K191" s="66"/>
      <c r="L191" s="72"/>
      <c r="M191" s="72"/>
      <c r="N191" s="66"/>
      <c r="O191" s="72"/>
      <c r="P191" s="66"/>
      <c r="Q191" s="72"/>
      <c r="R191" s="72"/>
      <c r="S191" s="66"/>
      <c r="T191" s="72"/>
      <c r="U191" s="66"/>
      <c r="V191" s="72"/>
      <c r="W191" s="72"/>
      <c r="X191" s="66"/>
      <c r="Y191" s="72"/>
      <c r="Z191" s="66"/>
      <c r="AA191" s="72"/>
      <c r="AB191" s="72"/>
      <c r="AC191" s="66"/>
      <c r="AD191" s="72"/>
      <c r="AE191" s="66"/>
      <c r="AF191" s="72"/>
      <c r="AG191" s="72"/>
      <c r="AH191" s="66"/>
      <c r="AI191" s="72"/>
      <c r="AJ191" s="66"/>
      <c r="AK191" s="72"/>
      <c r="AL191" s="72"/>
      <c r="AM191" s="72"/>
      <c r="AN191" s="66"/>
      <c r="AO191" s="66"/>
      <c r="AP191" s="73"/>
      <c r="AQ191" s="66"/>
      <c r="AR191" s="66"/>
      <c r="AS191" s="66"/>
      <c r="AT191" s="73"/>
      <c r="AU191" s="66"/>
      <c r="AV191" s="66"/>
      <c r="AW191" s="66"/>
      <c r="AX191" s="73"/>
      <c r="AY191" s="66"/>
      <c r="AZ191" s="66"/>
      <c r="BA191" s="66"/>
      <c r="BB191" s="66"/>
      <c r="BC191" s="74"/>
    </row>
    <row r="192" spans="2:55" ht="18.75" customHeight="1">
      <c r="B192" s="67"/>
      <c r="C192" s="72"/>
      <c r="D192" s="66"/>
      <c r="E192" s="72"/>
      <c r="F192" s="66"/>
      <c r="G192" s="72"/>
      <c r="H192" s="72"/>
      <c r="I192" s="66"/>
      <c r="J192" s="72"/>
      <c r="K192" s="66"/>
      <c r="L192" s="72"/>
      <c r="M192" s="72"/>
      <c r="N192" s="66"/>
      <c r="O192" s="72"/>
      <c r="P192" s="66"/>
      <c r="Q192" s="72"/>
      <c r="R192" s="72"/>
      <c r="S192" s="66"/>
      <c r="T192" s="72"/>
      <c r="U192" s="66"/>
      <c r="V192" s="72"/>
      <c r="W192" s="72"/>
      <c r="X192" s="66"/>
      <c r="Y192" s="72"/>
      <c r="Z192" s="66"/>
      <c r="AA192" s="72"/>
      <c r="AB192" s="72"/>
      <c r="AC192" s="66"/>
      <c r="AD192" s="72"/>
      <c r="AE192" s="66"/>
      <c r="AF192" s="72"/>
      <c r="AG192" s="72"/>
      <c r="AH192" s="66"/>
      <c r="AI192" s="72"/>
      <c r="AJ192" s="66"/>
      <c r="AK192" s="72"/>
      <c r="AL192" s="72"/>
      <c r="AM192" s="72"/>
      <c r="AN192" s="66"/>
      <c r="AO192" s="66"/>
      <c r="AP192" s="73"/>
      <c r="AQ192" s="66"/>
      <c r="AR192" s="66"/>
      <c r="AS192" s="66"/>
      <c r="AT192" s="73"/>
      <c r="AU192" s="66"/>
      <c r="AV192" s="66"/>
      <c r="AW192" s="66"/>
      <c r="AX192" s="73"/>
      <c r="AY192" s="66"/>
      <c r="AZ192" s="66"/>
      <c r="BA192" s="66"/>
      <c r="BB192" s="66"/>
      <c r="BC192" s="74"/>
    </row>
    <row r="193" spans="2:55" ht="13.5"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  <c r="AJ193" s="75"/>
      <c r="AK193" s="75"/>
      <c r="AL193" s="75"/>
      <c r="AM193" s="75"/>
      <c r="AN193" s="75"/>
      <c r="AO193" s="75"/>
      <c r="AP193" s="75"/>
      <c r="AQ193" s="75"/>
      <c r="AR193" s="75"/>
      <c r="AS193" s="75"/>
      <c r="AT193" s="75"/>
      <c r="AU193" s="75"/>
      <c r="AV193" s="75"/>
      <c r="AW193" s="75"/>
      <c r="AX193" s="75"/>
      <c r="AY193" s="75"/>
      <c r="AZ193" s="75"/>
      <c r="BA193" s="75"/>
      <c r="BB193" s="75"/>
      <c r="BC193" s="75"/>
    </row>
    <row r="194" spans="2:55" ht="13.5"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  <c r="AJ194" s="75"/>
      <c r="AK194" s="75"/>
      <c r="AL194" s="75"/>
      <c r="AM194" s="75"/>
      <c r="AN194" s="75"/>
      <c r="AO194" s="75"/>
      <c r="AP194" s="75"/>
      <c r="AQ194" s="75"/>
      <c r="AR194" s="75"/>
      <c r="AS194" s="75"/>
      <c r="AT194" s="75"/>
      <c r="AU194" s="75"/>
      <c r="AV194" s="75"/>
      <c r="AW194" s="75"/>
      <c r="AX194" s="75"/>
      <c r="AY194" s="75"/>
      <c r="AZ194" s="75"/>
      <c r="BA194" s="75"/>
      <c r="BB194" s="75"/>
      <c r="BC194" s="75"/>
    </row>
    <row r="195" spans="2:55" ht="13.5"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  <c r="AJ195" s="75"/>
      <c r="AK195" s="75"/>
      <c r="AL195" s="75"/>
      <c r="AM195" s="75"/>
      <c r="AN195" s="75"/>
      <c r="AO195" s="75"/>
      <c r="AP195" s="75"/>
      <c r="AQ195" s="75"/>
      <c r="AR195" s="75"/>
      <c r="AS195" s="75"/>
      <c r="AT195" s="75"/>
      <c r="AU195" s="75"/>
      <c r="AV195" s="75"/>
      <c r="AW195" s="75"/>
      <c r="AX195" s="75"/>
      <c r="AY195" s="75"/>
      <c r="AZ195" s="75"/>
      <c r="BA195" s="75"/>
      <c r="BB195" s="75"/>
      <c r="BC195" s="75"/>
    </row>
    <row r="196" spans="2:55" ht="13.5"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  <c r="AJ196" s="75"/>
      <c r="AK196" s="75"/>
      <c r="AL196" s="75"/>
      <c r="AM196" s="75"/>
      <c r="AN196" s="75"/>
      <c r="AO196" s="75"/>
      <c r="AP196" s="75"/>
      <c r="AQ196" s="75"/>
      <c r="AR196" s="75"/>
      <c r="AS196" s="75"/>
      <c r="AT196" s="75"/>
      <c r="AU196" s="75"/>
      <c r="AV196" s="75"/>
      <c r="AW196" s="75"/>
      <c r="AX196" s="75"/>
      <c r="AY196" s="75"/>
      <c r="AZ196" s="75"/>
      <c r="BA196" s="75"/>
      <c r="BB196" s="75"/>
      <c r="BC196" s="75"/>
    </row>
    <row r="197" spans="2:55" ht="13.5"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S197" s="75"/>
      <c r="AT197" s="75"/>
      <c r="AU197" s="75"/>
      <c r="AV197" s="75"/>
      <c r="AW197" s="75"/>
      <c r="AX197" s="75"/>
      <c r="AY197" s="75"/>
      <c r="AZ197" s="75"/>
      <c r="BA197" s="75"/>
      <c r="BB197" s="75"/>
      <c r="BC197" s="75"/>
    </row>
    <row r="198" spans="2:55" ht="13.5"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  <c r="AJ198" s="75"/>
      <c r="AK198" s="75"/>
      <c r="AL198" s="75"/>
      <c r="AM198" s="75"/>
      <c r="AN198" s="75"/>
      <c r="AO198" s="75"/>
      <c r="AP198" s="75"/>
      <c r="AQ198" s="75"/>
      <c r="AR198" s="75"/>
      <c r="AS198" s="75"/>
      <c r="AT198" s="75"/>
      <c r="AU198" s="75"/>
      <c r="AV198" s="75"/>
      <c r="AW198" s="75"/>
      <c r="AX198" s="75"/>
      <c r="AY198" s="75"/>
      <c r="AZ198" s="75"/>
      <c r="BA198" s="75"/>
      <c r="BB198" s="75"/>
      <c r="BC198" s="75"/>
    </row>
    <row r="199" spans="2:55" ht="13.5"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  <c r="AN199" s="75"/>
      <c r="AO199" s="75"/>
      <c r="AP199" s="75"/>
      <c r="AQ199" s="75"/>
      <c r="AR199" s="75"/>
      <c r="AS199" s="75"/>
      <c r="AT199" s="75"/>
      <c r="AU199" s="75"/>
      <c r="AV199" s="75"/>
      <c r="AW199" s="75"/>
      <c r="AX199" s="75"/>
      <c r="AY199" s="75"/>
      <c r="AZ199" s="75"/>
      <c r="BA199" s="75"/>
      <c r="BB199" s="75"/>
      <c r="BC199" s="75"/>
    </row>
    <row r="200" spans="2:55" ht="13.5"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  <c r="AJ200" s="75"/>
      <c r="AK200" s="75"/>
      <c r="AL200" s="75"/>
      <c r="AM200" s="75"/>
      <c r="AN200" s="75"/>
      <c r="AO200" s="75"/>
      <c r="AP200" s="75"/>
      <c r="AQ200" s="75"/>
      <c r="AR200" s="75"/>
      <c r="AS200" s="75"/>
      <c r="AT200" s="75"/>
      <c r="AU200" s="75"/>
      <c r="AV200" s="75"/>
      <c r="AW200" s="75"/>
      <c r="AX200" s="75"/>
      <c r="AY200" s="75"/>
      <c r="AZ200" s="75"/>
      <c r="BA200" s="75"/>
      <c r="BB200" s="75"/>
      <c r="BC200" s="75"/>
    </row>
  </sheetData>
  <sheetProtection sheet="1" objects="1" scenarios="1"/>
  <mergeCells count="298">
    <mergeCell ref="AM5:AM8"/>
    <mergeCell ref="B1:AK1"/>
    <mergeCell ref="AM1:BC1"/>
    <mergeCell ref="B2:AK2"/>
    <mergeCell ref="AM2:BC2"/>
    <mergeCell ref="B3:B4"/>
    <mergeCell ref="C3:G4"/>
    <mergeCell ref="H3:L4"/>
    <mergeCell ref="M3:Q4"/>
    <mergeCell ref="R3:V4"/>
    <mergeCell ref="W3:AA4"/>
    <mergeCell ref="BC3:BC4"/>
    <mergeCell ref="AU3:AU4"/>
    <mergeCell ref="AV3:AX3"/>
    <mergeCell ref="AY3:AY4"/>
    <mergeCell ref="AZ3:AZ4"/>
    <mergeCell ref="BA3:BA4"/>
    <mergeCell ref="BB3:BB4"/>
    <mergeCell ref="AB3:AF4"/>
    <mergeCell ref="AG3:AK4"/>
    <mergeCell ref="AM3:AM4"/>
    <mergeCell ref="AN3:AP3"/>
    <mergeCell ref="AQ3:AQ4"/>
    <mergeCell ref="AR3:AT3"/>
    <mergeCell ref="AZ5:AZ8"/>
    <mergeCell ref="BA5:BA8"/>
    <mergeCell ref="BB5:BB8"/>
    <mergeCell ref="BC5:BC8"/>
    <mergeCell ref="C6:C8"/>
    <mergeCell ref="G6:G8"/>
    <mergeCell ref="H6:H8"/>
    <mergeCell ref="L6:L8"/>
    <mergeCell ref="M6:M8"/>
    <mergeCell ref="Q6:Q8"/>
    <mergeCell ref="AT5:AT8"/>
    <mergeCell ref="AU5:AU8"/>
    <mergeCell ref="AV5:AV8"/>
    <mergeCell ref="AW5:AW8"/>
    <mergeCell ref="AX5:AX8"/>
    <mergeCell ref="AY5:AY8"/>
    <mergeCell ref="AN5:AN8"/>
    <mergeCell ref="AO5:AO8"/>
    <mergeCell ref="AP5:AP8"/>
    <mergeCell ref="AQ5:AQ8"/>
    <mergeCell ref="AR5:AR8"/>
    <mergeCell ref="AS5:AS8"/>
    <mergeCell ref="AG6:AG8"/>
    <mergeCell ref="AK6:AK8"/>
    <mergeCell ref="B9:B12"/>
    <mergeCell ref="C9:G9"/>
    <mergeCell ref="H9:L9"/>
    <mergeCell ref="M9:Q9"/>
    <mergeCell ref="R9:V9"/>
    <mergeCell ref="W9:AA9"/>
    <mergeCell ref="AB9:AF9"/>
    <mergeCell ref="AG9:AK9"/>
    <mergeCell ref="R6:R8"/>
    <mergeCell ref="V6:V8"/>
    <mergeCell ref="W6:W8"/>
    <mergeCell ref="AA6:AA8"/>
    <mergeCell ref="AB6:AB8"/>
    <mergeCell ref="AF6:AF8"/>
    <mergeCell ref="AK10:AK12"/>
    <mergeCell ref="B5:B8"/>
    <mergeCell ref="C5:G5"/>
    <mergeCell ref="H5:L5"/>
    <mergeCell ref="M5:Q5"/>
    <mergeCell ref="R5:V5"/>
    <mergeCell ref="W5:AA5"/>
    <mergeCell ref="AB5:AF5"/>
    <mergeCell ref="AG5:AK5"/>
    <mergeCell ref="BB9:BB12"/>
    <mergeCell ref="BC9:BC12"/>
    <mergeCell ref="C10:C12"/>
    <mergeCell ref="G10:G12"/>
    <mergeCell ref="H10:H12"/>
    <mergeCell ref="L10:L12"/>
    <mergeCell ref="M10:M12"/>
    <mergeCell ref="AS9:AS12"/>
    <mergeCell ref="AT9:AT12"/>
    <mergeCell ref="AU9:AU12"/>
    <mergeCell ref="AV9:AV12"/>
    <mergeCell ref="AW9:AW12"/>
    <mergeCell ref="AX9:AX12"/>
    <mergeCell ref="AM9:AM12"/>
    <mergeCell ref="AN9:AN12"/>
    <mergeCell ref="AO9:AO12"/>
    <mergeCell ref="AP9:AP12"/>
    <mergeCell ref="AQ9:AQ12"/>
    <mergeCell ref="AR9:AR12"/>
    <mergeCell ref="AF10:AF12"/>
    <mergeCell ref="AG10:AG12"/>
    <mergeCell ref="H14:H16"/>
    <mergeCell ref="L14:L16"/>
    <mergeCell ref="M14:M16"/>
    <mergeCell ref="Q14:Q16"/>
    <mergeCell ref="AY9:AY12"/>
    <mergeCell ref="AZ9:AZ12"/>
    <mergeCell ref="BA9:BA12"/>
    <mergeCell ref="W13:AA13"/>
    <mergeCell ref="AB13:AF13"/>
    <mergeCell ref="Q10:Q12"/>
    <mergeCell ref="R10:R12"/>
    <mergeCell ref="V10:V12"/>
    <mergeCell ref="W10:W12"/>
    <mergeCell ref="AA10:AA12"/>
    <mergeCell ref="AB10:AB12"/>
    <mergeCell ref="AB14:AB16"/>
    <mergeCell ref="AF14:AF16"/>
    <mergeCell ref="AY13:AY16"/>
    <mergeCell ref="AZ13:AZ16"/>
    <mergeCell ref="BA13:BA16"/>
    <mergeCell ref="AG13:AK13"/>
    <mergeCell ref="AM13:AM16"/>
    <mergeCell ref="BB13:BB16"/>
    <mergeCell ref="BC13:BC16"/>
    <mergeCell ref="AR13:AR16"/>
    <mergeCell ref="AS13:AS16"/>
    <mergeCell ref="AT13:AT16"/>
    <mergeCell ref="AU13:AU16"/>
    <mergeCell ref="AV13:AV16"/>
    <mergeCell ref="AW13:AW16"/>
    <mergeCell ref="AX13:AX16"/>
    <mergeCell ref="AN13:AN16"/>
    <mergeCell ref="AO13:AO16"/>
    <mergeCell ref="AP13:AP16"/>
    <mergeCell ref="AQ13:AQ16"/>
    <mergeCell ref="AG14:AG16"/>
    <mergeCell ref="AK14:AK16"/>
    <mergeCell ref="B17:B20"/>
    <mergeCell ref="C17:G17"/>
    <mergeCell ref="H17:L17"/>
    <mergeCell ref="M17:Q17"/>
    <mergeCell ref="R17:V17"/>
    <mergeCell ref="W17:AA17"/>
    <mergeCell ref="AA18:AA20"/>
    <mergeCell ref="R14:R16"/>
    <mergeCell ref="V14:V16"/>
    <mergeCell ref="W14:W16"/>
    <mergeCell ref="AA14:AA16"/>
    <mergeCell ref="B13:B16"/>
    <mergeCell ref="C13:G13"/>
    <mergeCell ref="H13:L13"/>
    <mergeCell ref="M13:Q13"/>
    <mergeCell ref="R13:V13"/>
    <mergeCell ref="C14:C16"/>
    <mergeCell ref="G14:G16"/>
    <mergeCell ref="AR17:AR20"/>
    <mergeCell ref="AS17:AS20"/>
    <mergeCell ref="AT17:AT20"/>
    <mergeCell ref="AU17:AU20"/>
    <mergeCell ref="AV17:AV20"/>
    <mergeCell ref="AB17:AF17"/>
    <mergeCell ref="AG17:AK17"/>
    <mergeCell ref="AM17:AM20"/>
    <mergeCell ref="AN17:AN20"/>
    <mergeCell ref="AO17:AO20"/>
    <mergeCell ref="AP17:AP20"/>
    <mergeCell ref="AB18:AB20"/>
    <mergeCell ref="AF18:AF20"/>
    <mergeCell ref="AG18:AG20"/>
    <mergeCell ref="AK18:AK20"/>
    <mergeCell ref="B21:B24"/>
    <mergeCell ref="C21:G21"/>
    <mergeCell ref="H21:L21"/>
    <mergeCell ref="M21:Q21"/>
    <mergeCell ref="R21:V21"/>
    <mergeCell ref="W21:AA21"/>
    <mergeCell ref="AA22:AA24"/>
    <mergeCell ref="BC17:BC20"/>
    <mergeCell ref="C18:C20"/>
    <mergeCell ref="G18:G20"/>
    <mergeCell ref="H18:H20"/>
    <mergeCell ref="L18:L20"/>
    <mergeCell ref="M18:M20"/>
    <mergeCell ref="Q18:Q20"/>
    <mergeCell ref="R18:R20"/>
    <mergeCell ref="V18:V20"/>
    <mergeCell ref="W18:W20"/>
    <mergeCell ref="AW17:AW20"/>
    <mergeCell ref="AX17:AX20"/>
    <mergeCell ref="AY17:AY20"/>
    <mergeCell ref="AZ17:AZ20"/>
    <mergeCell ref="BA17:BA20"/>
    <mergeCell ref="BB17:BB20"/>
    <mergeCell ref="AQ17:AQ20"/>
    <mergeCell ref="AR21:AR24"/>
    <mergeCell ref="AS21:AS24"/>
    <mergeCell ref="AT21:AT24"/>
    <mergeCell ref="AU21:AU24"/>
    <mergeCell ref="AV21:AV24"/>
    <mergeCell ref="AB21:AF21"/>
    <mergeCell ref="AG21:AK21"/>
    <mergeCell ref="AM21:AM24"/>
    <mergeCell ref="AN21:AN24"/>
    <mergeCell ref="AO21:AO24"/>
    <mergeCell ref="AP21:AP24"/>
    <mergeCell ref="AB22:AB24"/>
    <mergeCell ref="AF22:AF24"/>
    <mergeCell ref="AG22:AG24"/>
    <mergeCell ref="AK22:AK24"/>
    <mergeCell ref="B25:B28"/>
    <mergeCell ref="C25:G25"/>
    <mergeCell ref="H25:L25"/>
    <mergeCell ref="M25:Q25"/>
    <mergeCell ref="R25:V25"/>
    <mergeCell ref="W25:AA25"/>
    <mergeCell ref="AA26:AA28"/>
    <mergeCell ref="BC21:BC24"/>
    <mergeCell ref="C22:C24"/>
    <mergeCell ref="G22:G24"/>
    <mergeCell ref="H22:H24"/>
    <mergeCell ref="L22:L24"/>
    <mergeCell ref="M22:M24"/>
    <mergeCell ref="Q22:Q24"/>
    <mergeCell ref="R22:R24"/>
    <mergeCell ref="V22:V24"/>
    <mergeCell ref="W22:W24"/>
    <mergeCell ref="AW21:AW24"/>
    <mergeCell ref="AX21:AX24"/>
    <mergeCell ref="AY21:AY24"/>
    <mergeCell ref="AZ21:AZ24"/>
    <mergeCell ref="BA21:BA24"/>
    <mergeCell ref="BB21:BB24"/>
    <mergeCell ref="AQ21:AQ24"/>
    <mergeCell ref="AR25:AR28"/>
    <mergeCell ref="AS25:AS28"/>
    <mergeCell ref="AT25:AT28"/>
    <mergeCell ref="AU25:AU28"/>
    <mergeCell ref="AV25:AV28"/>
    <mergeCell ref="AB25:AF25"/>
    <mergeCell ref="AG25:AK25"/>
    <mergeCell ref="AM25:AM28"/>
    <mergeCell ref="AN25:AN28"/>
    <mergeCell ref="AO25:AO28"/>
    <mergeCell ref="AP25:AP28"/>
    <mergeCell ref="AB26:AB28"/>
    <mergeCell ref="AF26:AF28"/>
    <mergeCell ref="AG26:AG28"/>
    <mergeCell ref="AK26:AK28"/>
    <mergeCell ref="B29:B32"/>
    <mergeCell ref="C29:G29"/>
    <mergeCell ref="H29:L29"/>
    <mergeCell ref="M29:Q29"/>
    <mergeCell ref="R29:V29"/>
    <mergeCell ref="W29:AA29"/>
    <mergeCell ref="AA30:AA32"/>
    <mergeCell ref="BC25:BC28"/>
    <mergeCell ref="C26:C28"/>
    <mergeCell ref="G26:G28"/>
    <mergeCell ref="H26:H28"/>
    <mergeCell ref="L26:L28"/>
    <mergeCell ref="M26:M28"/>
    <mergeCell ref="Q26:Q28"/>
    <mergeCell ref="R26:R28"/>
    <mergeCell ref="V26:V28"/>
    <mergeCell ref="W26:W28"/>
    <mergeCell ref="AW25:AW28"/>
    <mergeCell ref="AX25:AX28"/>
    <mergeCell ref="AY25:AY28"/>
    <mergeCell ref="AZ25:AZ28"/>
    <mergeCell ref="BA25:BA28"/>
    <mergeCell ref="BB25:BB28"/>
    <mergeCell ref="AQ25:AQ28"/>
    <mergeCell ref="AB29:AF29"/>
    <mergeCell ref="AG29:AK29"/>
    <mergeCell ref="AM29:AM32"/>
    <mergeCell ref="AN29:AN32"/>
    <mergeCell ref="AO29:AO32"/>
    <mergeCell ref="AP29:AP32"/>
    <mergeCell ref="AB30:AB32"/>
    <mergeCell ref="AF30:AF32"/>
    <mergeCell ref="AG30:AG32"/>
    <mergeCell ref="AK30:AK32"/>
    <mergeCell ref="B97:AK97"/>
    <mergeCell ref="AM97:BC97"/>
    <mergeCell ref="BC29:BC32"/>
    <mergeCell ref="C30:C32"/>
    <mergeCell ref="G30:G32"/>
    <mergeCell ref="H30:H32"/>
    <mergeCell ref="L30:L32"/>
    <mergeCell ref="M30:M32"/>
    <mergeCell ref="Q30:Q32"/>
    <mergeCell ref="R30:R32"/>
    <mergeCell ref="V30:V32"/>
    <mergeCell ref="W30:W32"/>
    <mergeCell ref="AW29:AW32"/>
    <mergeCell ref="AX29:AX32"/>
    <mergeCell ref="AY29:AY32"/>
    <mergeCell ref="AZ29:AZ32"/>
    <mergeCell ref="BA29:BA32"/>
    <mergeCell ref="BB29:BB32"/>
    <mergeCell ref="AQ29:AQ32"/>
    <mergeCell ref="AR29:AR32"/>
    <mergeCell ref="AS29:AS32"/>
    <mergeCell ref="AT29:AT32"/>
    <mergeCell ref="AU29:AU32"/>
    <mergeCell ref="AV29:AV3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B1:AY168"/>
  <sheetViews>
    <sheetView zoomScale="70" zoomScaleNormal="70" zoomScalePageLayoutView="0" workbookViewId="0" topLeftCell="A2">
      <selection activeCell="B3" sqref="B3:B4"/>
    </sheetView>
  </sheetViews>
  <sheetFormatPr defaultColWidth="9.140625" defaultRowHeight="15"/>
  <cols>
    <col min="1" max="1" width="1.57421875" style="8" customWidth="1"/>
    <col min="2" max="2" width="15.57421875" style="8" customWidth="1"/>
    <col min="3" max="33" width="3.8515625" style="8" customWidth="1"/>
    <col min="34" max="34" width="3.7109375" style="8" customWidth="1"/>
    <col min="35" max="35" width="15.57421875" style="8" customWidth="1"/>
    <col min="36" max="37" width="5.57421875" style="8" customWidth="1"/>
    <col min="38" max="39" width="8.57421875" style="8" customWidth="1"/>
    <col min="40" max="41" width="5.57421875" style="8" customWidth="1"/>
    <col min="42" max="43" width="8.57421875" style="8" customWidth="1"/>
    <col min="44" max="45" width="5.57421875" style="8" customWidth="1"/>
    <col min="46" max="46" width="9.57421875" style="8" customWidth="1"/>
    <col min="47" max="49" width="8.57421875" style="8" customWidth="1"/>
    <col min="50" max="50" width="15.7109375" style="8" customWidth="1"/>
    <col min="51" max="51" width="9.57421875" style="8" customWidth="1"/>
    <col min="52" max="16384" width="9.00390625" style="8" customWidth="1"/>
  </cols>
  <sheetData>
    <row r="1" spans="2:51" ht="24.75" customHeight="1">
      <c r="B1" s="228" t="s">
        <v>73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I1" s="229" t="str">
        <f>B1</f>
        <v>レディース４０歳</v>
      </c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</row>
    <row r="2" spans="2:51" ht="24.75" customHeight="1" thickBot="1">
      <c r="B2" s="230" t="s">
        <v>78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9"/>
      <c r="AH2" s="10"/>
      <c r="AI2" s="231" t="str">
        <f>B2</f>
        <v>Ｊコート    Ｃグループ</v>
      </c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</row>
    <row r="3" spans="2:51" ht="24.75" customHeight="1">
      <c r="B3" s="232"/>
      <c r="C3" s="234" t="str">
        <f>'[1]ﾚﾃﾞｨｰｽ40'!$D$63</f>
        <v>RinRin</v>
      </c>
      <c r="D3" s="235"/>
      <c r="E3" s="235"/>
      <c r="F3" s="235"/>
      <c r="G3" s="236"/>
      <c r="H3" s="240" t="str">
        <f>'[1]ﾚﾃﾞｨｰｽ40'!$D$64</f>
        <v>T-３ ピンク</v>
      </c>
      <c r="I3" s="235"/>
      <c r="J3" s="235"/>
      <c r="K3" s="235"/>
      <c r="L3" s="236"/>
      <c r="M3" s="240" t="str">
        <f>'[1]ﾚﾃﾞｨｰｽ40'!$D$65</f>
        <v>ルートスター雪組</v>
      </c>
      <c r="N3" s="235"/>
      <c r="O3" s="235"/>
      <c r="P3" s="235"/>
      <c r="Q3" s="236"/>
      <c r="R3" s="240" t="str">
        <f>'[1]ﾚﾃﾞｨｰｽ40'!$G$65</f>
        <v>girasol(ヒラソル）</v>
      </c>
      <c r="S3" s="235"/>
      <c r="T3" s="235"/>
      <c r="U3" s="235"/>
      <c r="V3" s="236"/>
      <c r="W3" s="240" t="str">
        <f>'[1]ﾚﾃﾞｨｰｽ40'!$G$64</f>
        <v>リリーズ G</v>
      </c>
      <c r="X3" s="235"/>
      <c r="Y3" s="235"/>
      <c r="Z3" s="235"/>
      <c r="AA3" s="236"/>
      <c r="AB3" s="240" t="str">
        <f>'[1]ﾚﾃﾞｨｰｽ40'!$G$63</f>
        <v>向日葵</v>
      </c>
      <c r="AC3" s="235"/>
      <c r="AD3" s="235"/>
      <c r="AE3" s="235"/>
      <c r="AF3" s="253"/>
      <c r="AG3" s="11"/>
      <c r="AH3" s="11"/>
      <c r="AI3" s="232"/>
      <c r="AJ3" s="255" t="s">
        <v>28</v>
      </c>
      <c r="AK3" s="243"/>
      <c r="AL3" s="244"/>
      <c r="AM3" s="245" t="s">
        <v>29</v>
      </c>
      <c r="AN3" s="242" t="s">
        <v>42</v>
      </c>
      <c r="AO3" s="243"/>
      <c r="AP3" s="244"/>
      <c r="AQ3" s="245" t="s">
        <v>29</v>
      </c>
      <c r="AR3" s="242" t="s">
        <v>31</v>
      </c>
      <c r="AS3" s="243"/>
      <c r="AT3" s="244"/>
      <c r="AU3" s="245" t="s">
        <v>32</v>
      </c>
      <c r="AV3" s="247" t="s">
        <v>43</v>
      </c>
      <c r="AW3" s="247" t="s">
        <v>44</v>
      </c>
      <c r="AX3" s="249" t="s">
        <v>35</v>
      </c>
      <c r="AY3" s="251" t="s">
        <v>36</v>
      </c>
    </row>
    <row r="4" spans="2:51" ht="24.75" customHeight="1" thickBot="1">
      <c r="B4" s="233"/>
      <c r="C4" s="237"/>
      <c r="D4" s="238"/>
      <c r="E4" s="238"/>
      <c r="F4" s="238"/>
      <c r="G4" s="239"/>
      <c r="H4" s="241"/>
      <c r="I4" s="238"/>
      <c r="J4" s="238"/>
      <c r="K4" s="238"/>
      <c r="L4" s="239"/>
      <c r="M4" s="241"/>
      <c r="N4" s="238"/>
      <c r="O4" s="238"/>
      <c r="P4" s="238"/>
      <c r="Q4" s="239"/>
      <c r="R4" s="241"/>
      <c r="S4" s="238"/>
      <c r="T4" s="238"/>
      <c r="U4" s="238"/>
      <c r="V4" s="239"/>
      <c r="W4" s="241"/>
      <c r="X4" s="238"/>
      <c r="Y4" s="238"/>
      <c r="Z4" s="238"/>
      <c r="AA4" s="239"/>
      <c r="AB4" s="241"/>
      <c r="AC4" s="238"/>
      <c r="AD4" s="238"/>
      <c r="AE4" s="238"/>
      <c r="AF4" s="254"/>
      <c r="AG4" s="11"/>
      <c r="AH4" s="11"/>
      <c r="AI4" s="233"/>
      <c r="AJ4" s="12" t="s">
        <v>37</v>
      </c>
      <c r="AK4" s="13" t="s">
        <v>38</v>
      </c>
      <c r="AL4" s="13" t="s">
        <v>39</v>
      </c>
      <c r="AM4" s="246"/>
      <c r="AN4" s="12" t="s">
        <v>37</v>
      </c>
      <c r="AO4" s="13" t="s">
        <v>38</v>
      </c>
      <c r="AP4" s="13" t="s">
        <v>39</v>
      </c>
      <c r="AQ4" s="246"/>
      <c r="AR4" s="12" t="s">
        <v>37</v>
      </c>
      <c r="AS4" s="13" t="s">
        <v>38</v>
      </c>
      <c r="AT4" s="13" t="s">
        <v>39</v>
      </c>
      <c r="AU4" s="246"/>
      <c r="AV4" s="248"/>
      <c r="AW4" s="248"/>
      <c r="AX4" s="250"/>
      <c r="AY4" s="252"/>
    </row>
    <row r="5" spans="2:51" ht="21.75" customHeight="1">
      <c r="B5" s="212" t="str">
        <f>C3</f>
        <v>RinRin</v>
      </c>
      <c r="C5" s="218"/>
      <c r="D5" s="219"/>
      <c r="E5" s="219"/>
      <c r="F5" s="219"/>
      <c r="G5" s="220"/>
      <c r="H5" s="209">
        <v>10</v>
      </c>
      <c r="I5" s="210"/>
      <c r="J5" s="210"/>
      <c r="K5" s="210"/>
      <c r="L5" s="221"/>
      <c r="M5" s="209">
        <v>7</v>
      </c>
      <c r="N5" s="210"/>
      <c r="O5" s="210"/>
      <c r="P5" s="210"/>
      <c r="Q5" s="221"/>
      <c r="R5" s="222">
        <v>0</v>
      </c>
      <c r="S5" s="223"/>
      <c r="T5" s="223"/>
      <c r="U5" s="223"/>
      <c r="V5" s="224"/>
      <c r="W5" s="209">
        <v>4</v>
      </c>
      <c r="X5" s="210"/>
      <c r="Y5" s="210"/>
      <c r="Z5" s="210"/>
      <c r="AA5" s="221"/>
      <c r="AB5" s="209">
        <v>1</v>
      </c>
      <c r="AC5" s="210"/>
      <c r="AD5" s="210"/>
      <c r="AE5" s="210"/>
      <c r="AF5" s="211"/>
      <c r="AG5" s="14"/>
      <c r="AH5" s="14"/>
      <c r="AI5" s="212" t="str">
        <f>B5</f>
        <v>RinRin</v>
      </c>
      <c r="AJ5" s="213">
        <f>IF(C6&gt;G6,1,0)+IF(H6&gt;L6,1,0)+IF(M6&gt;Q6,1,0)+IF(R6&gt;V6,1,0)+IF(W6&gt;AA6,1,0)+IF(AB6&gt;AF6,1,0)</f>
        <v>2</v>
      </c>
      <c r="AK5" s="214">
        <f>IF(G6&gt;C6,1,0)+IF(L6&gt;H6,1,0)+IF(Q6&gt;M6,1,0)+IF(V6&gt;R6,1,0)+IF(AA6&gt;W6,1,0)+IF(AF6&gt;AB6,1,0)</f>
        <v>2</v>
      </c>
      <c r="AL5" s="215">
        <f>SUM(AJ5/(AJ5+AK5))</f>
        <v>0.5</v>
      </c>
      <c r="AM5" s="214">
        <f>RANK(AL5,$AL$5:$AL$28,0)</f>
        <v>3</v>
      </c>
      <c r="AN5" s="214">
        <f>SUM(C6+H6+M6+R6+W6+AB6)</f>
        <v>4</v>
      </c>
      <c r="AO5" s="214">
        <f>SUM(G6+L6+Q6+V6+AA6+AF6)</f>
        <v>5</v>
      </c>
      <c r="AP5" s="215">
        <f>SUM(AN5/(AN5+AO5))</f>
        <v>0.4444444444444444</v>
      </c>
      <c r="AQ5" s="214">
        <f>RANK(AP5,$AP$5:$AP$28,0)</f>
        <v>4</v>
      </c>
      <c r="AR5" s="214">
        <f>SUM(D6+D7+D8+I6+I7+I8+N6+N7+N8+S6+S7+S8+X6+X7+X8+AC6+AC7+AC8)</f>
        <v>119</v>
      </c>
      <c r="AS5" s="214">
        <f>SUM(F6+F7+F8+K6+K7+K8+P6+P7+P8+U6+U7+U8+Z6+Z7+Z8+AE6+AE7+AE8)</f>
        <v>118</v>
      </c>
      <c r="AT5" s="215">
        <f>SUM(AR5/(AR5+AS5))</f>
        <v>0.5021097046413502</v>
      </c>
      <c r="AU5" s="214">
        <f>RANK(AT5,$AT$5:$AT$28,0)</f>
        <v>3</v>
      </c>
      <c r="AV5" s="215">
        <f>RANK(AL5,$AL$5:$AL$28,1)+AP5</f>
        <v>3.4444444444444446</v>
      </c>
      <c r="AW5" s="215">
        <f>RANK(AV5,$AV$5:$AV$28,1)+AT5</f>
        <v>3.50210970464135</v>
      </c>
      <c r="AX5" s="216" t="str">
        <f>$AI$5</f>
        <v>RinRin</v>
      </c>
      <c r="AY5" s="217">
        <f>RANK(AW5,$AW$5:$AW$28)</f>
        <v>4</v>
      </c>
    </row>
    <row r="6" spans="2:51" ht="21.75" customHeight="1">
      <c r="B6" s="141"/>
      <c r="C6" s="225">
        <f>IF(D6&gt;F6,1,0)+IF(D7&gt;F7,1,0)+IF(D8&gt;F8,1,0)</f>
        <v>0</v>
      </c>
      <c r="D6" s="15"/>
      <c r="E6" s="16" t="s">
        <v>79</v>
      </c>
      <c r="F6" s="15"/>
      <c r="G6" s="152">
        <f>IF(F6&gt;D6,1,0)+IF(F7&gt;D7,1,0)+IF(F8&gt;D8,1,0)</f>
        <v>0</v>
      </c>
      <c r="H6" s="194">
        <f>IF(I6&gt;K6,1,0)+IF(I7&gt;K7,1,0)+IF(I8&gt;K8,1,0)</f>
        <v>0</v>
      </c>
      <c r="I6" s="17">
        <v>10</v>
      </c>
      <c r="J6" s="18" t="s">
        <v>79</v>
      </c>
      <c r="K6" s="17">
        <v>15</v>
      </c>
      <c r="L6" s="194">
        <f>IF(K6&gt;I6,1,0)+IF(K7&gt;I7,1,0)+IF(K8&gt;I8,1,0)</f>
        <v>2</v>
      </c>
      <c r="M6" s="194">
        <f>IF(N6&gt;P6,1,0)+IF(N7&gt;P7,1,0)+IF(N8&gt;P8,1,0)</f>
        <v>2</v>
      </c>
      <c r="N6" s="17">
        <v>15</v>
      </c>
      <c r="O6" s="18" t="s">
        <v>79</v>
      </c>
      <c r="P6" s="17">
        <v>8</v>
      </c>
      <c r="Q6" s="194">
        <f>IF(P6&gt;N6,1,0)+IF(P7&gt;N7,1,0)+IF(P8&gt;N8,1,0)</f>
        <v>1</v>
      </c>
      <c r="R6" s="171">
        <f>IF(S6&gt;U6,1,0)+IF(S7&gt;U7,1,0)+IF(S8&gt;U8,1,0)</f>
        <v>0</v>
      </c>
      <c r="S6" s="19"/>
      <c r="T6" s="20" t="s">
        <v>79</v>
      </c>
      <c r="U6" s="19"/>
      <c r="V6" s="171">
        <f>IF(U6&gt;S6,1,0)+IF(U7&gt;S7,1,0)+IF(U8&gt;S8,1,0)</f>
        <v>0</v>
      </c>
      <c r="W6" s="194">
        <f>IF(X6&gt;Z6,1,0)+IF(X7&gt;Z7,1,0)+IF(X8&gt;Z8,1,0)</f>
        <v>0</v>
      </c>
      <c r="X6" s="17">
        <v>16</v>
      </c>
      <c r="Y6" s="18" t="s">
        <v>79</v>
      </c>
      <c r="Z6" s="17">
        <v>17</v>
      </c>
      <c r="AA6" s="194">
        <f>IF(Z6&gt;X6,1,0)+IF(Z7&gt;X7,1,0)+IF(Z8&gt;X8,1,0)</f>
        <v>2</v>
      </c>
      <c r="AB6" s="194">
        <f>IF(AC6&gt;AE6,1,0)+IF(AC7&gt;AE7,1,0)+IF(AC8&gt;AE8,1,0)</f>
        <v>2</v>
      </c>
      <c r="AC6" s="17">
        <v>15</v>
      </c>
      <c r="AD6" s="18" t="s">
        <v>79</v>
      </c>
      <c r="AE6" s="17">
        <v>12</v>
      </c>
      <c r="AF6" s="197">
        <f>IF(AE6&gt;AC6,1,0)+IF(AE7&gt;AC7,1,0)+IF(AE8&gt;AC8,1,0)</f>
        <v>0</v>
      </c>
      <c r="AG6" s="21"/>
      <c r="AH6" s="21"/>
      <c r="AI6" s="141"/>
      <c r="AJ6" s="144"/>
      <c r="AK6" s="147"/>
      <c r="AL6" s="150"/>
      <c r="AM6" s="147"/>
      <c r="AN6" s="147"/>
      <c r="AO6" s="147"/>
      <c r="AP6" s="150"/>
      <c r="AQ6" s="147"/>
      <c r="AR6" s="147"/>
      <c r="AS6" s="147"/>
      <c r="AT6" s="150"/>
      <c r="AU6" s="147"/>
      <c r="AV6" s="150"/>
      <c r="AW6" s="150"/>
      <c r="AX6" s="159"/>
      <c r="AY6" s="162"/>
    </row>
    <row r="7" spans="2:51" ht="21.75" customHeight="1">
      <c r="B7" s="141"/>
      <c r="C7" s="226"/>
      <c r="D7" s="15"/>
      <c r="E7" s="16" t="s">
        <v>79</v>
      </c>
      <c r="F7" s="15"/>
      <c r="G7" s="153"/>
      <c r="H7" s="195"/>
      <c r="I7" s="17">
        <v>8</v>
      </c>
      <c r="J7" s="18" t="s">
        <v>79</v>
      </c>
      <c r="K7" s="17">
        <v>15</v>
      </c>
      <c r="L7" s="195"/>
      <c r="M7" s="195"/>
      <c r="N7" s="17">
        <v>13</v>
      </c>
      <c r="O7" s="18" t="s">
        <v>79</v>
      </c>
      <c r="P7" s="17">
        <v>15</v>
      </c>
      <c r="Q7" s="195"/>
      <c r="R7" s="172"/>
      <c r="S7" s="19"/>
      <c r="T7" s="20" t="s">
        <v>79</v>
      </c>
      <c r="U7" s="19"/>
      <c r="V7" s="172"/>
      <c r="W7" s="195"/>
      <c r="X7" s="17">
        <v>12</v>
      </c>
      <c r="Y7" s="18" t="s">
        <v>79</v>
      </c>
      <c r="Z7" s="17">
        <v>15</v>
      </c>
      <c r="AA7" s="195"/>
      <c r="AB7" s="195"/>
      <c r="AC7" s="17">
        <v>15</v>
      </c>
      <c r="AD7" s="18" t="s">
        <v>79</v>
      </c>
      <c r="AE7" s="17">
        <v>12</v>
      </c>
      <c r="AF7" s="198"/>
      <c r="AG7" s="21"/>
      <c r="AH7" s="21"/>
      <c r="AI7" s="141"/>
      <c r="AJ7" s="144"/>
      <c r="AK7" s="147"/>
      <c r="AL7" s="150"/>
      <c r="AM7" s="147"/>
      <c r="AN7" s="147"/>
      <c r="AO7" s="147"/>
      <c r="AP7" s="150"/>
      <c r="AQ7" s="147"/>
      <c r="AR7" s="147"/>
      <c r="AS7" s="147"/>
      <c r="AT7" s="150"/>
      <c r="AU7" s="147"/>
      <c r="AV7" s="150"/>
      <c r="AW7" s="150"/>
      <c r="AX7" s="159"/>
      <c r="AY7" s="162"/>
    </row>
    <row r="8" spans="2:51" ht="21.75" customHeight="1">
      <c r="B8" s="167"/>
      <c r="C8" s="227"/>
      <c r="D8" s="15"/>
      <c r="E8" s="16" t="s">
        <v>79</v>
      </c>
      <c r="F8" s="15"/>
      <c r="G8" s="203"/>
      <c r="H8" s="196"/>
      <c r="I8" s="17"/>
      <c r="J8" s="18" t="s">
        <v>79</v>
      </c>
      <c r="K8" s="17"/>
      <c r="L8" s="196"/>
      <c r="M8" s="196"/>
      <c r="N8" s="17">
        <v>15</v>
      </c>
      <c r="O8" s="18" t="s">
        <v>79</v>
      </c>
      <c r="P8" s="17">
        <v>9</v>
      </c>
      <c r="Q8" s="196"/>
      <c r="R8" s="173"/>
      <c r="S8" s="19"/>
      <c r="T8" s="20" t="s">
        <v>79</v>
      </c>
      <c r="U8" s="19"/>
      <c r="V8" s="173"/>
      <c r="W8" s="196"/>
      <c r="X8" s="17"/>
      <c r="Y8" s="18" t="s">
        <v>79</v>
      </c>
      <c r="Z8" s="17"/>
      <c r="AA8" s="196"/>
      <c r="AB8" s="196"/>
      <c r="AC8" s="17"/>
      <c r="AD8" s="18" t="s">
        <v>79</v>
      </c>
      <c r="AE8" s="17"/>
      <c r="AF8" s="199"/>
      <c r="AG8" s="21"/>
      <c r="AH8" s="21"/>
      <c r="AI8" s="167"/>
      <c r="AJ8" s="168"/>
      <c r="AK8" s="169"/>
      <c r="AL8" s="170"/>
      <c r="AM8" s="169"/>
      <c r="AN8" s="169"/>
      <c r="AO8" s="169"/>
      <c r="AP8" s="170"/>
      <c r="AQ8" s="169"/>
      <c r="AR8" s="169"/>
      <c r="AS8" s="169"/>
      <c r="AT8" s="170"/>
      <c r="AU8" s="169"/>
      <c r="AV8" s="170"/>
      <c r="AW8" s="170"/>
      <c r="AX8" s="189"/>
      <c r="AY8" s="190"/>
    </row>
    <row r="9" spans="2:51" ht="21.75" customHeight="1">
      <c r="B9" s="140" t="str">
        <f>H3</f>
        <v>T-３ ピンク</v>
      </c>
      <c r="C9" s="177">
        <f>H5</f>
        <v>10</v>
      </c>
      <c r="D9" s="178"/>
      <c r="E9" s="178"/>
      <c r="F9" s="178"/>
      <c r="G9" s="179"/>
      <c r="H9" s="137"/>
      <c r="I9" s="138"/>
      <c r="J9" s="138"/>
      <c r="K9" s="138"/>
      <c r="L9" s="200"/>
      <c r="M9" s="164">
        <v>0</v>
      </c>
      <c r="N9" s="165"/>
      <c r="O9" s="165"/>
      <c r="P9" s="165"/>
      <c r="Q9" s="181"/>
      <c r="R9" s="191">
        <v>6</v>
      </c>
      <c r="S9" s="192"/>
      <c r="T9" s="192"/>
      <c r="U9" s="192"/>
      <c r="V9" s="205"/>
      <c r="W9" s="191">
        <v>2</v>
      </c>
      <c r="X9" s="192"/>
      <c r="Y9" s="192"/>
      <c r="Z9" s="192"/>
      <c r="AA9" s="205"/>
      <c r="AB9" s="191">
        <v>8</v>
      </c>
      <c r="AC9" s="192"/>
      <c r="AD9" s="192"/>
      <c r="AE9" s="192"/>
      <c r="AF9" s="193"/>
      <c r="AG9" s="14"/>
      <c r="AH9" s="14"/>
      <c r="AI9" s="140" t="str">
        <f>B9</f>
        <v>T-３ ピンク</v>
      </c>
      <c r="AJ9" s="143">
        <f>IF(C10&gt;G10,1,0)+IF(H10&gt;L10,1,0)+IF(M10&gt;Q10,1,0)+IF(R10&gt;V10,1,0)+IF(W10&gt;AA10,1,0)+IF(AB10&gt;AF10,1,0)</f>
        <v>4</v>
      </c>
      <c r="AK9" s="146">
        <f>IF(G10&gt;C10,1,0)+IF(L10&gt;H10,1,0)+IF(Q10&gt;M10,1,0)+IF(V10&gt;R10,1,0)+IF(AA10&gt;W10,1,0)+IF(AF10&gt;AB10,1,0)</f>
        <v>0</v>
      </c>
      <c r="AL9" s="149">
        <f>SUM(AJ9/(AJ9+AK9))</f>
        <v>1</v>
      </c>
      <c r="AM9" s="146">
        <f>RANK(AL9,$AL$5:$AL$28,0)</f>
        <v>1</v>
      </c>
      <c r="AN9" s="146">
        <f>SUM(C10+H10+M10+R10+W10+AB10)</f>
        <v>8</v>
      </c>
      <c r="AO9" s="146">
        <f>SUM(G10+L10+Q10+V10+AA10+AF10)</f>
        <v>0</v>
      </c>
      <c r="AP9" s="149">
        <f>SUM(AN9/(AN9+AO9))</f>
        <v>1</v>
      </c>
      <c r="AQ9" s="146">
        <f>RANK(AP9,$AP$5:$AP$28,0)</f>
        <v>1</v>
      </c>
      <c r="AR9" s="146">
        <f>SUM(D10+D11+D12+I10+I11+I12+N10+N11+N12+S10+S11+S12+X10+X11+X12+AC10+AC11+AC12)</f>
        <v>122</v>
      </c>
      <c r="AS9" s="146">
        <f>SUM(F10+F11+F12+K10+K11+K12+P10+P11+P12+U10+U11+U12+Z10+Z11+Z12+AE10+AE11+AE12)</f>
        <v>75</v>
      </c>
      <c r="AT9" s="149">
        <f>SUM(AR9/(AR9+AS9))</f>
        <v>0.6192893401015228</v>
      </c>
      <c r="AU9" s="146">
        <f>RANK(AT9,$AT$5:$AT$28,0)</f>
        <v>1</v>
      </c>
      <c r="AV9" s="149">
        <f>RANK(AL9,$AL$5:$AL$28,1)+AP9</f>
        <v>7</v>
      </c>
      <c r="AW9" s="149">
        <f>RANK(AV9,$AV$5:$AV$28,1)+AT9</f>
        <v>6.619289340101523</v>
      </c>
      <c r="AX9" s="158" t="str">
        <f>$AI$9</f>
        <v>T-３ ピンク</v>
      </c>
      <c r="AY9" s="161">
        <f>RANK(AW9,$AW$5:$AW$28)</f>
        <v>1</v>
      </c>
    </row>
    <row r="10" spans="2:51" ht="21.75" customHeight="1">
      <c r="B10" s="141"/>
      <c r="C10" s="182">
        <f>IF(D10&gt;F10,1,0)+IF(D11&gt;F11,1,0)+IF(D12&gt;F12,1,0)</f>
        <v>2</v>
      </c>
      <c r="D10" s="22">
        <f>K6</f>
        <v>15</v>
      </c>
      <c r="E10" s="18" t="s">
        <v>46</v>
      </c>
      <c r="F10" s="22">
        <f>I6</f>
        <v>10</v>
      </c>
      <c r="G10" s="185">
        <f>IF(F10&gt;D10,1,0)+IF(F11&gt;D11,1,0)+IF(F12&gt;D12,1,0)</f>
        <v>0</v>
      </c>
      <c r="H10" s="152">
        <f>IF(I10&gt;K10,1,0)+IF(I11&gt;K11,1,0)+IF(I12&gt;K12,1,0)</f>
        <v>0</v>
      </c>
      <c r="I10" s="15"/>
      <c r="J10" s="16" t="s">
        <v>64</v>
      </c>
      <c r="K10" s="15"/>
      <c r="L10" s="152">
        <f>IF(K10&gt;I10,1,0)+IF(K11&gt;I11,1,0)+IF(K12&gt;I12,1,0)</f>
        <v>0</v>
      </c>
      <c r="M10" s="171">
        <f>IF(N10&gt;P10,1,0)+IF(N11&gt;P11,1,0)+IF(N12&gt;P12,1,0)</f>
        <v>0</v>
      </c>
      <c r="N10" s="19"/>
      <c r="O10" s="20" t="s">
        <v>64</v>
      </c>
      <c r="P10" s="19"/>
      <c r="Q10" s="171">
        <f>IF(P10&gt;N10,1,0)+IF(P11&gt;N11,1,0)+IF(P12&gt;N12,1,0)</f>
        <v>0</v>
      </c>
      <c r="R10" s="194">
        <f>IF(S10&gt;U10,1,0)+IF(S11&gt;U11,1,0)+IF(S12&gt;U12,1,0)</f>
        <v>2</v>
      </c>
      <c r="S10" s="17">
        <v>15</v>
      </c>
      <c r="T10" s="18" t="s">
        <v>64</v>
      </c>
      <c r="U10" s="17">
        <v>7</v>
      </c>
      <c r="V10" s="194">
        <f>IF(U10&gt;S10,1,0)+IF(U11&gt;S11,1,0)+IF(U12&gt;S12,1,0)</f>
        <v>0</v>
      </c>
      <c r="W10" s="194">
        <f>IF(X10&gt;Z10,1,0)+IF(X11&gt;Z11,1,0)+IF(X12&gt;Z12,1,0)</f>
        <v>2</v>
      </c>
      <c r="X10" s="17">
        <v>15</v>
      </c>
      <c r="Y10" s="18" t="s">
        <v>64</v>
      </c>
      <c r="Z10" s="17">
        <v>5</v>
      </c>
      <c r="AA10" s="194">
        <f>IF(Z10&gt;X10,1,0)+IF(Z11&gt;X11,1,0)+IF(Z12&gt;X12,1,0)</f>
        <v>0</v>
      </c>
      <c r="AB10" s="194">
        <f>IF(AC10&gt;AE10,1,0)+IF(AC11&gt;AE11,1,0)+IF(AC12&gt;AE12,1,0)</f>
        <v>2</v>
      </c>
      <c r="AC10" s="17">
        <v>15</v>
      </c>
      <c r="AD10" s="18" t="s">
        <v>64</v>
      </c>
      <c r="AE10" s="17">
        <v>13</v>
      </c>
      <c r="AF10" s="197">
        <f>IF(AE10&gt;AC10,1,0)+IF(AE11&gt;AC11,1,0)+IF(AE12&gt;AC12,1,0)</f>
        <v>0</v>
      </c>
      <c r="AG10" s="21"/>
      <c r="AH10" s="21"/>
      <c r="AI10" s="141"/>
      <c r="AJ10" s="144"/>
      <c r="AK10" s="147"/>
      <c r="AL10" s="150"/>
      <c r="AM10" s="147"/>
      <c r="AN10" s="147"/>
      <c r="AO10" s="147"/>
      <c r="AP10" s="150"/>
      <c r="AQ10" s="147"/>
      <c r="AR10" s="147"/>
      <c r="AS10" s="147"/>
      <c r="AT10" s="150"/>
      <c r="AU10" s="147"/>
      <c r="AV10" s="150"/>
      <c r="AW10" s="150"/>
      <c r="AX10" s="159"/>
      <c r="AY10" s="162"/>
    </row>
    <row r="11" spans="2:51" ht="21.75" customHeight="1">
      <c r="B11" s="141"/>
      <c r="C11" s="183"/>
      <c r="D11" s="22">
        <f>K7</f>
        <v>15</v>
      </c>
      <c r="E11" s="18" t="s">
        <v>80</v>
      </c>
      <c r="F11" s="22">
        <f>I7</f>
        <v>8</v>
      </c>
      <c r="G11" s="186"/>
      <c r="H11" s="153"/>
      <c r="I11" s="15"/>
      <c r="J11" s="16" t="s">
        <v>46</v>
      </c>
      <c r="K11" s="15"/>
      <c r="L11" s="153"/>
      <c r="M11" s="172"/>
      <c r="N11" s="19"/>
      <c r="O11" s="20" t="s">
        <v>46</v>
      </c>
      <c r="P11" s="19"/>
      <c r="Q11" s="172"/>
      <c r="R11" s="195"/>
      <c r="S11" s="17">
        <v>15</v>
      </c>
      <c r="T11" s="18" t="s">
        <v>46</v>
      </c>
      <c r="U11" s="17">
        <v>11</v>
      </c>
      <c r="V11" s="195"/>
      <c r="W11" s="195"/>
      <c r="X11" s="17">
        <v>15</v>
      </c>
      <c r="Y11" s="18" t="s">
        <v>46</v>
      </c>
      <c r="Z11" s="17">
        <v>5</v>
      </c>
      <c r="AA11" s="195"/>
      <c r="AB11" s="195"/>
      <c r="AC11" s="17">
        <v>17</v>
      </c>
      <c r="AD11" s="18" t="s">
        <v>46</v>
      </c>
      <c r="AE11" s="17">
        <v>16</v>
      </c>
      <c r="AF11" s="198"/>
      <c r="AG11" s="21"/>
      <c r="AH11" s="21"/>
      <c r="AI11" s="141"/>
      <c r="AJ11" s="144"/>
      <c r="AK11" s="147"/>
      <c r="AL11" s="150"/>
      <c r="AM11" s="147"/>
      <c r="AN11" s="147"/>
      <c r="AO11" s="147"/>
      <c r="AP11" s="150"/>
      <c r="AQ11" s="147"/>
      <c r="AR11" s="147"/>
      <c r="AS11" s="147"/>
      <c r="AT11" s="150"/>
      <c r="AU11" s="147"/>
      <c r="AV11" s="150"/>
      <c r="AW11" s="150"/>
      <c r="AX11" s="159"/>
      <c r="AY11" s="162"/>
    </row>
    <row r="12" spans="2:51" ht="21.75" customHeight="1">
      <c r="B12" s="167"/>
      <c r="C12" s="201"/>
      <c r="D12" s="22">
        <f>K8</f>
        <v>0</v>
      </c>
      <c r="E12" s="18" t="s">
        <v>46</v>
      </c>
      <c r="F12" s="22">
        <f>I8</f>
        <v>0</v>
      </c>
      <c r="G12" s="202"/>
      <c r="H12" s="203"/>
      <c r="I12" s="15"/>
      <c r="J12" s="16" t="s">
        <v>46</v>
      </c>
      <c r="K12" s="15"/>
      <c r="L12" s="203"/>
      <c r="M12" s="173"/>
      <c r="N12" s="19"/>
      <c r="O12" s="20" t="s">
        <v>46</v>
      </c>
      <c r="P12" s="19"/>
      <c r="Q12" s="173"/>
      <c r="R12" s="196"/>
      <c r="S12" s="17"/>
      <c r="T12" s="18" t="s">
        <v>46</v>
      </c>
      <c r="U12" s="17"/>
      <c r="V12" s="196"/>
      <c r="W12" s="196"/>
      <c r="X12" s="17"/>
      <c r="Y12" s="18" t="s">
        <v>46</v>
      </c>
      <c r="Z12" s="17"/>
      <c r="AA12" s="196"/>
      <c r="AB12" s="196"/>
      <c r="AC12" s="17"/>
      <c r="AD12" s="18" t="s">
        <v>46</v>
      </c>
      <c r="AE12" s="17"/>
      <c r="AF12" s="199"/>
      <c r="AG12" s="21"/>
      <c r="AH12" s="21"/>
      <c r="AI12" s="167"/>
      <c r="AJ12" s="168"/>
      <c r="AK12" s="169"/>
      <c r="AL12" s="170"/>
      <c r="AM12" s="169"/>
      <c r="AN12" s="169"/>
      <c r="AO12" s="169"/>
      <c r="AP12" s="170"/>
      <c r="AQ12" s="169"/>
      <c r="AR12" s="169"/>
      <c r="AS12" s="169"/>
      <c r="AT12" s="170"/>
      <c r="AU12" s="169"/>
      <c r="AV12" s="170"/>
      <c r="AW12" s="170"/>
      <c r="AX12" s="189"/>
      <c r="AY12" s="190"/>
    </row>
    <row r="13" spans="2:51" ht="21.75" customHeight="1">
      <c r="B13" s="140" t="str">
        <f>M3</f>
        <v>ルートスター雪組</v>
      </c>
      <c r="C13" s="177">
        <f>M5</f>
        <v>7</v>
      </c>
      <c r="D13" s="178"/>
      <c r="E13" s="178"/>
      <c r="F13" s="178"/>
      <c r="G13" s="179"/>
      <c r="H13" s="164">
        <f>M9</f>
        <v>0</v>
      </c>
      <c r="I13" s="165"/>
      <c r="J13" s="165"/>
      <c r="K13" s="165"/>
      <c r="L13" s="181"/>
      <c r="M13" s="137"/>
      <c r="N13" s="138"/>
      <c r="O13" s="138"/>
      <c r="P13" s="138"/>
      <c r="Q13" s="200"/>
      <c r="R13" s="191">
        <v>3</v>
      </c>
      <c r="S13" s="192"/>
      <c r="T13" s="192"/>
      <c r="U13" s="192"/>
      <c r="V13" s="205"/>
      <c r="W13" s="191">
        <v>11</v>
      </c>
      <c r="X13" s="192"/>
      <c r="Y13" s="192"/>
      <c r="Z13" s="192"/>
      <c r="AA13" s="205"/>
      <c r="AB13" s="191">
        <v>5</v>
      </c>
      <c r="AC13" s="192"/>
      <c r="AD13" s="192"/>
      <c r="AE13" s="192"/>
      <c r="AF13" s="193"/>
      <c r="AG13" s="14"/>
      <c r="AH13" s="14"/>
      <c r="AI13" s="140" t="str">
        <f>B13</f>
        <v>ルートスター雪組</v>
      </c>
      <c r="AJ13" s="143">
        <f>IF(C14&gt;G14,1,0)+IF(H14&gt;L14,1,0)+IF(M14&gt;Q14,1,0)+IF(R14&gt;V14,1,0)+IF(W14&gt;AA14,1,0)+IF(AB14&gt;AF14,1,0)</f>
        <v>0</v>
      </c>
      <c r="AK13" s="146">
        <f>IF(G14&gt;C14,1,0)+IF(L14&gt;H14,1,0)+IF(Q14&gt;M14,1,0)+IF(V14&gt;R14,1,0)+IF(AA14&gt;W14,1,0)+IF(AF14&gt;AB14,1,0)</f>
        <v>4</v>
      </c>
      <c r="AL13" s="149">
        <f>SUM(AJ13/(AJ13+AK13))</f>
        <v>0</v>
      </c>
      <c r="AM13" s="146">
        <f>RANK(AL13,$AL$5:$AL$28,0)</f>
        <v>6</v>
      </c>
      <c r="AN13" s="146">
        <f>SUM(C14+H14+M14+R14+W14+AB14)</f>
        <v>2</v>
      </c>
      <c r="AO13" s="146">
        <f>SUM(G14+L14+Q14+V14+AA14+AF14)</f>
        <v>8</v>
      </c>
      <c r="AP13" s="149">
        <f>SUM(AN13/(AN13+AO13))</f>
        <v>0.2</v>
      </c>
      <c r="AQ13" s="146">
        <f>RANK(AP13,$AP$5:$AP$28,0)</f>
        <v>6</v>
      </c>
      <c r="AR13" s="146">
        <f>SUM(D14+D15+D16+I14+I15+I16+N14+N15+N16+S14+S15+S16+X14+X15+X16+AC14+AC15+AC16)</f>
        <v>113</v>
      </c>
      <c r="AS13" s="146">
        <f>SUM(F14+F15+F16+K14+K15+K16+P14+P15+P16+U14+U15+U16+Z14+Z15+Z16+AE14+AE15+AE16)</f>
        <v>147</v>
      </c>
      <c r="AT13" s="149">
        <f>SUM(AR13/(AR13+AS13))</f>
        <v>0.4346153846153846</v>
      </c>
      <c r="AU13" s="146">
        <f>RANK(AT13,$AT$5:$AT$28,0)</f>
        <v>6</v>
      </c>
      <c r="AV13" s="149">
        <f>RANK(AL13,$AL$5:$AL$28,1)+AP13</f>
        <v>1.2</v>
      </c>
      <c r="AW13" s="149">
        <f>RANK(AV13,$AV$5:$AV$28,1)+AT13</f>
        <v>1.4346153846153846</v>
      </c>
      <c r="AX13" s="158" t="str">
        <f>$AI$13</f>
        <v>ルートスター雪組</v>
      </c>
      <c r="AY13" s="161">
        <f>RANK(AW13,$AW$5:$AW$28)</f>
        <v>6</v>
      </c>
    </row>
    <row r="14" spans="2:51" ht="21.75" customHeight="1">
      <c r="B14" s="141"/>
      <c r="C14" s="182">
        <f>IF(D14&gt;F14,1,0)+IF(D15&gt;F15,1,0)+IF(D16&gt;F16,1,0)</f>
        <v>1</v>
      </c>
      <c r="D14" s="22">
        <f>P6</f>
        <v>8</v>
      </c>
      <c r="E14" s="18" t="s">
        <v>64</v>
      </c>
      <c r="F14" s="22">
        <f>N6</f>
        <v>15</v>
      </c>
      <c r="G14" s="185">
        <f>IF(F14&gt;D14,1,0)+IF(F15&gt;D15,1,0)+IF(F16&gt;D16,1,0)</f>
        <v>2</v>
      </c>
      <c r="H14" s="171">
        <f>IF(I14&gt;K14,1,0)+IF(I15&gt;K15,1,0)+IF(I16&gt;K16,1,0)</f>
        <v>0</v>
      </c>
      <c r="I14" s="19">
        <f>P10</f>
        <v>0</v>
      </c>
      <c r="J14" s="20" t="s">
        <v>46</v>
      </c>
      <c r="K14" s="19">
        <f>N10</f>
        <v>0</v>
      </c>
      <c r="L14" s="171">
        <f>IF(K14&gt;I14,1,0)+IF(K15&gt;I15,1,0)+IF(K16&gt;I16,1,0)</f>
        <v>0</v>
      </c>
      <c r="M14" s="152">
        <f>IF(N14&gt;P14,1,0)+IF(N15&gt;P15,1,0)+IF(N16&gt;P16,1,0)</f>
        <v>0</v>
      </c>
      <c r="N14" s="15"/>
      <c r="O14" s="16" t="s">
        <v>46</v>
      </c>
      <c r="P14" s="15"/>
      <c r="Q14" s="152">
        <f>IF(P14&gt;N14,1,0)+IF(P15&gt;N15,1,0)+IF(P16&gt;N16,1,0)</f>
        <v>0</v>
      </c>
      <c r="R14" s="194">
        <f>IF(S14&gt;U14,1,0)+IF(S15&gt;U15,1,0)+IF(S16&gt;U16,1,0)</f>
        <v>0</v>
      </c>
      <c r="S14" s="17">
        <v>12</v>
      </c>
      <c r="T14" s="18" t="s">
        <v>46</v>
      </c>
      <c r="U14" s="17">
        <v>15</v>
      </c>
      <c r="V14" s="194">
        <f>IF(U14&gt;S14,1,0)+IF(U15&gt;S15,1,0)+IF(U16&gt;S16,1,0)</f>
        <v>2</v>
      </c>
      <c r="W14" s="194">
        <f>IF(X14&gt;Z14,1,0)+IF(X15&gt;Z15,1,0)+IF(X16&gt;Z16,1,0)</f>
        <v>0</v>
      </c>
      <c r="X14" s="17">
        <v>15</v>
      </c>
      <c r="Y14" s="18" t="s">
        <v>46</v>
      </c>
      <c r="Z14" s="17">
        <v>17</v>
      </c>
      <c r="AA14" s="194">
        <f>IF(Z14&gt;X14,1,0)+IF(Z15&gt;X15,1,0)+IF(Z16&gt;X16,1,0)</f>
        <v>2</v>
      </c>
      <c r="AB14" s="194">
        <f>IF(AC14&gt;AE14,1,0)+IF(AC15&gt;AE15,1,0)+IF(AC16&gt;AE16,1,0)</f>
        <v>1</v>
      </c>
      <c r="AC14" s="17">
        <v>15</v>
      </c>
      <c r="AD14" s="18" t="s">
        <v>46</v>
      </c>
      <c r="AE14" s="17">
        <v>12</v>
      </c>
      <c r="AF14" s="197">
        <f>IF(AE14&gt;AC14,1,0)+IF(AE15&gt;AC15,1,0)+IF(AE16&gt;AC16,1,0)</f>
        <v>2</v>
      </c>
      <c r="AG14" s="21"/>
      <c r="AH14" s="21"/>
      <c r="AI14" s="141"/>
      <c r="AJ14" s="144"/>
      <c r="AK14" s="147"/>
      <c r="AL14" s="150"/>
      <c r="AM14" s="147"/>
      <c r="AN14" s="147"/>
      <c r="AO14" s="147"/>
      <c r="AP14" s="150"/>
      <c r="AQ14" s="147"/>
      <c r="AR14" s="147"/>
      <c r="AS14" s="147"/>
      <c r="AT14" s="150"/>
      <c r="AU14" s="147"/>
      <c r="AV14" s="150"/>
      <c r="AW14" s="150"/>
      <c r="AX14" s="159"/>
      <c r="AY14" s="162"/>
    </row>
    <row r="15" spans="2:51" ht="21.75" customHeight="1">
      <c r="B15" s="141"/>
      <c r="C15" s="183"/>
      <c r="D15" s="22">
        <f>P7</f>
        <v>15</v>
      </c>
      <c r="E15" s="18" t="s">
        <v>46</v>
      </c>
      <c r="F15" s="22">
        <f>N7</f>
        <v>13</v>
      </c>
      <c r="G15" s="186"/>
      <c r="H15" s="172"/>
      <c r="I15" s="19">
        <f>P11</f>
        <v>0</v>
      </c>
      <c r="J15" s="20" t="s">
        <v>46</v>
      </c>
      <c r="K15" s="19">
        <f>N11</f>
        <v>0</v>
      </c>
      <c r="L15" s="172"/>
      <c r="M15" s="153"/>
      <c r="N15" s="15"/>
      <c r="O15" s="16" t="s">
        <v>46</v>
      </c>
      <c r="P15" s="15"/>
      <c r="Q15" s="153"/>
      <c r="R15" s="195"/>
      <c r="S15" s="17">
        <v>6</v>
      </c>
      <c r="T15" s="18" t="s">
        <v>46</v>
      </c>
      <c r="U15" s="17">
        <v>15</v>
      </c>
      <c r="V15" s="195"/>
      <c r="W15" s="195"/>
      <c r="X15" s="17">
        <v>8</v>
      </c>
      <c r="Y15" s="18" t="s">
        <v>46</v>
      </c>
      <c r="Z15" s="17">
        <v>15</v>
      </c>
      <c r="AA15" s="195"/>
      <c r="AB15" s="195"/>
      <c r="AC15" s="17">
        <v>12</v>
      </c>
      <c r="AD15" s="18" t="s">
        <v>46</v>
      </c>
      <c r="AE15" s="17">
        <v>15</v>
      </c>
      <c r="AF15" s="198"/>
      <c r="AG15" s="21"/>
      <c r="AH15" s="21"/>
      <c r="AI15" s="141"/>
      <c r="AJ15" s="144"/>
      <c r="AK15" s="147"/>
      <c r="AL15" s="150"/>
      <c r="AM15" s="147"/>
      <c r="AN15" s="147"/>
      <c r="AO15" s="147"/>
      <c r="AP15" s="150"/>
      <c r="AQ15" s="147"/>
      <c r="AR15" s="147"/>
      <c r="AS15" s="147"/>
      <c r="AT15" s="150"/>
      <c r="AU15" s="147"/>
      <c r="AV15" s="150"/>
      <c r="AW15" s="150"/>
      <c r="AX15" s="159"/>
      <c r="AY15" s="162"/>
    </row>
    <row r="16" spans="2:51" ht="21.75" customHeight="1">
      <c r="B16" s="167"/>
      <c r="C16" s="201"/>
      <c r="D16" s="22">
        <f>P8</f>
        <v>9</v>
      </c>
      <c r="E16" s="18" t="s">
        <v>46</v>
      </c>
      <c r="F16" s="22">
        <f>N8</f>
        <v>15</v>
      </c>
      <c r="G16" s="202"/>
      <c r="H16" s="173"/>
      <c r="I16" s="19">
        <f>P12</f>
        <v>0</v>
      </c>
      <c r="J16" s="20" t="s">
        <v>64</v>
      </c>
      <c r="K16" s="19">
        <f>N12</f>
        <v>0</v>
      </c>
      <c r="L16" s="173"/>
      <c r="M16" s="203"/>
      <c r="N16" s="15"/>
      <c r="O16" s="16" t="s">
        <v>80</v>
      </c>
      <c r="P16" s="15"/>
      <c r="Q16" s="203"/>
      <c r="R16" s="196"/>
      <c r="S16" s="17"/>
      <c r="T16" s="18" t="s">
        <v>80</v>
      </c>
      <c r="U16" s="17"/>
      <c r="V16" s="196"/>
      <c r="W16" s="196"/>
      <c r="X16" s="17"/>
      <c r="Y16" s="18" t="s">
        <v>80</v>
      </c>
      <c r="Z16" s="17"/>
      <c r="AA16" s="196"/>
      <c r="AB16" s="196"/>
      <c r="AC16" s="17">
        <v>13</v>
      </c>
      <c r="AD16" s="18" t="s">
        <v>80</v>
      </c>
      <c r="AE16" s="17">
        <v>15</v>
      </c>
      <c r="AF16" s="199"/>
      <c r="AG16" s="21"/>
      <c r="AH16" s="21"/>
      <c r="AI16" s="167"/>
      <c r="AJ16" s="168"/>
      <c r="AK16" s="169"/>
      <c r="AL16" s="170"/>
      <c r="AM16" s="169"/>
      <c r="AN16" s="169"/>
      <c r="AO16" s="169"/>
      <c r="AP16" s="170"/>
      <c r="AQ16" s="169"/>
      <c r="AR16" s="169"/>
      <c r="AS16" s="169"/>
      <c r="AT16" s="170"/>
      <c r="AU16" s="169"/>
      <c r="AV16" s="170"/>
      <c r="AW16" s="170"/>
      <c r="AX16" s="189"/>
      <c r="AY16" s="190"/>
    </row>
    <row r="17" spans="2:51" ht="21.75" customHeight="1">
      <c r="B17" s="140" t="str">
        <f>R3</f>
        <v>girasol(ヒラソル）</v>
      </c>
      <c r="C17" s="204">
        <f>R5</f>
        <v>0</v>
      </c>
      <c r="D17" s="165"/>
      <c r="E17" s="165"/>
      <c r="F17" s="165"/>
      <c r="G17" s="181"/>
      <c r="H17" s="180">
        <f>R9</f>
        <v>6</v>
      </c>
      <c r="I17" s="178"/>
      <c r="J17" s="178"/>
      <c r="K17" s="178"/>
      <c r="L17" s="179"/>
      <c r="M17" s="180">
        <f>R13</f>
        <v>3</v>
      </c>
      <c r="N17" s="178"/>
      <c r="O17" s="178"/>
      <c r="P17" s="178"/>
      <c r="Q17" s="179"/>
      <c r="R17" s="137"/>
      <c r="S17" s="138"/>
      <c r="T17" s="138"/>
      <c r="U17" s="138"/>
      <c r="V17" s="200"/>
      <c r="W17" s="191">
        <v>9</v>
      </c>
      <c r="X17" s="192"/>
      <c r="Y17" s="192"/>
      <c r="Z17" s="192"/>
      <c r="AA17" s="205"/>
      <c r="AB17" s="191">
        <v>12</v>
      </c>
      <c r="AC17" s="192"/>
      <c r="AD17" s="192"/>
      <c r="AE17" s="192"/>
      <c r="AF17" s="193"/>
      <c r="AG17" s="14"/>
      <c r="AH17" s="14"/>
      <c r="AI17" s="140" t="str">
        <f>B17</f>
        <v>girasol(ヒラソル）</v>
      </c>
      <c r="AJ17" s="143">
        <f>IF(C18&gt;G18,1,0)+IF(H18&gt;L18,1,0)+IF(M18&gt;Q18,1,0)+IF(R18&gt;V18,1,0)+IF(W18&gt;AA18,1,0)+IF(AB18&gt;AF18,1,0)</f>
        <v>3</v>
      </c>
      <c r="AK17" s="146">
        <f>IF(G18&gt;C18,1,0)+IF(L18&gt;H18,1,0)+IF(Q18&gt;M18,1,0)+IF(V18&gt;R18,1,0)+IF(AA18&gt;W18,1,0)+IF(AF18&gt;AB18,1,0)</f>
        <v>1</v>
      </c>
      <c r="AL17" s="149">
        <f>SUM(AJ17/(AJ17+AK17))</f>
        <v>0.75</v>
      </c>
      <c r="AM17" s="146">
        <f>RANK(AL17,$AL$5:$AL$28,0)</f>
        <v>2</v>
      </c>
      <c r="AN17" s="146">
        <f>SUM(C18+H18+M18+R18+W18+AB18)</f>
        <v>6</v>
      </c>
      <c r="AO17" s="146">
        <f>SUM(G18+L18+Q18+V18+AA18+AF18)</f>
        <v>2</v>
      </c>
      <c r="AP17" s="149">
        <f>SUM(AN17/(AN17+AO17))</f>
        <v>0.75</v>
      </c>
      <c r="AQ17" s="146">
        <f>RANK(AP17,$AP$5:$AP$28,0)</f>
        <v>2</v>
      </c>
      <c r="AR17" s="146">
        <f>SUM(D18+D19+D20+I18+I19+I20+N18+N19+N20+S18+S19+S20+X18+X19+X20+AC18+AC19+AC20)</f>
        <v>108</v>
      </c>
      <c r="AS17" s="146">
        <f>SUM(F18+F19+F20+K18+K19+K20+P18+P19+P20+U18+U19+U20+Z18+Z19+Z20+AE18+AE19+AE20)</f>
        <v>84</v>
      </c>
      <c r="AT17" s="149">
        <f>SUM(AR17/(AR17+AS17))</f>
        <v>0.5625</v>
      </c>
      <c r="AU17" s="146">
        <f>RANK(AT17,$AT$5:$AT$28,0)</f>
        <v>2</v>
      </c>
      <c r="AV17" s="149">
        <f>RANK(AL17,$AL$5:$AL$28,1)+AP17</f>
        <v>5.75</v>
      </c>
      <c r="AW17" s="149">
        <f>RANK(AV17,$AV$5:$AV$28,1)+AT17</f>
        <v>5.5625</v>
      </c>
      <c r="AX17" s="158" t="str">
        <f>$AI$17</f>
        <v>girasol(ヒラソル）</v>
      </c>
      <c r="AY17" s="161">
        <f>RANK(AW17,$AW$5:$AW$28)</f>
        <v>2</v>
      </c>
    </row>
    <row r="18" spans="2:51" ht="21.75" customHeight="1">
      <c r="B18" s="141"/>
      <c r="C18" s="206">
        <f>IF(D18&gt;F18,1,0)+IF(D19&gt;F19,1,0)+IF(D20&gt;F20,1,0)</f>
        <v>0</v>
      </c>
      <c r="D18" s="19">
        <f>U6</f>
        <v>0</v>
      </c>
      <c r="E18" s="20" t="s">
        <v>46</v>
      </c>
      <c r="F18" s="19">
        <f>S6</f>
        <v>0</v>
      </c>
      <c r="G18" s="171">
        <f>IF(F18&gt;D18,1,0)+IF(F19&gt;D19,1,0)+IF(F20&gt;D20,1,0)</f>
        <v>0</v>
      </c>
      <c r="H18" s="185">
        <f>IF(I18&gt;K18,1,0)+IF(I19&gt;K19,1,0)+IF(I20&gt;K20,1,0)</f>
        <v>0</v>
      </c>
      <c r="I18" s="22">
        <f>U10</f>
        <v>7</v>
      </c>
      <c r="J18" s="18" t="s">
        <v>64</v>
      </c>
      <c r="K18" s="22">
        <f>S10</f>
        <v>15</v>
      </c>
      <c r="L18" s="185">
        <f>IF(K18&gt;I18,1,0)+IF(K19&gt;I19,1,0)+IF(K20&gt;I20,1,0)</f>
        <v>2</v>
      </c>
      <c r="M18" s="185">
        <f>IF(N18&gt;P18,1,0)+IF(N19&gt;P19,1,0)+IF(N20&gt;P20,1,0)</f>
        <v>2</v>
      </c>
      <c r="N18" s="22">
        <f>U14</f>
        <v>15</v>
      </c>
      <c r="O18" s="18" t="s">
        <v>46</v>
      </c>
      <c r="P18" s="22">
        <f>S14</f>
        <v>12</v>
      </c>
      <c r="Q18" s="185">
        <f>IF(P18&gt;N18,1,0)+IF(P19&gt;N19,1,0)+IF(P20&gt;N20,1,0)</f>
        <v>0</v>
      </c>
      <c r="R18" s="152">
        <f>IF(S18&gt;U18,1,0)+IF(S19&gt;U19,1,0)+IF(S20&gt;U20,1,0)</f>
        <v>0</v>
      </c>
      <c r="S18" s="15"/>
      <c r="T18" s="16" t="s">
        <v>46</v>
      </c>
      <c r="U18" s="15"/>
      <c r="V18" s="152">
        <f>IF(U18&gt;S18,1,0)+IF(U19&gt;S19,1,0)+IF(U20&gt;S20,1,0)</f>
        <v>0</v>
      </c>
      <c r="W18" s="194">
        <f>IF(X18&gt;Z18,1,0)+IF(X19&gt;Z19,1,0)+IF(X20&gt;Z20,1,0)</f>
        <v>2</v>
      </c>
      <c r="X18" s="17">
        <v>15</v>
      </c>
      <c r="Y18" s="18" t="s">
        <v>46</v>
      </c>
      <c r="Z18" s="17">
        <v>10</v>
      </c>
      <c r="AA18" s="194">
        <f>IF(Z18&gt;X18,1,0)+IF(Z19&gt;X19,1,0)+IF(Z20&gt;X20,1,0)</f>
        <v>0</v>
      </c>
      <c r="AB18" s="194">
        <f>IF(AC18&gt;AE18,1,0)+IF(AC19&gt;AE19,1,0)+IF(AC20&gt;AE20,1,0)</f>
        <v>2</v>
      </c>
      <c r="AC18" s="17">
        <v>15</v>
      </c>
      <c r="AD18" s="18" t="s">
        <v>46</v>
      </c>
      <c r="AE18" s="17">
        <v>7</v>
      </c>
      <c r="AF18" s="197">
        <f>IF(AE18&gt;AC18,1,0)+IF(AE19&gt;AC19,1,0)+IF(AE20&gt;AC20,1,0)</f>
        <v>0</v>
      </c>
      <c r="AG18" s="21"/>
      <c r="AH18" s="21"/>
      <c r="AI18" s="141"/>
      <c r="AJ18" s="144"/>
      <c r="AK18" s="147"/>
      <c r="AL18" s="150"/>
      <c r="AM18" s="147"/>
      <c r="AN18" s="147"/>
      <c r="AO18" s="147"/>
      <c r="AP18" s="150"/>
      <c r="AQ18" s="147"/>
      <c r="AR18" s="147"/>
      <c r="AS18" s="147"/>
      <c r="AT18" s="150"/>
      <c r="AU18" s="147"/>
      <c r="AV18" s="150"/>
      <c r="AW18" s="150"/>
      <c r="AX18" s="159"/>
      <c r="AY18" s="162"/>
    </row>
    <row r="19" spans="2:51" ht="21.75" customHeight="1">
      <c r="B19" s="141"/>
      <c r="C19" s="207"/>
      <c r="D19" s="19">
        <f>U7</f>
        <v>0</v>
      </c>
      <c r="E19" s="20" t="s">
        <v>46</v>
      </c>
      <c r="F19" s="19">
        <f>S7</f>
        <v>0</v>
      </c>
      <c r="G19" s="172"/>
      <c r="H19" s="186"/>
      <c r="I19" s="22">
        <f>U11</f>
        <v>11</v>
      </c>
      <c r="J19" s="18" t="s">
        <v>46</v>
      </c>
      <c r="K19" s="22">
        <f>S11</f>
        <v>15</v>
      </c>
      <c r="L19" s="186"/>
      <c r="M19" s="186"/>
      <c r="N19" s="22">
        <f>U15</f>
        <v>15</v>
      </c>
      <c r="O19" s="18" t="s">
        <v>46</v>
      </c>
      <c r="P19" s="22">
        <f>S15</f>
        <v>6</v>
      </c>
      <c r="Q19" s="186"/>
      <c r="R19" s="153"/>
      <c r="S19" s="15"/>
      <c r="T19" s="16" t="s">
        <v>46</v>
      </c>
      <c r="U19" s="15"/>
      <c r="V19" s="153"/>
      <c r="W19" s="195"/>
      <c r="X19" s="17">
        <v>15</v>
      </c>
      <c r="Y19" s="18" t="s">
        <v>46</v>
      </c>
      <c r="Z19" s="17">
        <v>12</v>
      </c>
      <c r="AA19" s="195"/>
      <c r="AB19" s="195"/>
      <c r="AC19" s="17">
        <v>15</v>
      </c>
      <c r="AD19" s="18" t="s">
        <v>46</v>
      </c>
      <c r="AE19" s="17">
        <v>7</v>
      </c>
      <c r="AF19" s="198"/>
      <c r="AG19" s="21"/>
      <c r="AH19" s="21"/>
      <c r="AI19" s="141"/>
      <c r="AJ19" s="144"/>
      <c r="AK19" s="147"/>
      <c r="AL19" s="150"/>
      <c r="AM19" s="147"/>
      <c r="AN19" s="147"/>
      <c r="AO19" s="147"/>
      <c r="AP19" s="150"/>
      <c r="AQ19" s="147"/>
      <c r="AR19" s="147"/>
      <c r="AS19" s="147"/>
      <c r="AT19" s="150"/>
      <c r="AU19" s="147"/>
      <c r="AV19" s="150"/>
      <c r="AW19" s="150"/>
      <c r="AX19" s="159"/>
      <c r="AY19" s="162"/>
    </row>
    <row r="20" spans="2:51" ht="21.75" customHeight="1">
      <c r="B20" s="167"/>
      <c r="C20" s="208"/>
      <c r="D20" s="19">
        <f>U8</f>
        <v>0</v>
      </c>
      <c r="E20" s="20" t="s">
        <v>64</v>
      </c>
      <c r="F20" s="19">
        <f>S8</f>
        <v>0</v>
      </c>
      <c r="G20" s="173"/>
      <c r="H20" s="202"/>
      <c r="I20" s="22">
        <f>U12</f>
        <v>0</v>
      </c>
      <c r="J20" s="18" t="s">
        <v>46</v>
      </c>
      <c r="K20" s="22">
        <f>S12</f>
        <v>0</v>
      </c>
      <c r="L20" s="202"/>
      <c r="M20" s="202"/>
      <c r="N20" s="22">
        <f>U16</f>
        <v>0</v>
      </c>
      <c r="O20" s="18" t="s">
        <v>46</v>
      </c>
      <c r="P20" s="22">
        <f>S16</f>
        <v>0</v>
      </c>
      <c r="Q20" s="202"/>
      <c r="R20" s="203"/>
      <c r="S20" s="15"/>
      <c r="T20" s="16" t="s">
        <v>46</v>
      </c>
      <c r="U20" s="15"/>
      <c r="V20" s="203"/>
      <c r="W20" s="196"/>
      <c r="X20" s="17"/>
      <c r="Y20" s="18" t="s">
        <v>46</v>
      </c>
      <c r="Z20" s="17"/>
      <c r="AA20" s="196"/>
      <c r="AB20" s="196"/>
      <c r="AC20" s="17"/>
      <c r="AD20" s="18" t="s">
        <v>46</v>
      </c>
      <c r="AE20" s="17"/>
      <c r="AF20" s="199"/>
      <c r="AG20" s="21"/>
      <c r="AH20" s="21"/>
      <c r="AI20" s="167"/>
      <c r="AJ20" s="168"/>
      <c r="AK20" s="169"/>
      <c r="AL20" s="170"/>
      <c r="AM20" s="169"/>
      <c r="AN20" s="169"/>
      <c r="AO20" s="169"/>
      <c r="AP20" s="170"/>
      <c r="AQ20" s="169"/>
      <c r="AR20" s="169"/>
      <c r="AS20" s="169"/>
      <c r="AT20" s="170"/>
      <c r="AU20" s="169"/>
      <c r="AV20" s="170"/>
      <c r="AW20" s="170"/>
      <c r="AX20" s="189"/>
      <c r="AY20" s="190"/>
    </row>
    <row r="21" spans="2:51" ht="21.75" customHeight="1">
      <c r="B21" s="140" t="str">
        <f>W3</f>
        <v>リリーズ G</v>
      </c>
      <c r="C21" s="177">
        <f>W5</f>
        <v>4</v>
      </c>
      <c r="D21" s="178"/>
      <c r="E21" s="178"/>
      <c r="F21" s="178"/>
      <c r="G21" s="179"/>
      <c r="H21" s="180">
        <f>W9</f>
        <v>2</v>
      </c>
      <c r="I21" s="178"/>
      <c r="J21" s="178"/>
      <c r="K21" s="178"/>
      <c r="L21" s="179"/>
      <c r="M21" s="180">
        <f>W13</f>
        <v>11</v>
      </c>
      <c r="N21" s="178"/>
      <c r="O21" s="178"/>
      <c r="P21" s="178"/>
      <c r="Q21" s="179"/>
      <c r="R21" s="180">
        <f>W17</f>
        <v>9</v>
      </c>
      <c r="S21" s="178"/>
      <c r="T21" s="178"/>
      <c r="U21" s="178"/>
      <c r="V21" s="179"/>
      <c r="W21" s="137"/>
      <c r="X21" s="138"/>
      <c r="Y21" s="138"/>
      <c r="Z21" s="138"/>
      <c r="AA21" s="200"/>
      <c r="AB21" s="164">
        <v>0</v>
      </c>
      <c r="AC21" s="165"/>
      <c r="AD21" s="165"/>
      <c r="AE21" s="165"/>
      <c r="AF21" s="166"/>
      <c r="AG21" s="14"/>
      <c r="AH21" s="14"/>
      <c r="AI21" s="140" t="str">
        <f>B21</f>
        <v>リリーズ G</v>
      </c>
      <c r="AJ21" s="143">
        <f>IF(C22&gt;G22,1,0)+IF(H22&gt;L22,1,0)+IF(M22&gt;Q22,1,0)+IF(R22&gt;V22,1,0)+IF(W22&gt;AA22,1,0)+IF(AB22&gt;AF22,1,0)</f>
        <v>2</v>
      </c>
      <c r="AK21" s="146">
        <f>IF(G22&gt;C22,1,0)+IF(L22&gt;H22,1,0)+IF(Q22&gt;M22,1,0)+IF(V22&gt;R22,1,0)+IF(AA22&gt;W22,1,0)+IF(AF22&gt;AB22,1,0)</f>
        <v>2</v>
      </c>
      <c r="AL21" s="149">
        <f>SUM(AJ21/(AJ21+AK21))</f>
        <v>0.5</v>
      </c>
      <c r="AM21" s="146">
        <f>RANK(AL21,$AL$5:$AL$28,0)</f>
        <v>3</v>
      </c>
      <c r="AN21" s="146">
        <f>SUM(C22+H22+M22+R22+W22+AB22)</f>
        <v>4</v>
      </c>
      <c r="AO21" s="146">
        <f>SUM(G22+L22+Q22+V22+AA22+AF22)</f>
        <v>4</v>
      </c>
      <c r="AP21" s="149">
        <f>SUM(AN21/(AN21+AO21))</f>
        <v>0.5</v>
      </c>
      <c r="AQ21" s="146">
        <f>RANK(AP21,$AP$5:$AP$28,0)</f>
        <v>3</v>
      </c>
      <c r="AR21" s="146">
        <f>SUM(D22+D23+D24+I22+I23+I24+N22+N23+N24+S22+S23+S24+X22+X23+X24+AC22+AC23+AC24)</f>
        <v>96</v>
      </c>
      <c r="AS21" s="146">
        <f>SUM(F22+F23+F24+K22+K23+K24+P22+P23+P24+U22+U23+U24+Z22+Z23+Z24+AE22+AE23+AE24)</f>
        <v>111</v>
      </c>
      <c r="AT21" s="149">
        <f>SUM(AR21/(AR21+AS21))</f>
        <v>0.463768115942029</v>
      </c>
      <c r="AU21" s="146">
        <f>RANK(AT21,$AT$5:$AT$28,0)</f>
        <v>4</v>
      </c>
      <c r="AV21" s="149">
        <f>RANK(AL21,$AL$5:$AL$28,1)+AP21</f>
        <v>3.5</v>
      </c>
      <c r="AW21" s="149">
        <f>RANK(AV21,$AV$5:$AV$28,1)+AT21</f>
        <v>4.463768115942029</v>
      </c>
      <c r="AX21" s="158" t="str">
        <f>$AI$21</f>
        <v>リリーズ G</v>
      </c>
      <c r="AY21" s="161">
        <f>RANK(AW21,$AW$5:$AW$28)</f>
        <v>3</v>
      </c>
    </row>
    <row r="22" spans="2:51" ht="21.75" customHeight="1">
      <c r="B22" s="141"/>
      <c r="C22" s="182">
        <f>IF(D22&gt;F22,1,0)+IF(D23&gt;F23,1,0)+IF(D24&gt;F24,1,0)</f>
        <v>2</v>
      </c>
      <c r="D22" s="22">
        <f>Z6</f>
        <v>17</v>
      </c>
      <c r="E22" s="18" t="s">
        <v>46</v>
      </c>
      <c r="F22" s="22">
        <f>X6</f>
        <v>16</v>
      </c>
      <c r="G22" s="185">
        <f>IF(F22&gt;D22,1,0)+IF(F23&gt;D23,1,0)+IF(F24&gt;D24,1,0)</f>
        <v>0</v>
      </c>
      <c r="H22" s="185">
        <f>IF(I22&gt;K22,1,0)+IF(I23&gt;K23,1,0)+IF(I24&gt;K24,1,0)</f>
        <v>0</v>
      </c>
      <c r="I22" s="22">
        <f>Z10</f>
        <v>5</v>
      </c>
      <c r="J22" s="18" t="s">
        <v>46</v>
      </c>
      <c r="K22" s="22">
        <f>X10</f>
        <v>15</v>
      </c>
      <c r="L22" s="185">
        <f>IF(K22&gt;I22,1,0)+IF(K23&gt;I23,1,0)+IF(K24&gt;I24,1,0)</f>
        <v>2</v>
      </c>
      <c r="M22" s="185">
        <f>IF(N22&gt;P22,1,0)+IF(N23&gt;P23,1,0)+IF(N24&gt;P24,1,0)</f>
        <v>2</v>
      </c>
      <c r="N22" s="22">
        <f>Z14</f>
        <v>17</v>
      </c>
      <c r="O22" s="18" t="s">
        <v>64</v>
      </c>
      <c r="P22" s="22">
        <f>X14</f>
        <v>15</v>
      </c>
      <c r="Q22" s="185">
        <f>IF(P22&gt;N22,1,0)+IF(P23&gt;N23,1,0)+IF(P24&gt;N24,1,0)</f>
        <v>0</v>
      </c>
      <c r="R22" s="185">
        <f>IF(S22&gt;U22,1,0)+IF(S23&gt;U23,1,0)+IF(S24&gt;U24,1,0)</f>
        <v>0</v>
      </c>
      <c r="S22" s="22">
        <f>Z18</f>
        <v>10</v>
      </c>
      <c r="T22" s="18" t="s">
        <v>46</v>
      </c>
      <c r="U22" s="22">
        <f>X18</f>
        <v>15</v>
      </c>
      <c r="V22" s="185">
        <f>IF(U22&gt;S22,1,0)+IF(U23&gt;S23,1,0)+IF(U24&gt;S24,1,0)</f>
        <v>2</v>
      </c>
      <c r="W22" s="152">
        <f>IF(X22&gt;Z22,1,0)+IF(X23&gt;Z23,1,0)+IF(X24&gt;Z24,1,0)</f>
        <v>0</v>
      </c>
      <c r="X22" s="15"/>
      <c r="Y22" s="16" t="s">
        <v>46</v>
      </c>
      <c r="Z22" s="15"/>
      <c r="AA22" s="152">
        <f>IF(Z22&gt;X22,1,0)+IF(Z23&gt;X23,1,0)+IF(Z24&gt;X24,1,0)</f>
        <v>0</v>
      </c>
      <c r="AB22" s="171">
        <f>IF(AC22&gt;AE22,1,0)+IF(AC23&gt;AE23,1,0)+IF(AC24&gt;AE24,1,0)</f>
        <v>0</v>
      </c>
      <c r="AC22" s="19"/>
      <c r="AD22" s="20" t="s">
        <v>46</v>
      </c>
      <c r="AE22" s="19"/>
      <c r="AF22" s="174">
        <f>IF(AE22&gt;AC22,1,0)+IF(AE23&gt;AC23,1,0)+IF(AE24&gt;AC24,1,0)</f>
        <v>0</v>
      </c>
      <c r="AG22" s="21"/>
      <c r="AH22" s="21"/>
      <c r="AI22" s="141"/>
      <c r="AJ22" s="144"/>
      <c r="AK22" s="147"/>
      <c r="AL22" s="150"/>
      <c r="AM22" s="147"/>
      <c r="AN22" s="147"/>
      <c r="AO22" s="147"/>
      <c r="AP22" s="150"/>
      <c r="AQ22" s="147"/>
      <c r="AR22" s="147"/>
      <c r="AS22" s="147"/>
      <c r="AT22" s="150"/>
      <c r="AU22" s="147"/>
      <c r="AV22" s="150"/>
      <c r="AW22" s="150"/>
      <c r="AX22" s="159"/>
      <c r="AY22" s="162"/>
    </row>
    <row r="23" spans="2:51" ht="21.75" customHeight="1">
      <c r="B23" s="141"/>
      <c r="C23" s="183"/>
      <c r="D23" s="22">
        <f>Z7</f>
        <v>15</v>
      </c>
      <c r="E23" s="18" t="s">
        <v>46</v>
      </c>
      <c r="F23" s="22">
        <f>X7</f>
        <v>12</v>
      </c>
      <c r="G23" s="186"/>
      <c r="H23" s="186"/>
      <c r="I23" s="22">
        <f>Z11</f>
        <v>5</v>
      </c>
      <c r="J23" s="18" t="s">
        <v>46</v>
      </c>
      <c r="K23" s="22">
        <f>X11</f>
        <v>15</v>
      </c>
      <c r="L23" s="186"/>
      <c r="M23" s="186"/>
      <c r="N23" s="22">
        <f>Z15</f>
        <v>15</v>
      </c>
      <c r="O23" s="18" t="s">
        <v>46</v>
      </c>
      <c r="P23" s="22">
        <f>X15</f>
        <v>8</v>
      </c>
      <c r="Q23" s="186"/>
      <c r="R23" s="186"/>
      <c r="S23" s="22">
        <f>Z19</f>
        <v>12</v>
      </c>
      <c r="T23" s="18" t="s">
        <v>64</v>
      </c>
      <c r="U23" s="22">
        <f>X19</f>
        <v>15</v>
      </c>
      <c r="V23" s="186"/>
      <c r="W23" s="153"/>
      <c r="X23" s="15"/>
      <c r="Y23" s="16" t="s">
        <v>81</v>
      </c>
      <c r="Z23" s="15"/>
      <c r="AA23" s="153"/>
      <c r="AB23" s="172"/>
      <c r="AC23" s="19"/>
      <c r="AD23" s="20" t="s">
        <v>81</v>
      </c>
      <c r="AE23" s="19"/>
      <c r="AF23" s="175"/>
      <c r="AG23" s="21"/>
      <c r="AH23" s="21"/>
      <c r="AI23" s="141"/>
      <c r="AJ23" s="144"/>
      <c r="AK23" s="147"/>
      <c r="AL23" s="150"/>
      <c r="AM23" s="147"/>
      <c r="AN23" s="147"/>
      <c r="AO23" s="147"/>
      <c r="AP23" s="150"/>
      <c r="AQ23" s="147"/>
      <c r="AR23" s="147"/>
      <c r="AS23" s="147"/>
      <c r="AT23" s="150"/>
      <c r="AU23" s="147"/>
      <c r="AV23" s="150"/>
      <c r="AW23" s="150"/>
      <c r="AX23" s="159"/>
      <c r="AY23" s="162"/>
    </row>
    <row r="24" spans="2:51" ht="21.75" customHeight="1">
      <c r="B24" s="167"/>
      <c r="C24" s="201"/>
      <c r="D24" s="22">
        <f>Z8</f>
        <v>0</v>
      </c>
      <c r="E24" s="18" t="s">
        <v>47</v>
      </c>
      <c r="F24" s="22">
        <f>X8</f>
        <v>0</v>
      </c>
      <c r="G24" s="202"/>
      <c r="H24" s="202"/>
      <c r="I24" s="22">
        <f>Z12</f>
        <v>0</v>
      </c>
      <c r="J24" s="18" t="s">
        <v>40</v>
      </c>
      <c r="K24" s="22">
        <f>X12</f>
        <v>0</v>
      </c>
      <c r="L24" s="202"/>
      <c r="M24" s="202"/>
      <c r="N24" s="22">
        <f>Z16</f>
        <v>0</v>
      </c>
      <c r="O24" s="18" t="s">
        <v>40</v>
      </c>
      <c r="P24" s="22">
        <f>X16</f>
        <v>0</v>
      </c>
      <c r="Q24" s="202"/>
      <c r="R24" s="202"/>
      <c r="S24" s="22">
        <f>Z20</f>
        <v>0</v>
      </c>
      <c r="T24" s="18" t="s">
        <v>40</v>
      </c>
      <c r="U24" s="22">
        <f>X20</f>
        <v>0</v>
      </c>
      <c r="V24" s="202"/>
      <c r="W24" s="203"/>
      <c r="X24" s="15"/>
      <c r="Y24" s="16" t="s">
        <v>40</v>
      </c>
      <c r="Z24" s="15"/>
      <c r="AA24" s="203"/>
      <c r="AB24" s="173"/>
      <c r="AC24" s="19"/>
      <c r="AD24" s="20" t="s">
        <v>40</v>
      </c>
      <c r="AE24" s="19"/>
      <c r="AF24" s="176"/>
      <c r="AG24" s="21"/>
      <c r="AH24" s="21"/>
      <c r="AI24" s="167"/>
      <c r="AJ24" s="168"/>
      <c r="AK24" s="169"/>
      <c r="AL24" s="170"/>
      <c r="AM24" s="169"/>
      <c r="AN24" s="169"/>
      <c r="AO24" s="169"/>
      <c r="AP24" s="170"/>
      <c r="AQ24" s="169"/>
      <c r="AR24" s="169"/>
      <c r="AS24" s="169"/>
      <c r="AT24" s="170"/>
      <c r="AU24" s="169"/>
      <c r="AV24" s="170"/>
      <c r="AW24" s="170"/>
      <c r="AX24" s="189"/>
      <c r="AY24" s="190"/>
    </row>
    <row r="25" spans="2:51" ht="21.75" customHeight="1">
      <c r="B25" s="140" t="str">
        <f>AB3</f>
        <v>向日葵</v>
      </c>
      <c r="C25" s="177">
        <f>AB5</f>
        <v>1</v>
      </c>
      <c r="D25" s="178"/>
      <c r="E25" s="178"/>
      <c r="F25" s="178"/>
      <c r="G25" s="179"/>
      <c r="H25" s="180">
        <f>AB9</f>
        <v>8</v>
      </c>
      <c r="I25" s="178"/>
      <c r="J25" s="178"/>
      <c r="K25" s="178"/>
      <c r="L25" s="179"/>
      <c r="M25" s="180">
        <f>AB13</f>
        <v>5</v>
      </c>
      <c r="N25" s="178"/>
      <c r="O25" s="178"/>
      <c r="P25" s="178"/>
      <c r="Q25" s="179"/>
      <c r="R25" s="180">
        <f>AB17</f>
        <v>12</v>
      </c>
      <c r="S25" s="178"/>
      <c r="T25" s="178"/>
      <c r="U25" s="178"/>
      <c r="V25" s="179"/>
      <c r="W25" s="164">
        <f>AB21</f>
        <v>0</v>
      </c>
      <c r="X25" s="165"/>
      <c r="Y25" s="165"/>
      <c r="Z25" s="165"/>
      <c r="AA25" s="181"/>
      <c r="AB25" s="137"/>
      <c r="AC25" s="138"/>
      <c r="AD25" s="138"/>
      <c r="AE25" s="138"/>
      <c r="AF25" s="139"/>
      <c r="AG25" s="14"/>
      <c r="AH25" s="14"/>
      <c r="AI25" s="140" t="str">
        <f>B25</f>
        <v>向日葵</v>
      </c>
      <c r="AJ25" s="143">
        <f>IF(C26&gt;G26,1,0)+IF(H26&gt;L26,1,0)+IF(M26&gt;Q26,1,0)+IF(R26&gt;V26,1,0)+IF(W26&gt;AA26,1,0)+IF(AB26&gt;AF26,1,0)</f>
        <v>1</v>
      </c>
      <c r="AK25" s="146">
        <f>IF(G26&gt;C26,1,0)+IF(L26&gt;H26,1,0)+IF(Q26&gt;M26,1,0)+IF(V26&gt;R26,1,0)+IF(AA26&gt;W26,1,0)+IF(AF26&gt;AB26,1,0)</f>
        <v>3</v>
      </c>
      <c r="AL25" s="149">
        <f>SUM(AJ25/(AJ25+AK25))</f>
        <v>0.25</v>
      </c>
      <c r="AM25" s="146">
        <f>RANK(AL25,$AL$5:$AL$28,0)</f>
        <v>5</v>
      </c>
      <c r="AN25" s="146">
        <f>SUM(C26+H26+M26+R26+W26+AB26)</f>
        <v>2</v>
      </c>
      <c r="AO25" s="146">
        <f>SUM(G26+L26+Q26+V26+AA26+AF26)</f>
        <v>7</v>
      </c>
      <c r="AP25" s="149">
        <f>SUM(AN25/(AN25+AO25))</f>
        <v>0.2222222222222222</v>
      </c>
      <c r="AQ25" s="146">
        <f>RANK(AP25,$AP$5:$AP$28,0)</f>
        <v>5</v>
      </c>
      <c r="AR25" s="146">
        <f>SUM(D26+D27+D28+I26+I27+I28+N26+N27+N28+S26+S27+S28+X26+X27+X28+AC26+AC27+AC28)</f>
        <v>109</v>
      </c>
      <c r="AS25" s="146">
        <f>SUM(F26+F27+F28+K26+K27+K28+P26+P27+P28+U26+U27+U28+Z26+Z27+Z28+AE26+AE27+AE28)</f>
        <v>132</v>
      </c>
      <c r="AT25" s="149">
        <f>SUM(AR25/(AR25+AS25))</f>
        <v>0.45228215767634855</v>
      </c>
      <c r="AU25" s="146">
        <f>RANK(AT25,$AT$5:$AT$28,0)</f>
        <v>5</v>
      </c>
      <c r="AV25" s="149">
        <f>RANK(AL25,$AL$5:$AL$28,1)+AP25</f>
        <v>2.2222222222222223</v>
      </c>
      <c r="AW25" s="149">
        <f>RANK(AV25,$AV$5:$AV$28,1)+AT25</f>
        <v>2.4522821576763487</v>
      </c>
      <c r="AX25" s="158" t="str">
        <f>$AI$25</f>
        <v>向日葵</v>
      </c>
      <c r="AY25" s="161">
        <f>RANK(AW25,$AW$5:$AW$28)</f>
        <v>5</v>
      </c>
    </row>
    <row r="26" spans="2:51" ht="21.75" customHeight="1">
      <c r="B26" s="141"/>
      <c r="C26" s="182">
        <f>IF(D26&gt;F26,1,0)+IF(D27&gt;F27,1,0)+IF(D28&gt;F28,1,0)</f>
        <v>0</v>
      </c>
      <c r="D26" s="22">
        <f>AE6</f>
        <v>12</v>
      </c>
      <c r="E26" s="18" t="s">
        <v>40</v>
      </c>
      <c r="F26" s="22">
        <f>AC6</f>
        <v>15</v>
      </c>
      <c r="G26" s="185">
        <f>IF(F26&gt;D26,1,0)+IF(F27&gt;D27,1,0)+IF(F28&gt;D28,1,0)</f>
        <v>2</v>
      </c>
      <c r="H26" s="185">
        <f>IF(I26&gt;K26,1,0)+IF(I27&gt;K27,1,0)+IF(I28&gt;K28,1,0)</f>
        <v>0</v>
      </c>
      <c r="I26" s="22">
        <f>AE10</f>
        <v>13</v>
      </c>
      <c r="J26" s="18" t="s">
        <v>40</v>
      </c>
      <c r="K26" s="22">
        <f>AC10</f>
        <v>15</v>
      </c>
      <c r="L26" s="185">
        <f>IF(K26&gt;I26,1,0)+IF(K27&gt;I27,1,0)+IF(K28&gt;I28,1,0)</f>
        <v>2</v>
      </c>
      <c r="M26" s="185">
        <f>IF(N26&gt;P26,1,0)+IF(N27&gt;P27,1,0)+IF(N28&gt;P28,1,0)</f>
        <v>2</v>
      </c>
      <c r="N26" s="22">
        <f>AE14</f>
        <v>12</v>
      </c>
      <c r="O26" s="18" t="s">
        <v>40</v>
      </c>
      <c r="P26" s="22">
        <f>AC14</f>
        <v>15</v>
      </c>
      <c r="Q26" s="185">
        <f>IF(P26&gt;N26,1,0)+IF(P27&gt;N27,1,0)+IF(P28&gt;N28,1,0)</f>
        <v>1</v>
      </c>
      <c r="R26" s="185">
        <f>IF(S26&gt;U26,1,0)+IF(S27&gt;U27,1,0)+IF(S28&gt;U28,1,0)</f>
        <v>0</v>
      </c>
      <c r="S26" s="22">
        <f>AE18</f>
        <v>7</v>
      </c>
      <c r="T26" s="18" t="s">
        <v>40</v>
      </c>
      <c r="U26" s="22">
        <f>AC18</f>
        <v>15</v>
      </c>
      <c r="V26" s="185">
        <f>IF(U26&gt;S26,1,0)+IF(U27&gt;S27,1,0)+IF(U28&gt;S28,1,0)</f>
        <v>2</v>
      </c>
      <c r="W26" s="171">
        <f>IF(X26&gt;Z26,1,0)+IF(X27&gt;Z27,1,0)+IF(X28&gt;Z28,1,0)</f>
        <v>0</v>
      </c>
      <c r="X26" s="19">
        <f>AE22</f>
        <v>0</v>
      </c>
      <c r="Y26" s="20" t="s">
        <v>40</v>
      </c>
      <c r="Z26" s="19">
        <f>AC22</f>
        <v>0</v>
      </c>
      <c r="AA26" s="171">
        <f>IF(Z26&gt;X26,1,0)+IF(Z27&gt;X27,1,0)+IF(Z28&gt;X28,1,0)</f>
        <v>0</v>
      </c>
      <c r="AB26" s="152">
        <f>IF(AC26&gt;AE26,1,0)+IF(AC27&gt;AE27,1,0)+IF(AC28&gt;AE28,1,0)</f>
        <v>0</v>
      </c>
      <c r="AC26" s="15"/>
      <c r="AD26" s="16" t="s">
        <v>40</v>
      </c>
      <c r="AE26" s="15"/>
      <c r="AF26" s="155">
        <f>IF(AE26&gt;AC26,1,0)+IF(AE27&gt;AC27,1,0)+IF(AE28&gt;AC28,1,0)</f>
        <v>0</v>
      </c>
      <c r="AG26" s="21"/>
      <c r="AH26" s="21"/>
      <c r="AI26" s="141"/>
      <c r="AJ26" s="144"/>
      <c r="AK26" s="147"/>
      <c r="AL26" s="150"/>
      <c r="AM26" s="147"/>
      <c r="AN26" s="147"/>
      <c r="AO26" s="147"/>
      <c r="AP26" s="150"/>
      <c r="AQ26" s="147"/>
      <c r="AR26" s="147"/>
      <c r="AS26" s="147"/>
      <c r="AT26" s="150"/>
      <c r="AU26" s="147"/>
      <c r="AV26" s="150"/>
      <c r="AW26" s="150"/>
      <c r="AX26" s="159"/>
      <c r="AY26" s="162"/>
    </row>
    <row r="27" spans="2:51" ht="21.75" customHeight="1">
      <c r="B27" s="141"/>
      <c r="C27" s="183"/>
      <c r="D27" s="22">
        <f>AE7</f>
        <v>12</v>
      </c>
      <c r="E27" s="18" t="s">
        <v>40</v>
      </c>
      <c r="F27" s="22">
        <f>AC7</f>
        <v>15</v>
      </c>
      <c r="G27" s="186"/>
      <c r="H27" s="186"/>
      <c r="I27" s="22">
        <f>AE11</f>
        <v>16</v>
      </c>
      <c r="J27" s="18" t="s">
        <v>40</v>
      </c>
      <c r="K27" s="22">
        <f>AC11</f>
        <v>17</v>
      </c>
      <c r="L27" s="186"/>
      <c r="M27" s="186"/>
      <c r="N27" s="22">
        <f>AE15</f>
        <v>15</v>
      </c>
      <c r="O27" s="18" t="s">
        <v>40</v>
      </c>
      <c r="P27" s="22">
        <f>AC15</f>
        <v>12</v>
      </c>
      <c r="Q27" s="186"/>
      <c r="R27" s="186"/>
      <c r="S27" s="22">
        <f>AE19</f>
        <v>7</v>
      </c>
      <c r="T27" s="18" t="s">
        <v>40</v>
      </c>
      <c r="U27" s="22">
        <f>AC19</f>
        <v>15</v>
      </c>
      <c r="V27" s="186"/>
      <c r="W27" s="172"/>
      <c r="X27" s="19">
        <f>AE23</f>
        <v>0</v>
      </c>
      <c r="Y27" s="20" t="s">
        <v>40</v>
      </c>
      <c r="Z27" s="19">
        <f>AC23</f>
        <v>0</v>
      </c>
      <c r="AA27" s="172"/>
      <c r="AB27" s="153"/>
      <c r="AC27" s="15"/>
      <c r="AD27" s="16" t="s">
        <v>40</v>
      </c>
      <c r="AE27" s="15"/>
      <c r="AF27" s="156"/>
      <c r="AG27" s="21"/>
      <c r="AH27" s="21"/>
      <c r="AI27" s="141"/>
      <c r="AJ27" s="144"/>
      <c r="AK27" s="147"/>
      <c r="AL27" s="150"/>
      <c r="AM27" s="147"/>
      <c r="AN27" s="147"/>
      <c r="AO27" s="147"/>
      <c r="AP27" s="150"/>
      <c r="AQ27" s="147"/>
      <c r="AR27" s="147"/>
      <c r="AS27" s="147"/>
      <c r="AT27" s="150"/>
      <c r="AU27" s="147"/>
      <c r="AV27" s="150"/>
      <c r="AW27" s="150"/>
      <c r="AX27" s="159"/>
      <c r="AY27" s="162"/>
    </row>
    <row r="28" spans="2:51" ht="21.75" customHeight="1" thickBot="1">
      <c r="B28" s="142"/>
      <c r="C28" s="184"/>
      <c r="D28" s="23">
        <f>AE8</f>
        <v>0</v>
      </c>
      <c r="E28" s="24" t="s">
        <v>40</v>
      </c>
      <c r="F28" s="23">
        <f>AC8</f>
        <v>0</v>
      </c>
      <c r="G28" s="187"/>
      <c r="H28" s="187"/>
      <c r="I28" s="23">
        <f>AE12</f>
        <v>0</v>
      </c>
      <c r="J28" s="24" t="s">
        <v>40</v>
      </c>
      <c r="K28" s="23">
        <f>AC12</f>
        <v>0</v>
      </c>
      <c r="L28" s="187"/>
      <c r="M28" s="187"/>
      <c r="N28" s="23">
        <f>AE16</f>
        <v>15</v>
      </c>
      <c r="O28" s="24" t="s">
        <v>40</v>
      </c>
      <c r="P28" s="23">
        <f>AC16</f>
        <v>13</v>
      </c>
      <c r="Q28" s="187"/>
      <c r="R28" s="187"/>
      <c r="S28" s="23">
        <f>AE20</f>
        <v>0</v>
      </c>
      <c r="T28" s="24" t="s">
        <v>40</v>
      </c>
      <c r="U28" s="23">
        <f>AC20</f>
        <v>0</v>
      </c>
      <c r="V28" s="187"/>
      <c r="W28" s="188"/>
      <c r="X28" s="25">
        <f>AE24</f>
        <v>0</v>
      </c>
      <c r="Y28" s="26" t="s">
        <v>40</v>
      </c>
      <c r="Z28" s="25">
        <f>AC24</f>
        <v>0</v>
      </c>
      <c r="AA28" s="188"/>
      <c r="AB28" s="154"/>
      <c r="AC28" s="27"/>
      <c r="AD28" s="28" t="s">
        <v>40</v>
      </c>
      <c r="AE28" s="27"/>
      <c r="AF28" s="157"/>
      <c r="AG28" s="29"/>
      <c r="AH28" s="30"/>
      <c r="AI28" s="142"/>
      <c r="AJ28" s="145"/>
      <c r="AK28" s="148"/>
      <c r="AL28" s="151"/>
      <c r="AM28" s="148"/>
      <c r="AN28" s="148"/>
      <c r="AO28" s="148"/>
      <c r="AP28" s="151"/>
      <c r="AQ28" s="148"/>
      <c r="AR28" s="148"/>
      <c r="AS28" s="148"/>
      <c r="AT28" s="151"/>
      <c r="AU28" s="148"/>
      <c r="AV28" s="151"/>
      <c r="AW28" s="151"/>
      <c r="AX28" s="160"/>
      <c r="AY28" s="163"/>
    </row>
    <row r="29" ht="24.75" customHeight="1"/>
    <row r="30" ht="24.75" customHeight="1"/>
    <row r="31" ht="24.75" customHeight="1"/>
    <row r="32" ht="24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4.75" customHeight="1"/>
    <row r="58" ht="24.75" customHeight="1"/>
    <row r="59" ht="24.75" customHeight="1"/>
    <row r="60" ht="24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spans="2:51" ht="24.75" customHeight="1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2"/>
      <c r="AH85" s="32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</row>
    <row r="86" spans="2:51" ht="24.75" customHeight="1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</row>
    <row r="87" spans="2:51" ht="24.7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4"/>
      <c r="AJ87" s="36"/>
      <c r="AK87" s="36"/>
      <c r="AL87" s="36"/>
      <c r="AM87" s="37"/>
      <c r="AN87" s="36"/>
      <c r="AO87" s="36"/>
      <c r="AP87" s="36"/>
      <c r="AQ87" s="37"/>
      <c r="AR87" s="36"/>
      <c r="AS87" s="36"/>
      <c r="AT87" s="36"/>
      <c r="AU87" s="37"/>
      <c r="AV87" s="36"/>
      <c r="AW87" s="36"/>
      <c r="AX87" s="36"/>
      <c r="AY87" s="38"/>
    </row>
    <row r="88" spans="2:51" ht="24.75" customHeight="1"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4"/>
      <c r="AJ88" s="36"/>
      <c r="AK88" s="36"/>
      <c r="AL88" s="36"/>
      <c r="AM88" s="37"/>
      <c r="AN88" s="36"/>
      <c r="AO88" s="36"/>
      <c r="AP88" s="36"/>
      <c r="AQ88" s="37"/>
      <c r="AR88" s="36"/>
      <c r="AS88" s="36"/>
      <c r="AT88" s="36"/>
      <c r="AU88" s="37"/>
      <c r="AV88" s="36"/>
      <c r="AW88" s="36"/>
      <c r="AX88" s="36"/>
      <c r="AY88" s="38"/>
    </row>
    <row r="89" spans="2:51" ht="21.75" customHeight="1">
      <c r="B89" s="35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40"/>
      <c r="AJ89" s="41"/>
      <c r="AK89" s="41"/>
      <c r="AL89" s="42"/>
      <c r="AM89" s="41"/>
      <c r="AN89" s="41"/>
      <c r="AO89" s="41"/>
      <c r="AP89" s="42"/>
      <c r="AQ89" s="41"/>
      <c r="AR89" s="41"/>
      <c r="AS89" s="41"/>
      <c r="AT89" s="42"/>
      <c r="AU89" s="41"/>
      <c r="AV89" s="42"/>
      <c r="AW89" s="42"/>
      <c r="AX89" s="42"/>
      <c r="AY89" s="43"/>
    </row>
    <row r="90" spans="2:51" ht="21.75" customHeight="1">
      <c r="B90" s="35"/>
      <c r="C90" s="40"/>
      <c r="D90" s="41"/>
      <c r="E90" s="40"/>
      <c r="F90" s="41"/>
      <c r="G90" s="40"/>
      <c r="H90" s="40"/>
      <c r="I90" s="41"/>
      <c r="J90" s="40"/>
      <c r="K90" s="41"/>
      <c r="L90" s="40"/>
      <c r="M90" s="40"/>
      <c r="N90" s="41"/>
      <c r="O90" s="40"/>
      <c r="P90" s="41"/>
      <c r="Q90" s="40"/>
      <c r="R90" s="40"/>
      <c r="S90" s="41"/>
      <c r="T90" s="40"/>
      <c r="U90" s="41"/>
      <c r="V90" s="40"/>
      <c r="W90" s="40"/>
      <c r="X90" s="41"/>
      <c r="Y90" s="40"/>
      <c r="Z90" s="41"/>
      <c r="AA90" s="40"/>
      <c r="AB90" s="40"/>
      <c r="AC90" s="41"/>
      <c r="AD90" s="40"/>
      <c r="AE90" s="41"/>
      <c r="AF90" s="40"/>
      <c r="AG90" s="40"/>
      <c r="AH90" s="40"/>
      <c r="AI90" s="40"/>
      <c r="AJ90" s="41"/>
      <c r="AK90" s="41"/>
      <c r="AL90" s="42"/>
      <c r="AM90" s="41"/>
      <c r="AN90" s="41"/>
      <c r="AO90" s="41"/>
      <c r="AP90" s="42"/>
      <c r="AQ90" s="41"/>
      <c r="AR90" s="41"/>
      <c r="AS90" s="41"/>
      <c r="AT90" s="42"/>
      <c r="AU90" s="41"/>
      <c r="AV90" s="41"/>
      <c r="AW90" s="41"/>
      <c r="AX90" s="41"/>
      <c r="AY90" s="43"/>
    </row>
    <row r="91" spans="2:51" ht="21.75" customHeight="1">
      <c r="B91" s="35"/>
      <c r="C91" s="40"/>
      <c r="D91" s="41"/>
      <c r="E91" s="40"/>
      <c r="F91" s="41"/>
      <c r="G91" s="40"/>
      <c r="H91" s="40"/>
      <c r="I91" s="41"/>
      <c r="J91" s="40"/>
      <c r="K91" s="41"/>
      <c r="L91" s="40"/>
      <c r="M91" s="40"/>
      <c r="N91" s="41"/>
      <c r="O91" s="40"/>
      <c r="P91" s="41"/>
      <c r="Q91" s="40"/>
      <c r="R91" s="40"/>
      <c r="S91" s="41"/>
      <c r="T91" s="40"/>
      <c r="U91" s="41"/>
      <c r="V91" s="40"/>
      <c r="W91" s="40"/>
      <c r="X91" s="41"/>
      <c r="Y91" s="40"/>
      <c r="Z91" s="41"/>
      <c r="AA91" s="40"/>
      <c r="AB91" s="40"/>
      <c r="AC91" s="41"/>
      <c r="AD91" s="40"/>
      <c r="AE91" s="41"/>
      <c r="AF91" s="40"/>
      <c r="AG91" s="40"/>
      <c r="AH91" s="40"/>
      <c r="AI91" s="40"/>
      <c r="AJ91" s="41"/>
      <c r="AK91" s="41"/>
      <c r="AL91" s="42"/>
      <c r="AM91" s="41"/>
      <c r="AN91" s="41"/>
      <c r="AO91" s="41"/>
      <c r="AP91" s="42"/>
      <c r="AQ91" s="41"/>
      <c r="AR91" s="41"/>
      <c r="AS91" s="41"/>
      <c r="AT91" s="42"/>
      <c r="AU91" s="41"/>
      <c r="AV91" s="41"/>
      <c r="AW91" s="41"/>
      <c r="AX91" s="41"/>
      <c r="AY91" s="43"/>
    </row>
    <row r="92" spans="2:51" ht="21.75" customHeight="1">
      <c r="B92" s="35"/>
      <c r="C92" s="40"/>
      <c r="D92" s="41"/>
      <c r="E92" s="40"/>
      <c r="F92" s="41"/>
      <c r="G92" s="40"/>
      <c r="H92" s="40"/>
      <c r="I92" s="41"/>
      <c r="J92" s="40"/>
      <c r="K92" s="41"/>
      <c r="L92" s="40"/>
      <c r="M92" s="40"/>
      <c r="N92" s="41"/>
      <c r="O92" s="40"/>
      <c r="P92" s="41"/>
      <c r="Q92" s="40"/>
      <c r="R92" s="40"/>
      <c r="S92" s="41"/>
      <c r="T92" s="40"/>
      <c r="U92" s="41"/>
      <c r="V92" s="40"/>
      <c r="W92" s="40"/>
      <c r="X92" s="41"/>
      <c r="Y92" s="40"/>
      <c r="Z92" s="41"/>
      <c r="AA92" s="40"/>
      <c r="AB92" s="40"/>
      <c r="AC92" s="41"/>
      <c r="AD92" s="40"/>
      <c r="AE92" s="41"/>
      <c r="AF92" s="40"/>
      <c r="AG92" s="40"/>
      <c r="AH92" s="40"/>
      <c r="AI92" s="40"/>
      <c r="AJ92" s="41"/>
      <c r="AK92" s="41"/>
      <c r="AL92" s="42"/>
      <c r="AM92" s="41"/>
      <c r="AN92" s="41"/>
      <c r="AO92" s="41"/>
      <c r="AP92" s="42"/>
      <c r="AQ92" s="41"/>
      <c r="AR92" s="41"/>
      <c r="AS92" s="41"/>
      <c r="AT92" s="42"/>
      <c r="AU92" s="41"/>
      <c r="AV92" s="41"/>
      <c r="AW92" s="41"/>
      <c r="AX92" s="41"/>
      <c r="AY92" s="43"/>
    </row>
    <row r="93" spans="2:51" ht="21.75" customHeight="1">
      <c r="B93" s="35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40"/>
      <c r="AJ93" s="41"/>
      <c r="AK93" s="41"/>
      <c r="AL93" s="42"/>
      <c r="AM93" s="41"/>
      <c r="AN93" s="41"/>
      <c r="AO93" s="41"/>
      <c r="AP93" s="42"/>
      <c r="AQ93" s="41"/>
      <c r="AR93" s="41"/>
      <c r="AS93" s="41"/>
      <c r="AT93" s="42"/>
      <c r="AU93" s="41"/>
      <c r="AV93" s="42"/>
      <c r="AW93" s="42"/>
      <c r="AX93" s="42"/>
      <c r="AY93" s="43"/>
    </row>
    <row r="94" spans="2:51" ht="21.75" customHeight="1">
      <c r="B94" s="35"/>
      <c r="C94" s="40"/>
      <c r="D94" s="41"/>
      <c r="E94" s="40"/>
      <c r="F94" s="41"/>
      <c r="G94" s="40"/>
      <c r="H94" s="40"/>
      <c r="I94" s="41"/>
      <c r="J94" s="40"/>
      <c r="K94" s="41"/>
      <c r="L94" s="40"/>
      <c r="M94" s="40"/>
      <c r="N94" s="41"/>
      <c r="O94" s="40"/>
      <c r="P94" s="41"/>
      <c r="Q94" s="40"/>
      <c r="R94" s="40"/>
      <c r="S94" s="41"/>
      <c r="T94" s="40"/>
      <c r="U94" s="41"/>
      <c r="V94" s="40"/>
      <c r="W94" s="40"/>
      <c r="X94" s="41"/>
      <c r="Y94" s="40"/>
      <c r="Z94" s="41"/>
      <c r="AA94" s="40"/>
      <c r="AB94" s="40"/>
      <c r="AC94" s="41"/>
      <c r="AD94" s="40"/>
      <c r="AE94" s="41"/>
      <c r="AF94" s="40"/>
      <c r="AG94" s="40"/>
      <c r="AH94" s="40"/>
      <c r="AI94" s="40"/>
      <c r="AJ94" s="41"/>
      <c r="AK94" s="41"/>
      <c r="AL94" s="42"/>
      <c r="AM94" s="41"/>
      <c r="AN94" s="41"/>
      <c r="AO94" s="41"/>
      <c r="AP94" s="42"/>
      <c r="AQ94" s="41"/>
      <c r="AR94" s="41"/>
      <c r="AS94" s="41"/>
      <c r="AT94" s="42"/>
      <c r="AU94" s="41"/>
      <c r="AV94" s="41"/>
      <c r="AW94" s="41"/>
      <c r="AX94" s="41"/>
      <c r="AY94" s="43"/>
    </row>
    <row r="95" spans="2:51" ht="21.75" customHeight="1">
      <c r="B95" s="35"/>
      <c r="C95" s="40"/>
      <c r="D95" s="41"/>
      <c r="E95" s="40"/>
      <c r="F95" s="41"/>
      <c r="G95" s="40"/>
      <c r="H95" s="40"/>
      <c r="I95" s="41"/>
      <c r="J95" s="40"/>
      <c r="K95" s="41"/>
      <c r="L95" s="40"/>
      <c r="M95" s="40"/>
      <c r="N95" s="41"/>
      <c r="O95" s="40"/>
      <c r="P95" s="41"/>
      <c r="Q95" s="40"/>
      <c r="R95" s="40"/>
      <c r="S95" s="41"/>
      <c r="T95" s="40"/>
      <c r="U95" s="41"/>
      <c r="V95" s="40"/>
      <c r="W95" s="40"/>
      <c r="X95" s="41"/>
      <c r="Y95" s="40"/>
      <c r="Z95" s="41"/>
      <c r="AA95" s="40"/>
      <c r="AB95" s="40"/>
      <c r="AC95" s="41"/>
      <c r="AD95" s="40"/>
      <c r="AE95" s="41"/>
      <c r="AF95" s="40"/>
      <c r="AG95" s="40"/>
      <c r="AH95" s="40"/>
      <c r="AI95" s="40"/>
      <c r="AJ95" s="41"/>
      <c r="AK95" s="41"/>
      <c r="AL95" s="42"/>
      <c r="AM95" s="41"/>
      <c r="AN95" s="41"/>
      <c r="AO95" s="41"/>
      <c r="AP95" s="42"/>
      <c r="AQ95" s="41"/>
      <c r="AR95" s="41"/>
      <c r="AS95" s="41"/>
      <c r="AT95" s="42"/>
      <c r="AU95" s="41"/>
      <c r="AV95" s="41"/>
      <c r="AW95" s="41"/>
      <c r="AX95" s="41"/>
      <c r="AY95" s="43"/>
    </row>
    <row r="96" spans="2:51" ht="21.75" customHeight="1">
      <c r="B96" s="35"/>
      <c r="C96" s="40"/>
      <c r="D96" s="41"/>
      <c r="E96" s="40"/>
      <c r="F96" s="41"/>
      <c r="G96" s="40"/>
      <c r="H96" s="40"/>
      <c r="I96" s="41"/>
      <c r="J96" s="40"/>
      <c r="K96" s="41"/>
      <c r="L96" s="40"/>
      <c r="M96" s="40"/>
      <c r="N96" s="41"/>
      <c r="O96" s="40"/>
      <c r="P96" s="41"/>
      <c r="Q96" s="40"/>
      <c r="R96" s="40"/>
      <c r="S96" s="41"/>
      <c r="T96" s="40"/>
      <c r="U96" s="41"/>
      <c r="V96" s="40"/>
      <c r="W96" s="40"/>
      <c r="X96" s="41"/>
      <c r="Y96" s="40"/>
      <c r="Z96" s="41"/>
      <c r="AA96" s="40"/>
      <c r="AB96" s="40"/>
      <c r="AC96" s="41"/>
      <c r="AD96" s="40"/>
      <c r="AE96" s="41"/>
      <c r="AF96" s="40"/>
      <c r="AG96" s="40"/>
      <c r="AH96" s="40"/>
      <c r="AI96" s="40"/>
      <c r="AJ96" s="41"/>
      <c r="AK96" s="41"/>
      <c r="AL96" s="42"/>
      <c r="AM96" s="41"/>
      <c r="AN96" s="41"/>
      <c r="AO96" s="41"/>
      <c r="AP96" s="42"/>
      <c r="AQ96" s="41"/>
      <c r="AR96" s="41"/>
      <c r="AS96" s="41"/>
      <c r="AT96" s="42"/>
      <c r="AU96" s="41"/>
      <c r="AV96" s="41"/>
      <c r="AW96" s="41"/>
      <c r="AX96" s="41"/>
      <c r="AY96" s="43"/>
    </row>
    <row r="97" spans="2:51" ht="21.75" customHeight="1">
      <c r="B97" s="35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40"/>
      <c r="AJ97" s="41"/>
      <c r="AK97" s="41"/>
      <c r="AL97" s="42"/>
      <c r="AM97" s="41"/>
      <c r="AN97" s="41"/>
      <c r="AO97" s="41"/>
      <c r="AP97" s="42"/>
      <c r="AQ97" s="41"/>
      <c r="AR97" s="41"/>
      <c r="AS97" s="41"/>
      <c r="AT97" s="42"/>
      <c r="AU97" s="41"/>
      <c r="AV97" s="42"/>
      <c r="AW97" s="42"/>
      <c r="AX97" s="42"/>
      <c r="AY97" s="43"/>
    </row>
    <row r="98" spans="2:51" ht="21.75" customHeight="1">
      <c r="B98" s="35"/>
      <c r="C98" s="40"/>
      <c r="D98" s="41"/>
      <c r="E98" s="40"/>
      <c r="F98" s="41"/>
      <c r="G98" s="40"/>
      <c r="H98" s="40"/>
      <c r="I98" s="41"/>
      <c r="J98" s="40"/>
      <c r="K98" s="41"/>
      <c r="L98" s="40"/>
      <c r="M98" s="40"/>
      <c r="N98" s="41"/>
      <c r="O98" s="40"/>
      <c r="P98" s="41"/>
      <c r="Q98" s="40"/>
      <c r="R98" s="40"/>
      <c r="S98" s="41"/>
      <c r="T98" s="40"/>
      <c r="U98" s="41"/>
      <c r="V98" s="40"/>
      <c r="W98" s="40"/>
      <c r="X98" s="41"/>
      <c r="Y98" s="40"/>
      <c r="Z98" s="41"/>
      <c r="AA98" s="40"/>
      <c r="AB98" s="40"/>
      <c r="AC98" s="41"/>
      <c r="AD98" s="40"/>
      <c r="AE98" s="41"/>
      <c r="AF98" s="40"/>
      <c r="AG98" s="40"/>
      <c r="AH98" s="40"/>
      <c r="AI98" s="40"/>
      <c r="AJ98" s="41"/>
      <c r="AK98" s="41"/>
      <c r="AL98" s="42"/>
      <c r="AM98" s="41"/>
      <c r="AN98" s="41"/>
      <c r="AO98" s="41"/>
      <c r="AP98" s="42"/>
      <c r="AQ98" s="41"/>
      <c r="AR98" s="41"/>
      <c r="AS98" s="41"/>
      <c r="AT98" s="42"/>
      <c r="AU98" s="41"/>
      <c r="AV98" s="41"/>
      <c r="AW98" s="41"/>
      <c r="AX98" s="41"/>
      <c r="AY98" s="43"/>
    </row>
    <row r="99" spans="2:51" ht="21.75" customHeight="1">
      <c r="B99" s="35"/>
      <c r="C99" s="40"/>
      <c r="D99" s="41"/>
      <c r="E99" s="40"/>
      <c r="F99" s="41"/>
      <c r="G99" s="40"/>
      <c r="H99" s="40"/>
      <c r="I99" s="41"/>
      <c r="J99" s="40"/>
      <c r="K99" s="41"/>
      <c r="L99" s="40"/>
      <c r="M99" s="40"/>
      <c r="N99" s="41"/>
      <c r="O99" s="40"/>
      <c r="P99" s="41"/>
      <c r="Q99" s="40"/>
      <c r="R99" s="40"/>
      <c r="S99" s="41"/>
      <c r="T99" s="40"/>
      <c r="U99" s="41"/>
      <c r="V99" s="40"/>
      <c r="W99" s="40"/>
      <c r="X99" s="41"/>
      <c r="Y99" s="40"/>
      <c r="Z99" s="41"/>
      <c r="AA99" s="40"/>
      <c r="AB99" s="40"/>
      <c r="AC99" s="41"/>
      <c r="AD99" s="40"/>
      <c r="AE99" s="41"/>
      <c r="AF99" s="40"/>
      <c r="AG99" s="40"/>
      <c r="AH99" s="40"/>
      <c r="AI99" s="40"/>
      <c r="AJ99" s="41"/>
      <c r="AK99" s="41"/>
      <c r="AL99" s="42"/>
      <c r="AM99" s="41"/>
      <c r="AN99" s="41"/>
      <c r="AO99" s="41"/>
      <c r="AP99" s="42"/>
      <c r="AQ99" s="41"/>
      <c r="AR99" s="41"/>
      <c r="AS99" s="41"/>
      <c r="AT99" s="42"/>
      <c r="AU99" s="41"/>
      <c r="AV99" s="41"/>
      <c r="AW99" s="41"/>
      <c r="AX99" s="41"/>
      <c r="AY99" s="43"/>
    </row>
    <row r="100" spans="2:51" ht="21.75" customHeight="1">
      <c r="B100" s="35"/>
      <c r="C100" s="40"/>
      <c r="D100" s="41"/>
      <c r="E100" s="40"/>
      <c r="F100" s="41"/>
      <c r="G100" s="40"/>
      <c r="H100" s="40"/>
      <c r="I100" s="41"/>
      <c r="J100" s="40"/>
      <c r="K100" s="41"/>
      <c r="L100" s="40"/>
      <c r="M100" s="40"/>
      <c r="N100" s="41"/>
      <c r="O100" s="40"/>
      <c r="P100" s="41"/>
      <c r="Q100" s="40"/>
      <c r="R100" s="40"/>
      <c r="S100" s="41"/>
      <c r="T100" s="40"/>
      <c r="U100" s="41"/>
      <c r="V100" s="40"/>
      <c r="W100" s="40"/>
      <c r="X100" s="41"/>
      <c r="Y100" s="40"/>
      <c r="Z100" s="41"/>
      <c r="AA100" s="40"/>
      <c r="AB100" s="40"/>
      <c r="AC100" s="41"/>
      <c r="AD100" s="40"/>
      <c r="AE100" s="41"/>
      <c r="AF100" s="40"/>
      <c r="AG100" s="40"/>
      <c r="AH100" s="40"/>
      <c r="AI100" s="40"/>
      <c r="AJ100" s="41"/>
      <c r="AK100" s="41"/>
      <c r="AL100" s="42"/>
      <c r="AM100" s="41"/>
      <c r="AN100" s="41"/>
      <c r="AO100" s="41"/>
      <c r="AP100" s="42"/>
      <c r="AQ100" s="41"/>
      <c r="AR100" s="41"/>
      <c r="AS100" s="41"/>
      <c r="AT100" s="42"/>
      <c r="AU100" s="41"/>
      <c r="AV100" s="41"/>
      <c r="AW100" s="41"/>
      <c r="AX100" s="41"/>
      <c r="AY100" s="43"/>
    </row>
    <row r="101" spans="2:51" ht="21.75" customHeight="1">
      <c r="B101" s="35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40"/>
      <c r="AJ101" s="41"/>
      <c r="AK101" s="41"/>
      <c r="AL101" s="42"/>
      <c r="AM101" s="41"/>
      <c r="AN101" s="41"/>
      <c r="AO101" s="41"/>
      <c r="AP101" s="42"/>
      <c r="AQ101" s="41"/>
      <c r="AR101" s="41"/>
      <c r="AS101" s="41"/>
      <c r="AT101" s="42"/>
      <c r="AU101" s="41"/>
      <c r="AV101" s="42"/>
      <c r="AW101" s="42"/>
      <c r="AX101" s="42"/>
      <c r="AY101" s="43"/>
    </row>
    <row r="102" spans="2:51" ht="21.75" customHeight="1">
      <c r="B102" s="35"/>
      <c r="C102" s="40"/>
      <c r="D102" s="41"/>
      <c r="E102" s="40"/>
      <c r="F102" s="41"/>
      <c r="G102" s="40"/>
      <c r="H102" s="40"/>
      <c r="I102" s="41"/>
      <c r="J102" s="40"/>
      <c r="K102" s="41"/>
      <c r="L102" s="40"/>
      <c r="M102" s="40"/>
      <c r="N102" s="41"/>
      <c r="O102" s="40"/>
      <c r="P102" s="41"/>
      <c r="Q102" s="40"/>
      <c r="R102" s="40"/>
      <c r="S102" s="41"/>
      <c r="T102" s="40"/>
      <c r="U102" s="41"/>
      <c r="V102" s="40"/>
      <c r="W102" s="40"/>
      <c r="X102" s="41"/>
      <c r="Y102" s="40"/>
      <c r="Z102" s="41"/>
      <c r="AA102" s="40"/>
      <c r="AB102" s="40"/>
      <c r="AC102" s="41"/>
      <c r="AD102" s="40"/>
      <c r="AE102" s="41"/>
      <c r="AF102" s="40"/>
      <c r="AG102" s="40"/>
      <c r="AH102" s="40"/>
      <c r="AI102" s="40"/>
      <c r="AJ102" s="41"/>
      <c r="AK102" s="41"/>
      <c r="AL102" s="42"/>
      <c r="AM102" s="41"/>
      <c r="AN102" s="41"/>
      <c r="AO102" s="41"/>
      <c r="AP102" s="42"/>
      <c r="AQ102" s="41"/>
      <c r="AR102" s="41"/>
      <c r="AS102" s="41"/>
      <c r="AT102" s="42"/>
      <c r="AU102" s="41"/>
      <c r="AV102" s="41"/>
      <c r="AW102" s="41"/>
      <c r="AX102" s="41"/>
      <c r="AY102" s="43"/>
    </row>
    <row r="103" spans="2:51" ht="21.75" customHeight="1">
      <c r="B103" s="35"/>
      <c r="C103" s="40"/>
      <c r="D103" s="41"/>
      <c r="E103" s="40"/>
      <c r="F103" s="41"/>
      <c r="G103" s="40"/>
      <c r="H103" s="40"/>
      <c r="I103" s="41"/>
      <c r="J103" s="40"/>
      <c r="K103" s="41"/>
      <c r="L103" s="40"/>
      <c r="M103" s="40"/>
      <c r="N103" s="41"/>
      <c r="O103" s="40"/>
      <c r="P103" s="41"/>
      <c r="Q103" s="40"/>
      <c r="R103" s="40"/>
      <c r="S103" s="41"/>
      <c r="T103" s="40"/>
      <c r="U103" s="41"/>
      <c r="V103" s="40"/>
      <c r="W103" s="40"/>
      <c r="X103" s="41"/>
      <c r="Y103" s="40"/>
      <c r="Z103" s="41"/>
      <c r="AA103" s="40"/>
      <c r="AB103" s="40"/>
      <c r="AC103" s="41"/>
      <c r="AD103" s="40"/>
      <c r="AE103" s="41"/>
      <c r="AF103" s="40"/>
      <c r="AG103" s="40"/>
      <c r="AH103" s="40"/>
      <c r="AI103" s="40"/>
      <c r="AJ103" s="41"/>
      <c r="AK103" s="41"/>
      <c r="AL103" s="42"/>
      <c r="AM103" s="41"/>
      <c r="AN103" s="41"/>
      <c r="AO103" s="41"/>
      <c r="AP103" s="42"/>
      <c r="AQ103" s="41"/>
      <c r="AR103" s="41"/>
      <c r="AS103" s="41"/>
      <c r="AT103" s="42"/>
      <c r="AU103" s="41"/>
      <c r="AV103" s="41"/>
      <c r="AW103" s="41"/>
      <c r="AX103" s="41"/>
      <c r="AY103" s="43"/>
    </row>
    <row r="104" spans="2:51" ht="21.75" customHeight="1">
      <c r="B104" s="35"/>
      <c r="C104" s="40"/>
      <c r="D104" s="41"/>
      <c r="E104" s="40"/>
      <c r="F104" s="41"/>
      <c r="G104" s="40"/>
      <c r="H104" s="40"/>
      <c r="I104" s="41"/>
      <c r="J104" s="40"/>
      <c r="K104" s="41"/>
      <c r="L104" s="40"/>
      <c r="M104" s="40"/>
      <c r="N104" s="41"/>
      <c r="O104" s="40"/>
      <c r="P104" s="41"/>
      <c r="Q104" s="40"/>
      <c r="R104" s="40"/>
      <c r="S104" s="41"/>
      <c r="T104" s="40"/>
      <c r="U104" s="41"/>
      <c r="V104" s="40"/>
      <c r="W104" s="40"/>
      <c r="X104" s="41"/>
      <c r="Y104" s="40"/>
      <c r="Z104" s="41"/>
      <c r="AA104" s="40"/>
      <c r="AB104" s="40"/>
      <c r="AC104" s="41"/>
      <c r="AD104" s="40"/>
      <c r="AE104" s="41"/>
      <c r="AF104" s="40"/>
      <c r="AG104" s="40"/>
      <c r="AH104" s="40"/>
      <c r="AI104" s="40"/>
      <c r="AJ104" s="41"/>
      <c r="AK104" s="41"/>
      <c r="AL104" s="42"/>
      <c r="AM104" s="41"/>
      <c r="AN104" s="41"/>
      <c r="AO104" s="41"/>
      <c r="AP104" s="42"/>
      <c r="AQ104" s="41"/>
      <c r="AR104" s="41"/>
      <c r="AS104" s="41"/>
      <c r="AT104" s="42"/>
      <c r="AU104" s="41"/>
      <c r="AV104" s="41"/>
      <c r="AW104" s="41"/>
      <c r="AX104" s="41"/>
      <c r="AY104" s="43"/>
    </row>
    <row r="105" spans="2:51" ht="21.75" customHeight="1">
      <c r="B105" s="35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40"/>
      <c r="AJ105" s="41"/>
      <c r="AK105" s="41"/>
      <c r="AL105" s="42"/>
      <c r="AM105" s="41"/>
      <c r="AN105" s="41"/>
      <c r="AO105" s="41"/>
      <c r="AP105" s="42"/>
      <c r="AQ105" s="41"/>
      <c r="AR105" s="41"/>
      <c r="AS105" s="41"/>
      <c r="AT105" s="42"/>
      <c r="AU105" s="41"/>
      <c r="AV105" s="42"/>
      <c r="AW105" s="42"/>
      <c r="AX105" s="42"/>
      <c r="AY105" s="43"/>
    </row>
    <row r="106" spans="2:51" ht="21.75" customHeight="1">
      <c r="B106" s="35"/>
      <c r="C106" s="40"/>
      <c r="D106" s="41"/>
      <c r="E106" s="40"/>
      <c r="F106" s="41"/>
      <c r="G106" s="40"/>
      <c r="H106" s="40"/>
      <c r="I106" s="41"/>
      <c r="J106" s="40"/>
      <c r="K106" s="41"/>
      <c r="L106" s="40"/>
      <c r="M106" s="40"/>
      <c r="N106" s="41"/>
      <c r="O106" s="40"/>
      <c r="P106" s="41"/>
      <c r="Q106" s="40"/>
      <c r="R106" s="40"/>
      <c r="S106" s="41"/>
      <c r="T106" s="40"/>
      <c r="U106" s="41"/>
      <c r="V106" s="40"/>
      <c r="W106" s="40"/>
      <c r="X106" s="41"/>
      <c r="Y106" s="40"/>
      <c r="Z106" s="41"/>
      <c r="AA106" s="40"/>
      <c r="AB106" s="40"/>
      <c r="AC106" s="41"/>
      <c r="AD106" s="40"/>
      <c r="AE106" s="41"/>
      <c r="AF106" s="40"/>
      <c r="AG106" s="40"/>
      <c r="AH106" s="40"/>
      <c r="AI106" s="40"/>
      <c r="AJ106" s="41"/>
      <c r="AK106" s="41"/>
      <c r="AL106" s="42"/>
      <c r="AM106" s="41"/>
      <c r="AN106" s="41"/>
      <c r="AO106" s="41"/>
      <c r="AP106" s="42"/>
      <c r="AQ106" s="41"/>
      <c r="AR106" s="41"/>
      <c r="AS106" s="41"/>
      <c r="AT106" s="42"/>
      <c r="AU106" s="41"/>
      <c r="AV106" s="41"/>
      <c r="AW106" s="41"/>
      <c r="AX106" s="41"/>
      <c r="AY106" s="43"/>
    </row>
    <row r="107" spans="2:51" ht="21.75" customHeight="1">
      <c r="B107" s="35"/>
      <c r="C107" s="40"/>
      <c r="D107" s="41"/>
      <c r="E107" s="40"/>
      <c r="F107" s="41"/>
      <c r="G107" s="40"/>
      <c r="H107" s="40"/>
      <c r="I107" s="41"/>
      <c r="J107" s="40"/>
      <c r="K107" s="41"/>
      <c r="L107" s="40"/>
      <c r="M107" s="40"/>
      <c r="N107" s="41"/>
      <c r="O107" s="40"/>
      <c r="P107" s="41"/>
      <c r="Q107" s="40"/>
      <c r="R107" s="40"/>
      <c r="S107" s="41"/>
      <c r="T107" s="40"/>
      <c r="U107" s="41"/>
      <c r="V107" s="40"/>
      <c r="W107" s="40"/>
      <c r="X107" s="41"/>
      <c r="Y107" s="40"/>
      <c r="Z107" s="41"/>
      <c r="AA107" s="40"/>
      <c r="AB107" s="40"/>
      <c r="AC107" s="41"/>
      <c r="AD107" s="40"/>
      <c r="AE107" s="41"/>
      <c r="AF107" s="40"/>
      <c r="AG107" s="40"/>
      <c r="AH107" s="40"/>
      <c r="AI107" s="40"/>
      <c r="AJ107" s="41"/>
      <c r="AK107" s="41"/>
      <c r="AL107" s="42"/>
      <c r="AM107" s="41"/>
      <c r="AN107" s="41"/>
      <c r="AO107" s="41"/>
      <c r="AP107" s="42"/>
      <c r="AQ107" s="41"/>
      <c r="AR107" s="41"/>
      <c r="AS107" s="41"/>
      <c r="AT107" s="42"/>
      <c r="AU107" s="41"/>
      <c r="AV107" s="41"/>
      <c r="AW107" s="41"/>
      <c r="AX107" s="41"/>
      <c r="AY107" s="43"/>
    </row>
    <row r="108" spans="2:51" ht="21.75" customHeight="1">
      <c r="B108" s="35"/>
      <c r="C108" s="40"/>
      <c r="D108" s="41"/>
      <c r="E108" s="40"/>
      <c r="F108" s="41"/>
      <c r="G108" s="40"/>
      <c r="H108" s="40"/>
      <c r="I108" s="41"/>
      <c r="J108" s="40"/>
      <c r="K108" s="41"/>
      <c r="L108" s="40"/>
      <c r="M108" s="40"/>
      <c r="N108" s="41"/>
      <c r="O108" s="40"/>
      <c r="P108" s="41"/>
      <c r="Q108" s="40"/>
      <c r="R108" s="40"/>
      <c r="S108" s="41"/>
      <c r="T108" s="40"/>
      <c r="U108" s="41"/>
      <c r="V108" s="40"/>
      <c r="W108" s="40"/>
      <c r="X108" s="41"/>
      <c r="Y108" s="40"/>
      <c r="Z108" s="41"/>
      <c r="AA108" s="40"/>
      <c r="AB108" s="40"/>
      <c r="AC108" s="41"/>
      <c r="AD108" s="40"/>
      <c r="AE108" s="41"/>
      <c r="AF108" s="40"/>
      <c r="AG108" s="40"/>
      <c r="AH108" s="40"/>
      <c r="AI108" s="40"/>
      <c r="AJ108" s="41"/>
      <c r="AK108" s="41"/>
      <c r="AL108" s="42"/>
      <c r="AM108" s="41"/>
      <c r="AN108" s="41"/>
      <c r="AO108" s="41"/>
      <c r="AP108" s="42"/>
      <c r="AQ108" s="41"/>
      <c r="AR108" s="41"/>
      <c r="AS108" s="41"/>
      <c r="AT108" s="42"/>
      <c r="AU108" s="41"/>
      <c r="AV108" s="41"/>
      <c r="AW108" s="41"/>
      <c r="AX108" s="41"/>
      <c r="AY108" s="43"/>
    </row>
    <row r="109" spans="2:51" ht="21.75" customHeight="1">
      <c r="B109" s="35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40"/>
      <c r="AJ109" s="41"/>
      <c r="AK109" s="41"/>
      <c r="AL109" s="42"/>
      <c r="AM109" s="41"/>
      <c r="AN109" s="41"/>
      <c r="AO109" s="41"/>
      <c r="AP109" s="42"/>
      <c r="AQ109" s="41"/>
      <c r="AR109" s="41"/>
      <c r="AS109" s="41"/>
      <c r="AT109" s="42"/>
      <c r="AU109" s="41"/>
      <c r="AV109" s="42"/>
      <c r="AW109" s="42"/>
      <c r="AX109" s="42"/>
      <c r="AY109" s="43"/>
    </row>
    <row r="110" spans="2:51" ht="21.75" customHeight="1">
      <c r="B110" s="35"/>
      <c r="C110" s="40"/>
      <c r="D110" s="41"/>
      <c r="E110" s="40"/>
      <c r="F110" s="41"/>
      <c r="G110" s="40"/>
      <c r="H110" s="40"/>
      <c r="I110" s="41"/>
      <c r="J110" s="40"/>
      <c r="K110" s="41"/>
      <c r="L110" s="40"/>
      <c r="M110" s="40"/>
      <c r="N110" s="41"/>
      <c r="O110" s="40"/>
      <c r="P110" s="41"/>
      <c r="Q110" s="40"/>
      <c r="R110" s="40"/>
      <c r="S110" s="41"/>
      <c r="T110" s="40"/>
      <c r="U110" s="41"/>
      <c r="V110" s="40"/>
      <c r="W110" s="40"/>
      <c r="X110" s="41"/>
      <c r="Y110" s="40"/>
      <c r="Z110" s="41"/>
      <c r="AA110" s="40"/>
      <c r="AB110" s="40"/>
      <c r="AC110" s="41"/>
      <c r="AD110" s="40"/>
      <c r="AE110" s="41"/>
      <c r="AF110" s="40"/>
      <c r="AG110" s="40"/>
      <c r="AH110" s="40"/>
      <c r="AI110" s="40"/>
      <c r="AJ110" s="41"/>
      <c r="AK110" s="41"/>
      <c r="AL110" s="42"/>
      <c r="AM110" s="41"/>
      <c r="AN110" s="41"/>
      <c r="AO110" s="41"/>
      <c r="AP110" s="42"/>
      <c r="AQ110" s="41"/>
      <c r="AR110" s="41"/>
      <c r="AS110" s="41"/>
      <c r="AT110" s="42"/>
      <c r="AU110" s="41"/>
      <c r="AV110" s="41"/>
      <c r="AW110" s="41"/>
      <c r="AX110" s="41"/>
      <c r="AY110" s="43"/>
    </row>
    <row r="111" spans="2:51" ht="21.75" customHeight="1">
      <c r="B111" s="35"/>
      <c r="C111" s="40"/>
      <c r="D111" s="41"/>
      <c r="E111" s="40"/>
      <c r="F111" s="41"/>
      <c r="G111" s="40"/>
      <c r="H111" s="40"/>
      <c r="I111" s="41"/>
      <c r="J111" s="40"/>
      <c r="K111" s="41"/>
      <c r="L111" s="40"/>
      <c r="M111" s="40"/>
      <c r="N111" s="41"/>
      <c r="O111" s="40"/>
      <c r="P111" s="41"/>
      <c r="Q111" s="40"/>
      <c r="R111" s="40"/>
      <c r="S111" s="41"/>
      <c r="T111" s="40"/>
      <c r="U111" s="41"/>
      <c r="V111" s="40"/>
      <c r="W111" s="40"/>
      <c r="X111" s="41"/>
      <c r="Y111" s="40"/>
      <c r="Z111" s="41"/>
      <c r="AA111" s="40"/>
      <c r="AB111" s="40"/>
      <c r="AC111" s="41"/>
      <c r="AD111" s="40"/>
      <c r="AE111" s="41"/>
      <c r="AF111" s="40"/>
      <c r="AG111" s="40"/>
      <c r="AH111" s="40"/>
      <c r="AI111" s="40"/>
      <c r="AJ111" s="41"/>
      <c r="AK111" s="41"/>
      <c r="AL111" s="42"/>
      <c r="AM111" s="41"/>
      <c r="AN111" s="41"/>
      <c r="AO111" s="41"/>
      <c r="AP111" s="42"/>
      <c r="AQ111" s="41"/>
      <c r="AR111" s="41"/>
      <c r="AS111" s="41"/>
      <c r="AT111" s="42"/>
      <c r="AU111" s="41"/>
      <c r="AV111" s="41"/>
      <c r="AW111" s="41"/>
      <c r="AX111" s="41"/>
      <c r="AY111" s="43"/>
    </row>
    <row r="112" spans="2:51" ht="21.75" customHeight="1">
      <c r="B112" s="35"/>
      <c r="C112" s="40"/>
      <c r="D112" s="41"/>
      <c r="E112" s="40"/>
      <c r="F112" s="41"/>
      <c r="G112" s="40"/>
      <c r="H112" s="40"/>
      <c r="I112" s="41"/>
      <c r="J112" s="40"/>
      <c r="K112" s="41"/>
      <c r="L112" s="40"/>
      <c r="M112" s="40"/>
      <c r="N112" s="41"/>
      <c r="O112" s="40"/>
      <c r="P112" s="41"/>
      <c r="Q112" s="40"/>
      <c r="R112" s="40"/>
      <c r="S112" s="41"/>
      <c r="T112" s="40"/>
      <c r="U112" s="41"/>
      <c r="V112" s="40"/>
      <c r="W112" s="40"/>
      <c r="X112" s="41"/>
      <c r="Y112" s="40"/>
      <c r="Z112" s="41"/>
      <c r="AA112" s="40"/>
      <c r="AB112" s="40"/>
      <c r="AC112" s="41"/>
      <c r="AD112" s="40"/>
      <c r="AE112" s="41"/>
      <c r="AF112" s="40"/>
      <c r="AG112" s="40"/>
      <c r="AH112" s="40"/>
      <c r="AI112" s="40"/>
      <c r="AJ112" s="41"/>
      <c r="AK112" s="41"/>
      <c r="AL112" s="42"/>
      <c r="AM112" s="41"/>
      <c r="AN112" s="41"/>
      <c r="AO112" s="41"/>
      <c r="AP112" s="42"/>
      <c r="AQ112" s="41"/>
      <c r="AR112" s="41"/>
      <c r="AS112" s="41"/>
      <c r="AT112" s="42"/>
      <c r="AU112" s="41"/>
      <c r="AV112" s="41"/>
      <c r="AW112" s="41"/>
      <c r="AX112" s="41"/>
      <c r="AY112" s="43"/>
    </row>
    <row r="113" spans="2:51" ht="24.75" customHeight="1"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2"/>
      <c r="AH113" s="32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</row>
    <row r="114" spans="2:51" ht="24.75" customHeight="1"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</row>
    <row r="115" spans="2:51" ht="24.75" customHeight="1"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4"/>
      <c r="AJ115" s="36"/>
      <c r="AK115" s="36"/>
      <c r="AL115" s="36"/>
      <c r="AM115" s="37"/>
      <c r="AN115" s="36"/>
      <c r="AO115" s="36"/>
      <c r="AP115" s="36"/>
      <c r="AQ115" s="37"/>
      <c r="AR115" s="36"/>
      <c r="AS115" s="36"/>
      <c r="AT115" s="36"/>
      <c r="AU115" s="37"/>
      <c r="AV115" s="36"/>
      <c r="AW115" s="36"/>
      <c r="AX115" s="36"/>
      <c r="AY115" s="38"/>
    </row>
    <row r="116" spans="2:51" ht="24.75" customHeight="1"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4"/>
      <c r="AJ116" s="36"/>
      <c r="AK116" s="36"/>
      <c r="AL116" s="36"/>
      <c r="AM116" s="37"/>
      <c r="AN116" s="36"/>
      <c r="AO116" s="36"/>
      <c r="AP116" s="36"/>
      <c r="AQ116" s="37"/>
      <c r="AR116" s="36"/>
      <c r="AS116" s="36"/>
      <c r="AT116" s="36"/>
      <c r="AU116" s="37"/>
      <c r="AV116" s="36"/>
      <c r="AW116" s="36"/>
      <c r="AX116" s="36"/>
      <c r="AY116" s="38"/>
    </row>
    <row r="117" spans="2:51" ht="21.75" customHeight="1">
      <c r="B117" s="35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40"/>
      <c r="AJ117" s="41"/>
      <c r="AK117" s="41"/>
      <c r="AL117" s="42"/>
      <c r="AM117" s="41"/>
      <c r="AN117" s="41"/>
      <c r="AO117" s="41"/>
      <c r="AP117" s="42"/>
      <c r="AQ117" s="41"/>
      <c r="AR117" s="41"/>
      <c r="AS117" s="41"/>
      <c r="AT117" s="42"/>
      <c r="AU117" s="41"/>
      <c r="AV117" s="42"/>
      <c r="AW117" s="42"/>
      <c r="AX117" s="42"/>
      <c r="AY117" s="43"/>
    </row>
    <row r="118" spans="2:51" ht="21.75" customHeight="1">
      <c r="B118" s="35"/>
      <c r="C118" s="40"/>
      <c r="D118" s="41"/>
      <c r="E118" s="40"/>
      <c r="F118" s="41"/>
      <c r="G118" s="40"/>
      <c r="H118" s="40"/>
      <c r="I118" s="41"/>
      <c r="J118" s="40"/>
      <c r="K118" s="41"/>
      <c r="L118" s="40"/>
      <c r="M118" s="40"/>
      <c r="N118" s="41"/>
      <c r="O118" s="40"/>
      <c r="P118" s="41"/>
      <c r="Q118" s="40"/>
      <c r="R118" s="40"/>
      <c r="S118" s="41"/>
      <c r="T118" s="40"/>
      <c r="U118" s="41"/>
      <c r="V118" s="40"/>
      <c r="W118" s="40"/>
      <c r="X118" s="41"/>
      <c r="Y118" s="40"/>
      <c r="Z118" s="41"/>
      <c r="AA118" s="40"/>
      <c r="AB118" s="40"/>
      <c r="AC118" s="41"/>
      <c r="AD118" s="40"/>
      <c r="AE118" s="41"/>
      <c r="AF118" s="40"/>
      <c r="AG118" s="40"/>
      <c r="AH118" s="40"/>
      <c r="AI118" s="40"/>
      <c r="AJ118" s="41"/>
      <c r="AK118" s="41"/>
      <c r="AL118" s="42"/>
      <c r="AM118" s="41"/>
      <c r="AN118" s="41"/>
      <c r="AO118" s="41"/>
      <c r="AP118" s="42"/>
      <c r="AQ118" s="41"/>
      <c r="AR118" s="41"/>
      <c r="AS118" s="41"/>
      <c r="AT118" s="42"/>
      <c r="AU118" s="41"/>
      <c r="AV118" s="41"/>
      <c r="AW118" s="41"/>
      <c r="AX118" s="41"/>
      <c r="AY118" s="43"/>
    </row>
    <row r="119" spans="2:51" ht="21.75" customHeight="1">
      <c r="B119" s="35"/>
      <c r="C119" s="40"/>
      <c r="D119" s="41"/>
      <c r="E119" s="40"/>
      <c r="F119" s="41"/>
      <c r="G119" s="40"/>
      <c r="H119" s="40"/>
      <c r="I119" s="41"/>
      <c r="J119" s="40"/>
      <c r="K119" s="41"/>
      <c r="L119" s="40"/>
      <c r="M119" s="40"/>
      <c r="N119" s="41"/>
      <c r="O119" s="40"/>
      <c r="P119" s="41"/>
      <c r="Q119" s="40"/>
      <c r="R119" s="40"/>
      <c r="S119" s="41"/>
      <c r="T119" s="40"/>
      <c r="U119" s="41"/>
      <c r="V119" s="40"/>
      <c r="W119" s="40"/>
      <c r="X119" s="41"/>
      <c r="Y119" s="40"/>
      <c r="Z119" s="41"/>
      <c r="AA119" s="40"/>
      <c r="AB119" s="40"/>
      <c r="AC119" s="41"/>
      <c r="AD119" s="40"/>
      <c r="AE119" s="41"/>
      <c r="AF119" s="40"/>
      <c r="AG119" s="40"/>
      <c r="AH119" s="40"/>
      <c r="AI119" s="40"/>
      <c r="AJ119" s="41"/>
      <c r="AK119" s="41"/>
      <c r="AL119" s="42"/>
      <c r="AM119" s="41"/>
      <c r="AN119" s="41"/>
      <c r="AO119" s="41"/>
      <c r="AP119" s="42"/>
      <c r="AQ119" s="41"/>
      <c r="AR119" s="41"/>
      <c r="AS119" s="41"/>
      <c r="AT119" s="42"/>
      <c r="AU119" s="41"/>
      <c r="AV119" s="41"/>
      <c r="AW119" s="41"/>
      <c r="AX119" s="41"/>
      <c r="AY119" s="43"/>
    </row>
    <row r="120" spans="2:51" ht="21.75" customHeight="1">
      <c r="B120" s="35"/>
      <c r="C120" s="40"/>
      <c r="D120" s="41"/>
      <c r="E120" s="40"/>
      <c r="F120" s="41"/>
      <c r="G120" s="40"/>
      <c r="H120" s="40"/>
      <c r="I120" s="41"/>
      <c r="J120" s="40"/>
      <c r="K120" s="41"/>
      <c r="L120" s="40"/>
      <c r="M120" s="40"/>
      <c r="N120" s="41"/>
      <c r="O120" s="40"/>
      <c r="P120" s="41"/>
      <c r="Q120" s="40"/>
      <c r="R120" s="40"/>
      <c r="S120" s="41"/>
      <c r="T120" s="40"/>
      <c r="U120" s="41"/>
      <c r="V120" s="40"/>
      <c r="W120" s="40"/>
      <c r="X120" s="41"/>
      <c r="Y120" s="40"/>
      <c r="Z120" s="41"/>
      <c r="AA120" s="40"/>
      <c r="AB120" s="40"/>
      <c r="AC120" s="41"/>
      <c r="AD120" s="40"/>
      <c r="AE120" s="41"/>
      <c r="AF120" s="40"/>
      <c r="AG120" s="40"/>
      <c r="AH120" s="40"/>
      <c r="AI120" s="40"/>
      <c r="AJ120" s="41"/>
      <c r="AK120" s="41"/>
      <c r="AL120" s="42"/>
      <c r="AM120" s="41"/>
      <c r="AN120" s="41"/>
      <c r="AO120" s="41"/>
      <c r="AP120" s="42"/>
      <c r="AQ120" s="41"/>
      <c r="AR120" s="41"/>
      <c r="AS120" s="41"/>
      <c r="AT120" s="42"/>
      <c r="AU120" s="41"/>
      <c r="AV120" s="41"/>
      <c r="AW120" s="41"/>
      <c r="AX120" s="41"/>
      <c r="AY120" s="43"/>
    </row>
    <row r="121" spans="2:51" ht="21.75" customHeight="1">
      <c r="B121" s="35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40"/>
      <c r="AJ121" s="41"/>
      <c r="AK121" s="41"/>
      <c r="AL121" s="42"/>
      <c r="AM121" s="41"/>
      <c r="AN121" s="41"/>
      <c r="AO121" s="41"/>
      <c r="AP121" s="42"/>
      <c r="AQ121" s="41"/>
      <c r="AR121" s="41"/>
      <c r="AS121" s="41"/>
      <c r="AT121" s="42"/>
      <c r="AU121" s="41"/>
      <c r="AV121" s="42"/>
      <c r="AW121" s="42"/>
      <c r="AX121" s="42"/>
      <c r="AY121" s="43"/>
    </row>
    <row r="122" spans="2:51" ht="21.75" customHeight="1">
      <c r="B122" s="35"/>
      <c r="C122" s="40"/>
      <c r="D122" s="41"/>
      <c r="E122" s="40"/>
      <c r="F122" s="41"/>
      <c r="G122" s="40"/>
      <c r="H122" s="40"/>
      <c r="I122" s="41"/>
      <c r="J122" s="40"/>
      <c r="K122" s="41"/>
      <c r="L122" s="40"/>
      <c r="M122" s="40"/>
      <c r="N122" s="41"/>
      <c r="O122" s="40"/>
      <c r="P122" s="41"/>
      <c r="Q122" s="40"/>
      <c r="R122" s="40"/>
      <c r="S122" s="41"/>
      <c r="T122" s="40"/>
      <c r="U122" s="41"/>
      <c r="V122" s="40"/>
      <c r="W122" s="40"/>
      <c r="X122" s="41"/>
      <c r="Y122" s="40"/>
      <c r="Z122" s="41"/>
      <c r="AA122" s="40"/>
      <c r="AB122" s="40"/>
      <c r="AC122" s="41"/>
      <c r="AD122" s="40"/>
      <c r="AE122" s="41"/>
      <c r="AF122" s="40"/>
      <c r="AG122" s="40"/>
      <c r="AH122" s="40"/>
      <c r="AI122" s="40"/>
      <c r="AJ122" s="41"/>
      <c r="AK122" s="41"/>
      <c r="AL122" s="42"/>
      <c r="AM122" s="41"/>
      <c r="AN122" s="41"/>
      <c r="AO122" s="41"/>
      <c r="AP122" s="42"/>
      <c r="AQ122" s="41"/>
      <c r="AR122" s="41"/>
      <c r="AS122" s="41"/>
      <c r="AT122" s="42"/>
      <c r="AU122" s="41"/>
      <c r="AV122" s="41"/>
      <c r="AW122" s="41"/>
      <c r="AX122" s="41"/>
      <c r="AY122" s="43"/>
    </row>
    <row r="123" spans="2:51" ht="21.75" customHeight="1">
      <c r="B123" s="35"/>
      <c r="C123" s="40"/>
      <c r="D123" s="41"/>
      <c r="E123" s="40"/>
      <c r="F123" s="41"/>
      <c r="G123" s="40"/>
      <c r="H123" s="40"/>
      <c r="I123" s="41"/>
      <c r="J123" s="40"/>
      <c r="K123" s="41"/>
      <c r="L123" s="40"/>
      <c r="M123" s="40"/>
      <c r="N123" s="41"/>
      <c r="O123" s="40"/>
      <c r="P123" s="41"/>
      <c r="Q123" s="40"/>
      <c r="R123" s="40"/>
      <c r="S123" s="41"/>
      <c r="T123" s="40"/>
      <c r="U123" s="41"/>
      <c r="V123" s="40"/>
      <c r="W123" s="40"/>
      <c r="X123" s="41"/>
      <c r="Y123" s="40"/>
      <c r="Z123" s="41"/>
      <c r="AA123" s="40"/>
      <c r="AB123" s="40"/>
      <c r="AC123" s="41"/>
      <c r="AD123" s="40"/>
      <c r="AE123" s="41"/>
      <c r="AF123" s="40"/>
      <c r="AG123" s="40"/>
      <c r="AH123" s="40"/>
      <c r="AI123" s="40"/>
      <c r="AJ123" s="41"/>
      <c r="AK123" s="41"/>
      <c r="AL123" s="42"/>
      <c r="AM123" s="41"/>
      <c r="AN123" s="41"/>
      <c r="AO123" s="41"/>
      <c r="AP123" s="42"/>
      <c r="AQ123" s="41"/>
      <c r="AR123" s="41"/>
      <c r="AS123" s="41"/>
      <c r="AT123" s="42"/>
      <c r="AU123" s="41"/>
      <c r="AV123" s="41"/>
      <c r="AW123" s="41"/>
      <c r="AX123" s="41"/>
      <c r="AY123" s="43"/>
    </row>
    <row r="124" spans="2:51" ht="21.75" customHeight="1">
      <c r="B124" s="35"/>
      <c r="C124" s="40"/>
      <c r="D124" s="41"/>
      <c r="E124" s="40"/>
      <c r="F124" s="41"/>
      <c r="G124" s="40"/>
      <c r="H124" s="40"/>
      <c r="I124" s="41"/>
      <c r="J124" s="40"/>
      <c r="K124" s="41"/>
      <c r="L124" s="40"/>
      <c r="M124" s="40"/>
      <c r="N124" s="41"/>
      <c r="O124" s="40"/>
      <c r="P124" s="41"/>
      <c r="Q124" s="40"/>
      <c r="R124" s="40"/>
      <c r="S124" s="41"/>
      <c r="T124" s="40"/>
      <c r="U124" s="41"/>
      <c r="V124" s="40"/>
      <c r="W124" s="40"/>
      <c r="X124" s="41"/>
      <c r="Y124" s="40"/>
      <c r="Z124" s="41"/>
      <c r="AA124" s="40"/>
      <c r="AB124" s="40"/>
      <c r="AC124" s="41"/>
      <c r="AD124" s="40"/>
      <c r="AE124" s="41"/>
      <c r="AF124" s="40"/>
      <c r="AG124" s="40"/>
      <c r="AH124" s="40"/>
      <c r="AI124" s="40"/>
      <c r="AJ124" s="41"/>
      <c r="AK124" s="41"/>
      <c r="AL124" s="42"/>
      <c r="AM124" s="41"/>
      <c r="AN124" s="41"/>
      <c r="AO124" s="41"/>
      <c r="AP124" s="42"/>
      <c r="AQ124" s="41"/>
      <c r="AR124" s="41"/>
      <c r="AS124" s="41"/>
      <c r="AT124" s="42"/>
      <c r="AU124" s="41"/>
      <c r="AV124" s="41"/>
      <c r="AW124" s="41"/>
      <c r="AX124" s="41"/>
      <c r="AY124" s="43"/>
    </row>
    <row r="125" spans="2:51" ht="21.75" customHeight="1">
      <c r="B125" s="35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40"/>
      <c r="AJ125" s="41"/>
      <c r="AK125" s="41"/>
      <c r="AL125" s="42"/>
      <c r="AM125" s="41"/>
      <c r="AN125" s="41"/>
      <c r="AO125" s="41"/>
      <c r="AP125" s="42"/>
      <c r="AQ125" s="41"/>
      <c r="AR125" s="41"/>
      <c r="AS125" s="41"/>
      <c r="AT125" s="42"/>
      <c r="AU125" s="41"/>
      <c r="AV125" s="42"/>
      <c r="AW125" s="42"/>
      <c r="AX125" s="42"/>
      <c r="AY125" s="43"/>
    </row>
    <row r="126" spans="2:51" ht="21.75" customHeight="1">
      <c r="B126" s="35"/>
      <c r="C126" s="40"/>
      <c r="D126" s="41"/>
      <c r="E126" s="40"/>
      <c r="F126" s="41"/>
      <c r="G126" s="40"/>
      <c r="H126" s="40"/>
      <c r="I126" s="41"/>
      <c r="J126" s="40"/>
      <c r="K126" s="41"/>
      <c r="L126" s="40"/>
      <c r="M126" s="40"/>
      <c r="N126" s="41"/>
      <c r="O126" s="40"/>
      <c r="P126" s="41"/>
      <c r="Q126" s="40"/>
      <c r="R126" s="40"/>
      <c r="S126" s="41"/>
      <c r="T126" s="40"/>
      <c r="U126" s="41"/>
      <c r="V126" s="40"/>
      <c r="W126" s="40"/>
      <c r="X126" s="41"/>
      <c r="Y126" s="40"/>
      <c r="Z126" s="41"/>
      <c r="AA126" s="40"/>
      <c r="AB126" s="40"/>
      <c r="AC126" s="41"/>
      <c r="AD126" s="40"/>
      <c r="AE126" s="41"/>
      <c r="AF126" s="40"/>
      <c r="AG126" s="40"/>
      <c r="AH126" s="40"/>
      <c r="AI126" s="40"/>
      <c r="AJ126" s="41"/>
      <c r="AK126" s="41"/>
      <c r="AL126" s="42"/>
      <c r="AM126" s="41"/>
      <c r="AN126" s="41"/>
      <c r="AO126" s="41"/>
      <c r="AP126" s="42"/>
      <c r="AQ126" s="41"/>
      <c r="AR126" s="41"/>
      <c r="AS126" s="41"/>
      <c r="AT126" s="42"/>
      <c r="AU126" s="41"/>
      <c r="AV126" s="41"/>
      <c r="AW126" s="41"/>
      <c r="AX126" s="41"/>
      <c r="AY126" s="43"/>
    </row>
    <row r="127" spans="2:51" ht="21.75" customHeight="1">
      <c r="B127" s="35"/>
      <c r="C127" s="40"/>
      <c r="D127" s="41"/>
      <c r="E127" s="40"/>
      <c r="F127" s="41"/>
      <c r="G127" s="40"/>
      <c r="H127" s="40"/>
      <c r="I127" s="41"/>
      <c r="J127" s="40"/>
      <c r="K127" s="41"/>
      <c r="L127" s="40"/>
      <c r="M127" s="40"/>
      <c r="N127" s="41"/>
      <c r="O127" s="40"/>
      <c r="P127" s="41"/>
      <c r="Q127" s="40"/>
      <c r="R127" s="40"/>
      <c r="S127" s="41"/>
      <c r="T127" s="40"/>
      <c r="U127" s="41"/>
      <c r="V127" s="40"/>
      <c r="W127" s="40"/>
      <c r="X127" s="41"/>
      <c r="Y127" s="40"/>
      <c r="Z127" s="41"/>
      <c r="AA127" s="40"/>
      <c r="AB127" s="40"/>
      <c r="AC127" s="41"/>
      <c r="AD127" s="40"/>
      <c r="AE127" s="41"/>
      <c r="AF127" s="40"/>
      <c r="AG127" s="40"/>
      <c r="AH127" s="40"/>
      <c r="AI127" s="40"/>
      <c r="AJ127" s="41"/>
      <c r="AK127" s="41"/>
      <c r="AL127" s="42"/>
      <c r="AM127" s="41"/>
      <c r="AN127" s="41"/>
      <c r="AO127" s="41"/>
      <c r="AP127" s="42"/>
      <c r="AQ127" s="41"/>
      <c r="AR127" s="41"/>
      <c r="AS127" s="41"/>
      <c r="AT127" s="42"/>
      <c r="AU127" s="41"/>
      <c r="AV127" s="41"/>
      <c r="AW127" s="41"/>
      <c r="AX127" s="41"/>
      <c r="AY127" s="43"/>
    </row>
    <row r="128" spans="2:51" ht="21.75" customHeight="1">
      <c r="B128" s="35"/>
      <c r="C128" s="40"/>
      <c r="D128" s="41"/>
      <c r="E128" s="40"/>
      <c r="F128" s="41"/>
      <c r="G128" s="40"/>
      <c r="H128" s="40"/>
      <c r="I128" s="41"/>
      <c r="J128" s="40"/>
      <c r="K128" s="41"/>
      <c r="L128" s="40"/>
      <c r="M128" s="40"/>
      <c r="N128" s="41"/>
      <c r="O128" s="40"/>
      <c r="P128" s="41"/>
      <c r="Q128" s="40"/>
      <c r="R128" s="40"/>
      <c r="S128" s="41"/>
      <c r="T128" s="40"/>
      <c r="U128" s="41"/>
      <c r="V128" s="40"/>
      <c r="W128" s="40"/>
      <c r="X128" s="41"/>
      <c r="Y128" s="40"/>
      <c r="Z128" s="41"/>
      <c r="AA128" s="40"/>
      <c r="AB128" s="40"/>
      <c r="AC128" s="41"/>
      <c r="AD128" s="40"/>
      <c r="AE128" s="41"/>
      <c r="AF128" s="40"/>
      <c r="AG128" s="40"/>
      <c r="AH128" s="40"/>
      <c r="AI128" s="40"/>
      <c r="AJ128" s="41"/>
      <c r="AK128" s="41"/>
      <c r="AL128" s="42"/>
      <c r="AM128" s="41"/>
      <c r="AN128" s="41"/>
      <c r="AO128" s="41"/>
      <c r="AP128" s="42"/>
      <c r="AQ128" s="41"/>
      <c r="AR128" s="41"/>
      <c r="AS128" s="41"/>
      <c r="AT128" s="42"/>
      <c r="AU128" s="41"/>
      <c r="AV128" s="41"/>
      <c r="AW128" s="41"/>
      <c r="AX128" s="41"/>
      <c r="AY128" s="43"/>
    </row>
    <row r="129" spans="2:51" ht="21.75" customHeight="1">
      <c r="B129" s="35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40"/>
      <c r="AJ129" s="41"/>
      <c r="AK129" s="41"/>
      <c r="AL129" s="42"/>
      <c r="AM129" s="41"/>
      <c r="AN129" s="41"/>
      <c r="AO129" s="41"/>
      <c r="AP129" s="42"/>
      <c r="AQ129" s="41"/>
      <c r="AR129" s="41"/>
      <c r="AS129" s="41"/>
      <c r="AT129" s="42"/>
      <c r="AU129" s="41"/>
      <c r="AV129" s="42"/>
      <c r="AW129" s="42"/>
      <c r="AX129" s="42"/>
      <c r="AY129" s="43"/>
    </row>
    <row r="130" spans="2:51" ht="21.75" customHeight="1">
      <c r="B130" s="35"/>
      <c r="C130" s="40"/>
      <c r="D130" s="41"/>
      <c r="E130" s="40"/>
      <c r="F130" s="41"/>
      <c r="G130" s="40"/>
      <c r="H130" s="40"/>
      <c r="I130" s="41"/>
      <c r="J130" s="40"/>
      <c r="K130" s="41"/>
      <c r="L130" s="40"/>
      <c r="M130" s="40"/>
      <c r="N130" s="41"/>
      <c r="O130" s="40"/>
      <c r="P130" s="41"/>
      <c r="Q130" s="40"/>
      <c r="R130" s="40"/>
      <c r="S130" s="41"/>
      <c r="T130" s="40"/>
      <c r="U130" s="41"/>
      <c r="V130" s="40"/>
      <c r="W130" s="40"/>
      <c r="X130" s="41"/>
      <c r="Y130" s="40"/>
      <c r="Z130" s="41"/>
      <c r="AA130" s="40"/>
      <c r="AB130" s="40"/>
      <c r="AC130" s="41"/>
      <c r="AD130" s="40"/>
      <c r="AE130" s="41"/>
      <c r="AF130" s="40"/>
      <c r="AG130" s="40"/>
      <c r="AH130" s="40"/>
      <c r="AI130" s="40"/>
      <c r="AJ130" s="41"/>
      <c r="AK130" s="41"/>
      <c r="AL130" s="42"/>
      <c r="AM130" s="41"/>
      <c r="AN130" s="41"/>
      <c r="AO130" s="41"/>
      <c r="AP130" s="42"/>
      <c r="AQ130" s="41"/>
      <c r="AR130" s="41"/>
      <c r="AS130" s="41"/>
      <c r="AT130" s="42"/>
      <c r="AU130" s="41"/>
      <c r="AV130" s="41"/>
      <c r="AW130" s="41"/>
      <c r="AX130" s="41"/>
      <c r="AY130" s="43"/>
    </row>
    <row r="131" spans="2:51" ht="21.75" customHeight="1">
      <c r="B131" s="35"/>
      <c r="C131" s="40"/>
      <c r="D131" s="41"/>
      <c r="E131" s="40"/>
      <c r="F131" s="41"/>
      <c r="G131" s="40"/>
      <c r="H131" s="40"/>
      <c r="I131" s="41"/>
      <c r="J131" s="40"/>
      <c r="K131" s="41"/>
      <c r="L131" s="40"/>
      <c r="M131" s="40"/>
      <c r="N131" s="41"/>
      <c r="O131" s="40"/>
      <c r="P131" s="41"/>
      <c r="Q131" s="40"/>
      <c r="R131" s="40"/>
      <c r="S131" s="41"/>
      <c r="T131" s="40"/>
      <c r="U131" s="41"/>
      <c r="V131" s="40"/>
      <c r="W131" s="40"/>
      <c r="X131" s="41"/>
      <c r="Y131" s="40"/>
      <c r="Z131" s="41"/>
      <c r="AA131" s="40"/>
      <c r="AB131" s="40"/>
      <c r="AC131" s="41"/>
      <c r="AD131" s="40"/>
      <c r="AE131" s="41"/>
      <c r="AF131" s="40"/>
      <c r="AG131" s="40"/>
      <c r="AH131" s="40"/>
      <c r="AI131" s="40"/>
      <c r="AJ131" s="41"/>
      <c r="AK131" s="41"/>
      <c r="AL131" s="42"/>
      <c r="AM131" s="41"/>
      <c r="AN131" s="41"/>
      <c r="AO131" s="41"/>
      <c r="AP131" s="42"/>
      <c r="AQ131" s="41"/>
      <c r="AR131" s="41"/>
      <c r="AS131" s="41"/>
      <c r="AT131" s="42"/>
      <c r="AU131" s="41"/>
      <c r="AV131" s="41"/>
      <c r="AW131" s="41"/>
      <c r="AX131" s="41"/>
      <c r="AY131" s="43"/>
    </row>
    <row r="132" spans="2:51" ht="21.75" customHeight="1">
      <c r="B132" s="35"/>
      <c r="C132" s="40"/>
      <c r="D132" s="41"/>
      <c r="E132" s="40"/>
      <c r="F132" s="41"/>
      <c r="G132" s="40"/>
      <c r="H132" s="40"/>
      <c r="I132" s="41"/>
      <c r="J132" s="40"/>
      <c r="K132" s="41"/>
      <c r="L132" s="40"/>
      <c r="M132" s="40"/>
      <c r="N132" s="41"/>
      <c r="O132" s="40"/>
      <c r="P132" s="41"/>
      <c r="Q132" s="40"/>
      <c r="R132" s="40"/>
      <c r="S132" s="41"/>
      <c r="T132" s="40"/>
      <c r="U132" s="41"/>
      <c r="V132" s="40"/>
      <c r="W132" s="40"/>
      <c r="X132" s="41"/>
      <c r="Y132" s="40"/>
      <c r="Z132" s="41"/>
      <c r="AA132" s="40"/>
      <c r="AB132" s="40"/>
      <c r="AC132" s="41"/>
      <c r="AD132" s="40"/>
      <c r="AE132" s="41"/>
      <c r="AF132" s="40"/>
      <c r="AG132" s="40"/>
      <c r="AH132" s="40"/>
      <c r="AI132" s="40"/>
      <c r="AJ132" s="41"/>
      <c r="AK132" s="41"/>
      <c r="AL132" s="42"/>
      <c r="AM132" s="41"/>
      <c r="AN132" s="41"/>
      <c r="AO132" s="41"/>
      <c r="AP132" s="42"/>
      <c r="AQ132" s="41"/>
      <c r="AR132" s="41"/>
      <c r="AS132" s="41"/>
      <c r="AT132" s="42"/>
      <c r="AU132" s="41"/>
      <c r="AV132" s="41"/>
      <c r="AW132" s="41"/>
      <c r="AX132" s="41"/>
      <c r="AY132" s="43"/>
    </row>
    <row r="133" spans="2:51" ht="21.75" customHeight="1">
      <c r="B133" s="35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40"/>
      <c r="AJ133" s="41"/>
      <c r="AK133" s="41"/>
      <c r="AL133" s="42"/>
      <c r="AM133" s="41"/>
      <c r="AN133" s="41"/>
      <c r="AO133" s="41"/>
      <c r="AP133" s="42"/>
      <c r="AQ133" s="41"/>
      <c r="AR133" s="41"/>
      <c r="AS133" s="41"/>
      <c r="AT133" s="42"/>
      <c r="AU133" s="41"/>
      <c r="AV133" s="42"/>
      <c r="AW133" s="42"/>
      <c r="AX133" s="42"/>
      <c r="AY133" s="43"/>
    </row>
    <row r="134" spans="2:51" ht="21.75" customHeight="1">
      <c r="B134" s="35"/>
      <c r="C134" s="40"/>
      <c r="D134" s="41"/>
      <c r="E134" s="40"/>
      <c r="F134" s="41"/>
      <c r="G134" s="40"/>
      <c r="H134" s="40"/>
      <c r="I134" s="41"/>
      <c r="J134" s="40"/>
      <c r="K134" s="41"/>
      <c r="L134" s="40"/>
      <c r="M134" s="40"/>
      <c r="N134" s="41"/>
      <c r="O134" s="40"/>
      <c r="P134" s="41"/>
      <c r="Q134" s="40"/>
      <c r="R134" s="40"/>
      <c r="S134" s="41"/>
      <c r="T134" s="40"/>
      <c r="U134" s="41"/>
      <c r="V134" s="40"/>
      <c r="W134" s="40"/>
      <c r="X134" s="41"/>
      <c r="Y134" s="40"/>
      <c r="Z134" s="41"/>
      <c r="AA134" s="40"/>
      <c r="AB134" s="40"/>
      <c r="AC134" s="41"/>
      <c r="AD134" s="40"/>
      <c r="AE134" s="41"/>
      <c r="AF134" s="40"/>
      <c r="AG134" s="40"/>
      <c r="AH134" s="40"/>
      <c r="AI134" s="40"/>
      <c r="AJ134" s="41"/>
      <c r="AK134" s="41"/>
      <c r="AL134" s="42"/>
      <c r="AM134" s="41"/>
      <c r="AN134" s="41"/>
      <c r="AO134" s="41"/>
      <c r="AP134" s="42"/>
      <c r="AQ134" s="41"/>
      <c r="AR134" s="41"/>
      <c r="AS134" s="41"/>
      <c r="AT134" s="42"/>
      <c r="AU134" s="41"/>
      <c r="AV134" s="41"/>
      <c r="AW134" s="41"/>
      <c r="AX134" s="41"/>
      <c r="AY134" s="43"/>
    </row>
    <row r="135" spans="2:51" ht="21.75" customHeight="1">
      <c r="B135" s="35"/>
      <c r="C135" s="40"/>
      <c r="D135" s="41"/>
      <c r="E135" s="40"/>
      <c r="F135" s="41"/>
      <c r="G135" s="40"/>
      <c r="H135" s="40"/>
      <c r="I135" s="41"/>
      <c r="J135" s="40"/>
      <c r="K135" s="41"/>
      <c r="L135" s="40"/>
      <c r="M135" s="40"/>
      <c r="N135" s="41"/>
      <c r="O135" s="40"/>
      <c r="P135" s="41"/>
      <c r="Q135" s="40"/>
      <c r="R135" s="40"/>
      <c r="S135" s="41"/>
      <c r="T135" s="40"/>
      <c r="U135" s="41"/>
      <c r="V135" s="40"/>
      <c r="W135" s="40"/>
      <c r="X135" s="41"/>
      <c r="Y135" s="40"/>
      <c r="Z135" s="41"/>
      <c r="AA135" s="40"/>
      <c r="AB135" s="40"/>
      <c r="AC135" s="41"/>
      <c r="AD135" s="40"/>
      <c r="AE135" s="41"/>
      <c r="AF135" s="40"/>
      <c r="AG135" s="40"/>
      <c r="AH135" s="40"/>
      <c r="AI135" s="40"/>
      <c r="AJ135" s="41"/>
      <c r="AK135" s="41"/>
      <c r="AL135" s="42"/>
      <c r="AM135" s="41"/>
      <c r="AN135" s="41"/>
      <c r="AO135" s="41"/>
      <c r="AP135" s="42"/>
      <c r="AQ135" s="41"/>
      <c r="AR135" s="41"/>
      <c r="AS135" s="41"/>
      <c r="AT135" s="42"/>
      <c r="AU135" s="41"/>
      <c r="AV135" s="41"/>
      <c r="AW135" s="41"/>
      <c r="AX135" s="41"/>
      <c r="AY135" s="43"/>
    </row>
    <row r="136" spans="2:51" ht="21.75" customHeight="1">
      <c r="B136" s="35"/>
      <c r="C136" s="40"/>
      <c r="D136" s="41"/>
      <c r="E136" s="40"/>
      <c r="F136" s="41"/>
      <c r="G136" s="40"/>
      <c r="H136" s="40"/>
      <c r="I136" s="41"/>
      <c r="J136" s="40"/>
      <c r="K136" s="41"/>
      <c r="L136" s="40"/>
      <c r="M136" s="40"/>
      <c r="N136" s="41"/>
      <c r="O136" s="40"/>
      <c r="P136" s="41"/>
      <c r="Q136" s="40"/>
      <c r="R136" s="40"/>
      <c r="S136" s="41"/>
      <c r="T136" s="40"/>
      <c r="U136" s="41"/>
      <c r="V136" s="40"/>
      <c r="W136" s="40"/>
      <c r="X136" s="41"/>
      <c r="Y136" s="40"/>
      <c r="Z136" s="41"/>
      <c r="AA136" s="40"/>
      <c r="AB136" s="40"/>
      <c r="AC136" s="41"/>
      <c r="AD136" s="40"/>
      <c r="AE136" s="41"/>
      <c r="AF136" s="40"/>
      <c r="AG136" s="40"/>
      <c r="AH136" s="40"/>
      <c r="AI136" s="40"/>
      <c r="AJ136" s="41"/>
      <c r="AK136" s="41"/>
      <c r="AL136" s="42"/>
      <c r="AM136" s="41"/>
      <c r="AN136" s="41"/>
      <c r="AO136" s="41"/>
      <c r="AP136" s="42"/>
      <c r="AQ136" s="41"/>
      <c r="AR136" s="41"/>
      <c r="AS136" s="41"/>
      <c r="AT136" s="42"/>
      <c r="AU136" s="41"/>
      <c r="AV136" s="41"/>
      <c r="AW136" s="41"/>
      <c r="AX136" s="41"/>
      <c r="AY136" s="43"/>
    </row>
    <row r="137" spans="2:51" ht="21.75" customHeight="1">
      <c r="B137" s="35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40"/>
      <c r="AJ137" s="41"/>
      <c r="AK137" s="41"/>
      <c r="AL137" s="42"/>
      <c r="AM137" s="41"/>
      <c r="AN137" s="41"/>
      <c r="AO137" s="41"/>
      <c r="AP137" s="42"/>
      <c r="AQ137" s="41"/>
      <c r="AR137" s="41"/>
      <c r="AS137" s="41"/>
      <c r="AT137" s="42"/>
      <c r="AU137" s="41"/>
      <c r="AV137" s="42"/>
      <c r="AW137" s="42"/>
      <c r="AX137" s="42"/>
      <c r="AY137" s="43"/>
    </row>
    <row r="138" spans="2:51" ht="21.75" customHeight="1">
      <c r="B138" s="35"/>
      <c r="C138" s="40"/>
      <c r="D138" s="41"/>
      <c r="E138" s="40"/>
      <c r="F138" s="41"/>
      <c r="G138" s="40"/>
      <c r="H138" s="40"/>
      <c r="I138" s="41"/>
      <c r="J138" s="40"/>
      <c r="K138" s="41"/>
      <c r="L138" s="40"/>
      <c r="M138" s="40"/>
      <c r="N138" s="41"/>
      <c r="O138" s="40"/>
      <c r="P138" s="41"/>
      <c r="Q138" s="40"/>
      <c r="R138" s="40"/>
      <c r="S138" s="41"/>
      <c r="T138" s="40"/>
      <c r="U138" s="41"/>
      <c r="V138" s="40"/>
      <c r="W138" s="40"/>
      <c r="X138" s="41"/>
      <c r="Y138" s="40"/>
      <c r="Z138" s="41"/>
      <c r="AA138" s="40"/>
      <c r="AB138" s="40"/>
      <c r="AC138" s="41"/>
      <c r="AD138" s="40"/>
      <c r="AE138" s="41"/>
      <c r="AF138" s="40"/>
      <c r="AG138" s="40"/>
      <c r="AH138" s="40"/>
      <c r="AI138" s="40"/>
      <c r="AJ138" s="41"/>
      <c r="AK138" s="41"/>
      <c r="AL138" s="42"/>
      <c r="AM138" s="41"/>
      <c r="AN138" s="41"/>
      <c r="AO138" s="41"/>
      <c r="AP138" s="42"/>
      <c r="AQ138" s="41"/>
      <c r="AR138" s="41"/>
      <c r="AS138" s="41"/>
      <c r="AT138" s="42"/>
      <c r="AU138" s="41"/>
      <c r="AV138" s="41"/>
      <c r="AW138" s="41"/>
      <c r="AX138" s="41"/>
      <c r="AY138" s="43"/>
    </row>
    <row r="139" spans="2:51" ht="21.75" customHeight="1">
      <c r="B139" s="35"/>
      <c r="C139" s="40"/>
      <c r="D139" s="41"/>
      <c r="E139" s="40"/>
      <c r="F139" s="41"/>
      <c r="G139" s="40"/>
      <c r="H139" s="40"/>
      <c r="I139" s="41"/>
      <c r="J139" s="40"/>
      <c r="K139" s="41"/>
      <c r="L139" s="40"/>
      <c r="M139" s="40"/>
      <c r="N139" s="41"/>
      <c r="O139" s="40"/>
      <c r="P139" s="41"/>
      <c r="Q139" s="40"/>
      <c r="R139" s="40"/>
      <c r="S139" s="41"/>
      <c r="T139" s="40"/>
      <c r="U139" s="41"/>
      <c r="V139" s="40"/>
      <c r="W139" s="40"/>
      <c r="X139" s="41"/>
      <c r="Y139" s="40"/>
      <c r="Z139" s="41"/>
      <c r="AA139" s="40"/>
      <c r="AB139" s="40"/>
      <c r="AC139" s="41"/>
      <c r="AD139" s="40"/>
      <c r="AE139" s="41"/>
      <c r="AF139" s="40"/>
      <c r="AG139" s="40"/>
      <c r="AH139" s="40"/>
      <c r="AI139" s="40"/>
      <c r="AJ139" s="41"/>
      <c r="AK139" s="41"/>
      <c r="AL139" s="42"/>
      <c r="AM139" s="41"/>
      <c r="AN139" s="41"/>
      <c r="AO139" s="41"/>
      <c r="AP139" s="42"/>
      <c r="AQ139" s="41"/>
      <c r="AR139" s="41"/>
      <c r="AS139" s="41"/>
      <c r="AT139" s="42"/>
      <c r="AU139" s="41"/>
      <c r="AV139" s="41"/>
      <c r="AW139" s="41"/>
      <c r="AX139" s="41"/>
      <c r="AY139" s="43"/>
    </row>
    <row r="140" spans="2:51" ht="21.75" customHeight="1">
      <c r="B140" s="35"/>
      <c r="C140" s="40"/>
      <c r="D140" s="41"/>
      <c r="E140" s="40"/>
      <c r="F140" s="41"/>
      <c r="G140" s="40"/>
      <c r="H140" s="40"/>
      <c r="I140" s="41"/>
      <c r="J140" s="40"/>
      <c r="K140" s="41"/>
      <c r="L140" s="40"/>
      <c r="M140" s="40"/>
      <c r="N140" s="41"/>
      <c r="O140" s="40"/>
      <c r="P140" s="41"/>
      <c r="Q140" s="40"/>
      <c r="R140" s="40"/>
      <c r="S140" s="41"/>
      <c r="T140" s="40"/>
      <c r="U140" s="41"/>
      <c r="V140" s="40"/>
      <c r="W140" s="40"/>
      <c r="X140" s="41"/>
      <c r="Y140" s="40"/>
      <c r="Z140" s="41"/>
      <c r="AA140" s="40"/>
      <c r="AB140" s="40"/>
      <c r="AC140" s="41"/>
      <c r="AD140" s="40"/>
      <c r="AE140" s="41"/>
      <c r="AF140" s="40"/>
      <c r="AG140" s="40"/>
      <c r="AH140" s="40"/>
      <c r="AI140" s="40"/>
      <c r="AJ140" s="41"/>
      <c r="AK140" s="41"/>
      <c r="AL140" s="42"/>
      <c r="AM140" s="41"/>
      <c r="AN140" s="41"/>
      <c r="AO140" s="41"/>
      <c r="AP140" s="42"/>
      <c r="AQ140" s="41"/>
      <c r="AR140" s="41"/>
      <c r="AS140" s="41"/>
      <c r="AT140" s="42"/>
      <c r="AU140" s="41"/>
      <c r="AV140" s="41"/>
      <c r="AW140" s="41"/>
      <c r="AX140" s="41"/>
      <c r="AY140" s="43"/>
    </row>
    <row r="141" spans="2:51" ht="24.75" customHeight="1"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2"/>
      <c r="AH141" s="32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</row>
    <row r="142" spans="2:51" ht="24.75" customHeight="1"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</row>
    <row r="143" spans="2:51" ht="24.75" customHeight="1">
      <c r="B143" s="34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4"/>
      <c r="AJ143" s="36"/>
      <c r="AK143" s="36"/>
      <c r="AL143" s="36"/>
      <c r="AM143" s="37"/>
      <c r="AN143" s="36"/>
      <c r="AO143" s="36"/>
      <c r="AP143" s="36"/>
      <c r="AQ143" s="37"/>
      <c r="AR143" s="36"/>
      <c r="AS143" s="36"/>
      <c r="AT143" s="36"/>
      <c r="AU143" s="37"/>
      <c r="AV143" s="36"/>
      <c r="AW143" s="36"/>
      <c r="AX143" s="36"/>
      <c r="AY143" s="38"/>
    </row>
    <row r="144" spans="2:51" ht="24.75" customHeight="1">
      <c r="B144" s="34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4"/>
      <c r="AJ144" s="36"/>
      <c r="AK144" s="36"/>
      <c r="AL144" s="36"/>
      <c r="AM144" s="37"/>
      <c r="AN144" s="36"/>
      <c r="AO144" s="36"/>
      <c r="AP144" s="36"/>
      <c r="AQ144" s="37"/>
      <c r="AR144" s="36"/>
      <c r="AS144" s="36"/>
      <c r="AT144" s="36"/>
      <c r="AU144" s="37"/>
      <c r="AV144" s="36"/>
      <c r="AW144" s="36"/>
      <c r="AX144" s="36"/>
      <c r="AY144" s="38"/>
    </row>
    <row r="145" spans="2:51" ht="21.75" customHeight="1">
      <c r="B145" s="35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40"/>
      <c r="AJ145" s="41"/>
      <c r="AK145" s="41"/>
      <c r="AL145" s="42"/>
      <c r="AM145" s="41"/>
      <c r="AN145" s="41"/>
      <c r="AO145" s="41"/>
      <c r="AP145" s="42"/>
      <c r="AQ145" s="41"/>
      <c r="AR145" s="41"/>
      <c r="AS145" s="41"/>
      <c r="AT145" s="42"/>
      <c r="AU145" s="41"/>
      <c r="AV145" s="42"/>
      <c r="AW145" s="42"/>
      <c r="AX145" s="42"/>
      <c r="AY145" s="43"/>
    </row>
    <row r="146" spans="2:51" ht="21.75" customHeight="1">
      <c r="B146" s="35"/>
      <c r="C146" s="40"/>
      <c r="D146" s="41"/>
      <c r="E146" s="40"/>
      <c r="F146" s="41"/>
      <c r="G146" s="40"/>
      <c r="H146" s="40"/>
      <c r="I146" s="41"/>
      <c r="J146" s="40"/>
      <c r="K146" s="41"/>
      <c r="L146" s="40"/>
      <c r="M146" s="40"/>
      <c r="N146" s="41"/>
      <c r="O146" s="40"/>
      <c r="P146" s="41"/>
      <c r="Q146" s="40"/>
      <c r="R146" s="40"/>
      <c r="S146" s="41"/>
      <c r="T146" s="40"/>
      <c r="U146" s="41"/>
      <c r="V146" s="40"/>
      <c r="W146" s="40"/>
      <c r="X146" s="41"/>
      <c r="Y146" s="40"/>
      <c r="Z146" s="41"/>
      <c r="AA146" s="40"/>
      <c r="AB146" s="40"/>
      <c r="AC146" s="41"/>
      <c r="AD146" s="40"/>
      <c r="AE146" s="41"/>
      <c r="AF146" s="40"/>
      <c r="AG146" s="40"/>
      <c r="AH146" s="40"/>
      <c r="AI146" s="40"/>
      <c r="AJ146" s="41"/>
      <c r="AK146" s="41"/>
      <c r="AL146" s="42"/>
      <c r="AM146" s="41"/>
      <c r="AN146" s="41"/>
      <c r="AO146" s="41"/>
      <c r="AP146" s="42"/>
      <c r="AQ146" s="41"/>
      <c r="AR146" s="41"/>
      <c r="AS146" s="41"/>
      <c r="AT146" s="42"/>
      <c r="AU146" s="41"/>
      <c r="AV146" s="41"/>
      <c r="AW146" s="41"/>
      <c r="AX146" s="41"/>
      <c r="AY146" s="43"/>
    </row>
    <row r="147" spans="2:51" ht="21.75" customHeight="1">
      <c r="B147" s="35"/>
      <c r="C147" s="40"/>
      <c r="D147" s="41"/>
      <c r="E147" s="40"/>
      <c r="F147" s="41"/>
      <c r="G147" s="40"/>
      <c r="H147" s="40"/>
      <c r="I147" s="41"/>
      <c r="J147" s="40"/>
      <c r="K147" s="41"/>
      <c r="L147" s="40"/>
      <c r="M147" s="40"/>
      <c r="N147" s="41"/>
      <c r="O147" s="40"/>
      <c r="P147" s="41"/>
      <c r="Q147" s="40"/>
      <c r="R147" s="40"/>
      <c r="S147" s="41"/>
      <c r="T147" s="40"/>
      <c r="U147" s="41"/>
      <c r="V147" s="40"/>
      <c r="W147" s="40"/>
      <c r="X147" s="41"/>
      <c r="Y147" s="40"/>
      <c r="Z147" s="41"/>
      <c r="AA147" s="40"/>
      <c r="AB147" s="40"/>
      <c r="AC147" s="41"/>
      <c r="AD147" s="40"/>
      <c r="AE147" s="41"/>
      <c r="AF147" s="40"/>
      <c r="AG147" s="40"/>
      <c r="AH147" s="40"/>
      <c r="AI147" s="40"/>
      <c r="AJ147" s="41"/>
      <c r="AK147" s="41"/>
      <c r="AL147" s="42"/>
      <c r="AM147" s="41"/>
      <c r="AN147" s="41"/>
      <c r="AO147" s="41"/>
      <c r="AP147" s="42"/>
      <c r="AQ147" s="41"/>
      <c r="AR147" s="41"/>
      <c r="AS147" s="41"/>
      <c r="AT147" s="42"/>
      <c r="AU147" s="41"/>
      <c r="AV147" s="41"/>
      <c r="AW147" s="41"/>
      <c r="AX147" s="41"/>
      <c r="AY147" s="43"/>
    </row>
    <row r="148" spans="2:51" ht="21.75" customHeight="1">
      <c r="B148" s="35"/>
      <c r="C148" s="40"/>
      <c r="D148" s="41"/>
      <c r="E148" s="40"/>
      <c r="F148" s="41"/>
      <c r="G148" s="40"/>
      <c r="H148" s="40"/>
      <c r="I148" s="41"/>
      <c r="J148" s="40"/>
      <c r="K148" s="41"/>
      <c r="L148" s="40"/>
      <c r="M148" s="40"/>
      <c r="N148" s="41"/>
      <c r="O148" s="40"/>
      <c r="P148" s="41"/>
      <c r="Q148" s="40"/>
      <c r="R148" s="40"/>
      <c r="S148" s="41"/>
      <c r="T148" s="40"/>
      <c r="U148" s="41"/>
      <c r="V148" s="40"/>
      <c r="W148" s="40"/>
      <c r="X148" s="41"/>
      <c r="Y148" s="40"/>
      <c r="Z148" s="41"/>
      <c r="AA148" s="40"/>
      <c r="AB148" s="40"/>
      <c r="AC148" s="41"/>
      <c r="AD148" s="40"/>
      <c r="AE148" s="41"/>
      <c r="AF148" s="40"/>
      <c r="AG148" s="40"/>
      <c r="AH148" s="40"/>
      <c r="AI148" s="40"/>
      <c r="AJ148" s="41"/>
      <c r="AK148" s="41"/>
      <c r="AL148" s="42"/>
      <c r="AM148" s="41"/>
      <c r="AN148" s="41"/>
      <c r="AO148" s="41"/>
      <c r="AP148" s="42"/>
      <c r="AQ148" s="41"/>
      <c r="AR148" s="41"/>
      <c r="AS148" s="41"/>
      <c r="AT148" s="42"/>
      <c r="AU148" s="41"/>
      <c r="AV148" s="41"/>
      <c r="AW148" s="41"/>
      <c r="AX148" s="41"/>
      <c r="AY148" s="43"/>
    </row>
    <row r="149" spans="2:51" ht="21.75" customHeight="1">
      <c r="B149" s="35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40"/>
      <c r="AJ149" s="41"/>
      <c r="AK149" s="41"/>
      <c r="AL149" s="42"/>
      <c r="AM149" s="41"/>
      <c r="AN149" s="41"/>
      <c r="AO149" s="41"/>
      <c r="AP149" s="42"/>
      <c r="AQ149" s="41"/>
      <c r="AR149" s="41"/>
      <c r="AS149" s="41"/>
      <c r="AT149" s="42"/>
      <c r="AU149" s="41"/>
      <c r="AV149" s="42"/>
      <c r="AW149" s="42"/>
      <c r="AX149" s="42"/>
      <c r="AY149" s="43"/>
    </row>
    <row r="150" spans="2:51" ht="21.75" customHeight="1">
      <c r="B150" s="35"/>
      <c r="C150" s="40"/>
      <c r="D150" s="41"/>
      <c r="E150" s="40"/>
      <c r="F150" s="41"/>
      <c r="G150" s="40"/>
      <c r="H150" s="40"/>
      <c r="I150" s="41"/>
      <c r="J150" s="40"/>
      <c r="K150" s="41"/>
      <c r="L150" s="40"/>
      <c r="M150" s="40"/>
      <c r="N150" s="41"/>
      <c r="O150" s="40"/>
      <c r="P150" s="41"/>
      <c r="Q150" s="40"/>
      <c r="R150" s="40"/>
      <c r="S150" s="41"/>
      <c r="T150" s="40"/>
      <c r="U150" s="41"/>
      <c r="V150" s="40"/>
      <c r="W150" s="40"/>
      <c r="X150" s="41"/>
      <c r="Y150" s="40"/>
      <c r="Z150" s="41"/>
      <c r="AA150" s="40"/>
      <c r="AB150" s="40"/>
      <c r="AC150" s="41"/>
      <c r="AD150" s="40"/>
      <c r="AE150" s="41"/>
      <c r="AF150" s="40"/>
      <c r="AG150" s="40"/>
      <c r="AH150" s="40"/>
      <c r="AI150" s="40"/>
      <c r="AJ150" s="41"/>
      <c r="AK150" s="41"/>
      <c r="AL150" s="42"/>
      <c r="AM150" s="41"/>
      <c r="AN150" s="41"/>
      <c r="AO150" s="41"/>
      <c r="AP150" s="42"/>
      <c r="AQ150" s="41"/>
      <c r="AR150" s="41"/>
      <c r="AS150" s="41"/>
      <c r="AT150" s="42"/>
      <c r="AU150" s="41"/>
      <c r="AV150" s="41"/>
      <c r="AW150" s="41"/>
      <c r="AX150" s="41"/>
      <c r="AY150" s="43"/>
    </row>
    <row r="151" spans="2:51" ht="21.75" customHeight="1">
      <c r="B151" s="35"/>
      <c r="C151" s="40"/>
      <c r="D151" s="41"/>
      <c r="E151" s="40"/>
      <c r="F151" s="41"/>
      <c r="G151" s="40"/>
      <c r="H151" s="40"/>
      <c r="I151" s="41"/>
      <c r="J151" s="40"/>
      <c r="K151" s="41"/>
      <c r="L151" s="40"/>
      <c r="M151" s="40"/>
      <c r="N151" s="41"/>
      <c r="O151" s="40"/>
      <c r="P151" s="41"/>
      <c r="Q151" s="40"/>
      <c r="R151" s="40"/>
      <c r="S151" s="41"/>
      <c r="T151" s="40"/>
      <c r="U151" s="41"/>
      <c r="V151" s="40"/>
      <c r="W151" s="40"/>
      <c r="X151" s="41"/>
      <c r="Y151" s="40"/>
      <c r="Z151" s="41"/>
      <c r="AA151" s="40"/>
      <c r="AB151" s="40"/>
      <c r="AC151" s="41"/>
      <c r="AD151" s="40"/>
      <c r="AE151" s="41"/>
      <c r="AF151" s="40"/>
      <c r="AG151" s="40"/>
      <c r="AH151" s="40"/>
      <c r="AI151" s="40"/>
      <c r="AJ151" s="41"/>
      <c r="AK151" s="41"/>
      <c r="AL151" s="42"/>
      <c r="AM151" s="41"/>
      <c r="AN151" s="41"/>
      <c r="AO151" s="41"/>
      <c r="AP151" s="42"/>
      <c r="AQ151" s="41"/>
      <c r="AR151" s="41"/>
      <c r="AS151" s="41"/>
      <c r="AT151" s="42"/>
      <c r="AU151" s="41"/>
      <c r="AV151" s="41"/>
      <c r="AW151" s="41"/>
      <c r="AX151" s="41"/>
      <c r="AY151" s="43"/>
    </row>
    <row r="152" spans="2:51" ht="21.75" customHeight="1">
      <c r="B152" s="35"/>
      <c r="C152" s="40"/>
      <c r="D152" s="41"/>
      <c r="E152" s="40"/>
      <c r="F152" s="41"/>
      <c r="G152" s="40"/>
      <c r="H152" s="40"/>
      <c r="I152" s="41"/>
      <c r="J152" s="40"/>
      <c r="K152" s="41"/>
      <c r="L152" s="40"/>
      <c r="M152" s="40"/>
      <c r="N152" s="41"/>
      <c r="O152" s="40"/>
      <c r="P152" s="41"/>
      <c r="Q152" s="40"/>
      <c r="R152" s="40"/>
      <c r="S152" s="41"/>
      <c r="T152" s="40"/>
      <c r="U152" s="41"/>
      <c r="V152" s="40"/>
      <c r="W152" s="40"/>
      <c r="X152" s="41"/>
      <c r="Y152" s="40"/>
      <c r="Z152" s="41"/>
      <c r="AA152" s="40"/>
      <c r="AB152" s="40"/>
      <c r="AC152" s="41"/>
      <c r="AD152" s="40"/>
      <c r="AE152" s="41"/>
      <c r="AF152" s="40"/>
      <c r="AG152" s="40"/>
      <c r="AH152" s="40"/>
      <c r="AI152" s="40"/>
      <c r="AJ152" s="41"/>
      <c r="AK152" s="41"/>
      <c r="AL152" s="42"/>
      <c r="AM152" s="41"/>
      <c r="AN152" s="41"/>
      <c r="AO152" s="41"/>
      <c r="AP152" s="42"/>
      <c r="AQ152" s="41"/>
      <c r="AR152" s="41"/>
      <c r="AS152" s="41"/>
      <c r="AT152" s="42"/>
      <c r="AU152" s="41"/>
      <c r="AV152" s="41"/>
      <c r="AW152" s="41"/>
      <c r="AX152" s="41"/>
      <c r="AY152" s="43"/>
    </row>
    <row r="153" spans="2:51" ht="21.75" customHeight="1">
      <c r="B153" s="35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40"/>
      <c r="AJ153" s="41"/>
      <c r="AK153" s="41"/>
      <c r="AL153" s="42"/>
      <c r="AM153" s="41"/>
      <c r="AN153" s="41"/>
      <c r="AO153" s="41"/>
      <c r="AP153" s="42"/>
      <c r="AQ153" s="41"/>
      <c r="AR153" s="41"/>
      <c r="AS153" s="41"/>
      <c r="AT153" s="42"/>
      <c r="AU153" s="41"/>
      <c r="AV153" s="42"/>
      <c r="AW153" s="42"/>
      <c r="AX153" s="42"/>
      <c r="AY153" s="43"/>
    </row>
    <row r="154" spans="2:51" ht="21.75" customHeight="1">
      <c r="B154" s="35"/>
      <c r="C154" s="40"/>
      <c r="D154" s="41"/>
      <c r="E154" s="40"/>
      <c r="F154" s="41"/>
      <c r="G154" s="40"/>
      <c r="H154" s="40"/>
      <c r="I154" s="41"/>
      <c r="J154" s="40"/>
      <c r="K154" s="41"/>
      <c r="L154" s="40"/>
      <c r="M154" s="40"/>
      <c r="N154" s="41"/>
      <c r="O154" s="40"/>
      <c r="P154" s="41"/>
      <c r="Q154" s="40"/>
      <c r="R154" s="40"/>
      <c r="S154" s="41"/>
      <c r="T154" s="40"/>
      <c r="U154" s="41"/>
      <c r="V154" s="40"/>
      <c r="W154" s="40"/>
      <c r="X154" s="41"/>
      <c r="Y154" s="40"/>
      <c r="Z154" s="41"/>
      <c r="AA154" s="40"/>
      <c r="AB154" s="40"/>
      <c r="AC154" s="41"/>
      <c r="AD154" s="40"/>
      <c r="AE154" s="41"/>
      <c r="AF154" s="40"/>
      <c r="AG154" s="40"/>
      <c r="AH154" s="40"/>
      <c r="AI154" s="40"/>
      <c r="AJ154" s="41"/>
      <c r="AK154" s="41"/>
      <c r="AL154" s="42"/>
      <c r="AM154" s="41"/>
      <c r="AN154" s="41"/>
      <c r="AO154" s="41"/>
      <c r="AP154" s="42"/>
      <c r="AQ154" s="41"/>
      <c r="AR154" s="41"/>
      <c r="AS154" s="41"/>
      <c r="AT154" s="42"/>
      <c r="AU154" s="41"/>
      <c r="AV154" s="41"/>
      <c r="AW154" s="41"/>
      <c r="AX154" s="41"/>
      <c r="AY154" s="43"/>
    </row>
    <row r="155" spans="2:51" ht="21.75" customHeight="1">
      <c r="B155" s="35"/>
      <c r="C155" s="40"/>
      <c r="D155" s="41"/>
      <c r="E155" s="40"/>
      <c r="F155" s="41"/>
      <c r="G155" s="40"/>
      <c r="H155" s="40"/>
      <c r="I155" s="41"/>
      <c r="J155" s="40"/>
      <c r="K155" s="41"/>
      <c r="L155" s="40"/>
      <c r="M155" s="40"/>
      <c r="N155" s="41"/>
      <c r="O155" s="40"/>
      <c r="P155" s="41"/>
      <c r="Q155" s="40"/>
      <c r="R155" s="40"/>
      <c r="S155" s="41"/>
      <c r="T155" s="40"/>
      <c r="U155" s="41"/>
      <c r="V155" s="40"/>
      <c r="W155" s="40"/>
      <c r="X155" s="41"/>
      <c r="Y155" s="40"/>
      <c r="Z155" s="41"/>
      <c r="AA155" s="40"/>
      <c r="AB155" s="40"/>
      <c r="AC155" s="41"/>
      <c r="AD155" s="40"/>
      <c r="AE155" s="41"/>
      <c r="AF155" s="40"/>
      <c r="AG155" s="40"/>
      <c r="AH155" s="40"/>
      <c r="AI155" s="40"/>
      <c r="AJ155" s="41"/>
      <c r="AK155" s="41"/>
      <c r="AL155" s="42"/>
      <c r="AM155" s="41"/>
      <c r="AN155" s="41"/>
      <c r="AO155" s="41"/>
      <c r="AP155" s="42"/>
      <c r="AQ155" s="41"/>
      <c r="AR155" s="41"/>
      <c r="AS155" s="41"/>
      <c r="AT155" s="42"/>
      <c r="AU155" s="41"/>
      <c r="AV155" s="41"/>
      <c r="AW155" s="41"/>
      <c r="AX155" s="41"/>
      <c r="AY155" s="43"/>
    </row>
    <row r="156" spans="2:51" ht="21.75" customHeight="1">
      <c r="B156" s="35"/>
      <c r="C156" s="40"/>
      <c r="D156" s="41"/>
      <c r="E156" s="40"/>
      <c r="F156" s="41"/>
      <c r="G156" s="40"/>
      <c r="H156" s="40"/>
      <c r="I156" s="41"/>
      <c r="J156" s="40"/>
      <c r="K156" s="41"/>
      <c r="L156" s="40"/>
      <c r="M156" s="40"/>
      <c r="N156" s="41"/>
      <c r="O156" s="40"/>
      <c r="P156" s="41"/>
      <c r="Q156" s="40"/>
      <c r="R156" s="40"/>
      <c r="S156" s="41"/>
      <c r="T156" s="40"/>
      <c r="U156" s="41"/>
      <c r="V156" s="40"/>
      <c r="W156" s="40"/>
      <c r="X156" s="41"/>
      <c r="Y156" s="40"/>
      <c r="Z156" s="41"/>
      <c r="AA156" s="40"/>
      <c r="AB156" s="40"/>
      <c r="AC156" s="41"/>
      <c r="AD156" s="40"/>
      <c r="AE156" s="41"/>
      <c r="AF156" s="40"/>
      <c r="AG156" s="40"/>
      <c r="AH156" s="40"/>
      <c r="AI156" s="40"/>
      <c r="AJ156" s="41"/>
      <c r="AK156" s="41"/>
      <c r="AL156" s="42"/>
      <c r="AM156" s="41"/>
      <c r="AN156" s="41"/>
      <c r="AO156" s="41"/>
      <c r="AP156" s="42"/>
      <c r="AQ156" s="41"/>
      <c r="AR156" s="41"/>
      <c r="AS156" s="41"/>
      <c r="AT156" s="42"/>
      <c r="AU156" s="41"/>
      <c r="AV156" s="41"/>
      <c r="AW156" s="41"/>
      <c r="AX156" s="41"/>
      <c r="AY156" s="43"/>
    </row>
    <row r="157" spans="2:51" ht="21.75" customHeight="1">
      <c r="B157" s="35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40"/>
      <c r="AJ157" s="41"/>
      <c r="AK157" s="41"/>
      <c r="AL157" s="42"/>
      <c r="AM157" s="41"/>
      <c r="AN157" s="41"/>
      <c r="AO157" s="41"/>
      <c r="AP157" s="42"/>
      <c r="AQ157" s="41"/>
      <c r="AR157" s="41"/>
      <c r="AS157" s="41"/>
      <c r="AT157" s="42"/>
      <c r="AU157" s="41"/>
      <c r="AV157" s="42"/>
      <c r="AW157" s="42"/>
      <c r="AX157" s="42"/>
      <c r="AY157" s="43"/>
    </row>
    <row r="158" spans="2:51" ht="21.75" customHeight="1">
      <c r="B158" s="35"/>
      <c r="C158" s="40"/>
      <c r="D158" s="41"/>
      <c r="E158" s="40"/>
      <c r="F158" s="41"/>
      <c r="G158" s="40"/>
      <c r="H158" s="40"/>
      <c r="I158" s="41"/>
      <c r="J158" s="40"/>
      <c r="K158" s="41"/>
      <c r="L158" s="40"/>
      <c r="M158" s="40"/>
      <c r="N158" s="41"/>
      <c r="O158" s="40"/>
      <c r="P158" s="41"/>
      <c r="Q158" s="40"/>
      <c r="R158" s="40"/>
      <c r="S158" s="41"/>
      <c r="T158" s="40"/>
      <c r="U158" s="41"/>
      <c r="V158" s="40"/>
      <c r="W158" s="40"/>
      <c r="X158" s="41"/>
      <c r="Y158" s="40"/>
      <c r="Z158" s="41"/>
      <c r="AA158" s="40"/>
      <c r="AB158" s="40"/>
      <c r="AC158" s="41"/>
      <c r="AD158" s="40"/>
      <c r="AE158" s="41"/>
      <c r="AF158" s="40"/>
      <c r="AG158" s="40"/>
      <c r="AH158" s="40"/>
      <c r="AI158" s="40"/>
      <c r="AJ158" s="41"/>
      <c r="AK158" s="41"/>
      <c r="AL158" s="42"/>
      <c r="AM158" s="41"/>
      <c r="AN158" s="41"/>
      <c r="AO158" s="41"/>
      <c r="AP158" s="42"/>
      <c r="AQ158" s="41"/>
      <c r="AR158" s="41"/>
      <c r="AS158" s="41"/>
      <c r="AT158" s="42"/>
      <c r="AU158" s="41"/>
      <c r="AV158" s="41"/>
      <c r="AW158" s="41"/>
      <c r="AX158" s="41"/>
      <c r="AY158" s="43"/>
    </row>
    <row r="159" spans="2:51" ht="21.75" customHeight="1">
      <c r="B159" s="35"/>
      <c r="C159" s="40"/>
      <c r="D159" s="41"/>
      <c r="E159" s="40"/>
      <c r="F159" s="41"/>
      <c r="G159" s="40"/>
      <c r="H159" s="40"/>
      <c r="I159" s="41"/>
      <c r="J159" s="40"/>
      <c r="K159" s="41"/>
      <c r="L159" s="40"/>
      <c r="M159" s="40"/>
      <c r="N159" s="41"/>
      <c r="O159" s="40"/>
      <c r="P159" s="41"/>
      <c r="Q159" s="40"/>
      <c r="R159" s="40"/>
      <c r="S159" s="41"/>
      <c r="T159" s="40"/>
      <c r="U159" s="41"/>
      <c r="V159" s="40"/>
      <c r="W159" s="40"/>
      <c r="X159" s="41"/>
      <c r="Y159" s="40"/>
      <c r="Z159" s="41"/>
      <c r="AA159" s="40"/>
      <c r="AB159" s="40"/>
      <c r="AC159" s="41"/>
      <c r="AD159" s="40"/>
      <c r="AE159" s="41"/>
      <c r="AF159" s="40"/>
      <c r="AG159" s="40"/>
      <c r="AH159" s="40"/>
      <c r="AI159" s="40"/>
      <c r="AJ159" s="41"/>
      <c r="AK159" s="41"/>
      <c r="AL159" s="42"/>
      <c r="AM159" s="41"/>
      <c r="AN159" s="41"/>
      <c r="AO159" s="41"/>
      <c r="AP159" s="42"/>
      <c r="AQ159" s="41"/>
      <c r="AR159" s="41"/>
      <c r="AS159" s="41"/>
      <c r="AT159" s="42"/>
      <c r="AU159" s="41"/>
      <c r="AV159" s="41"/>
      <c r="AW159" s="41"/>
      <c r="AX159" s="41"/>
      <c r="AY159" s="43"/>
    </row>
    <row r="160" spans="2:51" ht="21.75" customHeight="1">
      <c r="B160" s="35"/>
      <c r="C160" s="40"/>
      <c r="D160" s="41"/>
      <c r="E160" s="40"/>
      <c r="F160" s="41"/>
      <c r="G160" s="40"/>
      <c r="H160" s="40"/>
      <c r="I160" s="41"/>
      <c r="J160" s="40"/>
      <c r="K160" s="41"/>
      <c r="L160" s="40"/>
      <c r="M160" s="40"/>
      <c r="N160" s="41"/>
      <c r="O160" s="40"/>
      <c r="P160" s="41"/>
      <c r="Q160" s="40"/>
      <c r="R160" s="40"/>
      <c r="S160" s="41"/>
      <c r="T160" s="40"/>
      <c r="U160" s="41"/>
      <c r="V160" s="40"/>
      <c r="W160" s="40"/>
      <c r="X160" s="41"/>
      <c r="Y160" s="40"/>
      <c r="Z160" s="41"/>
      <c r="AA160" s="40"/>
      <c r="AB160" s="40"/>
      <c r="AC160" s="41"/>
      <c r="AD160" s="40"/>
      <c r="AE160" s="41"/>
      <c r="AF160" s="40"/>
      <c r="AG160" s="40"/>
      <c r="AH160" s="40"/>
      <c r="AI160" s="40"/>
      <c r="AJ160" s="41"/>
      <c r="AK160" s="41"/>
      <c r="AL160" s="42"/>
      <c r="AM160" s="41"/>
      <c r="AN160" s="41"/>
      <c r="AO160" s="41"/>
      <c r="AP160" s="42"/>
      <c r="AQ160" s="41"/>
      <c r="AR160" s="41"/>
      <c r="AS160" s="41"/>
      <c r="AT160" s="42"/>
      <c r="AU160" s="41"/>
      <c r="AV160" s="41"/>
      <c r="AW160" s="41"/>
      <c r="AX160" s="41"/>
      <c r="AY160" s="43"/>
    </row>
    <row r="161" spans="2:51" ht="21.75" customHeight="1">
      <c r="B161" s="35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40"/>
      <c r="AJ161" s="41"/>
      <c r="AK161" s="41"/>
      <c r="AL161" s="42"/>
      <c r="AM161" s="41"/>
      <c r="AN161" s="41"/>
      <c r="AO161" s="41"/>
      <c r="AP161" s="42"/>
      <c r="AQ161" s="41"/>
      <c r="AR161" s="41"/>
      <c r="AS161" s="41"/>
      <c r="AT161" s="42"/>
      <c r="AU161" s="41"/>
      <c r="AV161" s="42"/>
      <c r="AW161" s="42"/>
      <c r="AX161" s="42"/>
      <c r="AY161" s="43"/>
    </row>
    <row r="162" spans="2:51" ht="21.75" customHeight="1">
      <c r="B162" s="35"/>
      <c r="C162" s="40"/>
      <c r="D162" s="41"/>
      <c r="E162" s="40"/>
      <c r="F162" s="41"/>
      <c r="G162" s="40"/>
      <c r="H162" s="40"/>
      <c r="I162" s="41"/>
      <c r="J162" s="40"/>
      <c r="K162" s="41"/>
      <c r="L162" s="40"/>
      <c r="M162" s="40"/>
      <c r="N162" s="41"/>
      <c r="O162" s="40"/>
      <c r="P162" s="41"/>
      <c r="Q162" s="40"/>
      <c r="R162" s="40"/>
      <c r="S162" s="41"/>
      <c r="T162" s="40"/>
      <c r="U162" s="41"/>
      <c r="V162" s="40"/>
      <c r="W162" s="40"/>
      <c r="X162" s="41"/>
      <c r="Y162" s="40"/>
      <c r="Z162" s="41"/>
      <c r="AA162" s="40"/>
      <c r="AB162" s="40"/>
      <c r="AC162" s="41"/>
      <c r="AD162" s="40"/>
      <c r="AE162" s="41"/>
      <c r="AF162" s="40"/>
      <c r="AG162" s="40"/>
      <c r="AH162" s="40"/>
      <c r="AI162" s="40"/>
      <c r="AJ162" s="41"/>
      <c r="AK162" s="41"/>
      <c r="AL162" s="42"/>
      <c r="AM162" s="41"/>
      <c r="AN162" s="41"/>
      <c r="AO162" s="41"/>
      <c r="AP162" s="42"/>
      <c r="AQ162" s="41"/>
      <c r="AR162" s="41"/>
      <c r="AS162" s="41"/>
      <c r="AT162" s="42"/>
      <c r="AU162" s="41"/>
      <c r="AV162" s="41"/>
      <c r="AW162" s="41"/>
      <c r="AX162" s="41"/>
      <c r="AY162" s="43"/>
    </row>
    <row r="163" spans="2:51" ht="21.75" customHeight="1">
      <c r="B163" s="35"/>
      <c r="C163" s="40"/>
      <c r="D163" s="41"/>
      <c r="E163" s="40"/>
      <c r="F163" s="41"/>
      <c r="G163" s="40"/>
      <c r="H163" s="40"/>
      <c r="I163" s="41"/>
      <c r="J163" s="40"/>
      <c r="K163" s="41"/>
      <c r="L163" s="40"/>
      <c r="M163" s="40"/>
      <c r="N163" s="41"/>
      <c r="O163" s="40"/>
      <c r="P163" s="41"/>
      <c r="Q163" s="40"/>
      <c r="R163" s="40"/>
      <c r="S163" s="41"/>
      <c r="T163" s="40"/>
      <c r="U163" s="41"/>
      <c r="V163" s="40"/>
      <c r="W163" s="40"/>
      <c r="X163" s="41"/>
      <c r="Y163" s="40"/>
      <c r="Z163" s="41"/>
      <c r="AA163" s="40"/>
      <c r="AB163" s="40"/>
      <c r="AC163" s="41"/>
      <c r="AD163" s="40"/>
      <c r="AE163" s="41"/>
      <c r="AF163" s="40"/>
      <c r="AG163" s="40"/>
      <c r="AH163" s="40"/>
      <c r="AI163" s="40"/>
      <c r="AJ163" s="41"/>
      <c r="AK163" s="41"/>
      <c r="AL163" s="42"/>
      <c r="AM163" s="41"/>
      <c r="AN163" s="41"/>
      <c r="AO163" s="41"/>
      <c r="AP163" s="42"/>
      <c r="AQ163" s="41"/>
      <c r="AR163" s="41"/>
      <c r="AS163" s="41"/>
      <c r="AT163" s="42"/>
      <c r="AU163" s="41"/>
      <c r="AV163" s="41"/>
      <c r="AW163" s="41"/>
      <c r="AX163" s="41"/>
      <c r="AY163" s="43"/>
    </row>
    <row r="164" spans="2:51" ht="21.75" customHeight="1">
      <c r="B164" s="35"/>
      <c r="C164" s="40"/>
      <c r="D164" s="41"/>
      <c r="E164" s="40"/>
      <c r="F164" s="41"/>
      <c r="G164" s="40"/>
      <c r="H164" s="40"/>
      <c r="I164" s="41"/>
      <c r="J164" s="40"/>
      <c r="K164" s="41"/>
      <c r="L164" s="40"/>
      <c r="M164" s="40"/>
      <c r="N164" s="41"/>
      <c r="O164" s="40"/>
      <c r="P164" s="41"/>
      <c r="Q164" s="40"/>
      <c r="R164" s="40"/>
      <c r="S164" s="41"/>
      <c r="T164" s="40"/>
      <c r="U164" s="41"/>
      <c r="V164" s="40"/>
      <c r="W164" s="40"/>
      <c r="X164" s="41"/>
      <c r="Y164" s="40"/>
      <c r="Z164" s="41"/>
      <c r="AA164" s="40"/>
      <c r="AB164" s="40"/>
      <c r="AC164" s="41"/>
      <c r="AD164" s="40"/>
      <c r="AE164" s="41"/>
      <c r="AF164" s="40"/>
      <c r="AG164" s="40"/>
      <c r="AH164" s="40"/>
      <c r="AI164" s="40"/>
      <c r="AJ164" s="41"/>
      <c r="AK164" s="41"/>
      <c r="AL164" s="42"/>
      <c r="AM164" s="41"/>
      <c r="AN164" s="41"/>
      <c r="AO164" s="41"/>
      <c r="AP164" s="42"/>
      <c r="AQ164" s="41"/>
      <c r="AR164" s="41"/>
      <c r="AS164" s="41"/>
      <c r="AT164" s="42"/>
      <c r="AU164" s="41"/>
      <c r="AV164" s="41"/>
      <c r="AW164" s="41"/>
      <c r="AX164" s="41"/>
      <c r="AY164" s="43"/>
    </row>
    <row r="165" spans="2:51" ht="21.75" customHeight="1">
      <c r="B165" s="35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40"/>
      <c r="AJ165" s="41"/>
      <c r="AK165" s="41"/>
      <c r="AL165" s="42"/>
      <c r="AM165" s="41"/>
      <c r="AN165" s="41"/>
      <c r="AO165" s="41"/>
      <c r="AP165" s="42"/>
      <c r="AQ165" s="41"/>
      <c r="AR165" s="41"/>
      <c r="AS165" s="41"/>
      <c r="AT165" s="42"/>
      <c r="AU165" s="41"/>
      <c r="AV165" s="42"/>
      <c r="AW165" s="42"/>
      <c r="AX165" s="42"/>
      <c r="AY165" s="43"/>
    </row>
    <row r="166" spans="2:51" ht="21.75" customHeight="1">
      <c r="B166" s="35"/>
      <c r="C166" s="40"/>
      <c r="D166" s="41"/>
      <c r="E166" s="40"/>
      <c r="F166" s="41"/>
      <c r="G166" s="40"/>
      <c r="H166" s="40"/>
      <c r="I166" s="41"/>
      <c r="J166" s="40"/>
      <c r="K166" s="41"/>
      <c r="L166" s="40"/>
      <c r="M166" s="40"/>
      <c r="N166" s="41"/>
      <c r="O166" s="40"/>
      <c r="P166" s="41"/>
      <c r="Q166" s="40"/>
      <c r="R166" s="40"/>
      <c r="S166" s="41"/>
      <c r="T166" s="40"/>
      <c r="U166" s="41"/>
      <c r="V166" s="40"/>
      <c r="W166" s="40"/>
      <c r="X166" s="41"/>
      <c r="Y166" s="40"/>
      <c r="Z166" s="41"/>
      <c r="AA166" s="40"/>
      <c r="AB166" s="40"/>
      <c r="AC166" s="41"/>
      <c r="AD166" s="40"/>
      <c r="AE166" s="41"/>
      <c r="AF166" s="40"/>
      <c r="AG166" s="40"/>
      <c r="AH166" s="40"/>
      <c r="AI166" s="40"/>
      <c r="AJ166" s="41"/>
      <c r="AK166" s="41"/>
      <c r="AL166" s="42"/>
      <c r="AM166" s="41"/>
      <c r="AN166" s="41"/>
      <c r="AO166" s="41"/>
      <c r="AP166" s="42"/>
      <c r="AQ166" s="41"/>
      <c r="AR166" s="41"/>
      <c r="AS166" s="41"/>
      <c r="AT166" s="42"/>
      <c r="AU166" s="41"/>
      <c r="AV166" s="41"/>
      <c r="AW166" s="41"/>
      <c r="AX166" s="41"/>
      <c r="AY166" s="43"/>
    </row>
    <row r="167" spans="2:51" ht="21.75" customHeight="1">
      <c r="B167" s="35"/>
      <c r="C167" s="40"/>
      <c r="D167" s="41"/>
      <c r="E167" s="40"/>
      <c r="F167" s="41"/>
      <c r="G167" s="40"/>
      <c r="H167" s="40"/>
      <c r="I167" s="41"/>
      <c r="J167" s="40"/>
      <c r="K167" s="41"/>
      <c r="L167" s="40"/>
      <c r="M167" s="40"/>
      <c r="N167" s="41"/>
      <c r="O167" s="40"/>
      <c r="P167" s="41"/>
      <c r="Q167" s="40"/>
      <c r="R167" s="40"/>
      <c r="S167" s="41"/>
      <c r="T167" s="40"/>
      <c r="U167" s="41"/>
      <c r="V167" s="40"/>
      <c r="W167" s="40"/>
      <c r="X167" s="41"/>
      <c r="Y167" s="40"/>
      <c r="Z167" s="41"/>
      <c r="AA167" s="40"/>
      <c r="AB167" s="40"/>
      <c r="AC167" s="41"/>
      <c r="AD167" s="40"/>
      <c r="AE167" s="41"/>
      <c r="AF167" s="40"/>
      <c r="AG167" s="40"/>
      <c r="AH167" s="40"/>
      <c r="AI167" s="40"/>
      <c r="AJ167" s="41"/>
      <c r="AK167" s="41"/>
      <c r="AL167" s="42"/>
      <c r="AM167" s="41"/>
      <c r="AN167" s="41"/>
      <c r="AO167" s="41"/>
      <c r="AP167" s="42"/>
      <c r="AQ167" s="41"/>
      <c r="AR167" s="41"/>
      <c r="AS167" s="41"/>
      <c r="AT167" s="42"/>
      <c r="AU167" s="41"/>
      <c r="AV167" s="41"/>
      <c r="AW167" s="41"/>
      <c r="AX167" s="41"/>
      <c r="AY167" s="43"/>
    </row>
    <row r="168" spans="2:51" ht="21.75" customHeight="1">
      <c r="B168" s="35"/>
      <c r="C168" s="40"/>
      <c r="D168" s="41"/>
      <c r="E168" s="40"/>
      <c r="F168" s="41"/>
      <c r="G168" s="40"/>
      <c r="H168" s="40"/>
      <c r="I168" s="41"/>
      <c r="J168" s="40"/>
      <c r="K168" s="41"/>
      <c r="L168" s="40"/>
      <c r="M168" s="40"/>
      <c r="N168" s="41"/>
      <c r="O168" s="40"/>
      <c r="P168" s="41"/>
      <c r="Q168" s="40"/>
      <c r="R168" s="40"/>
      <c r="S168" s="41"/>
      <c r="T168" s="40"/>
      <c r="U168" s="41"/>
      <c r="V168" s="40"/>
      <c r="W168" s="40"/>
      <c r="X168" s="41"/>
      <c r="Y168" s="40"/>
      <c r="Z168" s="41"/>
      <c r="AA168" s="40"/>
      <c r="AB168" s="40"/>
      <c r="AC168" s="41"/>
      <c r="AD168" s="40"/>
      <c r="AE168" s="41"/>
      <c r="AF168" s="40"/>
      <c r="AG168" s="40"/>
      <c r="AH168" s="40"/>
      <c r="AI168" s="40"/>
      <c r="AJ168" s="41"/>
      <c r="AK168" s="41"/>
      <c r="AL168" s="42"/>
      <c r="AM168" s="41"/>
      <c r="AN168" s="41"/>
      <c r="AO168" s="41"/>
      <c r="AP168" s="42"/>
      <c r="AQ168" s="41"/>
      <c r="AR168" s="41"/>
      <c r="AS168" s="41"/>
      <c r="AT168" s="42"/>
      <c r="AU168" s="41"/>
      <c r="AV168" s="41"/>
      <c r="AW168" s="41"/>
      <c r="AX168" s="41"/>
      <c r="AY168" s="43"/>
    </row>
  </sheetData>
  <sheetProtection sheet="1" objects="1" scenarios="1"/>
  <mergeCells count="238">
    <mergeCell ref="B1:AF1"/>
    <mergeCell ref="AI1:AY1"/>
    <mergeCell ref="B2:AF2"/>
    <mergeCell ref="AI2:AY2"/>
    <mergeCell ref="B3:B4"/>
    <mergeCell ref="C3:G4"/>
    <mergeCell ref="H3:L4"/>
    <mergeCell ref="M3:Q4"/>
    <mergeCell ref="R3:V4"/>
    <mergeCell ref="W3:AA4"/>
    <mergeCell ref="AR3:AT3"/>
    <mergeCell ref="AU3:AU4"/>
    <mergeCell ref="AV3:AV4"/>
    <mergeCell ref="AW3:AW4"/>
    <mergeCell ref="AX3:AX4"/>
    <mergeCell ref="AY3:AY4"/>
    <mergeCell ref="AB3:AF4"/>
    <mergeCell ref="AI3:AI4"/>
    <mergeCell ref="AJ3:AL3"/>
    <mergeCell ref="AM3:AM4"/>
    <mergeCell ref="AN3:AP3"/>
    <mergeCell ref="AQ3:AQ4"/>
    <mergeCell ref="B5:B8"/>
    <mergeCell ref="C5:G5"/>
    <mergeCell ref="H5:L5"/>
    <mergeCell ref="M5:Q5"/>
    <mergeCell ref="R5:V5"/>
    <mergeCell ref="W5:AA5"/>
    <mergeCell ref="C6:C8"/>
    <mergeCell ref="G6:G8"/>
    <mergeCell ref="H6:H8"/>
    <mergeCell ref="L6:L8"/>
    <mergeCell ref="M6:M8"/>
    <mergeCell ref="Q6:Q8"/>
    <mergeCell ref="R6:R8"/>
    <mergeCell ref="V6:V8"/>
    <mergeCell ref="W6:W8"/>
    <mergeCell ref="AA6:AA8"/>
    <mergeCell ref="AW5:AW8"/>
    <mergeCell ref="AX5:AX8"/>
    <mergeCell ref="AY5:AY8"/>
    <mergeCell ref="AN5:AN8"/>
    <mergeCell ref="AO5:AO8"/>
    <mergeCell ref="AP5:AP8"/>
    <mergeCell ref="AQ5:AQ8"/>
    <mergeCell ref="AR5:AR8"/>
    <mergeCell ref="AS5:AS8"/>
    <mergeCell ref="AT5:AT8"/>
    <mergeCell ref="AU5:AU8"/>
    <mergeCell ref="AV5:AV8"/>
    <mergeCell ref="AB5:AF5"/>
    <mergeCell ref="AI5:AI8"/>
    <mergeCell ref="AJ5:AJ8"/>
    <mergeCell ref="AK5:AK8"/>
    <mergeCell ref="AL5:AL8"/>
    <mergeCell ref="AM5:AM8"/>
    <mergeCell ref="AB6:AB8"/>
    <mergeCell ref="AF6:AF8"/>
    <mergeCell ref="B9:B12"/>
    <mergeCell ref="C9:G9"/>
    <mergeCell ref="H9:L9"/>
    <mergeCell ref="M9:Q9"/>
    <mergeCell ref="R9:V9"/>
    <mergeCell ref="W9:AA9"/>
    <mergeCell ref="C10:C12"/>
    <mergeCell ref="G10:G12"/>
    <mergeCell ref="H10:H12"/>
    <mergeCell ref="L10:L12"/>
    <mergeCell ref="M10:M12"/>
    <mergeCell ref="Q10:Q12"/>
    <mergeCell ref="R10:R12"/>
    <mergeCell ref="V10:V12"/>
    <mergeCell ref="W10:W12"/>
    <mergeCell ref="AA10:AA12"/>
    <mergeCell ref="AW9:AW12"/>
    <mergeCell ref="AX9:AX12"/>
    <mergeCell ref="AY9:AY12"/>
    <mergeCell ref="AN9:AN12"/>
    <mergeCell ref="AO9:AO12"/>
    <mergeCell ref="AP9:AP12"/>
    <mergeCell ref="AQ9:AQ12"/>
    <mergeCell ref="AR9:AR12"/>
    <mergeCell ref="AS9:AS12"/>
    <mergeCell ref="AT9:AT12"/>
    <mergeCell ref="AU9:AU12"/>
    <mergeCell ref="AV9:AV12"/>
    <mergeCell ref="AB9:AF9"/>
    <mergeCell ref="AI9:AI12"/>
    <mergeCell ref="AJ9:AJ12"/>
    <mergeCell ref="AK9:AK12"/>
    <mergeCell ref="AL9:AL12"/>
    <mergeCell ref="AM9:AM12"/>
    <mergeCell ref="AB10:AB12"/>
    <mergeCell ref="AF10:AF12"/>
    <mergeCell ref="B13:B16"/>
    <mergeCell ref="C13:G13"/>
    <mergeCell ref="H13:L13"/>
    <mergeCell ref="M13:Q13"/>
    <mergeCell ref="R13:V13"/>
    <mergeCell ref="W13:AA13"/>
    <mergeCell ref="C14:C16"/>
    <mergeCell ref="G14:G16"/>
    <mergeCell ref="H14:H16"/>
    <mergeCell ref="L14:L16"/>
    <mergeCell ref="M14:M16"/>
    <mergeCell ref="Q14:Q16"/>
    <mergeCell ref="R14:R16"/>
    <mergeCell ref="V14:V16"/>
    <mergeCell ref="W14:W16"/>
    <mergeCell ref="AA14:AA16"/>
    <mergeCell ref="AW13:AW16"/>
    <mergeCell ref="AX13:AX16"/>
    <mergeCell ref="AY13:AY16"/>
    <mergeCell ref="AN13:AN16"/>
    <mergeCell ref="AO13:AO16"/>
    <mergeCell ref="AP13:AP16"/>
    <mergeCell ref="AQ13:AQ16"/>
    <mergeCell ref="AR13:AR16"/>
    <mergeCell ref="AS13:AS16"/>
    <mergeCell ref="AT13:AT16"/>
    <mergeCell ref="AU13:AU16"/>
    <mergeCell ref="AV13:AV16"/>
    <mergeCell ref="AB13:AF13"/>
    <mergeCell ref="AI13:AI16"/>
    <mergeCell ref="AJ13:AJ16"/>
    <mergeCell ref="AK13:AK16"/>
    <mergeCell ref="AL13:AL16"/>
    <mergeCell ref="AM13:AM16"/>
    <mergeCell ref="AB14:AB16"/>
    <mergeCell ref="AF14:AF16"/>
    <mergeCell ref="B17:B20"/>
    <mergeCell ref="C17:G17"/>
    <mergeCell ref="H17:L17"/>
    <mergeCell ref="M17:Q17"/>
    <mergeCell ref="R17:V17"/>
    <mergeCell ref="W17:AA17"/>
    <mergeCell ref="C18:C20"/>
    <mergeCell ref="G18:G20"/>
    <mergeCell ref="H18:H20"/>
    <mergeCell ref="L18:L20"/>
    <mergeCell ref="M18:M20"/>
    <mergeCell ref="Q18:Q20"/>
    <mergeCell ref="R18:R20"/>
    <mergeCell ref="V18:V20"/>
    <mergeCell ref="W18:W20"/>
    <mergeCell ref="AA18:AA20"/>
    <mergeCell ref="AW17:AW20"/>
    <mergeCell ref="AX17:AX20"/>
    <mergeCell ref="AY17:AY20"/>
    <mergeCell ref="AN17:AN20"/>
    <mergeCell ref="AO17:AO20"/>
    <mergeCell ref="AP17:AP20"/>
    <mergeCell ref="AQ17:AQ20"/>
    <mergeCell ref="AR17:AR20"/>
    <mergeCell ref="AS17:AS20"/>
    <mergeCell ref="AT17:AT20"/>
    <mergeCell ref="AU17:AU20"/>
    <mergeCell ref="AV17:AV20"/>
    <mergeCell ref="AB17:AF17"/>
    <mergeCell ref="AI17:AI20"/>
    <mergeCell ref="AJ17:AJ20"/>
    <mergeCell ref="AK17:AK20"/>
    <mergeCell ref="AL17:AL20"/>
    <mergeCell ref="AM17:AM20"/>
    <mergeCell ref="AB18:AB20"/>
    <mergeCell ref="AF18:AF20"/>
    <mergeCell ref="B21:B24"/>
    <mergeCell ref="C21:G21"/>
    <mergeCell ref="H21:L21"/>
    <mergeCell ref="M21:Q21"/>
    <mergeCell ref="R21:V21"/>
    <mergeCell ref="W21:AA21"/>
    <mergeCell ref="C22:C24"/>
    <mergeCell ref="G22:G24"/>
    <mergeCell ref="H22:H24"/>
    <mergeCell ref="L22:L24"/>
    <mergeCell ref="M22:M24"/>
    <mergeCell ref="Q22:Q24"/>
    <mergeCell ref="R22:R24"/>
    <mergeCell ref="V22:V24"/>
    <mergeCell ref="W22:W24"/>
    <mergeCell ref="AA22:AA24"/>
    <mergeCell ref="AW21:AW24"/>
    <mergeCell ref="AX21:AX24"/>
    <mergeCell ref="AY21:AY24"/>
    <mergeCell ref="AN21:AN24"/>
    <mergeCell ref="AO21:AO24"/>
    <mergeCell ref="AP21:AP24"/>
    <mergeCell ref="AQ21:AQ24"/>
    <mergeCell ref="AR21:AR24"/>
    <mergeCell ref="AS21:AS24"/>
    <mergeCell ref="AT21:AT24"/>
    <mergeCell ref="AU21:AU24"/>
    <mergeCell ref="AV21:AV24"/>
    <mergeCell ref="AB21:AF21"/>
    <mergeCell ref="AI21:AI24"/>
    <mergeCell ref="AJ21:AJ24"/>
    <mergeCell ref="AK21:AK24"/>
    <mergeCell ref="AL21:AL24"/>
    <mergeCell ref="AM21:AM24"/>
    <mergeCell ref="AB22:AB24"/>
    <mergeCell ref="AF22:AF24"/>
    <mergeCell ref="B25:B28"/>
    <mergeCell ref="C25:G25"/>
    <mergeCell ref="H25:L25"/>
    <mergeCell ref="M25:Q25"/>
    <mergeCell ref="R25:V25"/>
    <mergeCell ref="W25:AA25"/>
    <mergeCell ref="C26:C28"/>
    <mergeCell ref="G26:G28"/>
    <mergeCell ref="H26:H28"/>
    <mergeCell ref="L26:L28"/>
    <mergeCell ref="M26:M28"/>
    <mergeCell ref="Q26:Q28"/>
    <mergeCell ref="R26:R28"/>
    <mergeCell ref="V26:V28"/>
    <mergeCell ref="W26:W28"/>
    <mergeCell ref="AA26:AA28"/>
    <mergeCell ref="AX25:AX28"/>
    <mergeCell ref="AY25:AY28"/>
    <mergeCell ref="AN25:AN28"/>
    <mergeCell ref="AO25:AO28"/>
    <mergeCell ref="AP25:AP28"/>
    <mergeCell ref="AQ25:AQ28"/>
    <mergeCell ref="AR25:AR28"/>
    <mergeCell ref="AS25:AS28"/>
    <mergeCell ref="AT25:AT28"/>
    <mergeCell ref="AU25:AU28"/>
    <mergeCell ref="AV25:AV28"/>
    <mergeCell ref="AB25:AF25"/>
    <mergeCell ref="AI25:AI28"/>
    <mergeCell ref="AJ25:AJ28"/>
    <mergeCell ref="AK25:AK28"/>
    <mergeCell ref="AL25:AL28"/>
    <mergeCell ref="AM25:AM28"/>
    <mergeCell ref="AB26:AB28"/>
    <mergeCell ref="AF26:AF28"/>
    <mergeCell ref="AW25:AW2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B1:AY168"/>
  <sheetViews>
    <sheetView zoomScale="70" zoomScaleNormal="70" zoomScalePageLayoutView="0" workbookViewId="0" topLeftCell="A1">
      <selection activeCell="AD18" sqref="AD18"/>
    </sheetView>
  </sheetViews>
  <sheetFormatPr defaultColWidth="9.140625" defaultRowHeight="15"/>
  <cols>
    <col min="1" max="1" width="1.57421875" style="8" customWidth="1"/>
    <col min="2" max="2" width="15.57421875" style="8" customWidth="1"/>
    <col min="3" max="33" width="3.8515625" style="8" customWidth="1"/>
    <col min="34" max="34" width="3.7109375" style="8" customWidth="1"/>
    <col min="35" max="35" width="15.57421875" style="8" customWidth="1"/>
    <col min="36" max="37" width="5.57421875" style="8" customWidth="1"/>
    <col min="38" max="39" width="8.57421875" style="8" customWidth="1"/>
    <col min="40" max="41" width="5.57421875" style="8" customWidth="1"/>
    <col min="42" max="43" width="8.57421875" style="8" customWidth="1"/>
    <col min="44" max="45" width="5.57421875" style="8" customWidth="1"/>
    <col min="46" max="46" width="9.57421875" style="8" customWidth="1"/>
    <col min="47" max="49" width="8.57421875" style="8" customWidth="1"/>
    <col min="50" max="50" width="15.7109375" style="8" customWidth="1"/>
    <col min="51" max="51" width="9.57421875" style="8" customWidth="1"/>
    <col min="52" max="16384" width="9.00390625" style="8" customWidth="1"/>
  </cols>
  <sheetData>
    <row r="1" spans="2:51" ht="24.75" customHeight="1">
      <c r="B1" s="228" t="s">
        <v>73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I1" s="229" t="str">
        <f>B1</f>
        <v>レディース４０歳</v>
      </c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</row>
    <row r="2" spans="2:51" ht="24.75" customHeight="1" thickBot="1">
      <c r="B2" s="230" t="s">
        <v>82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9"/>
      <c r="AH2" s="10"/>
      <c r="AI2" s="231" t="str">
        <f>B2</f>
        <v>Ｋコート    Ｄグループ</v>
      </c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</row>
    <row r="3" spans="2:51" ht="24.75" customHeight="1">
      <c r="B3" s="232"/>
      <c r="C3" s="234" t="str">
        <f>'[1]ﾚﾃﾞｨｰｽ40'!$D$89</f>
        <v>ソレイユＬ</v>
      </c>
      <c r="D3" s="235"/>
      <c r="E3" s="235"/>
      <c r="F3" s="235"/>
      <c r="G3" s="236"/>
      <c r="H3" s="240" t="str">
        <f>'[1]ﾚﾃﾞｨｰｽ40'!$D$90</f>
        <v>ブルーツリー</v>
      </c>
      <c r="I3" s="235"/>
      <c r="J3" s="235"/>
      <c r="K3" s="235"/>
      <c r="L3" s="236"/>
      <c r="M3" s="240" t="str">
        <f>'[1]ﾚﾃﾞｨｰｽ40'!$D$91</f>
        <v>ゴールデンリーフ</v>
      </c>
      <c r="N3" s="235"/>
      <c r="O3" s="235"/>
      <c r="P3" s="235"/>
      <c r="Q3" s="236"/>
      <c r="R3" s="240" t="str">
        <f>'[1]ﾚﾃﾞｨｰｽ40'!$G$91</f>
        <v>K&amp;M</v>
      </c>
      <c r="S3" s="235"/>
      <c r="T3" s="235"/>
      <c r="U3" s="235"/>
      <c r="V3" s="236"/>
      <c r="W3" s="240" t="str">
        <f>'[1]ﾚﾃﾞｨｰｽ40'!$G$90</f>
        <v>クレッシェンドハニー</v>
      </c>
      <c r="X3" s="235"/>
      <c r="Y3" s="235"/>
      <c r="Z3" s="235"/>
      <c r="AA3" s="236"/>
      <c r="AB3" s="240" t="str">
        <f>'[1]ﾚﾃﾞｨｰｽ40'!$G$89</f>
        <v>スィーツ </v>
      </c>
      <c r="AC3" s="235"/>
      <c r="AD3" s="235"/>
      <c r="AE3" s="235"/>
      <c r="AF3" s="253"/>
      <c r="AG3" s="11"/>
      <c r="AH3" s="11"/>
      <c r="AI3" s="232"/>
      <c r="AJ3" s="255" t="s">
        <v>28</v>
      </c>
      <c r="AK3" s="243"/>
      <c r="AL3" s="244"/>
      <c r="AM3" s="245" t="s">
        <v>29</v>
      </c>
      <c r="AN3" s="242" t="s">
        <v>58</v>
      </c>
      <c r="AO3" s="243"/>
      <c r="AP3" s="244"/>
      <c r="AQ3" s="245" t="s">
        <v>29</v>
      </c>
      <c r="AR3" s="242" t="s">
        <v>31</v>
      </c>
      <c r="AS3" s="243"/>
      <c r="AT3" s="244"/>
      <c r="AU3" s="245" t="s">
        <v>32</v>
      </c>
      <c r="AV3" s="247" t="s">
        <v>59</v>
      </c>
      <c r="AW3" s="247" t="s">
        <v>60</v>
      </c>
      <c r="AX3" s="249" t="s">
        <v>35</v>
      </c>
      <c r="AY3" s="251" t="s">
        <v>36</v>
      </c>
    </row>
    <row r="4" spans="2:51" ht="24.75" customHeight="1" thickBot="1">
      <c r="B4" s="233"/>
      <c r="C4" s="237"/>
      <c r="D4" s="238"/>
      <c r="E4" s="238"/>
      <c r="F4" s="238"/>
      <c r="G4" s="239"/>
      <c r="H4" s="241"/>
      <c r="I4" s="238"/>
      <c r="J4" s="238"/>
      <c r="K4" s="238"/>
      <c r="L4" s="239"/>
      <c r="M4" s="241"/>
      <c r="N4" s="238"/>
      <c r="O4" s="238"/>
      <c r="P4" s="238"/>
      <c r="Q4" s="239"/>
      <c r="R4" s="241"/>
      <c r="S4" s="238"/>
      <c r="T4" s="238"/>
      <c r="U4" s="238"/>
      <c r="V4" s="239"/>
      <c r="W4" s="241"/>
      <c r="X4" s="238"/>
      <c r="Y4" s="238"/>
      <c r="Z4" s="238"/>
      <c r="AA4" s="239"/>
      <c r="AB4" s="241"/>
      <c r="AC4" s="238"/>
      <c r="AD4" s="238"/>
      <c r="AE4" s="238"/>
      <c r="AF4" s="254"/>
      <c r="AG4" s="11"/>
      <c r="AH4" s="11"/>
      <c r="AI4" s="233"/>
      <c r="AJ4" s="12" t="s">
        <v>37</v>
      </c>
      <c r="AK4" s="13" t="s">
        <v>38</v>
      </c>
      <c r="AL4" s="13" t="s">
        <v>75</v>
      </c>
      <c r="AM4" s="246"/>
      <c r="AN4" s="12" t="s">
        <v>37</v>
      </c>
      <c r="AO4" s="13" t="s">
        <v>38</v>
      </c>
      <c r="AP4" s="13" t="s">
        <v>75</v>
      </c>
      <c r="AQ4" s="246"/>
      <c r="AR4" s="12" t="s">
        <v>37</v>
      </c>
      <c r="AS4" s="13" t="s">
        <v>38</v>
      </c>
      <c r="AT4" s="13" t="s">
        <v>75</v>
      </c>
      <c r="AU4" s="246"/>
      <c r="AV4" s="248"/>
      <c r="AW4" s="248"/>
      <c r="AX4" s="250"/>
      <c r="AY4" s="252"/>
    </row>
    <row r="5" spans="2:51" ht="21.75" customHeight="1">
      <c r="B5" s="212" t="str">
        <f>C3</f>
        <v>ソレイユＬ</v>
      </c>
      <c r="C5" s="218"/>
      <c r="D5" s="219"/>
      <c r="E5" s="219"/>
      <c r="F5" s="219"/>
      <c r="G5" s="220"/>
      <c r="H5" s="209">
        <v>10</v>
      </c>
      <c r="I5" s="210"/>
      <c r="J5" s="210"/>
      <c r="K5" s="210"/>
      <c r="L5" s="221"/>
      <c r="M5" s="209">
        <v>7</v>
      </c>
      <c r="N5" s="210"/>
      <c r="O5" s="210"/>
      <c r="P5" s="210"/>
      <c r="Q5" s="221"/>
      <c r="R5" s="222">
        <v>0</v>
      </c>
      <c r="S5" s="223"/>
      <c r="T5" s="223"/>
      <c r="U5" s="223"/>
      <c r="V5" s="224"/>
      <c r="W5" s="209">
        <v>4</v>
      </c>
      <c r="X5" s="210"/>
      <c r="Y5" s="210"/>
      <c r="Z5" s="210"/>
      <c r="AA5" s="221"/>
      <c r="AB5" s="209">
        <v>1</v>
      </c>
      <c r="AC5" s="210"/>
      <c r="AD5" s="210"/>
      <c r="AE5" s="210"/>
      <c r="AF5" s="211"/>
      <c r="AG5" s="14"/>
      <c r="AH5" s="14"/>
      <c r="AI5" s="212" t="str">
        <f>B5</f>
        <v>ソレイユＬ</v>
      </c>
      <c r="AJ5" s="213">
        <f>IF(C6&gt;G6,1,0)+IF(H6&gt;L6,1,0)+IF(M6&gt;Q6,1,0)+IF(R6&gt;V6,1,0)+IF(W6&gt;AA6,1,0)+IF(AB6&gt;AF6,1,0)</f>
        <v>0</v>
      </c>
      <c r="AK5" s="214">
        <f>IF(G6&gt;C6,1,0)+IF(L6&gt;H6,1,0)+IF(Q6&gt;M6,1,0)+IF(V6&gt;R6,1,0)+IF(AA6&gt;W6,1,0)+IF(AF6&gt;AB6,1,0)</f>
        <v>4</v>
      </c>
      <c r="AL5" s="215">
        <f>SUM(AJ5/(AJ5+AK5))</f>
        <v>0</v>
      </c>
      <c r="AM5" s="214">
        <f>RANK(AL5,$AL$5:$AL$28,0)</f>
        <v>6</v>
      </c>
      <c r="AN5" s="214">
        <f>SUM(C6+H6+M6+R6+W6+AB6)</f>
        <v>3</v>
      </c>
      <c r="AO5" s="214">
        <f>SUM(G6+L6+Q6+V6+AA6+AF6)</f>
        <v>8</v>
      </c>
      <c r="AP5" s="215">
        <f>SUM(AN5/(AN5+AO5))</f>
        <v>0.2727272727272727</v>
      </c>
      <c r="AQ5" s="214">
        <f>RANK(AP5,$AP$5:$AP$28,0)</f>
        <v>5</v>
      </c>
      <c r="AR5" s="214">
        <f>SUM(D6+D7+D8+I6+I7+I8+N6+N7+N8+S6+S7+S8+X6+X7+X8+AC6+AC7+AC8)</f>
        <v>119</v>
      </c>
      <c r="AS5" s="214">
        <f>SUM(F6+F7+F8+K6+K7+K8+P6+P7+P8+U6+U7+U8+Z6+Z7+Z8+AE6+AE7+AE8)</f>
        <v>159</v>
      </c>
      <c r="AT5" s="215">
        <f>SUM(AR5/(AR5+AS5))</f>
        <v>0.42805755395683454</v>
      </c>
      <c r="AU5" s="214">
        <f>RANK(AT5,$AT$5:$AT$28,0)</f>
        <v>6</v>
      </c>
      <c r="AV5" s="215">
        <f>RANK(AL5,$AL$5:$AL$28,1)+AP5</f>
        <v>1.2727272727272727</v>
      </c>
      <c r="AW5" s="215">
        <f>RANK(AV5,$AV$5:$AV$28,1)+AT5</f>
        <v>1.4280575539568345</v>
      </c>
      <c r="AX5" s="216" t="str">
        <f>$AI$5</f>
        <v>ソレイユＬ</v>
      </c>
      <c r="AY5" s="217">
        <f>RANK(AW5,$AW$5:$AW$28)</f>
        <v>6</v>
      </c>
    </row>
    <row r="6" spans="2:51" ht="21.75" customHeight="1">
      <c r="B6" s="141"/>
      <c r="C6" s="225">
        <f>IF(D6&gt;F6,1,0)+IF(D7&gt;F7,1,0)+IF(D8&gt;F8,1,0)</f>
        <v>0</v>
      </c>
      <c r="D6" s="15"/>
      <c r="E6" s="16" t="s">
        <v>40</v>
      </c>
      <c r="F6" s="15"/>
      <c r="G6" s="152">
        <f>IF(F6&gt;D6,1,0)+IF(F7&gt;D7,1,0)+IF(F8&gt;D8,1,0)</f>
        <v>0</v>
      </c>
      <c r="H6" s="194">
        <f>IF(I6&gt;K6,1,0)+IF(I7&gt;K7,1,0)+IF(I8&gt;K8,1,0)</f>
        <v>1</v>
      </c>
      <c r="I6" s="17">
        <v>3</v>
      </c>
      <c r="J6" s="18" t="s">
        <v>40</v>
      </c>
      <c r="K6" s="17">
        <v>15</v>
      </c>
      <c r="L6" s="194">
        <f>IF(K6&gt;I6,1,0)+IF(K7&gt;I7,1,0)+IF(K8&gt;I8,1,0)</f>
        <v>2</v>
      </c>
      <c r="M6" s="194">
        <f>IF(N6&gt;P6,1,0)+IF(N7&gt;P7,1,0)+IF(N8&gt;P8,1,0)</f>
        <v>1</v>
      </c>
      <c r="N6" s="17">
        <v>9</v>
      </c>
      <c r="O6" s="18" t="s">
        <v>40</v>
      </c>
      <c r="P6" s="17">
        <v>15</v>
      </c>
      <c r="Q6" s="194">
        <f>IF(P6&gt;N6,1,0)+IF(P7&gt;N7,1,0)+IF(P8&gt;N8,1,0)</f>
        <v>2</v>
      </c>
      <c r="R6" s="171">
        <f>IF(S6&gt;U6,1,0)+IF(S7&gt;U7,1,0)+IF(S8&gt;U8,1,0)</f>
        <v>0</v>
      </c>
      <c r="S6" s="19"/>
      <c r="T6" s="20" t="s">
        <v>40</v>
      </c>
      <c r="U6" s="19"/>
      <c r="V6" s="171">
        <f>IF(U6&gt;S6,1,0)+IF(U7&gt;S7,1,0)+IF(U8&gt;S8,1,0)</f>
        <v>0</v>
      </c>
      <c r="W6" s="194">
        <f>IF(X6&gt;Z6,1,0)+IF(X7&gt;Z7,1,0)+IF(X8&gt;Z8,1,0)</f>
        <v>1</v>
      </c>
      <c r="X6" s="17">
        <v>3</v>
      </c>
      <c r="Y6" s="18" t="s">
        <v>40</v>
      </c>
      <c r="Z6" s="17">
        <v>15</v>
      </c>
      <c r="AA6" s="194">
        <f>IF(Z6&gt;X6,1,0)+IF(Z7&gt;X7,1,0)+IF(Z8&gt;X8,1,0)</f>
        <v>2</v>
      </c>
      <c r="AB6" s="194">
        <f>IF(AC6&gt;AE6,1,0)+IF(AC7&gt;AE7,1,0)+IF(AC8&gt;AE8,1,0)</f>
        <v>0</v>
      </c>
      <c r="AC6" s="17">
        <v>12</v>
      </c>
      <c r="AD6" s="18" t="s">
        <v>40</v>
      </c>
      <c r="AE6" s="17">
        <v>15</v>
      </c>
      <c r="AF6" s="197">
        <f>IF(AE6&gt;AC6,1,0)+IF(AE7&gt;AC7,1,0)+IF(AE8&gt;AC8,1,0)</f>
        <v>2</v>
      </c>
      <c r="AG6" s="21"/>
      <c r="AH6" s="21"/>
      <c r="AI6" s="141"/>
      <c r="AJ6" s="144"/>
      <c r="AK6" s="147"/>
      <c r="AL6" s="150"/>
      <c r="AM6" s="147"/>
      <c r="AN6" s="147"/>
      <c r="AO6" s="147"/>
      <c r="AP6" s="150"/>
      <c r="AQ6" s="147"/>
      <c r="AR6" s="147"/>
      <c r="AS6" s="147"/>
      <c r="AT6" s="150"/>
      <c r="AU6" s="147"/>
      <c r="AV6" s="150"/>
      <c r="AW6" s="150"/>
      <c r="AX6" s="159"/>
      <c r="AY6" s="162"/>
    </row>
    <row r="7" spans="2:51" ht="21.75" customHeight="1">
      <c r="B7" s="141"/>
      <c r="C7" s="226"/>
      <c r="D7" s="15"/>
      <c r="E7" s="16" t="s">
        <v>40</v>
      </c>
      <c r="F7" s="15"/>
      <c r="G7" s="153"/>
      <c r="H7" s="195"/>
      <c r="I7" s="17">
        <v>17</v>
      </c>
      <c r="J7" s="18" t="s">
        <v>40</v>
      </c>
      <c r="K7" s="17">
        <v>16</v>
      </c>
      <c r="L7" s="195"/>
      <c r="M7" s="195"/>
      <c r="N7" s="17">
        <v>15</v>
      </c>
      <c r="O7" s="18" t="s">
        <v>40</v>
      </c>
      <c r="P7" s="17">
        <v>11</v>
      </c>
      <c r="Q7" s="195"/>
      <c r="R7" s="172"/>
      <c r="S7" s="19"/>
      <c r="T7" s="20" t="s">
        <v>40</v>
      </c>
      <c r="U7" s="19"/>
      <c r="V7" s="172"/>
      <c r="W7" s="195"/>
      <c r="X7" s="17">
        <v>15</v>
      </c>
      <c r="Y7" s="18" t="s">
        <v>40</v>
      </c>
      <c r="Z7" s="17">
        <v>11</v>
      </c>
      <c r="AA7" s="195"/>
      <c r="AB7" s="195"/>
      <c r="AC7" s="17">
        <v>9</v>
      </c>
      <c r="AD7" s="18" t="s">
        <v>40</v>
      </c>
      <c r="AE7" s="17">
        <v>15</v>
      </c>
      <c r="AF7" s="198"/>
      <c r="AG7" s="21"/>
      <c r="AH7" s="21"/>
      <c r="AI7" s="141"/>
      <c r="AJ7" s="144"/>
      <c r="AK7" s="147"/>
      <c r="AL7" s="150"/>
      <c r="AM7" s="147"/>
      <c r="AN7" s="147"/>
      <c r="AO7" s="147"/>
      <c r="AP7" s="150"/>
      <c r="AQ7" s="147"/>
      <c r="AR7" s="147"/>
      <c r="AS7" s="147"/>
      <c r="AT7" s="150"/>
      <c r="AU7" s="147"/>
      <c r="AV7" s="150"/>
      <c r="AW7" s="150"/>
      <c r="AX7" s="159"/>
      <c r="AY7" s="162"/>
    </row>
    <row r="8" spans="2:51" ht="21.75" customHeight="1">
      <c r="B8" s="167"/>
      <c r="C8" s="227"/>
      <c r="D8" s="15"/>
      <c r="E8" s="16" t="s">
        <v>40</v>
      </c>
      <c r="F8" s="15"/>
      <c r="G8" s="203"/>
      <c r="H8" s="196"/>
      <c r="I8" s="17">
        <v>12</v>
      </c>
      <c r="J8" s="18" t="s">
        <v>40</v>
      </c>
      <c r="K8" s="17">
        <v>15</v>
      </c>
      <c r="L8" s="196"/>
      <c r="M8" s="196"/>
      <c r="N8" s="17">
        <v>10</v>
      </c>
      <c r="O8" s="18" t="s">
        <v>40</v>
      </c>
      <c r="P8" s="17">
        <v>15</v>
      </c>
      <c r="Q8" s="196"/>
      <c r="R8" s="173"/>
      <c r="S8" s="19"/>
      <c r="T8" s="20" t="s">
        <v>40</v>
      </c>
      <c r="U8" s="19"/>
      <c r="V8" s="173"/>
      <c r="W8" s="196"/>
      <c r="X8" s="17">
        <v>14</v>
      </c>
      <c r="Y8" s="18" t="s">
        <v>40</v>
      </c>
      <c r="Z8" s="17">
        <v>16</v>
      </c>
      <c r="AA8" s="196"/>
      <c r="AB8" s="196"/>
      <c r="AC8" s="17"/>
      <c r="AD8" s="18" t="s">
        <v>40</v>
      </c>
      <c r="AE8" s="17"/>
      <c r="AF8" s="199"/>
      <c r="AG8" s="21"/>
      <c r="AH8" s="21"/>
      <c r="AI8" s="167"/>
      <c r="AJ8" s="168"/>
      <c r="AK8" s="169"/>
      <c r="AL8" s="170"/>
      <c r="AM8" s="169"/>
      <c r="AN8" s="169"/>
      <c r="AO8" s="169"/>
      <c r="AP8" s="170"/>
      <c r="AQ8" s="169"/>
      <c r="AR8" s="169"/>
      <c r="AS8" s="169"/>
      <c r="AT8" s="170"/>
      <c r="AU8" s="169"/>
      <c r="AV8" s="170"/>
      <c r="AW8" s="170"/>
      <c r="AX8" s="189"/>
      <c r="AY8" s="190"/>
    </row>
    <row r="9" spans="2:51" ht="21.75" customHeight="1">
      <c r="B9" s="140" t="str">
        <f>H3</f>
        <v>ブルーツリー</v>
      </c>
      <c r="C9" s="177">
        <f>H5</f>
        <v>10</v>
      </c>
      <c r="D9" s="178"/>
      <c r="E9" s="178"/>
      <c r="F9" s="178"/>
      <c r="G9" s="179"/>
      <c r="H9" s="137"/>
      <c r="I9" s="138"/>
      <c r="J9" s="138"/>
      <c r="K9" s="138"/>
      <c r="L9" s="200"/>
      <c r="M9" s="164">
        <v>0</v>
      </c>
      <c r="N9" s="165"/>
      <c r="O9" s="165"/>
      <c r="P9" s="165"/>
      <c r="Q9" s="181"/>
      <c r="R9" s="191">
        <v>6</v>
      </c>
      <c r="S9" s="192"/>
      <c r="T9" s="192"/>
      <c r="U9" s="192"/>
      <c r="V9" s="205"/>
      <c r="W9" s="191">
        <v>2</v>
      </c>
      <c r="X9" s="192"/>
      <c r="Y9" s="192"/>
      <c r="Z9" s="192"/>
      <c r="AA9" s="205"/>
      <c r="AB9" s="191">
        <v>8</v>
      </c>
      <c r="AC9" s="192"/>
      <c r="AD9" s="192"/>
      <c r="AE9" s="192"/>
      <c r="AF9" s="193"/>
      <c r="AG9" s="14"/>
      <c r="AH9" s="14"/>
      <c r="AI9" s="140" t="str">
        <f>B9</f>
        <v>ブルーツリー</v>
      </c>
      <c r="AJ9" s="143">
        <f>IF(C10&gt;G10,1,0)+IF(H10&gt;L10,1,0)+IF(M10&gt;Q10,1,0)+IF(R10&gt;V10,1,0)+IF(W10&gt;AA10,1,0)+IF(AB10&gt;AF10,1,0)</f>
        <v>1</v>
      </c>
      <c r="AK9" s="146">
        <f>IF(G10&gt;C10,1,0)+IF(L10&gt;H10,1,0)+IF(Q10&gt;M10,1,0)+IF(V10&gt;R10,1,0)+IF(AA10&gt;W10,1,0)+IF(AF10&gt;AB10,1,0)</f>
        <v>3</v>
      </c>
      <c r="AL9" s="149">
        <f>SUM(AJ9/(AJ9+AK9))</f>
        <v>0.25</v>
      </c>
      <c r="AM9" s="146">
        <f>RANK(AL9,$AL$5:$AL$28,0)</f>
        <v>5</v>
      </c>
      <c r="AN9" s="146">
        <f>SUM(C10+H10+M10+R10+W10+AB10)</f>
        <v>2</v>
      </c>
      <c r="AO9" s="146">
        <f>SUM(G10+L10+Q10+V10+AA10+AF10)</f>
        <v>7</v>
      </c>
      <c r="AP9" s="149">
        <f>SUM(AN9/(AN9+AO9))</f>
        <v>0.2222222222222222</v>
      </c>
      <c r="AQ9" s="146">
        <f>RANK(AP9,$AP$5:$AP$28,0)</f>
        <v>6</v>
      </c>
      <c r="AR9" s="146">
        <f>SUM(D10+D11+D12+I10+I11+I12+N10+N11+N12+S10+S11+S12+X10+X11+X12+AC10+AC11+AC12)</f>
        <v>98</v>
      </c>
      <c r="AS9" s="146">
        <f>SUM(F10+F11+F12+K10+K11+K12+P10+P11+P12+U10+U11+U12+Z10+Z11+Z12+AE10+AE11+AE12)</f>
        <v>122</v>
      </c>
      <c r="AT9" s="149">
        <f>SUM(AR9/(AR9+AS9))</f>
        <v>0.44545454545454544</v>
      </c>
      <c r="AU9" s="146">
        <f>RANK(AT9,$AT$5:$AT$28,0)</f>
        <v>5</v>
      </c>
      <c r="AV9" s="149">
        <f>RANK(AL9,$AL$5:$AL$28,1)+AP9</f>
        <v>2.2222222222222223</v>
      </c>
      <c r="AW9" s="149">
        <f>RANK(AV9,$AV$5:$AV$28,1)+AT9</f>
        <v>2.4454545454545453</v>
      </c>
      <c r="AX9" s="158" t="str">
        <f>$AI$9</f>
        <v>ブルーツリー</v>
      </c>
      <c r="AY9" s="161">
        <f>RANK(AW9,$AW$5:$AW$28)</f>
        <v>5</v>
      </c>
    </row>
    <row r="10" spans="2:51" ht="21.75" customHeight="1">
      <c r="B10" s="141"/>
      <c r="C10" s="182">
        <f>IF(D10&gt;F10,1,0)+IF(D11&gt;F11,1,0)+IF(D12&gt;F12,1,0)</f>
        <v>2</v>
      </c>
      <c r="D10" s="22">
        <f>K6</f>
        <v>15</v>
      </c>
      <c r="E10" s="18" t="s">
        <v>40</v>
      </c>
      <c r="F10" s="22">
        <f>I6</f>
        <v>3</v>
      </c>
      <c r="G10" s="185">
        <f>IF(F10&gt;D10,1,0)+IF(F11&gt;D11,1,0)+IF(F12&gt;D12,1,0)</f>
        <v>1</v>
      </c>
      <c r="H10" s="152">
        <f>IF(I10&gt;K10,1,0)+IF(I11&gt;K11,1,0)+IF(I12&gt;K12,1,0)</f>
        <v>0</v>
      </c>
      <c r="I10" s="15"/>
      <c r="J10" s="16" t="s">
        <v>40</v>
      </c>
      <c r="K10" s="15"/>
      <c r="L10" s="152">
        <f>IF(K10&gt;I10,1,0)+IF(K11&gt;I11,1,0)+IF(K12&gt;I12,1,0)</f>
        <v>0</v>
      </c>
      <c r="M10" s="171">
        <f>IF(N10&gt;P10,1,0)+IF(N11&gt;P11,1,0)+IF(N12&gt;P12,1,0)</f>
        <v>0</v>
      </c>
      <c r="N10" s="19"/>
      <c r="O10" s="20" t="s">
        <v>40</v>
      </c>
      <c r="P10" s="19"/>
      <c r="Q10" s="171">
        <f>IF(P10&gt;N10,1,0)+IF(P11&gt;N11,1,0)+IF(P12&gt;N12,1,0)</f>
        <v>0</v>
      </c>
      <c r="R10" s="194">
        <f>IF(S10&gt;U10,1,0)+IF(S11&gt;U11,1,0)+IF(S12&gt;U12,1,0)</f>
        <v>0</v>
      </c>
      <c r="S10" s="17">
        <v>13</v>
      </c>
      <c r="T10" s="18" t="s">
        <v>83</v>
      </c>
      <c r="U10" s="17">
        <v>15</v>
      </c>
      <c r="V10" s="194">
        <f>IF(U10&gt;S10,1,0)+IF(U11&gt;S11,1,0)+IF(U12&gt;S12,1,0)</f>
        <v>2</v>
      </c>
      <c r="W10" s="194">
        <f>IF(X10&gt;Z10,1,0)+IF(X11&gt;Z11,1,0)+IF(X12&gt;Z12,1,0)</f>
        <v>0</v>
      </c>
      <c r="X10" s="17">
        <v>8</v>
      </c>
      <c r="Y10" s="18" t="s">
        <v>84</v>
      </c>
      <c r="Z10" s="17">
        <v>15</v>
      </c>
      <c r="AA10" s="194">
        <f>IF(Z10&gt;X10,1,0)+IF(Z11&gt;X11,1,0)+IF(Z12&gt;X12,1,0)</f>
        <v>2</v>
      </c>
      <c r="AB10" s="194">
        <f>IF(AC10&gt;AE10,1,0)+IF(AC11&gt;AE11,1,0)+IF(AC12&gt;AE12,1,0)</f>
        <v>0</v>
      </c>
      <c r="AC10" s="17">
        <v>12</v>
      </c>
      <c r="AD10" s="18" t="s">
        <v>85</v>
      </c>
      <c r="AE10" s="17">
        <v>15</v>
      </c>
      <c r="AF10" s="197">
        <f>IF(AE10&gt;AC10,1,0)+IF(AE11&gt;AC11,1,0)+IF(AE12&gt;AC12,1,0)</f>
        <v>2</v>
      </c>
      <c r="AG10" s="21"/>
      <c r="AH10" s="21"/>
      <c r="AI10" s="141"/>
      <c r="AJ10" s="144"/>
      <c r="AK10" s="147"/>
      <c r="AL10" s="150"/>
      <c r="AM10" s="147"/>
      <c r="AN10" s="147"/>
      <c r="AO10" s="147"/>
      <c r="AP10" s="150"/>
      <c r="AQ10" s="147"/>
      <c r="AR10" s="147"/>
      <c r="AS10" s="147"/>
      <c r="AT10" s="150"/>
      <c r="AU10" s="147"/>
      <c r="AV10" s="150"/>
      <c r="AW10" s="150"/>
      <c r="AX10" s="159"/>
      <c r="AY10" s="162"/>
    </row>
    <row r="11" spans="2:51" ht="21.75" customHeight="1">
      <c r="B11" s="141"/>
      <c r="C11" s="183"/>
      <c r="D11" s="22">
        <f>K7</f>
        <v>16</v>
      </c>
      <c r="E11" s="18" t="s">
        <v>86</v>
      </c>
      <c r="F11" s="22">
        <f>I7</f>
        <v>17</v>
      </c>
      <c r="G11" s="186"/>
      <c r="H11" s="153"/>
      <c r="I11" s="15"/>
      <c r="J11" s="16" t="s">
        <v>86</v>
      </c>
      <c r="K11" s="15"/>
      <c r="L11" s="153"/>
      <c r="M11" s="172"/>
      <c r="N11" s="19"/>
      <c r="O11" s="20" t="s">
        <v>84</v>
      </c>
      <c r="P11" s="19"/>
      <c r="Q11" s="172"/>
      <c r="R11" s="195"/>
      <c r="S11" s="17">
        <v>4</v>
      </c>
      <c r="T11" s="18" t="s">
        <v>86</v>
      </c>
      <c r="U11" s="17">
        <v>15</v>
      </c>
      <c r="V11" s="195"/>
      <c r="W11" s="195"/>
      <c r="X11" s="17">
        <v>5</v>
      </c>
      <c r="Y11" s="18" t="s">
        <v>84</v>
      </c>
      <c r="Z11" s="17">
        <v>15</v>
      </c>
      <c r="AA11" s="195"/>
      <c r="AB11" s="195"/>
      <c r="AC11" s="17">
        <v>10</v>
      </c>
      <c r="AD11" s="18" t="s">
        <v>84</v>
      </c>
      <c r="AE11" s="17">
        <v>15</v>
      </c>
      <c r="AF11" s="198"/>
      <c r="AG11" s="21"/>
      <c r="AH11" s="21"/>
      <c r="AI11" s="141"/>
      <c r="AJ11" s="144"/>
      <c r="AK11" s="147"/>
      <c r="AL11" s="150"/>
      <c r="AM11" s="147"/>
      <c r="AN11" s="147"/>
      <c r="AO11" s="147"/>
      <c r="AP11" s="150"/>
      <c r="AQ11" s="147"/>
      <c r="AR11" s="147"/>
      <c r="AS11" s="147"/>
      <c r="AT11" s="150"/>
      <c r="AU11" s="147"/>
      <c r="AV11" s="150"/>
      <c r="AW11" s="150"/>
      <c r="AX11" s="159"/>
      <c r="AY11" s="162"/>
    </row>
    <row r="12" spans="2:51" ht="21.75" customHeight="1">
      <c r="B12" s="167"/>
      <c r="C12" s="201"/>
      <c r="D12" s="22">
        <f>K8</f>
        <v>15</v>
      </c>
      <c r="E12" s="18" t="s">
        <v>85</v>
      </c>
      <c r="F12" s="22">
        <f>I8</f>
        <v>12</v>
      </c>
      <c r="G12" s="202"/>
      <c r="H12" s="203"/>
      <c r="I12" s="15"/>
      <c r="J12" s="16" t="s">
        <v>86</v>
      </c>
      <c r="K12" s="15"/>
      <c r="L12" s="203"/>
      <c r="M12" s="173"/>
      <c r="N12" s="19"/>
      <c r="O12" s="20" t="s">
        <v>86</v>
      </c>
      <c r="P12" s="19"/>
      <c r="Q12" s="173"/>
      <c r="R12" s="196"/>
      <c r="S12" s="17"/>
      <c r="T12" s="18" t="s">
        <v>86</v>
      </c>
      <c r="U12" s="17"/>
      <c r="V12" s="196"/>
      <c r="W12" s="196"/>
      <c r="X12" s="17"/>
      <c r="Y12" s="18" t="s">
        <v>86</v>
      </c>
      <c r="Z12" s="17"/>
      <c r="AA12" s="196"/>
      <c r="AB12" s="196"/>
      <c r="AC12" s="17"/>
      <c r="AD12" s="18" t="s">
        <v>86</v>
      </c>
      <c r="AE12" s="17"/>
      <c r="AF12" s="199"/>
      <c r="AG12" s="21"/>
      <c r="AH12" s="21"/>
      <c r="AI12" s="167"/>
      <c r="AJ12" s="168"/>
      <c r="AK12" s="169"/>
      <c r="AL12" s="170"/>
      <c r="AM12" s="169"/>
      <c r="AN12" s="169"/>
      <c r="AO12" s="169"/>
      <c r="AP12" s="170"/>
      <c r="AQ12" s="169"/>
      <c r="AR12" s="169"/>
      <c r="AS12" s="169"/>
      <c r="AT12" s="170"/>
      <c r="AU12" s="169"/>
      <c r="AV12" s="170"/>
      <c r="AW12" s="170"/>
      <c r="AX12" s="189"/>
      <c r="AY12" s="190"/>
    </row>
    <row r="13" spans="2:51" ht="21.75" customHeight="1">
      <c r="B13" s="140" t="str">
        <f>M3</f>
        <v>ゴールデンリーフ</v>
      </c>
      <c r="C13" s="177">
        <f>M5</f>
        <v>7</v>
      </c>
      <c r="D13" s="178"/>
      <c r="E13" s="178"/>
      <c r="F13" s="178"/>
      <c r="G13" s="179"/>
      <c r="H13" s="164">
        <f>M9</f>
        <v>0</v>
      </c>
      <c r="I13" s="165"/>
      <c r="J13" s="165"/>
      <c r="K13" s="165"/>
      <c r="L13" s="181"/>
      <c r="M13" s="137"/>
      <c r="N13" s="138"/>
      <c r="O13" s="138"/>
      <c r="P13" s="138"/>
      <c r="Q13" s="200"/>
      <c r="R13" s="191">
        <v>3</v>
      </c>
      <c r="S13" s="192"/>
      <c r="T13" s="192"/>
      <c r="U13" s="192"/>
      <c r="V13" s="205"/>
      <c r="W13" s="191">
        <v>11</v>
      </c>
      <c r="X13" s="192"/>
      <c r="Y13" s="192"/>
      <c r="Z13" s="192"/>
      <c r="AA13" s="205"/>
      <c r="AB13" s="191">
        <v>5</v>
      </c>
      <c r="AC13" s="192"/>
      <c r="AD13" s="192"/>
      <c r="AE13" s="192"/>
      <c r="AF13" s="193"/>
      <c r="AG13" s="14"/>
      <c r="AH13" s="14"/>
      <c r="AI13" s="140" t="str">
        <f>B13</f>
        <v>ゴールデンリーフ</v>
      </c>
      <c r="AJ13" s="143">
        <f>IF(C14&gt;G14,1,0)+IF(H14&gt;L14,1,0)+IF(M14&gt;Q14,1,0)+IF(R14&gt;V14,1,0)+IF(W14&gt;AA14,1,0)+IF(AB14&gt;AF14,1,0)</f>
        <v>3</v>
      </c>
      <c r="AK13" s="146">
        <f>IF(G14&gt;C14,1,0)+IF(L14&gt;H14,1,0)+IF(Q14&gt;M14,1,0)+IF(V14&gt;R14,1,0)+IF(AA14&gt;W14,1,0)+IF(AF14&gt;AB14,1,0)</f>
        <v>1</v>
      </c>
      <c r="AL13" s="149">
        <f>SUM(AJ13/(AJ13+AK13))</f>
        <v>0.75</v>
      </c>
      <c r="AM13" s="146">
        <f>RANK(AL13,$AL$5:$AL$28,0)</f>
        <v>2</v>
      </c>
      <c r="AN13" s="146">
        <f>SUM(C14+H14+M14+R14+W14+AB14)</f>
        <v>6</v>
      </c>
      <c r="AO13" s="146">
        <f>SUM(G14+L14+Q14+V14+AA14+AF14)</f>
        <v>3</v>
      </c>
      <c r="AP13" s="149">
        <f>SUM(AN13/(AN13+AO13))</f>
        <v>0.6666666666666666</v>
      </c>
      <c r="AQ13" s="146">
        <f>RANK(AP13,$AP$5:$AP$28,0)</f>
        <v>2</v>
      </c>
      <c r="AR13" s="146">
        <f>SUM(D14+D15+D16+I14+I15+I16+N14+N15+N16+S14+S15+S16+X14+X15+X16+AC14+AC15+AC16)</f>
        <v>121</v>
      </c>
      <c r="AS13" s="146">
        <f>SUM(F14+F15+F16+K14+K15+K16+P14+P15+P16+U14+U15+U16+Z14+Z15+Z16+AE14+AE15+AE16)</f>
        <v>103</v>
      </c>
      <c r="AT13" s="149">
        <f>SUM(AR13/(AR13+AS13))</f>
        <v>0.5401785714285714</v>
      </c>
      <c r="AU13" s="146">
        <f>RANK(AT13,$AT$5:$AT$28,0)</f>
        <v>2</v>
      </c>
      <c r="AV13" s="149">
        <f>RANK(AL13,$AL$5:$AL$28,1)+AP13</f>
        <v>5.666666666666667</v>
      </c>
      <c r="AW13" s="149">
        <f>RANK(AV13,$AV$5:$AV$28,1)+AT13</f>
        <v>5.540178571428571</v>
      </c>
      <c r="AX13" s="158" t="str">
        <f>$AI$13</f>
        <v>ゴールデンリーフ</v>
      </c>
      <c r="AY13" s="161">
        <f>RANK(AW13,$AW$5:$AW$28)</f>
        <v>2</v>
      </c>
    </row>
    <row r="14" spans="2:51" ht="21.75" customHeight="1">
      <c r="B14" s="141"/>
      <c r="C14" s="182">
        <f>IF(D14&gt;F14,1,0)+IF(D15&gt;F15,1,0)+IF(D16&gt;F16,1,0)</f>
        <v>2</v>
      </c>
      <c r="D14" s="22">
        <f>P6</f>
        <v>15</v>
      </c>
      <c r="E14" s="18" t="s">
        <v>40</v>
      </c>
      <c r="F14" s="22">
        <f>N6</f>
        <v>9</v>
      </c>
      <c r="G14" s="185">
        <f>IF(F14&gt;D14,1,0)+IF(F15&gt;D15,1,0)+IF(F16&gt;D16,1,0)</f>
        <v>1</v>
      </c>
      <c r="H14" s="171">
        <f>IF(I14&gt;K14,1,0)+IF(I15&gt;K15,1,0)+IF(I16&gt;K16,1,0)</f>
        <v>0</v>
      </c>
      <c r="I14" s="19">
        <f>P10</f>
        <v>0</v>
      </c>
      <c r="J14" s="20" t="s">
        <v>40</v>
      </c>
      <c r="K14" s="19">
        <f>N10</f>
        <v>0</v>
      </c>
      <c r="L14" s="171">
        <f>IF(K14&gt;I14,1,0)+IF(K15&gt;I15,1,0)+IF(K16&gt;I16,1,0)</f>
        <v>0</v>
      </c>
      <c r="M14" s="152">
        <f>IF(N14&gt;P14,1,0)+IF(N15&gt;P15,1,0)+IF(N16&gt;P16,1,0)</f>
        <v>0</v>
      </c>
      <c r="N14" s="15"/>
      <c r="O14" s="16" t="s">
        <v>40</v>
      </c>
      <c r="P14" s="15"/>
      <c r="Q14" s="152">
        <f>IF(P14&gt;N14,1,0)+IF(P15&gt;N15,1,0)+IF(P16&gt;N16,1,0)</f>
        <v>0</v>
      </c>
      <c r="R14" s="194">
        <f>IF(S14&gt;U14,1,0)+IF(S15&gt;U15,1,0)+IF(S16&gt;U16,1,0)</f>
        <v>0</v>
      </c>
      <c r="S14" s="17">
        <v>7</v>
      </c>
      <c r="T14" s="18" t="s">
        <v>40</v>
      </c>
      <c r="U14" s="17">
        <v>15</v>
      </c>
      <c r="V14" s="194">
        <f>IF(U14&gt;S14,1,0)+IF(U15&gt;S15,1,0)+IF(U16&gt;S16,1,0)</f>
        <v>2</v>
      </c>
      <c r="W14" s="194">
        <f>IF(X14&gt;Z14,1,0)+IF(X15&gt;Z15,1,0)+IF(X16&gt;Z16,1,0)</f>
        <v>2</v>
      </c>
      <c r="X14" s="17">
        <v>15</v>
      </c>
      <c r="Y14" s="18" t="s">
        <v>40</v>
      </c>
      <c r="Z14" s="17">
        <v>10</v>
      </c>
      <c r="AA14" s="194">
        <f>IF(Z14&gt;X14,1,0)+IF(Z15&gt;X15,1,0)+IF(Z16&gt;X16,1,0)</f>
        <v>0</v>
      </c>
      <c r="AB14" s="194">
        <f>IF(AC14&gt;AE14,1,0)+IF(AC15&gt;AE15,1,0)+IF(AC16&gt;AE16,1,0)</f>
        <v>2</v>
      </c>
      <c r="AC14" s="17">
        <v>15</v>
      </c>
      <c r="AD14" s="18" t="s">
        <v>40</v>
      </c>
      <c r="AE14" s="17">
        <v>9</v>
      </c>
      <c r="AF14" s="197">
        <f>IF(AE14&gt;AC14,1,0)+IF(AE15&gt;AC15,1,0)+IF(AE16&gt;AC16,1,0)</f>
        <v>0</v>
      </c>
      <c r="AG14" s="21"/>
      <c r="AH14" s="21"/>
      <c r="AI14" s="141"/>
      <c r="AJ14" s="144"/>
      <c r="AK14" s="147"/>
      <c r="AL14" s="150"/>
      <c r="AM14" s="147"/>
      <c r="AN14" s="147"/>
      <c r="AO14" s="147"/>
      <c r="AP14" s="150"/>
      <c r="AQ14" s="147"/>
      <c r="AR14" s="147"/>
      <c r="AS14" s="147"/>
      <c r="AT14" s="150"/>
      <c r="AU14" s="147"/>
      <c r="AV14" s="150"/>
      <c r="AW14" s="150"/>
      <c r="AX14" s="159"/>
      <c r="AY14" s="162"/>
    </row>
    <row r="15" spans="2:51" ht="21.75" customHeight="1">
      <c r="B15" s="141"/>
      <c r="C15" s="183"/>
      <c r="D15" s="22">
        <f>P7</f>
        <v>11</v>
      </c>
      <c r="E15" s="18" t="s">
        <v>40</v>
      </c>
      <c r="F15" s="22">
        <f>N7</f>
        <v>15</v>
      </c>
      <c r="G15" s="186"/>
      <c r="H15" s="172"/>
      <c r="I15" s="19">
        <f>P11</f>
        <v>0</v>
      </c>
      <c r="J15" s="20" t="s">
        <v>40</v>
      </c>
      <c r="K15" s="19">
        <f>N11</f>
        <v>0</v>
      </c>
      <c r="L15" s="172"/>
      <c r="M15" s="153"/>
      <c r="N15" s="15"/>
      <c r="O15" s="16" t="s">
        <v>40</v>
      </c>
      <c r="P15" s="15"/>
      <c r="Q15" s="153"/>
      <c r="R15" s="195"/>
      <c r="S15" s="17">
        <v>13</v>
      </c>
      <c r="T15" s="18" t="s">
        <v>40</v>
      </c>
      <c r="U15" s="17">
        <v>15</v>
      </c>
      <c r="V15" s="195"/>
      <c r="W15" s="195"/>
      <c r="X15" s="17">
        <v>15</v>
      </c>
      <c r="Y15" s="18" t="s">
        <v>40</v>
      </c>
      <c r="Z15" s="17">
        <v>9</v>
      </c>
      <c r="AA15" s="195"/>
      <c r="AB15" s="195"/>
      <c r="AC15" s="17">
        <v>15</v>
      </c>
      <c r="AD15" s="18" t="s">
        <v>40</v>
      </c>
      <c r="AE15" s="17">
        <v>11</v>
      </c>
      <c r="AF15" s="198"/>
      <c r="AG15" s="21"/>
      <c r="AH15" s="21"/>
      <c r="AI15" s="141"/>
      <c r="AJ15" s="144"/>
      <c r="AK15" s="147"/>
      <c r="AL15" s="150"/>
      <c r="AM15" s="147"/>
      <c r="AN15" s="147"/>
      <c r="AO15" s="147"/>
      <c r="AP15" s="150"/>
      <c r="AQ15" s="147"/>
      <c r="AR15" s="147"/>
      <c r="AS15" s="147"/>
      <c r="AT15" s="150"/>
      <c r="AU15" s="147"/>
      <c r="AV15" s="150"/>
      <c r="AW15" s="150"/>
      <c r="AX15" s="159"/>
      <c r="AY15" s="162"/>
    </row>
    <row r="16" spans="2:51" ht="21.75" customHeight="1">
      <c r="B16" s="167"/>
      <c r="C16" s="201"/>
      <c r="D16" s="22">
        <f>P8</f>
        <v>15</v>
      </c>
      <c r="E16" s="18" t="s">
        <v>40</v>
      </c>
      <c r="F16" s="22">
        <f>N8</f>
        <v>10</v>
      </c>
      <c r="G16" s="202"/>
      <c r="H16" s="173"/>
      <c r="I16" s="19">
        <f>P12</f>
        <v>0</v>
      </c>
      <c r="J16" s="20" t="s">
        <v>40</v>
      </c>
      <c r="K16" s="19">
        <f>N12</f>
        <v>0</v>
      </c>
      <c r="L16" s="173"/>
      <c r="M16" s="203"/>
      <c r="N16" s="15"/>
      <c r="O16" s="16" t="s">
        <v>40</v>
      </c>
      <c r="P16" s="15"/>
      <c r="Q16" s="203"/>
      <c r="R16" s="196"/>
      <c r="S16" s="17"/>
      <c r="T16" s="18" t="s">
        <v>40</v>
      </c>
      <c r="U16" s="17"/>
      <c r="V16" s="196"/>
      <c r="W16" s="196"/>
      <c r="X16" s="17"/>
      <c r="Y16" s="18" t="s">
        <v>40</v>
      </c>
      <c r="Z16" s="17"/>
      <c r="AA16" s="196"/>
      <c r="AB16" s="196"/>
      <c r="AC16" s="17"/>
      <c r="AD16" s="18" t="s">
        <v>40</v>
      </c>
      <c r="AE16" s="17"/>
      <c r="AF16" s="199"/>
      <c r="AG16" s="21"/>
      <c r="AH16" s="21"/>
      <c r="AI16" s="167"/>
      <c r="AJ16" s="168"/>
      <c r="AK16" s="169"/>
      <c r="AL16" s="170"/>
      <c r="AM16" s="169"/>
      <c r="AN16" s="169"/>
      <c r="AO16" s="169"/>
      <c r="AP16" s="170"/>
      <c r="AQ16" s="169"/>
      <c r="AR16" s="169"/>
      <c r="AS16" s="169"/>
      <c r="AT16" s="170"/>
      <c r="AU16" s="169"/>
      <c r="AV16" s="170"/>
      <c r="AW16" s="170"/>
      <c r="AX16" s="189"/>
      <c r="AY16" s="190"/>
    </row>
    <row r="17" spans="2:51" ht="21.75" customHeight="1">
      <c r="B17" s="140" t="str">
        <f>R3</f>
        <v>K&amp;M</v>
      </c>
      <c r="C17" s="204">
        <f>R5</f>
        <v>0</v>
      </c>
      <c r="D17" s="165"/>
      <c r="E17" s="165"/>
      <c r="F17" s="165"/>
      <c r="G17" s="181"/>
      <c r="H17" s="180">
        <f>R9</f>
        <v>6</v>
      </c>
      <c r="I17" s="178"/>
      <c r="J17" s="178"/>
      <c r="K17" s="178"/>
      <c r="L17" s="179"/>
      <c r="M17" s="180">
        <f>R13</f>
        <v>3</v>
      </c>
      <c r="N17" s="178"/>
      <c r="O17" s="178"/>
      <c r="P17" s="178"/>
      <c r="Q17" s="179"/>
      <c r="R17" s="137"/>
      <c r="S17" s="138"/>
      <c r="T17" s="138"/>
      <c r="U17" s="138"/>
      <c r="V17" s="200"/>
      <c r="W17" s="191">
        <v>9</v>
      </c>
      <c r="X17" s="192"/>
      <c r="Y17" s="192"/>
      <c r="Z17" s="192"/>
      <c r="AA17" s="205"/>
      <c r="AB17" s="191">
        <v>12</v>
      </c>
      <c r="AC17" s="192"/>
      <c r="AD17" s="192"/>
      <c r="AE17" s="192"/>
      <c r="AF17" s="193"/>
      <c r="AG17" s="14"/>
      <c r="AH17" s="14"/>
      <c r="AI17" s="140" t="str">
        <f>B17</f>
        <v>K&amp;M</v>
      </c>
      <c r="AJ17" s="143">
        <f>IF(C18&gt;G18,1,0)+IF(H18&gt;L18,1,0)+IF(M18&gt;Q18,1,0)+IF(R18&gt;V18,1,0)+IF(W18&gt;AA18,1,0)+IF(AB18&gt;AF18,1,0)</f>
        <v>4</v>
      </c>
      <c r="AK17" s="146">
        <f>IF(G18&gt;C18,1,0)+IF(L18&gt;H18,1,0)+IF(Q18&gt;M18,1,0)+IF(V18&gt;R18,1,0)+IF(AA18&gt;W18,1,0)+IF(AF18&gt;AB18,1,0)</f>
        <v>0</v>
      </c>
      <c r="AL17" s="149">
        <f>SUM(AJ17/(AJ17+AK17))</f>
        <v>1</v>
      </c>
      <c r="AM17" s="146">
        <f>RANK(AL17,$AL$5:$AL$28,0)</f>
        <v>1</v>
      </c>
      <c r="AN17" s="146">
        <f>SUM(C18+H18+M18+R18+W18+AB18)</f>
        <v>8</v>
      </c>
      <c r="AO17" s="146">
        <f>SUM(G18+L18+Q18+V18+AA18+AF18)</f>
        <v>0</v>
      </c>
      <c r="AP17" s="149">
        <f>SUM(AN17/(AN17+AO17))</f>
        <v>1</v>
      </c>
      <c r="AQ17" s="146">
        <f>RANK(AP17,$AP$5:$AP$28,0)</f>
        <v>1</v>
      </c>
      <c r="AR17" s="146">
        <f>SUM(D18+D19+D20+I18+I19+I20+N18+N19+N20+S18+S19+S20+X18+X19+X20+AC18+AC19+AC20)</f>
        <v>120</v>
      </c>
      <c r="AS17" s="146">
        <f>SUM(F18+F19+F20+K18+K19+K20+P18+P19+P20+U18+U19+U20+Z18+Z19+Z20+AE18+AE19+AE20)</f>
        <v>67</v>
      </c>
      <c r="AT17" s="149">
        <f>SUM(AR17/(AR17+AS17))</f>
        <v>0.6417112299465241</v>
      </c>
      <c r="AU17" s="146">
        <f>RANK(AT17,$AT$5:$AT$28,0)</f>
        <v>1</v>
      </c>
      <c r="AV17" s="149">
        <f>RANK(AL17,$AL$5:$AL$28,1)+AP17</f>
        <v>7</v>
      </c>
      <c r="AW17" s="149">
        <f>RANK(AV17,$AV$5:$AV$28,1)+AT17</f>
        <v>6.641711229946524</v>
      </c>
      <c r="AX17" s="158" t="str">
        <f>$AI$17</f>
        <v>K&amp;M</v>
      </c>
      <c r="AY17" s="161">
        <f>RANK(AW17,$AW$5:$AW$28)</f>
        <v>1</v>
      </c>
    </row>
    <row r="18" spans="2:51" ht="21.75" customHeight="1">
      <c r="B18" s="141"/>
      <c r="C18" s="206">
        <f>IF(D18&gt;F18,1,0)+IF(D19&gt;F19,1,0)+IF(D20&gt;F20,1,0)</f>
        <v>0</v>
      </c>
      <c r="D18" s="19">
        <f>U6</f>
        <v>0</v>
      </c>
      <c r="E18" s="20" t="s">
        <v>40</v>
      </c>
      <c r="F18" s="19">
        <f>S6</f>
        <v>0</v>
      </c>
      <c r="G18" s="171">
        <f>IF(F18&gt;D18,1,0)+IF(F19&gt;D19,1,0)+IF(F20&gt;D20,1,0)</f>
        <v>0</v>
      </c>
      <c r="H18" s="185">
        <f>IF(I18&gt;K18,1,0)+IF(I19&gt;K19,1,0)+IF(I20&gt;K20,1,0)</f>
        <v>2</v>
      </c>
      <c r="I18" s="22">
        <f>U10</f>
        <v>15</v>
      </c>
      <c r="J18" s="18" t="s">
        <v>40</v>
      </c>
      <c r="K18" s="22">
        <f>S10</f>
        <v>13</v>
      </c>
      <c r="L18" s="185">
        <f>IF(K18&gt;I18,1,0)+IF(K19&gt;I19,1,0)+IF(K20&gt;I20,1,0)</f>
        <v>0</v>
      </c>
      <c r="M18" s="185">
        <f>IF(N18&gt;P18,1,0)+IF(N19&gt;P19,1,0)+IF(N20&gt;P20,1,0)</f>
        <v>2</v>
      </c>
      <c r="N18" s="22">
        <f>U14</f>
        <v>15</v>
      </c>
      <c r="O18" s="18" t="s">
        <v>40</v>
      </c>
      <c r="P18" s="22">
        <f>S14</f>
        <v>7</v>
      </c>
      <c r="Q18" s="185">
        <f>IF(P18&gt;N18,1,0)+IF(P19&gt;N19,1,0)+IF(P20&gt;N20,1,0)</f>
        <v>0</v>
      </c>
      <c r="R18" s="152">
        <f>IF(S18&gt;U18,1,0)+IF(S19&gt;U19,1,0)+IF(S20&gt;U20,1,0)</f>
        <v>0</v>
      </c>
      <c r="S18" s="15"/>
      <c r="T18" s="16" t="s">
        <v>40</v>
      </c>
      <c r="U18" s="15"/>
      <c r="V18" s="152">
        <f>IF(U18&gt;S18,1,0)+IF(U19&gt;S19,1,0)+IF(U20&gt;S20,1,0)</f>
        <v>0</v>
      </c>
      <c r="W18" s="194">
        <f>IF(X18&gt;Z18,1,0)+IF(X19&gt;Z19,1,0)+IF(X20&gt;Z20,1,0)</f>
        <v>2</v>
      </c>
      <c r="X18" s="17">
        <v>15</v>
      </c>
      <c r="Y18" s="18" t="s">
        <v>40</v>
      </c>
      <c r="Z18" s="17">
        <v>2</v>
      </c>
      <c r="AA18" s="194">
        <f>IF(Z18&gt;X18,1,0)+IF(Z19&gt;X19,1,0)+IF(Z20&gt;X20,1,0)</f>
        <v>0</v>
      </c>
      <c r="AB18" s="194">
        <f>IF(AC18&gt;AE18,1,0)+IF(AC19&gt;AE19,1,0)+IF(AC20&gt;AE20,1,0)</f>
        <v>2</v>
      </c>
      <c r="AC18" s="76">
        <v>15</v>
      </c>
      <c r="AD18" s="18" t="s">
        <v>40</v>
      </c>
      <c r="AE18" s="17">
        <v>9</v>
      </c>
      <c r="AF18" s="197">
        <f>IF(AE18&gt;AC18,1,0)+IF(AE19&gt;AC19,1,0)+IF(AE20&gt;AC20,1,0)</f>
        <v>0</v>
      </c>
      <c r="AG18" s="21"/>
      <c r="AH18" s="21"/>
      <c r="AI18" s="141"/>
      <c r="AJ18" s="144"/>
      <c r="AK18" s="147"/>
      <c r="AL18" s="150"/>
      <c r="AM18" s="147"/>
      <c r="AN18" s="147"/>
      <c r="AO18" s="147"/>
      <c r="AP18" s="150"/>
      <c r="AQ18" s="147"/>
      <c r="AR18" s="147"/>
      <c r="AS18" s="147"/>
      <c r="AT18" s="150"/>
      <c r="AU18" s="147"/>
      <c r="AV18" s="150"/>
      <c r="AW18" s="150"/>
      <c r="AX18" s="159"/>
      <c r="AY18" s="162"/>
    </row>
    <row r="19" spans="2:51" ht="21.75" customHeight="1">
      <c r="B19" s="141"/>
      <c r="C19" s="207"/>
      <c r="D19" s="19">
        <f>U7</f>
        <v>0</v>
      </c>
      <c r="E19" s="20" t="s">
        <v>40</v>
      </c>
      <c r="F19" s="19">
        <f>S7</f>
        <v>0</v>
      </c>
      <c r="G19" s="172"/>
      <c r="H19" s="186"/>
      <c r="I19" s="22">
        <f>U11</f>
        <v>15</v>
      </c>
      <c r="J19" s="18" t="s">
        <v>40</v>
      </c>
      <c r="K19" s="22">
        <f>S11</f>
        <v>4</v>
      </c>
      <c r="L19" s="186"/>
      <c r="M19" s="186"/>
      <c r="N19" s="22">
        <f>U15</f>
        <v>15</v>
      </c>
      <c r="O19" s="18" t="s">
        <v>40</v>
      </c>
      <c r="P19" s="22">
        <f>S15</f>
        <v>13</v>
      </c>
      <c r="Q19" s="186"/>
      <c r="R19" s="153"/>
      <c r="S19" s="15"/>
      <c r="T19" s="16" t="s">
        <v>40</v>
      </c>
      <c r="U19" s="15"/>
      <c r="V19" s="153"/>
      <c r="W19" s="195"/>
      <c r="X19" s="17">
        <v>15</v>
      </c>
      <c r="Y19" s="18" t="s">
        <v>40</v>
      </c>
      <c r="Z19" s="17">
        <v>11</v>
      </c>
      <c r="AA19" s="195"/>
      <c r="AB19" s="195"/>
      <c r="AC19" s="17">
        <v>15</v>
      </c>
      <c r="AD19" s="18" t="s">
        <v>40</v>
      </c>
      <c r="AE19" s="17">
        <v>8</v>
      </c>
      <c r="AF19" s="198"/>
      <c r="AG19" s="21"/>
      <c r="AH19" s="21"/>
      <c r="AI19" s="141"/>
      <c r="AJ19" s="144"/>
      <c r="AK19" s="147"/>
      <c r="AL19" s="150"/>
      <c r="AM19" s="147"/>
      <c r="AN19" s="147"/>
      <c r="AO19" s="147"/>
      <c r="AP19" s="150"/>
      <c r="AQ19" s="147"/>
      <c r="AR19" s="147"/>
      <c r="AS19" s="147"/>
      <c r="AT19" s="150"/>
      <c r="AU19" s="147"/>
      <c r="AV19" s="150"/>
      <c r="AW19" s="150"/>
      <c r="AX19" s="159"/>
      <c r="AY19" s="162"/>
    </row>
    <row r="20" spans="2:51" ht="21.75" customHeight="1">
      <c r="B20" s="167"/>
      <c r="C20" s="208"/>
      <c r="D20" s="19">
        <f>U8</f>
        <v>0</v>
      </c>
      <c r="E20" s="20" t="s">
        <v>40</v>
      </c>
      <c r="F20" s="19">
        <f>S8</f>
        <v>0</v>
      </c>
      <c r="G20" s="173"/>
      <c r="H20" s="202"/>
      <c r="I20" s="22">
        <f>U12</f>
        <v>0</v>
      </c>
      <c r="J20" s="18" t="s">
        <v>40</v>
      </c>
      <c r="K20" s="22">
        <f>S12</f>
        <v>0</v>
      </c>
      <c r="L20" s="202"/>
      <c r="M20" s="202"/>
      <c r="N20" s="22">
        <f>U16</f>
        <v>0</v>
      </c>
      <c r="O20" s="18" t="s">
        <v>40</v>
      </c>
      <c r="P20" s="22">
        <f>S16</f>
        <v>0</v>
      </c>
      <c r="Q20" s="202"/>
      <c r="R20" s="203"/>
      <c r="S20" s="15"/>
      <c r="T20" s="16" t="s">
        <v>40</v>
      </c>
      <c r="U20" s="15"/>
      <c r="V20" s="203"/>
      <c r="W20" s="196"/>
      <c r="X20" s="17"/>
      <c r="Y20" s="18" t="s">
        <v>40</v>
      </c>
      <c r="Z20" s="17"/>
      <c r="AA20" s="196"/>
      <c r="AB20" s="196"/>
      <c r="AC20" s="17"/>
      <c r="AD20" s="18" t="s">
        <v>40</v>
      </c>
      <c r="AE20" s="17"/>
      <c r="AF20" s="199"/>
      <c r="AG20" s="21"/>
      <c r="AH20" s="21"/>
      <c r="AI20" s="167"/>
      <c r="AJ20" s="168"/>
      <c r="AK20" s="169"/>
      <c r="AL20" s="170"/>
      <c r="AM20" s="169"/>
      <c r="AN20" s="169"/>
      <c r="AO20" s="169"/>
      <c r="AP20" s="170"/>
      <c r="AQ20" s="169"/>
      <c r="AR20" s="169"/>
      <c r="AS20" s="169"/>
      <c r="AT20" s="170"/>
      <c r="AU20" s="169"/>
      <c r="AV20" s="170"/>
      <c r="AW20" s="170"/>
      <c r="AX20" s="189"/>
      <c r="AY20" s="190"/>
    </row>
    <row r="21" spans="2:51" ht="21.75" customHeight="1">
      <c r="B21" s="140" t="str">
        <f>W3</f>
        <v>クレッシェンドハニー</v>
      </c>
      <c r="C21" s="177">
        <f>W5</f>
        <v>4</v>
      </c>
      <c r="D21" s="178"/>
      <c r="E21" s="178"/>
      <c r="F21" s="178"/>
      <c r="G21" s="179"/>
      <c r="H21" s="180">
        <f>W9</f>
        <v>2</v>
      </c>
      <c r="I21" s="178"/>
      <c r="J21" s="178"/>
      <c r="K21" s="178"/>
      <c r="L21" s="179"/>
      <c r="M21" s="180">
        <f>W13</f>
        <v>11</v>
      </c>
      <c r="N21" s="178"/>
      <c r="O21" s="178"/>
      <c r="P21" s="178"/>
      <c r="Q21" s="179"/>
      <c r="R21" s="180">
        <f>W17</f>
        <v>9</v>
      </c>
      <c r="S21" s="178"/>
      <c r="T21" s="178"/>
      <c r="U21" s="178"/>
      <c r="V21" s="179"/>
      <c r="W21" s="137"/>
      <c r="X21" s="138"/>
      <c r="Y21" s="138"/>
      <c r="Z21" s="138"/>
      <c r="AA21" s="200"/>
      <c r="AB21" s="164">
        <v>0</v>
      </c>
      <c r="AC21" s="165"/>
      <c r="AD21" s="165"/>
      <c r="AE21" s="165"/>
      <c r="AF21" s="166"/>
      <c r="AG21" s="14"/>
      <c r="AH21" s="14"/>
      <c r="AI21" s="140" t="str">
        <f>B21</f>
        <v>クレッシェンドハニー</v>
      </c>
      <c r="AJ21" s="143">
        <f>IF(C22&gt;G22,1,0)+IF(H22&gt;L22,1,0)+IF(M22&gt;Q22,1,0)+IF(R22&gt;V22,1,0)+IF(W22&gt;AA22,1,0)+IF(AB22&gt;AF22,1,0)</f>
        <v>2</v>
      </c>
      <c r="AK21" s="146">
        <f>IF(G22&gt;C22,1,0)+IF(L22&gt;H22,1,0)+IF(Q22&gt;M22,1,0)+IF(V22&gt;R22,1,0)+IF(AA22&gt;W22,1,0)+IF(AF22&gt;AB22,1,0)</f>
        <v>2</v>
      </c>
      <c r="AL21" s="149">
        <f>SUM(AJ21/(AJ21+AK21))</f>
        <v>0.5</v>
      </c>
      <c r="AM21" s="146">
        <f>RANK(AL21,$AL$5:$AL$28,0)</f>
        <v>3</v>
      </c>
      <c r="AN21" s="146">
        <f>SUM(C22+H22+M22+R22+W22+AB22)</f>
        <v>4</v>
      </c>
      <c r="AO21" s="146">
        <f>SUM(G22+L22+Q22+V22+AA22+AF22)</f>
        <v>5</v>
      </c>
      <c r="AP21" s="149">
        <f>SUM(AN21/(AN21+AO21))</f>
        <v>0.4444444444444444</v>
      </c>
      <c r="AQ21" s="146">
        <f>RANK(AP21,$AP$5:$AP$28,0)</f>
        <v>4</v>
      </c>
      <c r="AR21" s="146">
        <f>SUM(D22+D23+D24+I22+I23+I24+N22+N23+N24+S22+S23+S24+X22+X23+X24+AC22+AC23+AC24)</f>
        <v>104</v>
      </c>
      <c r="AS21" s="146">
        <f>SUM(F22+F23+F24+K22+K23+K24+P22+P23+P24+U22+U23+U24+Z22+Z23+Z24+AE22+AE23+AE24)</f>
        <v>105</v>
      </c>
      <c r="AT21" s="149">
        <f>SUM(AR21/(AR21+AS21))</f>
        <v>0.49760765550239233</v>
      </c>
      <c r="AU21" s="146">
        <f>RANK(AT21,$AT$5:$AT$28,0)</f>
        <v>3</v>
      </c>
      <c r="AV21" s="149">
        <f>RANK(AL21,$AL$5:$AL$28,1)+AP21</f>
        <v>3.4444444444444446</v>
      </c>
      <c r="AW21" s="149">
        <f>RANK(AV21,$AV$5:$AV$28,1)+AT21</f>
        <v>3.4976076555023923</v>
      </c>
      <c r="AX21" s="158" t="str">
        <f>$AI$21</f>
        <v>クレッシェンドハニー</v>
      </c>
      <c r="AY21" s="161">
        <f>RANK(AW21,$AW$5:$AW$28)</f>
        <v>4</v>
      </c>
    </row>
    <row r="22" spans="2:51" ht="21.75" customHeight="1">
      <c r="B22" s="141"/>
      <c r="C22" s="182">
        <f>IF(D22&gt;F22,1,0)+IF(D23&gt;F23,1,0)+IF(D24&gt;F24,1,0)</f>
        <v>2</v>
      </c>
      <c r="D22" s="22">
        <f>Z6</f>
        <v>15</v>
      </c>
      <c r="E22" s="18" t="s">
        <v>40</v>
      </c>
      <c r="F22" s="22">
        <f>X6</f>
        <v>3</v>
      </c>
      <c r="G22" s="185">
        <f>IF(F22&gt;D22,1,0)+IF(F23&gt;D23,1,0)+IF(F24&gt;D24,1,0)</f>
        <v>1</v>
      </c>
      <c r="H22" s="185">
        <f>IF(I22&gt;K22,1,0)+IF(I23&gt;K23,1,0)+IF(I24&gt;K24,1,0)</f>
        <v>2</v>
      </c>
      <c r="I22" s="22">
        <f>Z10</f>
        <v>15</v>
      </c>
      <c r="J22" s="18" t="s">
        <v>40</v>
      </c>
      <c r="K22" s="22">
        <f>X10</f>
        <v>8</v>
      </c>
      <c r="L22" s="185">
        <f>IF(K22&gt;I22,1,0)+IF(K23&gt;I23,1,0)+IF(K24&gt;I24,1,0)</f>
        <v>0</v>
      </c>
      <c r="M22" s="185">
        <f>IF(N22&gt;P22,1,0)+IF(N23&gt;P23,1,0)+IF(N24&gt;P24,1,0)</f>
        <v>0</v>
      </c>
      <c r="N22" s="22">
        <f>Z14</f>
        <v>10</v>
      </c>
      <c r="O22" s="18" t="s">
        <v>40</v>
      </c>
      <c r="P22" s="22">
        <f>X14</f>
        <v>15</v>
      </c>
      <c r="Q22" s="185">
        <f>IF(P22&gt;N22,1,0)+IF(P23&gt;N23,1,0)+IF(P24&gt;N24,1,0)</f>
        <v>2</v>
      </c>
      <c r="R22" s="185">
        <f>IF(S22&gt;U22,1,0)+IF(S23&gt;U23,1,0)+IF(S24&gt;U24,1,0)</f>
        <v>0</v>
      </c>
      <c r="S22" s="22">
        <f>Z18</f>
        <v>2</v>
      </c>
      <c r="T22" s="18" t="s">
        <v>40</v>
      </c>
      <c r="U22" s="22">
        <f>X18</f>
        <v>15</v>
      </c>
      <c r="V22" s="185">
        <f>IF(U22&gt;S22,1,0)+IF(U23&gt;S23,1,0)+IF(U24&gt;S24,1,0)</f>
        <v>2</v>
      </c>
      <c r="W22" s="152">
        <f>IF(X22&gt;Z22,1,0)+IF(X23&gt;Z23,1,0)+IF(X24&gt;Z24,1,0)</f>
        <v>0</v>
      </c>
      <c r="X22" s="15"/>
      <c r="Y22" s="16" t="s">
        <v>40</v>
      </c>
      <c r="Z22" s="15"/>
      <c r="AA22" s="152">
        <f>IF(Z22&gt;X22,1,0)+IF(Z23&gt;X23,1,0)+IF(Z24&gt;X24,1,0)</f>
        <v>0</v>
      </c>
      <c r="AB22" s="171">
        <f>IF(AC22&gt;AE22,1,0)+IF(AC23&gt;AE23,1,0)+IF(AC24&gt;AE24,1,0)</f>
        <v>0</v>
      </c>
      <c r="AC22" s="19"/>
      <c r="AD22" s="20" t="s">
        <v>40</v>
      </c>
      <c r="AE22" s="19"/>
      <c r="AF22" s="174">
        <f>IF(AE22&gt;AC22,1,0)+IF(AE23&gt;AC23,1,0)+IF(AE24&gt;AC24,1,0)</f>
        <v>0</v>
      </c>
      <c r="AG22" s="21"/>
      <c r="AH22" s="21"/>
      <c r="AI22" s="141"/>
      <c r="AJ22" s="144"/>
      <c r="AK22" s="147"/>
      <c r="AL22" s="150"/>
      <c r="AM22" s="147"/>
      <c r="AN22" s="147"/>
      <c r="AO22" s="147"/>
      <c r="AP22" s="150"/>
      <c r="AQ22" s="147"/>
      <c r="AR22" s="147"/>
      <c r="AS22" s="147"/>
      <c r="AT22" s="150"/>
      <c r="AU22" s="147"/>
      <c r="AV22" s="150"/>
      <c r="AW22" s="150"/>
      <c r="AX22" s="159"/>
      <c r="AY22" s="162"/>
    </row>
    <row r="23" spans="2:51" ht="21.75" customHeight="1">
      <c r="B23" s="141"/>
      <c r="C23" s="183"/>
      <c r="D23" s="22">
        <f>Z7</f>
        <v>11</v>
      </c>
      <c r="E23" s="18" t="s">
        <v>40</v>
      </c>
      <c r="F23" s="22">
        <f>X7</f>
        <v>15</v>
      </c>
      <c r="G23" s="186"/>
      <c r="H23" s="186"/>
      <c r="I23" s="22">
        <f>Z11</f>
        <v>15</v>
      </c>
      <c r="J23" s="18" t="s">
        <v>40</v>
      </c>
      <c r="K23" s="22">
        <f>X11</f>
        <v>5</v>
      </c>
      <c r="L23" s="186"/>
      <c r="M23" s="186"/>
      <c r="N23" s="22">
        <f>Z15</f>
        <v>9</v>
      </c>
      <c r="O23" s="18" t="s">
        <v>40</v>
      </c>
      <c r="P23" s="22">
        <f>X15</f>
        <v>15</v>
      </c>
      <c r="Q23" s="186"/>
      <c r="R23" s="186"/>
      <c r="S23" s="22">
        <f>Z19</f>
        <v>11</v>
      </c>
      <c r="T23" s="18" t="s">
        <v>40</v>
      </c>
      <c r="U23" s="22">
        <f>X19</f>
        <v>15</v>
      </c>
      <c r="V23" s="186"/>
      <c r="W23" s="153"/>
      <c r="X23" s="15"/>
      <c r="Y23" s="16" t="s">
        <v>40</v>
      </c>
      <c r="Z23" s="15"/>
      <c r="AA23" s="153"/>
      <c r="AB23" s="172"/>
      <c r="AC23" s="19"/>
      <c r="AD23" s="20" t="s">
        <v>40</v>
      </c>
      <c r="AE23" s="19"/>
      <c r="AF23" s="175"/>
      <c r="AG23" s="21"/>
      <c r="AH23" s="21"/>
      <c r="AI23" s="141"/>
      <c r="AJ23" s="144"/>
      <c r="AK23" s="147"/>
      <c r="AL23" s="150"/>
      <c r="AM23" s="147"/>
      <c r="AN23" s="147"/>
      <c r="AO23" s="147"/>
      <c r="AP23" s="150"/>
      <c r="AQ23" s="147"/>
      <c r="AR23" s="147"/>
      <c r="AS23" s="147"/>
      <c r="AT23" s="150"/>
      <c r="AU23" s="147"/>
      <c r="AV23" s="150"/>
      <c r="AW23" s="150"/>
      <c r="AX23" s="159"/>
      <c r="AY23" s="162"/>
    </row>
    <row r="24" spans="2:51" ht="21.75" customHeight="1">
      <c r="B24" s="167"/>
      <c r="C24" s="201"/>
      <c r="D24" s="22">
        <f>Z8</f>
        <v>16</v>
      </c>
      <c r="E24" s="18" t="s">
        <v>40</v>
      </c>
      <c r="F24" s="22">
        <f>X8</f>
        <v>14</v>
      </c>
      <c r="G24" s="202"/>
      <c r="H24" s="202"/>
      <c r="I24" s="22">
        <f>Z12</f>
        <v>0</v>
      </c>
      <c r="J24" s="18" t="s">
        <v>40</v>
      </c>
      <c r="K24" s="22">
        <f>X12</f>
        <v>0</v>
      </c>
      <c r="L24" s="202"/>
      <c r="M24" s="202"/>
      <c r="N24" s="22">
        <f>Z16</f>
        <v>0</v>
      </c>
      <c r="O24" s="18" t="s">
        <v>40</v>
      </c>
      <c r="P24" s="22">
        <f>X16</f>
        <v>0</v>
      </c>
      <c r="Q24" s="202"/>
      <c r="R24" s="202"/>
      <c r="S24" s="22">
        <f>Z20</f>
        <v>0</v>
      </c>
      <c r="T24" s="18" t="s">
        <v>40</v>
      </c>
      <c r="U24" s="22">
        <f>X20</f>
        <v>0</v>
      </c>
      <c r="V24" s="202"/>
      <c r="W24" s="203"/>
      <c r="X24" s="15"/>
      <c r="Y24" s="16" t="s">
        <v>40</v>
      </c>
      <c r="Z24" s="15"/>
      <c r="AA24" s="203"/>
      <c r="AB24" s="173"/>
      <c r="AC24" s="19"/>
      <c r="AD24" s="20" t="s">
        <v>40</v>
      </c>
      <c r="AE24" s="19"/>
      <c r="AF24" s="176"/>
      <c r="AG24" s="21"/>
      <c r="AH24" s="21"/>
      <c r="AI24" s="167"/>
      <c r="AJ24" s="168"/>
      <c r="AK24" s="169"/>
      <c r="AL24" s="170"/>
      <c r="AM24" s="169"/>
      <c r="AN24" s="169"/>
      <c r="AO24" s="169"/>
      <c r="AP24" s="170"/>
      <c r="AQ24" s="169"/>
      <c r="AR24" s="169"/>
      <c r="AS24" s="169"/>
      <c r="AT24" s="170"/>
      <c r="AU24" s="169"/>
      <c r="AV24" s="170"/>
      <c r="AW24" s="170"/>
      <c r="AX24" s="189"/>
      <c r="AY24" s="190"/>
    </row>
    <row r="25" spans="2:51" ht="21.75" customHeight="1">
      <c r="B25" s="140" t="str">
        <f>AB3</f>
        <v>スィーツ </v>
      </c>
      <c r="C25" s="177">
        <f>AB5</f>
        <v>1</v>
      </c>
      <c r="D25" s="178"/>
      <c r="E25" s="178"/>
      <c r="F25" s="178"/>
      <c r="G25" s="179"/>
      <c r="H25" s="180">
        <f>AB9</f>
        <v>8</v>
      </c>
      <c r="I25" s="178"/>
      <c r="J25" s="178"/>
      <c r="K25" s="178"/>
      <c r="L25" s="179"/>
      <c r="M25" s="180">
        <f>AB13</f>
        <v>5</v>
      </c>
      <c r="N25" s="178"/>
      <c r="O25" s="178"/>
      <c r="P25" s="178"/>
      <c r="Q25" s="179"/>
      <c r="R25" s="180">
        <f>AB17</f>
        <v>12</v>
      </c>
      <c r="S25" s="178"/>
      <c r="T25" s="178"/>
      <c r="U25" s="178"/>
      <c r="V25" s="179"/>
      <c r="W25" s="164">
        <f>AB21</f>
        <v>0</v>
      </c>
      <c r="X25" s="165"/>
      <c r="Y25" s="165"/>
      <c r="Z25" s="165"/>
      <c r="AA25" s="181"/>
      <c r="AB25" s="137"/>
      <c r="AC25" s="138"/>
      <c r="AD25" s="138"/>
      <c r="AE25" s="138"/>
      <c r="AF25" s="139"/>
      <c r="AG25" s="14"/>
      <c r="AH25" s="14"/>
      <c r="AI25" s="140" t="str">
        <f>B25</f>
        <v>スィーツ </v>
      </c>
      <c r="AJ25" s="143">
        <f>IF(C26&gt;G26,1,0)+IF(H26&gt;L26,1,0)+IF(M26&gt;Q26,1,0)+IF(R26&gt;V26,1,0)+IF(W26&gt;AA26,1,0)+IF(AB26&gt;AF26,1,0)</f>
        <v>2</v>
      </c>
      <c r="AK25" s="146">
        <f>IF(G26&gt;C26,1,0)+IF(L26&gt;H26,1,0)+IF(Q26&gt;M26,1,0)+IF(V26&gt;R26,1,0)+IF(AA26&gt;W26,1,0)+IF(AF26&gt;AB26,1,0)</f>
        <v>2</v>
      </c>
      <c r="AL25" s="149">
        <f>SUM(AJ25/(AJ25+AK25))</f>
        <v>0.5</v>
      </c>
      <c r="AM25" s="146">
        <f>RANK(AL25,$AL$5:$AL$28,0)</f>
        <v>3</v>
      </c>
      <c r="AN25" s="146">
        <f>SUM(C26+H26+M26+R26+W26+AB26)</f>
        <v>4</v>
      </c>
      <c r="AO25" s="146">
        <f>SUM(G26+L26+Q26+V26+AA26+AF26)</f>
        <v>4</v>
      </c>
      <c r="AP25" s="149">
        <f>SUM(AN25/(AN25+AO25))</f>
        <v>0.5</v>
      </c>
      <c r="AQ25" s="146">
        <f>RANK(AP25,$AP$5:$AP$28,0)</f>
        <v>3</v>
      </c>
      <c r="AR25" s="146">
        <f>SUM(D26+D27+D28+I26+I27+I28+N26+N27+N28+S26+S27+S28+X26+X27+X28+AC26+AC27+AC28)</f>
        <v>97</v>
      </c>
      <c r="AS25" s="146">
        <f>SUM(F26+F27+F28+K26+K27+K28+P26+P27+P28+U26+U27+U28+Z26+Z27+Z28+AE26+AE27+AE28)</f>
        <v>103</v>
      </c>
      <c r="AT25" s="149">
        <f>SUM(AR25/(AR25+AS25))</f>
        <v>0.485</v>
      </c>
      <c r="AU25" s="146">
        <f>RANK(AT25,$AT$5:$AT$28,0)</f>
        <v>4</v>
      </c>
      <c r="AV25" s="149">
        <f>RANK(AL25,$AL$5:$AL$28,1)+AP25</f>
        <v>3.5</v>
      </c>
      <c r="AW25" s="149">
        <f>RANK(AV25,$AV$5:$AV$28,1)+AT25</f>
        <v>4.485</v>
      </c>
      <c r="AX25" s="158" t="str">
        <f>$AI$25</f>
        <v>スィーツ </v>
      </c>
      <c r="AY25" s="161">
        <f>RANK(AW25,$AW$5:$AW$28)</f>
        <v>3</v>
      </c>
    </row>
    <row r="26" spans="2:51" ht="21.75" customHeight="1">
      <c r="B26" s="141"/>
      <c r="C26" s="182">
        <f>IF(D26&gt;F26,1,0)+IF(D27&gt;F27,1,0)+IF(D28&gt;F28,1,0)</f>
        <v>2</v>
      </c>
      <c r="D26" s="22">
        <f>AE6</f>
        <v>15</v>
      </c>
      <c r="E26" s="18" t="s">
        <v>40</v>
      </c>
      <c r="F26" s="22">
        <f>AC6</f>
        <v>12</v>
      </c>
      <c r="G26" s="185">
        <f>IF(F26&gt;D26,1,0)+IF(F27&gt;D27,1,0)+IF(F28&gt;D28,1,0)</f>
        <v>0</v>
      </c>
      <c r="H26" s="185">
        <f>IF(I26&gt;K26,1,0)+IF(I27&gt;K27,1,0)+IF(I28&gt;K28,1,0)</f>
        <v>2</v>
      </c>
      <c r="I26" s="22">
        <f>AE10</f>
        <v>15</v>
      </c>
      <c r="J26" s="18" t="s">
        <v>40</v>
      </c>
      <c r="K26" s="22">
        <f>AC10</f>
        <v>12</v>
      </c>
      <c r="L26" s="185">
        <f>IF(K26&gt;I26,1,0)+IF(K27&gt;I27,1,0)+IF(K28&gt;I28,1,0)</f>
        <v>0</v>
      </c>
      <c r="M26" s="185">
        <f>IF(N26&gt;P26,1,0)+IF(N27&gt;P27,1,0)+IF(N28&gt;P28,1,0)</f>
        <v>0</v>
      </c>
      <c r="N26" s="22">
        <f>AE14</f>
        <v>9</v>
      </c>
      <c r="O26" s="18" t="s">
        <v>40</v>
      </c>
      <c r="P26" s="22">
        <f>AC14</f>
        <v>15</v>
      </c>
      <c r="Q26" s="185">
        <f>IF(P26&gt;N26,1,0)+IF(P27&gt;N27,1,0)+IF(P28&gt;N28,1,0)</f>
        <v>2</v>
      </c>
      <c r="R26" s="185">
        <f>IF(S26&gt;U26,1,0)+IF(S27&gt;U27,1,0)+IF(S28&gt;U28,1,0)</f>
        <v>0</v>
      </c>
      <c r="S26" s="22">
        <f>AE18</f>
        <v>9</v>
      </c>
      <c r="T26" s="18" t="s">
        <v>40</v>
      </c>
      <c r="U26" s="22">
        <f>AC18</f>
        <v>15</v>
      </c>
      <c r="V26" s="185">
        <f>IF(U26&gt;S26,1,0)+IF(U27&gt;S27,1,0)+IF(U28&gt;S28,1,0)</f>
        <v>2</v>
      </c>
      <c r="W26" s="171">
        <f>IF(X26&gt;Z26,1,0)+IF(X27&gt;Z27,1,0)+IF(X28&gt;Z28,1,0)</f>
        <v>0</v>
      </c>
      <c r="X26" s="19">
        <f>AE22</f>
        <v>0</v>
      </c>
      <c r="Y26" s="20" t="s">
        <v>40</v>
      </c>
      <c r="Z26" s="19">
        <f>AC22</f>
        <v>0</v>
      </c>
      <c r="AA26" s="171">
        <f>IF(Z26&gt;X26,1,0)+IF(Z27&gt;X27,1,0)+IF(Z28&gt;X28,1,0)</f>
        <v>0</v>
      </c>
      <c r="AB26" s="152">
        <f>IF(AC26&gt;AE26,1,0)+IF(AC27&gt;AE27,1,0)+IF(AC28&gt;AE28,1,0)</f>
        <v>0</v>
      </c>
      <c r="AC26" s="15"/>
      <c r="AD26" s="16" t="s">
        <v>40</v>
      </c>
      <c r="AE26" s="15"/>
      <c r="AF26" s="155">
        <f>IF(AE26&gt;AC26,1,0)+IF(AE27&gt;AC27,1,0)+IF(AE28&gt;AC28,1,0)</f>
        <v>0</v>
      </c>
      <c r="AG26" s="21"/>
      <c r="AH26" s="21"/>
      <c r="AI26" s="141"/>
      <c r="AJ26" s="144"/>
      <c r="AK26" s="147"/>
      <c r="AL26" s="150"/>
      <c r="AM26" s="147"/>
      <c r="AN26" s="147"/>
      <c r="AO26" s="147"/>
      <c r="AP26" s="150"/>
      <c r="AQ26" s="147"/>
      <c r="AR26" s="147"/>
      <c r="AS26" s="147"/>
      <c r="AT26" s="150"/>
      <c r="AU26" s="147"/>
      <c r="AV26" s="150"/>
      <c r="AW26" s="150"/>
      <c r="AX26" s="159"/>
      <c r="AY26" s="162"/>
    </row>
    <row r="27" spans="2:51" ht="21.75" customHeight="1">
      <c r="B27" s="141"/>
      <c r="C27" s="183"/>
      <c r="D27" s="22">
        <f>AE7</f>
        <v>15</v>
      </c>
      <c r="E27" s="18" t="s">
        <v>40</v>
      </c>
      <c r="F27" s="22">
        <f>AC7</f>
        <v>9</v>
      </c>
      <c r="G27" s="186"/>
      <c r="H27" s="186"/>
      <c r="I27" s="22">
        <f>AE11</f>
        <v>15</v>
      </c>
      <c r="J27" s="18" t="s">
        <v>40</v>
      </c>
      <c r="K27" s="22">
        <f>AC11</f>
        <v>10</v>
      </c>
      <c r="L27" s="186"/>
      <c r="M27" s="186"/>
      <c r="N27" s="22">
        <f>AE15</f>
        <v>11</v>
      </c>
      <c r="O27" s="18" t="s">
        <v>40</v>
      </c>
      <c r="P27" s="22">
        <f>AC15</f>
        <v>15</v>
      </c>
      <c r="Q27" s="186"/>
      <c r="R27" s="186"/>
      <c r="S27" s="22">
        <f>AE19</f>
        <v>8</v>
      </c>
      <c r="T27" s="18" t="s">
        <v>40</v>
      </c>
      <c r="U27" s="22">
        <f>AC19</f>
        <v>15</v>
      </c>
      <c r="V27" s="186"/>
      <c r="W27" s="172"/>
      <c r="X27" s="19">
        <f>AE23</f>
        <v>0</v>
      </c>
      <c r="Y27" s="20" t="s">
        <v>40</v>
      </c>
      <c r="Z27" s="19">
        <f>AC23</f>
        <v>0</v>
      </c>
      <c r="AA27" s="172"/>
      <c r="AB27" s="153"/>
      <c r="AC27" s="15"/>
      <c r="AD27" s="16" t="s">
        <v>40</v>
      </c>
      <c r="AE27" s="15"/>
      <c r="AF27" s="156"/>
      <c r="AG27" s="21"/>
      <c r="AH27" s="21"/>
      <c r="AI27" s="141"/>
      <c r="AJ27" s="144"/>
      <c r="AK27" s="147"/>
      <c r="AL27" s="150"/>
      <c r="AM27" s="147"/>
      <c r="AN27" s="147"/>
      <c r="AO27" s="147"/>
      <c r="AP27" s="150"/>
      <c r="AQ27" s="147"/>
      <c r="AR27" s="147"/>
      <c r="AS27" s="147"/>
      <c r="AT27" s="150"/>
      <c r="AU27" s="147"/>
      <c r="AV27" s="150"/>
      <c r="AW27" s="150"/>
      <c r="AX27" s="159"/>
      <c r="AY27" s="162"/>
    </row>
    <row r="28" spans="2:51" ht="21.75" customHeight="1" thickBot="1">
      <c r="B28" s="142"/>
      <c r="C28" s="184"/>
      <c r="D28" s="23">
        <f>AE8</f>
        <v>0</v>
      </c>
      <c r="E28" s="24" t="s">
        <v>40</v>
      </c>
      <c r="F28" s="23">
        <f>AC8</f>
        <v>0</v>
      </c>
      <c r="G28" s="187"/>
      <c r="H28" s="187"/>
      <c r="I28" s="23">
        <f>AE12</f>
        <v>0</v>
      </c>
      <c r="J28" s="24" t="s">
        <v>40</v>
      </c>
      <c r="K28" s="23">
        <f>AC12</f>
        <v>0</v>
      </c>
      <c r="L28" s="187"/>
      <c r="M28" s="187"/>
      <c r="N28" s="23">
        <f>AE16</f>
        <v>0</v>
      </c>
      <c r="O28" s="24" t="s">
        <v>40</v>
      </c>
      <c r="P28" s="23">
        <f>AC16</f>
        <v>0</v>
      </c>
      <c r="Q28" s="187"/>
      <c r="R28" s="187"/>
      <c r="S28" s="23">
        <f>AE20</f>
        <v>0</v>
      </c>
      <c r="T28" s="24" t="s">
        <v>40</v>
      </c>
      <c r="U28" s="23">
        <f>AC20</f>
        <v>0</v>
      </c>
      <c r="V28" s="187"/>
      <c r="W28" s="188"/>
      <c r="X28" s="25">
        <f>AE24</f>
        <v>0</v>
      </c>
      <c r="Y28" s="26" t="s">
        <v>40</v>
      </c>
      <c r="Z28" s="25">
        <f>AC24</f>
        <v>0</v>
      </c>
      <c r="AA28" s="188"/>
      <c r="AB28" s="154"/>
      <c r="AC28" s="27"/>
      <c r="AD28" s="28" t="s">
        <v>40</v>
      </c>
      <c r="AE28" s="27"/>
      <c r="AF28" s="157"/>
      <c r="AG28" s="29"/>
      <c r="AH28" s="30"/>
      <c r="AI28" s="142"/>
      <c r="AJ28" s="145"/>
      <c r="AK28" s="148"/>
      <c r="AL28" s="151"/>
      <c r="AM28" s="148"/>
      <c r="AN28" s="148"/>
      <c r="AO28" s="148"/>
      <c r="AP28" s="151"/>
      <c r="AQ28" s="148"/>
      <c r="AR28" s="148"/>
      <c r="AS28" s="148"/>
      <c r="AT28" s="151"/>
      <c r="AU28" s="148"/>
      <c r="AV28" s="151"/>
      <c r="AW28" s="151"/>
      <c r="AX28" s="160"/>
      <c r="AY28" s="163"/>
    </row>
    <row r="29" ht="24.75" customHeight="1"/>
    <row r="30" ht="24.75" customHeight="1"/>
    <row r="31" ht="24.75" customHeight="1"/>
    <row r="32" ht="24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4.75" customHeight="1"/>
    <row r="58" ht="24.75" customHeight="1"/>
    <row r="59" ht="24.75" customHeight="1"/>
    <row r="60" ht="24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spans="2:51" ht="24.75" customHeight="1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2"/>
      <c r="AH85" s="32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</row>
    <row r="86" spans="2:51" ht="24.75" customHeight="1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</row>
    <row r="87" spans="2:51" ht="24.7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4"/>
      <c r="AJ87" s="36"/>
      <c r="AK87" s="36"/>
      <c r="AL87" s="36"/>
      <c r="AM87" s="37"/>
      <c r="AN87" s="36"/>
      <c r="AO87" s="36"/>
      <c r="AP87" s="36"/>
      <c r="AQ87" s="37"/>
      <c r="AR87" s="36"/>
      <c r="AS87" s="36"/>
      <c r="AT87" s="36"/>
      <c r="AU87" s="37"/>
      <c r="AV87" s="36"/>
      <c r="AW87" s="36"/>
      <c r="AX87" s="36"/>
      <c r="AY87" s="38"/>
    </row>
    <row r="88" spans="2:51" ht="24.75" customHeight="1"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4"/>
      <c r="AJ88" s="36"/>
      <c r="AK88" s="36"/>
      <c r="AL88" s="36"/>
      <c r="AM88" s="37"/>
      <c r="AN88" s="36"/>
      <c r="AO88" s="36"/>
      <c r="AP88" s="36"/>
      <c r="AQ88" s="37"/>
      <c r="AR88" s="36"/>
      <c r="AS88" s="36"/>
      <c r="AT88" s="36"/>
      <c r="AU88" s="37"/>
      <c r="AV88" s="36"/>
      <c r="AW88" s="36"/>
      <c r="AX88" s="36"/>
      <c r="AY88" s="38"/>
    </row>
    <row r="89" spans="2:51" ht="21.75" customHeight="1">
      <c r="B89" s="35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40"/>
      <c r="AJ89" s="41"/>
      <c r="AK89" s="41"/>
      <c r="AL89" s="42"/>
      <c r="AM89" s="41"/>
      <c r="AN89" s="41"/>
      <c r="AO89" s="41"/>
      <c r="AP89" s="42"/>
      <c r="AQ89" s="41"/>
      <c r="AR89" s="41"/>
      <c r="AS89" s="41"/>
      <c r="AT89" s="42"/>
      <c r="AU89" s="41"/>
      <c r="AV89" s="42"/>
      <c r="AW89" s="42"/>
      <c r="AX89" s="42"/>
      <c r="AY89" s="43"/>
    </row>
    <row r="90" spans="2:51" ht="21.75" customHeight="1">
      <c r="B90" s="35"/>
      <c r="C90" s="40"/>
      <c r="D90" s="41"/>
      <c r="E90" s="40"/>
      <c r="F90" s="41"/>
      <c r="G90" s="40"/>
      <c r="H90" s="40"/>
      <c r="I90" s="41"/>
      <c r="J90" s="40"/>
      <c r="K90" s="41"/>
      <c r="L90" s="40"/>
      <c r="M90" s="40"/>
      <c r="N90" s="41"/>
      <c r="O90" s="40"/>
      <c r="P90" s="41"/>
      <c r="Q90" s="40"/>
      <c r="R90" s="40"/>
      <c r="S90" s="41"/>
      <c r="T90" s="40"/>
      <c r="U90" s="41"/>
      <c r="V90" s="40"/>
      <c r="W90" s="40"/>
      <c r="X90" s="41"/>
      <c r="Y90" s="40"/>
      <c r="Z90" s="41"/>
      <c r="AA90" s="40"/>
      <c r="AB90" s="40"/>
      <c r="AC90" s="41"/>
      <c r="AD90" s="40"/>
      <c r="AE90" s="41"/>
      <c r="AF90" s="40"/>
      <c r="AG90" s="40"/>
      <c r="AH90" s="40"/>
      <c r="AI90" s="40"/>
      <c r="AJ90" s="41"/>
      <c r="AK90" s="41"/>
      <c r="AL90" s="42"/>
      <c r="AM90" s="41"/>
      <c r="AN90" s="41"/>
      <c r="AO90" s="41"/>
      <c r="AP90" s="42"/>
      <c r="AQ90" s="41"/>
      <c r="AR90" s="41"/>
      <c r="AS90" s="41"/>
      <c r="AT90" s="42"/>
      <c r="AU90" s="41"/>
      <c r="AV90" s="41"/>
      <c r="AW90" s="41"/>
      <c r="AX90" s="41"/>
      <c r="AY90" s="43"/>
    </row>
    <row r="91" spans="2:51" ht="21.75" customHeight="1">
      <c r="B91" s="35"/>
      <c r="C91" s="40"/>
      <c r="D91" s="41"/>
      <c r="E91" s="40"/>
      <c r="F91" s="41"/>
      <c r="G91" s="40"/>
      <c r="H91" s="40"/>
      <c r="I91" s="41"/>
      <c r="J91" s="40"/>
      <c r="K91" s="41"/>
      <c r="L91" s="40"/>
      <c r="M91" s="40"/>
      <c r="N91" s="41"/>
      <c r="O91" s="40"/>
      <c r="P91" s="41"/>
      <c r="Q91" s="40"/>
      <c r="R91" s="40"/>
      <c r="S91" s="41"/>
      <c r="T91" s="40"/>
      <c r="U91" s="41"/>
      <c r="V91" s="40"/>
      <c r="W91" s="40"/>
      <c r="X91" s="41"/>
      <c r="Y91" s="40"/>
      <c r="Z91" s="41"/>
      <c r="AA91" s="40"/>
      <c r="AB91" s="40"/>
      <c r="AC91" s="41"/>
      <c r="AD91" s="40"/>
      <c r="AE91" s="41"/>
      <c r="AF91" s="40"/>
      <c r="AG91" s="40"/>
      <c r="AH91" s="40"/>
      <c r="AI91" s="40"/>
      <c r="AJ91" s="41"/>
      <c r="AK91" s="41"/>
      <c r="AL91" s="42"/>
      <c r="AM91" s="41"/>
      <c r="AN91" s="41"/>
      <c r="AO91" s="41"/>
      <c r="AP91" s="42"/>
      <c r="AQ91" s="41"/>
      <c r="AR91" s="41"/>
      <c r="AS91" s="41"/>
      <c r="AT91" s="42"/>
      <c r="AU91" s="41"/>
      <c r="AV91" s="41"/>
      <c r="AW91" s="41"/>
      <c r="AX91" s="41"/>
      <c r="AY91" s="43"/>
    </row>
    <row r="92" spans="2:51" ht="21.75" customHeight="1">
      <c r="B92" s="35"/>
      <c r="C92" s="40"/>
      <c r="D92" s="41"/>
      <c r="E92" s="40"/>
      <c r="F92" s="41"/>
      <c r="G92" s="40"/>
      <c r="H92" s="40"/>
      <c r="I92" s="41"/>
      <c r="J92" s="40"/>
      <c r="K92" s="41"/>
      <c r="L92" s="40"/>
      <c r="M92" s="40"/>
      <c r="N92" s="41"/>
      <c r="O92" s="40"/>
      <c r="P92" s="41"/>
      <c r="Q92" s="40"/>
      <c r="R92" s="40"/>
      <c r="S92" s="41"/>
      <c r="T92" s="40"/>
      <c r="U92" s="41"/>
      <c r="V92" s="40"/>
      <c r="W92" s="40"/>
      <c r="X92" s="41"/>
      <c r="Y92" s="40"/>
      <c r="Z92" s="41"/>
      <c r="AA92" s="40"/>
      <c r="AB92" s="40"/>
      <c r="AC92" s="41"/>
      <c r="AD92" s="40"/>
      <c r="AE92" s="41"/>
      <c r="AF92" s="40"/>
      <c r="AG92" s="40"/>
      <c r="AH92" s="40"/>
      <c r="AI92" s="40"/>
      <c r="AJ92" s="41"/>
      <c r="AK92" s="41"/>
      <c r="AL92" s="42"/>
      <c r="AM92" s="41"/>
      <c r="AN92" s="41"/>
      <c r="AO92" s="41"/>
      <c r="AP92" s="42"/>
      <c r="AQ92" s="41"/>
      <c r="AR92" s="41"/>
      <c r="AS92" s="41"/>
      <c r="AT92" s="42"/>
      <c r="AU92" s="41"/>
      <c r="AV92" s="41"/>
      <c r="AW92" s="41"/>
      <c r="AX92" s="41"/>
      <c r="AY92" s="43"/>
    </row>
    <row r="93" spans="2:51" ht="21.75" customHeight="1">
      <c r="B93" s="35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40"/>
      <c r="AJ93" s="41"/>
      <c r="AK93" s="41"/>
      <c r="AL93" s="42"/>
      <c r="AM93" s="41"/>
      <c r="AN93" s="41"/>
      <c r="AO93" s="41"/>
      <c r="AP93" s="42"/>
      <c r="AQ93" s="41"/>
      <c r="AR93" s="41"/>
      <c r="AS93" s="41"/>
      <c r="AT93" s="42"/>
      <c r="AU93" s="41"/>
      <c r="AV93" s="42"/>
      <c r="AW93" s="42"/>
      <c r="AX93" s="42"/>
      <c r="AY93" s="43"/>
    </row>
    <row r="94" spans="2:51" ht="21.75" customHeight="1">
      <c r="B94" s="35"/>
      <c r="C94" s="40"/>
      <c r="D94" s="41"/>
      <c r="E94" s="40"/>
      <c r="F94" s="41"/>
      <c r="G94" s="40"/>
      <c r="H94" s="40"/>
      <c r="I94" s="41"/>
      <c r="J94" s="40"/>
      <c r="K94" s="41"/>
      <c r="L94" s="40"/>
      <c r="M94" s="40"/>
      <c r="N94" s="41"/>
      <c r="O94" s="40"/>
      <c r="P94" s="41"/>
      <c r="Q94" s="40"/>
      <c r="R94" s="40"/>
      <c r="S94" s="41"/>
      <c r="T94" s="40"/>
      <c r="U94" s="41"/>
      <c r="V94" s="40"/>
      <c r="W94" s="40"/>
      <c r="X94" s="41"/>
      <c r="Y94" s="40"/>
      <c r="Z94" s="41"/>
      <c r="AA94" s="40"/>
      <c r="AB94" s="40"/>
      <c r="AC94" s="41"/>
      <c r="AD94" s="40"/>
      <c r="AE94" s="41"/>
      <c r="AF94" s="40"/>
      <c r="AG94" s="40"/>
      <c r="AH94" s="40"/>
      <c r="AI94" s="40"/>
      <c r="AJ94" s="41"/>
      <c r="AK94" s="41"/>
      <c r="AL94" s="42"/>
      <c r="AM94" s="41"/>
      <c r="AN94" s="41"/>
      <c r="AO94" s="41"/>
      <c r="AP94" s="42"/>
      <c r="AQ94" s="41"/>
      <c r="AR94" s="41"/>
      <c r="AS94" s="41"/>
      <c r="AT94" s="42"/>
      <c r="AU94" s="41"/>
      <c r="AV94" s="41"/>
      <c r="AW94" s="41"/>
      <c r="AX94" s="41"/>
      <c r="AY94" s="43"/>
    </row>
    <row r="95" spans="2:51" ht="21.75" customHeight="1">
      <c r="B95" s="35"/>
      <c r="C95" s="40"/>
      <c r="D95" s="41"/>
      <c r="E95" s="40"/>
      <c r="F95" s="41"/>
      <c r="G95" s="40"/>
      <c r="H95" s="40"/>
      <c r="I95" s="41"/>
      <c r="J95" s="40"/>
      <c r="K95" s="41"/>
      <c r="L95" s="40"/>
      <c r="M95" s="40"/>
      <c r="N95" s="41"/>
      <c r="O95" s="40"/>
      <c r="P95" s="41"/>
      <c r="Q95" s="40"/>
      <c r="R95" s="40"/>
      <c r="S95" s="41"/>
      <c r="T95" s="40"/>
      <c r="U95" s="41"/>
      <c r="V95" s="40"/>
      <c r="W95" s="40"/>
      <c r="X95" s="41"/>
      <c r="Y95" s="40"/>
      <c r="Z95" s="41"/>
      <c r="AA95" s="40"/>
      <c r="AB95" s="40"/>
      <c r="AC95" s="41"/>
      <c r="AD95" s="40"/>
      <c r="AE95" s="41"/>
      <c r="AF95" s="40"/>
      <c r="AG95" s="40"/>
      <c r="AH95" s="40"/>
      <c r="AI95" s="40"/>
      <c r="AJ95" s="41"/>
      <c r="AK95" s="41"/>
      <c r="AL95" s="42"/>
      <c r="AM95" s="41"/>
      <c r="AN95" s="41"/>
      <c r="AO95" s="41"/>
      <c r="AP95" s="42"/>
      <c r="AQ95" s="41"/>
      <c r="AR95" s="41"/>
      <c r="AS95" s="41"/>
      <c r="AT95" s="42"/>
      <c r="AU95" s="41"/>
      <c r="AV95" s="41"/>
      <c r="AW95" s="41"/>
      <c r="AX95" s="41"/>
      <c r="AY95" s="43"/>
    </row>
    <row r="96" spans="2:51" ht="21.75" customHeight="1">
      <c r="B96" s="35"/>
      <c r="C96" s="40"/>
      <c r="D96" s="41"/>
      <c r="E96" s="40"/>
      <c r="F96" s="41"/>
      <c r="G96" s="40"/>
      <c r="H96" s="40"/>
      <c r="I96" s="41"/>
      <c r="J96" s="40"/>
      <c r="K96" s="41"/>
      <c r="L96" s="40"/>
      <c r="M96" s="40"/>
      <c r="N96" s="41"/>
      <c r="O96" s="40"/>
      <c r="P96" s="41"/>
      <c r="Q96" s="40"/>
      <c r="R96" s="40"/>
      <c r="S96" s="41"/>
      <c r="T96" s="40"/>
      <c r="U96" s="41"/>
      <c r="V96" s="40"/>
      <c r="W96" s="40"/>
      <c r="X96" s="41"/>
      <c r="Y96" s="40"/>
      <c r="Z96" s="41"/>
      <c r="AA96" s="40"/>
      <c r="AB96" s="40"/>
      <c r="AC96" s="41"/>
      <c r="AD96" s="40"/>
      <c r="AE96" s="41"/>
      <c r="AF96" s="40"/>
      <c r="AG96" s="40"/>
      <c r="AH96" s="40"/>
      <c r="AI96" s="40"/>
      <c r="AJ96" s="41"/>
      <c r="AK96" s="41"/>
      <c r="AL96" s="42"/>
      <c r="AM96" s="41"/>
      <c r="AN96" s="41"/>
      <c r="AO96" s="41"/>
      <c r="AP96" s="42"/>
      <c r="AQ96" s="41"/>
      <c r="AR96" s="41"/>
      <c r="AS96" s="41"/>
      <c r="AT96" s="42"/>
      <c r="AU96" s="41"/>
      <c r="AV96" s="41"/>
      <c r="AW96" s="41"/>
      <c r="AX96" s="41"/>
      <c r="AY96" s="43"/>
    </row>
    <row r="97" spans="2:51" ht="21.75" customHeight="1">
      <c r="B97" s="35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40"/>
      <c r="AJ97" s="41"/>
      <c r="AK97" s="41"/>
      <c r="AL97" s="42"/>
      <c r="AM97" s="41"/>
      <c r="AN97" s="41"/>
      <c r="AO97" s="41"/>
      <c r="AP97" s="42"/>
      <c r="AQ97" s="41"/>
      <c r="AR97" s="41"/>
      <c r="AS97" s="41"/>
      <c r="AT97" s="42"/>
      <c r="AU97" s="41"/>
      <c r="AV97" s="42"/>
      <c r="AW97" s="42"/>
      <c r="AX97" s="42"/>
      <c r="AY97" s="43"/>
    </row>
    <row r="98" spans="2:51" ht="21.75" customHeight="1">
      <c r="B98" s="35"/>
      <c r="C98" s="40"/>
      <c r="D98" s="41"/>
      <c r="E98" s="40"/>
      <c r="F98" s="41"/>
      <c r="G98" s="40"/>
      <c r="H98" s="40"/>
      <c r="I98" s="41"/>
      <c r="J98" s="40"/>
      <c r="K98" s="41"/>
      <c r="L98" s="40"/>
      <c r="M98" s="40"/>
      <c r="N98" s="41"/>
      <c r="O98" s="40"/>
      <c r="P98" s="41"/>
      <c r="Q98" s="40"/>
      <c r="R98" s="40"/>
      <c r="S98" s="41"/>
      <c r="T98" s="40"/>
      <c r="U98" s="41"/>
      <c r="V98" s="40"/>
      <c r="W98" s="40"/>
      <c r="X98" s="41"/>
      <c r="Y98" s="40"/>
      <c r="Z98" s="41"/>
      <c r="AA98" s="40"/>
      <c r="AB98" s="40"/>
      <c r="AC98" s="41"/>
      <c r="AD98" s="40"/>
      <c r="AE98" s="41"/>
      <c r="AF98" s="40"/>
      <c r="AG98" s="40"/>
      <c r="AH98" s="40"/>
      <c r="AI98" s="40"/>
      <c r="AJ98" s="41"/>
      <c r="AK98" s="41"/>
      <c r="AL98" s="42"/>
      <c r="AM98" s="41"/>
      <c r="AN98" s="41"/>
      <c r="AO98" s="41"/>
      <c r="AP98" s="42"/>
      <c r="AQ98" s="41"/>
      <c r="AR98" s="41"/>
      <c r="AS98" s="41"/>
      <c r="AT98" s="42"/>
      <c r="AU98" s="41"/>
      <c r="AV98" s="41"/>
      <c r="AW98" s="41"/>
      <c r="AX98" s="41"/>
      <c r="AY98" s="43"/>
    </row>
    <row r="99" spans="2:51" ht="21.75" customHeight="1">
      <c r="B99" s="35"/>
      <c r="C99" s="40"/>
      <c r="D99" s="41"/>
      <c r="E99" s="40"/>
      <c r="F99" s="41"/>
      <c r="G99" s="40"/>
      <c r="H99" s="40"/>
      <c r="I99" s="41"/>
      <c r="J99" s="40"/>
      <c r="K99" s="41"/>
      <c r="L99" s="40"/>
      <c r="M99" s="40"/>
      <c r="N99" s="41"/>
      <c r="O99" s="40"/>
      <c r="P99" s="41"/>
      <c r="Q99" s="40"/>
      <c r="R99" s="40"/>
      <c r="S99" s="41"/>
      <c r="T99" s="40"/>
      <c r="U99" s="41"/>
      <c r="V99" s="40"/>
      <c r="W99" s="40"/>
      <c r="X99" s="41"/>
      <c r="Y99" s="40"/>
      <c r="Z99" s="41"/>
      <c r="AA99" s="40"/>
      <c r="AB99" s="40"/>
      <c r="AC99" s="41"/>
      <c r="AD99" s="40"/>
      <c r="AE99" s="41"/>
      <c r="AF99" s="40"/>
      <c r="AG99" s="40"/>
      <c r="AH99" s="40"/>
      <c r="AI99" s="40"/>
      <c r="AJ99" s="41"/>
      <c r="AK99" s="41"/>
      <c r="AL99" s="42"/>
      <c r="AM99" s="41"/>
      <c r="AN99" s="41"/>
      <c r="AO99" s="41"/>
      <c r="AP99" s="42"/>
      <c r="AQ99" s="41"/>
      <c r="AR99" s="41"/>
      <c r="AS99" s="41"/>
      <c r="AT99" s="42"/>
      <c r="AU99" s="41"/>
      <c r="AV99" s="41"/>
      <c r="AW99" s="41"/>
      <c r="AX99" s="41"/>
      <c r="AY99" s="43"/>
    </row>
    <row r="100" spans="2:51" ht="21.75" customHeight="1">
      <c r="B100" s="35"/>
      <c r="C100" s="40"/>
      <c r="D100" s="41"/>
      <c r="E100" s="40"/>
      <c r="F100" s="41"/>
      <c r="G100" s="40"/>
      <c r="H100" s="40"/>
      <c r="I100" s="41"/>
      <c r="J100" s="40"/>
      <c r="K100" s="41"/>
      <c r="L100" s="40"/>
      <c r="M100" s="40"/>
      <c r="N100" s="41"/>
      <c r="O100" s="40"/>
      <c r="P100" s="41"/>
      <c r="Q100" s="40"/>
      <c r="R100" s="40"/>
      <c r="S100" s="41"/>
      <c r="T100" s="40"/>
      <c r="U100" s="41"/>
      <c r="V100" s="40"/>
      <c r="W100" s="40"/>
      <c r="X100" s="41"/>
      <c r="Y100" s="40"/>
      <c r="Z100" s="41"/>
      <c r="AA100" s="40"/>
      <c r="AB100" s="40"/>
      <c r="AC100" s="41"/>
      <c r="AD100" s="40"/>
      <c r="AE100" s="41"/>
      <c r="AF100" s="40"/>
      <c r="AG100" s="40"/>
      <c r="AH100" s="40"/>
      <c r="AI100" s="40"/>
      <c r="AJ100" s="41"/>
      <c r="AK100" s="41"/>
      <c r="AL100" s="42"/>
      <c r="AM100" s="41"/>
      <c r="AN100" s="41"/>
      <c r="AO100" s="41"/>
      <c r="AP100" s="42"/>
      <c r="AQ100" s="41"/>
      <c r="AR100" s="41"/>
      <c r="AS100" s="41"/>
      <c r="AT100" s="42"/>
      <c r="AU100" s="41"/>
      <c r="AV100" s="41"/>
      <c r="AW100" s="41"/>
      <c r="AX100" s="41"/>
      <c r="AY100" s="43"/>
    </row>
    <row r="101" spans="2:51" ht="21.75" customHeight="1">
      <c r="B101" s="35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40"/>
      <c r="AJ101" s="41"/>
      <c r="AK101" s="41"/>
      <c r="AL101" s="42"/>
      <c r="AM101" s="41"/>
      <c r="AN101" s="41"/>
      <c r="AO101" s="41"/>
      <c r="AP101" s="42"/>
      <c r="AQ101" s="41"/>
      <c r="AR101" s="41"/>
      <c r="AS101" s="41"/>
      <c r="AT101" s="42"/>
      <c r="AU101" s="41"/>
      <c r="AV101" s="42"/>
      <c r="AW101" s="42"/>
      <c r="AX101" s="42"/>
      <c r="AY101" s="43"/>
    </row>
    <row r="102" spans="2:51" ht="21.75" customHeight="1">
      <c r="B102" s="35"/>
      <c r="C102" s="40"/>
      <c r="D102" s="41"/>
      <c r="E102" s="40"/>
      <c r="F102" s="41"/>
      <c r="G102" s="40"/>
      <c r="H102" s="40"/>
      <c r="I102" s="41"/>
      <c r="J102" s="40"/>
      <c r="K102" s="41"/>
      <c r="L102" s="40"/>
      <c r="M102" s="40"/>
      <c r="N102" s="41"/>
      <c r="O102" s="40"/>
      <c r="P102" s="41"/>
      <c r="Q102" s="40"/>
      <c r="R102" s="40"/>
      <c r="S102" s="41"/>
      <c r="T102" s="40"/>
      <c r="U102" s="41"/>
      <c r="V102" s="40"/>
      <c r="W102" s="40"/>
      <c r="X102" s="41"/>
      <c r="Y102" s="40"/>
      <c r="Z102" s="41"/>
      <c r="AA102" s="40"/>
      <c r="AB102" s="40"/>
      <c r="AC102" s="41"/>
      <c r="AD102" s="40"/>
      <c r="AE102" s="41"/>
      <c r="AF102" s="40"/>
      <c r="AG102" s="40"/>
      <c r="AH102" s="40"/>
      <c r="AI102" s="40"/>
      <c r="AJ102" s="41"/>
      <c r="AK102" s="41"/>
      <c r="AL102" s="42"/>
      <c r="AM102" s="41"/>
      <c r="AN102" s="41"/>
      <c r="AO102" s="41"/>
      <c r="AP102" s="42"/>
      <c r="AQ102" s="41"/>
      <c r="AR102" s="41"/>
      <c r="AS102" s="41"/>
      <c r="AT102" s="42"/>
      <c r="AU102" s="41"/>
      <c r="AV102" s="41"/>
      <c r="AW102" s="41"/>
      <c r="AX102" s="41"/>
      <c r="AY102" s="43"/>
    </row>
    <row r="103" spans="2:51" ht="21.75" customHeight="1">
      <c r="B103" s="35"/>
      <c r="C103" s="40"/>
      <c r="D103" s="41"/>
      <c r="E103" s="40"/>
      <c r="F103" s="41"/>
      <c r="G103" s="40"/>
      <c r="H103" s="40"/>
      <c r="I103" s="41"/>
      <c r="J103" s="40"/>
      <c r="K103" s="41"/>
      <c r="L103" s="40"/>
      <c r="M103" s="40"/>
      <c r="N103" s="41"/>
      <c r="O103" s="40"/>
      <c r="P103" s="41"/>
      <c r="Q103" s="40"/>
      <c r="R103" s="40"/>
      <c r="S103" s="41"/>
      <c r="T103" s="40"/>
      <c r="U103" s="41"/>
      <c r="V103" s="40"/>
      <c r="W103" s="40"/>
      <c r="X103" s="41"/>
      <c r="Y103" s="40"/>
      <c r="Z103" s="41"/>
      <c r="AA103" s="40"/>
      <c r="AB103" s="40"/>
      <c r="AC103" s="41"/>
      <c r="AD103" s="40"/>
      <c r="AE103" s="41"/>
      <c r="AF103" s="40"/>
      <c r="AG103" s="40"/>
      <c r="AH103" s="40"/>
      <c r="AI103" s="40"/>
      <c r="AJ103" s="41"/>
      <c r="AK103" s="41"/>
      <c r="AL103" s="42"/>
      <c r="AM103" s="41"/>
      <c r="AN103" s="41"/>
      <c r="AO103" s="41"/>
      <c r="AP103" s="42"/>
      <c r="AQ103" s="41"/>
      <c r="AR103" s="41"/>
      <c r="AS103" s="41"/>
      <c r="AT103" s="42"/>
      <c r="AU103" s="41"/>
      <c r="AV103" s="41"/>
      <c r="AW103" s="41"/>
      <c r="AX103" s="41"/>
      <c r="AY103" s="43"/>
    </row>
    <row r="104" spans="2:51" ht="21.75" customHeight="1">
      <c r="B104" s="35"/>
      <c r="C104" s="40"/>
      <c r="D104" s="41"/>
      <c r="E104" s="40"/>
      <c r="F104" s="41"/>
      <c r="G104" s="40"/>
      <c r="H104" s="40"/>
      <c r="I104" s="41"/>
      <c r="J104" s="40"/>
      <c r="K104" s="41"/>
      <c r="L104" s="40"/>
      <c r="M104" s="40"/>
      <c r="N104" s="41"/>
      <c r="O104" s="40"/>
      <c r="P104" s="41"/>
      <c r="Q104" s="40"/>
      <c r="R104" s="40"/>
      <c r="S104" s="41"/>
      <c r="T104" s="40"/>
      <c r="U104" s="41"/>
      <c r="V104" s="40"/>
      <c r="W104" s="40"/>
      <c r="X104" s="41"/>
      <c r="Y104" s="40"/>
      <c r="Z104" s="41"/>
      <c r="AA104" s="40"/>
      <c r="AB104" s="40"/>
      <c r="AC104" s="41"/>
      <c r="AD104" s="40"/>
      <c r="AE104" s="41"/>
      <c r="AF104" s="40"/>
      <c r="AG104" s="40"/>
      <c r="AH104" s="40"/>
      <c r="AI104" s="40"/>
      <c r="AJ104" s="41"/>
      <c r="AK104" s="41"/>
      <c r="AL104" s="42"/>
      <c r="AM104" s="41"/>
      <c r="AN104" s="41"/>
      <c r="AO104" s="41"/>
      <c r="AP104" s="42"/>
      <c r="AQ104" s="41"/>
      <c r="AR104" s="41"/>
      <c r="AS104" s="41"/>
      <c r="AT104" s="42"/>
      <c r="AU104" s="41"/>
      <c r="AV104" s="41"/>
      <c r="AW104" s="41"/>
      <c r="AX104" s="41"/>
      <c r="AY104" s="43"/>
    </row>
    <row r="105" spans="2:51" ht="21.75" customHeight="1">
      <c r="B105" s="35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40"/>
      <c r="AJ105" s="41"/>
      <c r="AK105" s="41"/>
      <c r="AL105" s="42"/>
      <c r="AM105" s="41"/>
      <c r="AN105" s="41"/>
      <c r="AO105" s="41"/>
      <c r="AP105" s="42"/>
      <c r="AQ105" s="41"/>
      <c r="AR105" s="41"/>
      <c r="AS105" s="41"/>
      <c r="AT105" s="42"/>
      <c r="AU105" s="41"/>
      <c r="AV105" s="42"/>
      <c r="AW105" s="42"/>
      <c r="AX105" s="42"/>
      <c r="AY105" s="43"/>
    </row>
    <row r="106" spans="2:51" ht="21.75" customHeight="1">
      <c r="B106" s="35"/>
      <c r="C106" s="40"/>
      <c r="D106" s="41"/>
      <c r="E106" s="40"/>
      <c r="F106" s="41"/>
      <c r="G106" s="40"/>
      <c r="H106" s="40"/>
      <c r="I106" s="41"/>
      <c r="J106" s="40"/>
      <c r="K106" s="41"/>
      <c r="L106" s="40"/>
      <c r="M106" s="40"/>
      <c r="N106" s="41"/>
      <c r="O106" s="40"/>
      <c r="P106" s="41"/>
      <c r="Q106" s="40"/>
      <c r="R106" s="40"/>
      <c r="S106" s="41"/>
      <c r="T106" s="40"/>
      <c r="U106" s="41"/>
      <c r="V106" s="40"/>
      <c r="W106" s="40"/>
      <c r="X106" s="41"/>
      <c r="Y106" s="40"/>
      <c r="Z106" s="41"/>
      <c r="AA106" s="40"/>
      <c r="AB106" s="40"/>
      <c r="AC106" s="41"/>
      <c r="AD106" s="40"/>
      <c r="AE106" s="41"/>
      <c r="AF106" s="40"/>
      <c r="AG106" s="40"/>
      <c r="AH106" s="40"/>
      <c r="AI106" s="40"/>
      <c r="AJ106" s="41"/>
      <c r="AK106" s="41"/>
      <c r="AL106" s="42"/>
      <c r="AM106" s="41"/>
      <c r="AN106" s="41"/>
      <c r="AO106" s="41"/>
      <c r="AP106" s="42"/>
      <c r="AQ106" s="41"/>
      <c r="AR106" s="41"/>
      <c r="AS106" s="41"/>
      <c r="AT106" s="42"/>
      <c r="AU106" s="41"/>
      <c r="AV106" s="41"/>
      <c r="AW106" s="41"/>
      <c r="AX106" s="41"/>
      <c r="AY106" s="43"/>
    </row>
    <row r="107" spans="2:51" ht="21.75" customHeight="1">
      <c r="B107" s="35"/>
      <c r="C107" s="40"/>
      <c r="D107" s="41"/>
      <c r="E107" s="40"/>
      <c r="F107" s="41"/>
      <c r="G107" s="40"/>
      <c r="H107" s="40"/>
      <c r="I107" s="41"/>
      <c r="J107" s="40"/>
      <c r="K107" s="41"/>
      <c r="L107" s="40"/>
      <c r="M107" s="40"/>
      <c r="N107" s="41"/>
      <c r="O107" s="40"/>
      <c r="P107" s="41"/>
      <c r="Q107" s="40"/>
      <c r="R107" s="40"/>
      <c r="S107" s="41"/>
      <c r="T107" s="40"/>
      <c r="U107" s="41"/>
      <c r="V107" s="40"/>
      <c r="W107" s="40"/>
      <c r="X107" s="41"/>
      <c r="Y107" s="40"/>
      <c r="Z107" s="41"/>
      <c r="AA107" s="40"/>
      <c r="AB107" s="40"/>
      <c r="AC107" s="41"/>
      <c r="AD107" s="40"/>
      <c r="AE107" s="41"/>
      <c r="AF107" s="40"/>
      <c r="AG107" s="40"/>
      <c r="AH107" s="40"/>
      <c r="AI107" s="40"/>
      <c r="AJ107" s="41"/>
      <c r="AK107" s="41"/>
      <c r="AL107" s="42"/>
      <c r="AM107" s="41"/>
      <c r="AN107" s="41"/>
      <c r="AO107" s="41"/>
      <c r="AP107" s="42"/>
      <c r="AQ107" s="41"/>
      <c r="AR107" s="41"/>
      <c r="AS107" s="41"/>
      <c r="AT107" s="42"/>
      <c r="AU107" s="41"/>
      <c r="AV107" s="41"/>
      <c r="AW107" s="41"/>
      <c r="AX107" s="41"/>
      <c r="AY107" s="43"/>
    </row>
    <row r="108" spans="2:51" ht="21.75" customHeight="1">
      <c r="B108" s="35"/>
      <c r="C108" s="40"/>
      <c r="D108" s="41"/>
      <c r="E108" s="40"/>
      <c r="F108" s="41"/>
      <c r="G108" s="40"/>
      <c r="H108" s="40"/>
      <c r="I108" s="41"/>
      <c r="J108" s="40"/>
      <c r="K108" s="41"/>
      <c r="L108" s="40"/>
      <c r="M108" s="40"/>
      <c r="N108" s="41"/>
      <c r="O108" s="40"/>
      <c r="P108" s="41"/>
      <c r="Q108" s="40"/>
      <c r="R108" s="40"/>
      <c r="S108" s="41"/>
      <c r="T108" s="40"/>
      <c r="U108" s="41"/>
      <c r="V108" s="40"/>
      <c r="W108" s="40"/>
      <c r="X108" s="41"/>
      <c r="Y108" s="40"/>
      <c r="Z108" s="41"/>
      <c r="AA108" s="40"/>
      <c r="AB108" s="40"/>
      <c r="AC108" s="41"/>
      <c r="AD108" s="40"/>
      <c r="AE108" s="41"/>
      <c r="AF108" s="40"/>
      <c r="AG108" s="40"/>
      <c r="AH108" s="40"/>
      <c r="AI108" s="40"/>
      <c r="AJ108" s="41"/>
      <c r="AK108" s="41"/>
      <c r="AL108" s="42"/>
      <c r="AM108" s="41"/>
      <c r="AN108" s="41"/>
      <c r="AO108" s="41"/>
      <c r="AP108" s="42"/>
      <c r="AQ108" s="41"/>
      <c r="AR108" s="41"/>
      <c r="AS108" s="41"/>
      <c r="AT108" s="42"/>
      <c r="AU108" s="41"/>
      <c r="AV108" s="41"/>
      <c r="AW108" s="41"/>
      <c r="AX108" s="41"/>
      <c r="AY108" s="43"/>
    </row>
    <row r="109" spans="2:51" ht="21.75" customHeight="1">
      <c r="B109" s="35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40"/>
      <c r="AJ109" s="41"/>
      <c r="AK109" s="41"/>
      <c r="AL109" s="42"/>
      <c r="AM109" s="41"/>
      <c r="AN109" s="41"/>
      <c r="AO109" s="41"/>
      <c r="AP109" s="42"/>
      <c r="AQ109" s="41"/>
      <c r="AR109" s="41"/>
      <c r="AS109" s="41"/>
      <c r="AT109" s="42"/>
      <c r="AU109" s="41"/>
      <c r="AV109" s="42"/>
      <c r="AW109" s="42"/>
      <c r="AX109" s="42"/>
      <c r="AY109" s="43"/>
    </row>
    <row r="110" spans="2:51" ht="21.75" customHeight="1">
      <c r="B110" s="35"/>
      <c r="C110" s="40"/>
      <c r="D110" s="41"/>
      <c r="E110" s="40"/>
      <c r="F110" s="41"/>
      <c r="G110" s="40"/>
      <c r="H110" s="40"/>
      <c r="I110" s="41"/>
      <c r="J110" s="40"/>
      <c r="K110" s="41"/>
      <c r="L110" s="40"/>
      <c r="M110" s="40"/>
      <c r="N110" s="41"/>
      <c r="O110" s="40"/>
      <c r="P110" s="41"/>
      <c r="Q110" s="40"/>
      <c r="R110" s="40"/>
      <c r="S110" s="41"/>
      <c r="T110" s="40"/>
      <c r="U110" s="41"/>
      <c r="V110" s="40"/>
      <c r="W110" s="40"/>
      <c r="X110" s="41"/>
      <c r="Y110" s="40"/>
      <c r="Z110" s="41"/>
      <c r="AA110" s="40"/>
      <c r="AB110" s="40"/>
      <c r="AC110" s="41"/>
      <c r="AD110" s="40"/>
      <c r="AE110" s="41"/>
      <c r="AF110" s="40"/>
      <c r="AG110" s="40"/>
      <c r="AH110" s="40"/>
      <c r="AI110" s="40"/>
      <c r="AJ110" s="41"/>
      <c r="AK110" s="41"/>
      <c r="AL110" s="42"/>
      <c r="AM110" s="41"/>
      <c r="AN110" s="41"/>
      <c r="AO110" s="41"/>
      <c r="AP110" s="42"/>
      <c r="AQ110" s="41"/>
      <c r="AR110" s="41"/>
      <c r="AS110" s="41"/>
      <c r="AT110" s="42"/>
      <c r="AU110" s="41"/>
      <c r="AV110" s="41"/>
      <c r="AW110" s="41"/>
      <c r="AX110" s="41"/>
      <c r="AY110" s="43"/>
    </row>
    <row r="111" spans="2:51" ht="21.75" customHeight="1">
      <c r="B111" s="35"/>
      <c r="C111" s="40"/>
      <c r="D111" s="41"/>
      <c r="E111" s="40"/>
      <c r="F111" s="41"/>
      <c r="G111" s="40"/>
      <c r="H111" s="40"/>
      <c r="I111" s="41"/>
      <c r="J111" s="40"/>
      <c r="K111" s="41"/>
      <c r="L111" s="40"/>
      <c r="M111" s="40"/>
      <c r="N111" s="41"/>
      <c r="O111" s="40"/>
      <c r="P111" s="41"/>
      <c r="Q111" s="40"/>
      <c r="R111" s="40"/>
      <c r="S111" s="41"/>
      <c r="T111" s="40"/>
      <c r="U111" s="41"/>
      <c r="V111" s="40"/>
      <c r="W111" s="40"/>
      <c r="X111" s="41"/>
      <c r="Y111" s="40"/>
      <c r="Z111" s="41"/>
      <c r="AA111" s="40"/>
      <c r="AB111" s="40"/>
      <c r="AC111" s="41"/>
      <c r="AD111" s="40"/>
      <c r="AE111" s="41"/>
      <c r="AF111" s="40"/>
      <c r="AG111" s="40"/>
      <c r="AH111" s="40"/>
      <c r="AI111" s="40"/>
      <c r="AJ111" s="41"/>
      <c r="AK111" s="41"/>
      <c r="AL111" s="42"/>
      <c r="AM111" s="41"/>
      <c r="AN111" s="41"/>
      <c r="AO111" s="41"/>
      <c r="AP111" s="42"/>
      <c r="AQ111" s="41"/>
      <c r="AR111" s="41"/>
      <c r="AS111" s="41"/>
      <c r="AT111" s="42"/>
      <c r="AU111" s="41"/>
      <c r="AV111" s="41"/>
      <c r="AW111" s="41"/>
      <c r="AX111" s="41"/>
      <c r="AY111" s="43"/>
    </row>
    <row r="112" spans="2:51" ht="21.75" customHeight="1">
      <c r="B112" s="35"/>
      <c r="C112" s="40"/>
      <c r="D112" s="41"/>
      <c r="E112" s="40"/>
      <c r="F112" s="41"/>
      <c r="G112" s="40"/>
      <c r="H112" s="40"/>
      <c r="I112" s="41"/>
      <c r="J112" s="40"/>
      <c r="K112" s="41"/>
      <c r="L112" s="40"/>
      <c r="M112" s="40"/>
      <c r="N112" s="41"/>
      <c r="O112" s="40"/>
      <c r="P112" s="41"/>
      <c r="Q112" s="40"/>
      <c r="R112" s="40"/>
      <c r="S112" s="41"/>
      <c r="T112" s="40"/>
      <c r="U112" s="41"/>
      <c r="V112" s="40"/>
      <c r="W112" s="40"/>
      <c r="X112" s="41"/>
      <c r="Y112" s="40"/>
      <c r="Z112" s="41"/>
      <c r="AA112" s="40"/>
      <c r="AB112" s="40"/>
      <c r="AC112" s="41"/>
      <c r="AD112" s="40"/>
      <c r="AE112" s="41"/>
      <c r="AF112" s="40"/>
      <c r="AG112" s="40"/>
      <c r="AH112" s="40"/>
      <c r="AI112" s="40"/>
      <c r="AJ112" s="41"/>
      <c r="AK112" s="41"/>
      <c r="AL112" s="42"/>
      <c r="AM112" s="41"/>
      <c r="AN112" s="41"/>
      <c r="AO112" s="41"/>
      <c r="AP112" s="42"/>
      <c r="AQ112" s="41"/>
      <c r="AR112" s="41"/>
      <c r="AS112" s="41"/>
      <c r="AT112" s="42"/>
      <c r="AU112" s="41"/>
      <c r="AV112" s="41"/>
      <c r="AW112" s="41"/>
      <c r="AX112" s="41"/>
      <c r="AY112" s="43"/>
    </row>
    <row r="113" spans="2:51" ht="24.75" customHeight="1"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2"/>
      <c r="AH113" s="32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</row>
    <row r="114" spans="2:51" ht="24.75" customHeight="1"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</row>
    <row r="115" spans="2:51" ht="24.75" customHeight="1"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4"/>
      <c r="AJ115" s="36"/>
      <c r="AK115" s="36"/>
      <c r="AL115" s="36"/>
      <c r="AM115" s="37"/>
      <c r="AN115" s="36"/>
      <c r="AO115" s="36"/>
      <c r="AP115" s="36"/>
      <c r="AQ115" s="37"/>
      <c r="AR115" s="36"/>
      <c r="AS115" s="36"/>
      <c r="AT115" s="36"/>
      <c r="AU115" s="37"/>
      <c r="AV115" s="36"/>
      <c r="AW115" s="36"/>
      <c r="AX115" s="36"/>
      <c r="AY115" s="38"/>
    </row>
    <row r="116" spans="2:51" ht="24.75" customHeight="1"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4"/>
      <c r="AJ116" s="36"/>
      <c r="AK116" s="36"/>
      <c r="AL116" s="36"/>
      <c r="AM116" s="37"/>
      <c r="AN116" s="36"/>
      <c r="AO116" s="36"/>
      <c r="AP116" s="36"/>
      <c r="AQ116" s="37"/>
      <c r="AR116" s="36"/>
      <c r="AS116" s="36"/>
      <c r="AT116" s="36"/>
      <c r="AU116" s="37"/>
      <c r="AV116" s="36"/>
      <c r="AW116" s="36"/>
      <c r="AX116" s="36"/>
      <c r="AY116" s="38"/>
    </row>
    <row r="117" spans="2:51" ht="21.75" customHeight="1">
      <c r="B117" s="35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40"/>
      <c r="AJ117" s="41"/>
      <c r="AK117" s="41"/>
      <c r="AL117" s="42"/>
      <c r="AM117" s="41"/>
      <c r="AN117" s="41"/>
      <c r="AO117" s="41"/>
      <c r="AP117" s="42"/>
      <c r="AQ117" s="41"/>
      <c r="AR117" s="41"/>
      <c r="AS117" s="41"/>
      <c r="AT117" s="42"/>
      <c r="AU117" s="41"/>
      <c r="AV117" s="42"/>
      <c r="AW117" s="42"/>
      <c r="AX117" s="42"/>
      <c r="AY117" s="43"/>
    </row>
    <row r="118" spans="2:51" ht="21.75" customHeight="1">
      <c r="B118" s="35"/>
      <c r="C118" s="40"/>
      <c r="D118" s="41"/>
      <c r="E118" s="40"/>
      <c r="F118" s="41"/>
      <c r="G118" s="40"/>
      <c r="H118" s="40"/>
      <c r="I118" s="41"/>
      <c r="J118" s="40"/>
      <c r="K118" s="41"/>
      <c r="L118" s="40"/>
      <c r="M118" s="40"/>
      <c r="N118" s="41"/>
      <c r="O118" s="40"/>
      <c r="P118" s="41"/>
      <c r="Q118" s="40"/>
      <c r="R118" s="40"/>
      <c r="S118" s="41"/>
      <c r="T118" s="40"/>
      <c r="U118" s="41"/>
      <c r="V118" s="40"/>
      <c r="W118" s="40"/>
      <c r="X118" s="41"/>
      <c r="Y118" s="40"/>
      <c r="Z118" s="41"/>
      <c r="AA118" s="40"/>
      <c r="AB118" s="40"/>
      <c r="AC118" s="41"/>
      <c r="AD118" s="40"/>
      <c r="AE118" s="41"/>
      <c r="AF118" s="40"/>
      <c r="AG118" s="40"/>
      <c r="AH118" s="40"/>
      <c r="AI118" s="40"/>
      <c r="AJ118" s="41"/>
      <c r="AK118" s="41"/>
      <c r="AL118" s="42"/>
      <c r="AM118" s="41"/>
      <c r="AN118" s="41"/>
      <c r="AO118" s="41"/>
      <c r="AP118" s="42"/>
      <c r="AQ118" s="41"/>
      <c r="AR118" s="41"/>
      <c r="AS118" s="41"/>
      <c r="AT118" s="42"/>
      <c r="AU118" s="41"/>
      <c r="AV118" s="41"/>
      <c r="AW118" s="41"/>
      <c r="AX118" s="41"/>
      <c r="AY118" s="43"/>
    </row>
    <row r="119" spans="2:51" ht="21.75" customHeight="1">
      <c r="B119" s="35"/>
      <c r="C119" s="40"/>
      <c r="D119" s="41"/>
      <c r="E119" s="40"/>
      <c r="F119" s="41"/>
      <c r="G119" s="40"/>
      <c r="H119" s="40"/>
      <c r="I119" s="41"/>
      <c r="J119" s="40"/>
      <c r="K119" s="41"/>
      <c r="L119" s="40"/>
      <c r="M119" s="40"/>
      <c r="N119" s="41"/>
      <c r="O119" s="40"/>
      <c r="P119" s="41"/>
      <c r="Q119" s="40"/>
      <c r="R119" s="40"/>
      <c r="S119" s="41"/>
      <c r="T119" s="40"/>
      <c r="U119" s="41"/>
      <c r="V119" s="40"/>
      <c r="W119" s="40"/>
      <c r="X119" s="41"/>
      <c r="Y119" s="40"/>
      <c r="Z119" s="41"/>
      <c r="AA119" s="40"/>
      <c r="AB119" s="40"/>
      <c r="AC119" s="41"/>
      <c r="AD119" s="40"/>
      <c r="AE119" s="41"/>
      <c r="AF119" s="40"/>
      <c r="AG119" s="40"/>
      <c r="AH119" s="40"/>
      <c r="AI119" s="40"/>
      <c r="AJ119" s="41"/>
      <c r="AK119" s="41"/>
      <c r="AL119" s="42"/>
      <c r="AM119" s="41"/>
      <c r="AN119" s="41"/>
      <c r="AO119" s="41"/>
      <c r="AP119" s="42"/>
      <c r="AQ119" s="41"/>
      <c r="AR119" s="41"/>
      <c r="AS119" s="41"/>
      <c r="AT119" s="42"/>
      <c r="AU119" s="41"/>
      <c r="AV119" s="41"/>
      <c r="AW119" s="41"/>
      <c r="AX119" s="41"/>
      <c r="AY119" s="43"/>
    </row>
    <row r="120" spans="2:51" ht="21.75" customHeight="1">
      <c r="B120" s="35"/>
      <c r="C120" s="40"/>
      <c r="D120" s="41"/>
      <c r="E120" s="40"/>
      <c r="F120" s="41"/>
      <c r="G120" s="40"/>
      <c r="H120" s="40"/>
      <c r="I120" s="41"/>
      <c r="J120" s="40"/>
      <c r="K120" s="41"/>
      <c r="L120" s="40"/>
      <c r="M120" s="40"/>
      <c r="N120" s="41"/>
      <c r="O120" s="40"/>
      <c r="P120" s="41"/>
      <c r="Q120" s="40"/>
      <c r="R120" s="40"/>
      <c r="S120" s="41"/>
      <c r="T120" s="40"/>
      <c r="U120" s="41"/>
      <c r="V120" s="40"/>
      <c r="W120" s="40"/>
      <c r="X120" s="41"/>
      <c r="Y120" s="40"/>
      <c r="Z120" s="41"/>
      <c r="AA120" s="40"/>
      <c r="AB120" s="40"/>
      <c r="AC120" s="41"/>
      <c r="AD120" s="40"/>
      <c r="AE120" s="41"/>
      <c r="AF120" s="40"/>
      <c r="AG120" s="40"/>
      <c r="AH120" s="40"/>
      <c r="AI120" s="40"/>
      <c r="AJ120" s="41"/>
      <c r="AK120" s="41"/>
      <c r="AL120" s="42"/>
      <c r="AM120" s="41"/>
      <c r="AN120" s="41"/>
      <c r="AO120" s="41"/>
      <c r="AP120" s="42"/>
      <c r="AQ120" s="41"/>
      <c r="AR120" s="41"/>
      <c r="AS120" s="41"/>
      <c r="AT120" s="42"/>
      <c r="AU120" s="41"/>
      <c r="AV120" s="41"/>
      <c r="AW120" s="41"/>
      <c r="AX120" s="41"/>
      <c r="AY120" s="43"/>
    </row>
    <row r="121" spans="2:51" ht="21.75" customHeight="1">
      <c r="B121" s="35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40"/>
      <c r="AJ121" s="41"/>
      <c r="AK121" s="41"/>
      <c r="AL121" s="42"/>
      <c r="AM121" s="41"/>
      <c r="AN121" s="41"/>
      <c r="AO121" s="41"/>
      <c r="AP121" s="42"/>
      <c r="AQ121" s="41"/>
      <c r="AR121" s="41"/>
      <c r="AS121" s="41"/>
      <c r="AT121" s="42"/>
      <c r="AU121" s="41"/>
      <c r="AV121" s="42"/>
      <c r="AW121" s="42"/>
      <c r="AX121" s="42"/>
      <c r="AY121" s="43"/>
    </row>
    <row r="122" spans="2:51" ht="21.75" customHeight="1">
      <c r="B122" s="35"/>
      <c r="C122" s="40"/>
      <c r="D122" s="41"/>
      <c r="E122" s="40"/>
      <c r="F122" s="41"/>
      <c r="G122" s="40"/>
      <c r="H122" s="40"/>
      <c r="I122" s="41"/>
      <c r="J122" s="40"/>
      <c r="K122" s="41"/>
      <c r="L122" s="40"/>
      <c r="M122" s="40"/>
      <c r="N122" s="41"/>
      <c r="O122" s="40"/>
      <c r="P122" s="41"/>
      <c r="Q122" s="40"/>
      <c r="R122" s="40"/>
      <c r="S122" s="41"/>
      <c r="T122" s="40"/>
      <c r="U122" s="41"/>
      <c r="V122" s="40"/>
      <c r="W122" s="40"/>
      <c r="X122" s="41"/>
      <c r="Y122" s="40"/>
      <c r="Z122" s="41"/>
      <c r="AA122" s="40"/>
      <c r="AB122" s="40"/>
      <c r="AC122" s="41"/>
      <c r="AD122" s="40"/>
      <c r="AE122" s="41"/>
      <c r="AF122" s="40"/>
      <c r="AG122" s="40"/>
      <c r="AH122" s="40"/>
      <c r="AI122" s="40"/>
      <c r="AJ122" s="41"/>
      <c r="AK122" s="41"/>
      <c r="AL122" s="42"/>
      <c r="AM122" s="41"/>
      <c r="AN122" s="41"/>
      <c r="AO122" s="41"/>
      <c r="AP122" s="42"/>
      <c r="AQ122" s="41"/>
      <c r="AR122" s="41"/>
      <c r="AS122" s="41"/>
      <c r="AT122" s="42"/>
      <c r="AU122" s="41"/>
      <c r="AV122" s="41"/>
      <c r="AW122" s="41"/>
      <c r="AX122" s="41"/>
      <c r="AY122" s="43"/>
    </row>
    <row r="123" spans="2:51" ht="21.75" customHeight="1">
      <c r="B123" s="35"/>
      <c r="C123" s="40"/>
      <c r="D123" s="41"/>
      <c r="E123" s="40"/>
      <c r="F123" s="41"/>
      <c r="G123" s="40"/>
      <c r="H123" s="40"/>
      <c r="I123" s="41"/>
      <c r="J123" s="40"/>
      <c r="K123" s="41"/>
      <c r="L123" s="40"/>
      <c r="M123" s="40"/>
      <c r="N123" s="41"/>
      <c r="O123" s="40"/>
      <c r="P123" s="41"/>
      <c r="Q123" s="40"/>
      <c r="R123" s="40"/>
      <c r="S123" s="41"/>
      <c r="T123" s="40"/>
      <c r="U123" s="41"/>
      <c r="V123" s="40"/>
      <c r="W123" s="40"/>
      <c r="X123" s="41"/>
      <c r="Y123" s="40"/>
      <c r="Z123" s="41"/>
      <c r="AA123" s="40"/>
      <c r="AB123" s="40"/>
      <c r="AC123" s="41"/>
      <c r="AD123" s="40"/>
      <c r="AE123" s="41"/>
      <c r="AF123" s="40"/>
      <c r="AG123" s="40"/>
      <c r="AH123" s="40"/>
      <c r="AI123" s="40"/>
      <c r="AJ123" s="41"/>
      <c r="AK123" s="41"/>
      <c r="AL123" s="42"/>
      <c r="AM123" s="41"/>
      <c r="AN123" s="41"/>
      <c r="AO123" s="41"/>
      <c r="AP123" s="42"/>
      <c r="AQ123" s="41"/>
      <c r="AR123" s="41"/>
      <c r="AS123" s="41"/>
      <c r="AT123" s="42"/>
      <c r="AU123" s="41"/>
      <c r="AV123" s="41"/>
      <c r="AW123" s="41"/>
      <c r="AX123" s="41"/>
      <c r="AY123" s="43"/>
    </row>
    <row r="124" spans="2:51" ht="21.75" customHeight="1">
      <c r="B124" s="35"/>
      <c r="C124" s="40"/>
      <c r="D124" s="41"/>
      <c r="E124" s="40"/>
      <c r="F124" s="41"/>
      <c r="G124" s="40"/>
      <c r="H124" s="40"/>
      <c r="I124" s="41"/>
      <c r="J124" s="40"/>
      <c r="K124" s="41"/>
      <c r="L124" s="40"/>
      <c r="M124" s="40"/>
      <c r="N124" s="41"/>
      <c r="O124" s="40"/>
      <c r="P124" s="41"/>
      <c r="Q124" s="40"/>
      <c r="R124" s="40"/>
      <c r="S124" s="41"/>
      <c r="T124" s="40"/>
      <c r="U124" s="41"/>
      <c r="V124" s="40"/>
      <c r="W124" s="40"/>
      <c r="X124" s="41"/>
      <c r="Y124" s="40"/>
      <c r="Z124" s="41"/>
      <c r="AA124" s="40"/>
      <c r="AB124" s="40"/>
      <c r="AC124" s="41"/>
      <c r="AD124" s="40"/>
      <c r="AE124" s="41"/>
      <c r="AF124" s="40"/>
      <c r="AG124" s="40"/>
      <c r="AH124" s="40"/>
      <c r="AI124" s="40"/>
      <c r="AJ124" s="41"/>
      <c r="AK124" s="41"/>
      <c r="AL124" s="42"/>
      <c r="AM124" s="41"/>
      <c r="AN124" s="41"/>
      <c r="AO124" s="41"/>
      <c r="AP124" s="42"/>
      <c r="AQ124" s="41"/>
      <c r="AR124" s="41"/>
      <c r="AS124" s="41"/>
      <c r="AT124" s="42"/>
      <c r="AU124" s="41"/>
      <c r="AV124" s="41"/>
      <c r="AW124" s="41"/>
      <c r="AX124" s="41"/>
      <c r="AY124" s="43"/>
    </row>
    <row r="125" spans="2:51" ht="21.75" customHeight="1">
      <c r="B125" s="35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40"/>
      <c r="AJ125" s="41"/>
      <c r="AK125" s="41"/>
      <c r="AL125" s="42"/>
      <c r="AM125" s="41"/>
      <c r="AN125" s="41"/>
      <c r="AO125" s="41"/>
      <c r="AP125" s="42"/>
      <c r="AQ125" s="41"/>
      <c r="AR125" s="41"/>
      <c r="AS125" s="41"/>
      <c r="AT125" s="42"/>
      <c r="AU125" s="41"/>
      <c r="AV125" s="42"/>
      <c r="AW125" s="42"/>
      <c r="AX125" s="42"/>
      <c r="AY125" s="43"/>
    </row>
    <row r="126" spans="2:51" ht="21.75" customHeight="1">
      <c r="B126" s="35"/>
      <c r="C126" s="40"/>
      <c r="D126" s="41"/>
      <c r="E126" s="40"/>
      <c r="F126" s="41"/>
      <c r="G126" s="40"/>
      <c r="H126" s="40"/>
      <c r="I126" s="41"/>
      <c r="J126" s="40"/>
      <c r="K126" s="41"/>
      <c r="L126" s="40"/>
      <c r="M126" s="40"/>
      <c r="N126" s="41"/>
      <c r="O126" s="40"/>
      <c r="P126" s="41"/>
      <c r="Q126" s="40"/>
      <c r="R126" s="40"/>
      <c r="S126" s="41"/>
      <c r="T126" s="40"/>
      <c r="U126" s="41"/>
      <c r="V126" s="40"/>
      <c r="W126" s="40"/>
      <c r="X126" s="41"/>
      <c r="Y126" s="40"/>
      <c r="Z126" s="41"/>
      <c r="AA126" s="40"/>
      <c r="AB126" s="40"/>
      <c r="AC126" s="41"/>
      <c r="AD126" s="40"/>
      <c r="AE126" s="41"/>
      <c r="AF126" s="40"/>
      <c r="AG126" s="40"/>
      <c r="AH126" s="40"/>
      <c r="AI126" s="40"/>
      <c r="AJ126" s="41"/>
      <c r="AK126" s="41"/>
      <c r="AL126" s="42"/>
      <c r="AM126" s="41"/>
      <c r="AN126" s="41"/>
      <c r="AO126" s="41"/>
      <c r="AP126" s="42"/>
      <c r="AQ126" s="41"/>
      <c r="AR126" s="41"/>
      <c r="AS126" s="41"/>
      <c r="AT126" s="42"/>
      <c r="AU126" s="41"/>
      <c r="AV126" s="41"/>
      <c r="AW126" s="41"/>
      <c r="AX126" s="41"/>
      <c r="AY126" s="43"/>
    </row>
    <row r="127" spans="2:51" ht="21.75" customHeight="1">
      <c r="B127" s="35"/>
      <c r="C127" s="40"/>
      <c r="D127" s="41"/>
      <c r="E127" s="40"/>
      <c r="F127" s="41"/>
      <c r="G127" s="40"/>
      <c r="H127" s="40"/>
      <c r="I127" s="41"/>
      <c r="J127" s="40"/>
      <c r="K127" s="41"/>
      <c r="L127" s="40"/>
      <c r="M127" s="40"/>
      <c r="N127" s="41"/>
      <c r="O127" s="40"/>
      <c r="P127" s="41"/>
      <c r="Q127" s="40"/>
      <c r="R127" s="40"/>
      <c r="S127" s="41"/>
      <c r="T127" s="40"/>
      <c r="U127" s="41"/>
      <c r="V127" s="40"/>
      <c r="W127" s="40"/>
      <c r="X127" s="41"/>
      <c r="Y127" s="40"/>
      <c r="Z127" s="41"/>
      <c r="AA127" s="40"/>
      <c r="AB127" s="40"/>
      <c r="AC127" s="41"/>
      <c r="AD127" s="40"/>
      <c r="AE127" s="41"/>
      <c r="AF127" s="40"/>
      <c r="AG127" s="40"/>
      <c r="AH127" s="40"/>
      <c r="AI127" s="40"/>
      <c r="AJ127" s="41"/>
      <c r="AK127" s="41"/>
      <c r="AL127" s="42"/>
      <c r="AM127" s="41"/>
      <c r="AN127" s="41"/>
      <c r="AO127" s="41"/>
      <c r="AP127" s="42"/>
      <c r="AQ127" s="41"/>
      <c r="AR127" s="41"/>
      <c r="AS127" s="41"/>
      <c r="AT127" s="42"/>
      <c r="AU127" s="41"/>
      <c r="AV127" s="41"/>
      <c r="AW127" s="41"/>
      <c r="AX127" s="41"/>
      <c r="AY127" s="43"/>
    </row>
    <row r="128" spans="2:51" ht="21.75" customHeight="1">
      <c r="B128" s="35"/>
      <c r="C128" s="40"/>
      <c r="D128" s="41"/>
      <c r="E128" s="40"/>
      <c r="F128" s="41"/>
      <c r="G128" s="40"/>
      <c r="H128" s="40"/>
      <c r="I128" s="41"/>
      <c r="J128" s="40"/>
      <c r="K128" s="41"/>
      <c r="L128" s="40"/>
      <c r="M128" s="40"/>
      <c r="N128" s="41"/>
      <c r="O128" s="40"/>
      <c r="P128" s="41"/>
      <c r="Q128" s="40"/>
      <c r="R128" s="40"/>
      <c r="S128" s="41"/>
      <c r="T128" s="40"/>
      <c r="U128" s="41"/>
      <c r="V128" s="40"/>
      <c r="W128" s="40"/>
      <c r="X128" s="41"/>
      <c r="Y128" s="40"/>
      <c r="Z128" s="41"/>
      <c r="AA128" s="40"/>
      <c r="AB128" s="40"/>
      <c r="AC128" s="41"/>
      <c r="AD128" s="40"/>
      <c r="AE128" s="41"/>
      <c r="AF128" s="40"/>
      <c r="AG128" s="40"/>
      <c r="AH128" s="40"/>
      <c r="AI128" s="40"/>
      <c r="AJ128" s="41"/>
      <c r="AK128" s="41"/>
      <c r="AL128" s="42"/>
      <c r="AM128" s="41"/>
      <c r="AN128" s="41"/>
      <c r="AO128" s="41"/>
      <c r="AP128" s="42"/>
      <c r="AQ128" s="41"/>
      <c r="AR128" s="41"/>
      <c r="AS128" s="41"/>
      <c r="AT128" s="42"/>
      <c r="AU128" s="41"/>
      <c r="AV128" s="41"/>
      <c r="AW128" s="41"/>
      <c r="AX128" s="41"/>
      <c r="AY128" s="43"/>
    </row>
    <row r="129" spans="2:51" ht="21.75" customHeight="1">
      <c r="B129" s="35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40"/>
      <c r="AJ129" s="41"/>
      <c r="AK129" s="41"/>
      <c r="AL129" s="42"/>
      <c r="AM129" s="41"/>
      <c r="AN129" s="41"/>
      <c r="AO129" s="41"/>
      <c r="AP129" s="42"/>
      <c r="AQ129" s="41"/>
      <c r="AR129" s="41"/>
      <c r="AS129" s="41"/>
      <c r="AT129" s="42"/>
      <c r="AU129" s="41"/>
      <c r="AV129" s="42"/>
      <c r="AW129" s="42"/>
      <c r="AX129" s="42"/>
      <c r="AY129" s="43"/>
    </row>
    <row r="130" spans="2:51" ht="21.75" customHeight="1">
      <c r="B130" s="35"/>
      <c r="C130" s="40"/>
      <c r="D130" s="41"/>
      <c r="E130" s="40"/>
      <c r="F130" s="41"/>
      <c r="G130" s="40"/>
      <c r="H130" s="40"/>
      <c r="I130" s="41"/>
      <c r="J130" s="40"/>
      <c r="K130" s="41"/>
      <c r="L130" s="40"/>
      <c r="M130" s="40"/>
      <c r="N130" s="41"/>
      <c r="O130" s="40"/>
      <c r="P130" s="41"/>
      <c r="Q130" s="40"/>
      <c r="R130" s="40"/>
      <c r="S130" s="41"/>
      <c r="T130" s="40"/>
      <c r="U130" s="41"/>
      <c r="V130" s="40"/>
      <c r="W130" s="40"/>
      <c r="X130" s="41"/>
      <c r="Y130" s="40"/>
      <c r="Z130" s="41"/>
      <c r="AA130" s="40"/>
      <c r="AB130" s="40"/>
      <c r="AC130" s="41"/>
      <c r="AD130" s="40"/>
      <c r="AE130" s="41"/>
      <c r="AF130" s="40"/>
      <c r="AG130" s="40"/>
      <c r="AH130" s="40"/>
      <c r="AI130" s="40"/>
      <c r="AJ130" s="41"/>
      <c r="AK130" s="41"/>
      <c r="AL130" s="42"/>
      <c r="AM130" s="41"/>
      <c r="AN130" s="41"/>
      <c r="AO130" s="41"/>
      <c r="AP130" s="42"/>
      <c r="AQ130" s="41"/>
      <c r="AR130" s="41"/>
      <c r="AS130" s="41"/>
      <c r="AT130" s="42"/>
      <c r="AU130" s="41"/>
      <c r="AV130" s="41"/>
      <c r="AW130" s="41"/>
      <c r="AX130" s="41"/>
      <c r="AY130" s="43"/>
    </row>
    <row r="131" spans="2:51" ht="21.75" customHeight="1">
      <c r="B131" s="35"/>
      <c r="C131" s="40"/>
      <c r="D131" s="41"/>
      <c r="E131" s="40"/>
      <c r="F131" s="41"/>
      <c r="G131" s="40"/>
      <c r="H131" s="40"/>
      <c r="I131" s="41"/>
      <c r="J131" s="40"/>
      <c r="K131" s="41"/>
      <c r="L131" s="40"/>
      <c r="M131" s="40"/>
      <c r="N131" s="41"/>
      <c r="O131" s="40"/>
      <c r="P131" s="41"/>
      <c r="Q131" s="40"/>
      <c r="R131" s="40"/>
      <c r="S131" s="41"/>
      <c r="T131" s="40"/>
      <c r="U131" s="41"/>
      <c r="V131" s="40"/>
      <c r="W131" s="40"/>
      <c r="X131" s="41"/>
      <c r="Y131" s="40"/>
      <c r="Z131" s="41"/>
      <c r="AA131" s="40"/>
      <c r="AB131" s="40"/>
      <c r="AC131" s="41"/>
      <c r="AD131" s="40"/>
      <c r="AE131" s="41"/>
      <c r="AF131" s="40"/>
      <c r="AG131" s="40"/>
      <c r="AH131" s="40"/>
      <c r="AI131" s="40"/>
      <c r="AJ131" s="41"/>
      <c r="AK131" s="41"/>
      <c r="AL131" s="42"/>
      <c r="AM131" s="41"/>
      <c r="AN131" s="41"/>
      <c r="AO131" s="41"/>
      <c r="AP131" s="42"/>
      <c r="AQ131" s="41"/>
      <c r="AR131" s="41"/>
      <c r="AS131" s="41"/>
      <c r="AT131" s="42"/>
      <c r="AU131" s="41"/>
      <c r="AV131" s="41"/>
      <c r="AW131" s="41"/>
      <c r="AX131" s="41"/>
      <c r="AY131" s="43"/>
    </row>
    <row r="132" spans="2:51" ht="21.75" customHeight="1">
      <c r="B132" s="35"/>
      <c r="C132" s="40"/>
      <c r="D132" s="41"/>
      <c r="E132" s="40"/>
      <c r="F132" s="41"/>
      <c r="G132" s="40"/>
      <c r="H132" s="40"/>
      <c r="I132" s="41"/>
      <c r="J132" s="40"/>
      <c r="K132" s="41"/>
      <c r="L132" s="40"/>
      <c r="M132" s="40"/>
      <c r="N132" s="41"/>
      <c r="O132" s="40"/>
      <c r="P132" s="41"/>
      <c r="Q132" s="40"/>
      <c r="R132" s="40"/>
      <c r="S132" s="41"/>
      <c r="T132" s="40"/>
      <c r="U132" s="41"/>
      <c r="V132" s="40"/>
      <c r="W132" s="40"/>
      <c r="X132" s="41"/>
      <c r="Y132" s="40"/>
      <c r="Z132" s="41"/>
      <c r="AA132" s="40"/>
      <c r="AB132" s="40"/>
      <c r="AC132" s="41"/>
      <c r="AD132" s="40"/>
      <c r="AE132" s="41"/>
      <c r="AF132" s="40"/>
      <c r="AG132" s="40"/>
      <c r="AH132" s="40"/>
      <c r="AI132" s="40"/>
      <c r="AJ132" s="41"/>
      <c r="AK132" s="41"/>
      <c r="AL132" s="42"/>
      <c r="AM132" s="41"/>
      <c r="AN132" s="41"/>
      <c r="AO132" s="41"/>
      <c r="AP132" s="42"/>
      <c r="AQ132" s="41"/>
      <c r="AR132" s="41"/>
      <c r="AS132" s="41"/>
      <c r="AT132" s="42"/>
      <c r="AU132" s="41"/>
      <c r="AV132" s="41"/>
      <c r="AW132" s="41"/>
      <c r="AX132" s="41"/>
      <c r="AY132" s="43"/>
    </row>
    <row r="133" spans="2:51" ht="21.75" customHeight="1">
      <c r="B133" s="35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40"/>
      <c r="AJ133" s="41"/>
      <c r="AK133" s="41"/>
      <c r="AL133" s="42"/>
      <c r="AM133" s="41"/>
      <c r="AN133" s="41"/>
      <c r="AO133" s="41"/>
      <c r="AP133" s="42"/>
      <c r="AQ133" s="41"/>
      <c r="AR133" s="41"/>
      <c r="AS133" s="41"/>
      <c r="AT133" s="42"/>
      <c r="AU133" s="41"/>
      <c r="AV133" s="42"/>
      <c r="AW133" s="42"/>
      <c r="AX133" s="42"/>
      <c r="AY133" s="43"/>
    </row>
    <row r="134" spans="2:51" ht="21.75" customHeight="1">
      <c r="B134" s="35"/>
      <c r="C134" s="40"/>
      <c r="D134" s="41"/>
      <c r="E134" s="40"/>
      <c r="F134" s="41"/>
      <c r="G134" s="40"/>
      <c r="H134" s="40"/>
      <c r="I134" s="41"/>
      <c r="J134" s="40"/>
      <c r="K134" s="41"/>
      <c r="L134" s="40"/>
      <c r="M134" s="40"/>
      <c r="N134" s="41"/>
      <c r="O134" s="40"/>
      <c r="P134" s="41"/>
      <c r="Q134" s="40"/>
      <c r="R134" s="40"/>
      <c r="S134" s="41"/>
      <c r="T134" s="40"/>
      <c r="U134" s="41"/>
      <c r="V134" s="40"/>
      <c r="W134" s="40"/>
      <c r="X134" s="41"/>
      <c r="Y134" s="40"/>
      <c r="Z134" s="41"/>
      <c r="AA134" s="40"/>
      <c r="AB134" s="40"/>
      <c r="AC134" s="41"/>
      <c r="AD134" s="40"/>
      <c r="AE134" s="41"/>
      <c r="AF134" s="40"/>
      <c r="AG134" s="40"/>
      <c r="AH134" s="40"/>
      <c r="AI134" s="40"/>
      <c r="AJ134" s="41"/>
      <c r="AK134" s="41"/>
      <c r="AL134" s="42"/>
      <c r="AM134" s="41"/>
      <c r="AN134" s="41"/>
      <c r="AO134" s="41"/>
      <c r="AP134" s="42"/>
      <c r="AQ134" s="41"/>
      <c r="AR134" s="41"/>
      <c r="AS134" s="41"/>
      <c r="AT134" s="42"/>
      <c r="AU134" s="41"/>
      <c r="AV134" s="41"/>
      <c r="AW134" s="41"/>
      <c r="AX134" s="41"/>
      <c r="AY134" s="43"/>
    </row>
    <row r="135" spans="2:51" ht="21.75" customHeight="1">
      <c r="B135" s="35"/>
      <c r="C135" s="40"/>
      <c r="D135" s="41"/>
      <c r="E135" s="40"/>
      <c r="F135" s="41"/>
      <c r="G135" s="40"/>
      <c r="H135" s="40"/>
      <c r="I135" s="41"/>
      <c r="J135" s="40"/>
      <c r="K135" s="41"/>
      <c r="L135" s="40"/>
      <c r="M135" s="40"/>
      <c r="N135" s="41"/>
      <c r="O135" s="40"/>
      <c r="P135" s="41"/>
      <c r="Q135" s="40"/>
      <c r="R135" s="40"/>
      <c r="S135" s="41"/>
      <c r="T135" s="40"/>
      <c r="U135" s="41"/>
      <c r="V135" s="40"/>
      <c r="W135" s="40"/>
      <c r="X135" s="41"/>
      <c r="Y135" s="40"/>
      <c r="Z135" s="41"/>
      <c r="AA135" s="40"/>
      <c r="AB135" s="40"/>
      <c r="AC135" s="41"/>
      <c r="AD135" s="40"/>
      <c r="AE135" s="41"/>
      <c r="AF135" s="40"/>
      <c r="AG135" s="40"/>
      <c r="AH135" s="40"/>
      <c r="AI135" s="40"/>
      <c r="AJ135" s="41"/>
      <c r="AK135" s="41"/>
      <c r="AL135" s="42"/>
      <c r="AM135" s="41"/>
      <c r="AN135" s="41"/>
      <c r="AO135" s="41"/>
      <c r="AP135" s="42"/>
      <c r="AQ135" s="41"/>
      <c r="AR135" s="41"/>
      <c r="AS135" s="41"/>
      <c r="AT135" s="42"/>
      <c r="AU135" s="41"/>
      <c r="AV135" s="41"/>
      <c r="AW135" s="41"/>
      <c r="AX135" s="41"/>
      <c r="AY135" s="43"/>
    </row>
    <row r="136" spans="2:51" ht="21.75" customHeight="1">
      <c r="B136" s="35"/>
      <c r="C136" s="40"/>
      <c r="D136" s="41"/>
      <c r="E136" s="40"/>
      <c r="F136" s="41"/>
      <c r="G136" s="40"/>
      <c r="H136" s="40"/>
      <c r="I136" s="41"/>
      <c r="J136" s="40"/>
      <c r="K136" s="41"/>
      <c r="L136" s="40"/>
      <c r="M136" s="40"/>
      <c r="N136" s="41"/>
      <c r="O136" s="40"/>
      <c r="P136" s="41"/>
      <c r="Q136" s="40"/>
      <c r="R136" s="40"/>
      <c r="S136" s="41"/>
      <c r="T136" s="40"/>
      <c r="U136" s="41"/>
      <c r="V136" s="40"/>
      <c r="W136" s="40"/>
      <c r="X136" s="41"/>
      <c r="Y136" s="40"/>
      <c r="Z136" s="41"/>
      <c r="AA136" s="40"/>
      <c r="AB136" s="40"/>
      <c r="AC136" s="41"/>
      <c r="AD136" s="40"/>
      <c r="AE136" s="41"/>
      <c r="AF136" s="40"/>
      <c r="AG136" s="40"/>
      <c r="AH136" s="40"/>
      <c r="AI136" s="40"/>
      <c r="AJ136" s="41"/>
      <c r="AK136" s="41"/>
      <c r="AL136" s="42"/>
      <c r="AM136" s="41"/>
      <c r="AN136" s="41"/>
      <c r="AO136" s="41"/>
      <c r="AP136" s="42"/>
      <c r="AQ136" s="41"/>
      <c r="AR136" s="41"/>
      <c r="AS136" s="41"/>
      <c r="AT136" s="42"/>
      <c r="AU136" s="41"/>
      <c r="AV136" s="41"/>
      <c r="AW136" s="41"/>
      <c r="AX136" s="41"/>
      <c r="AY136" s="43"/>
    </row>
    <row r="137" spans="2:51" ht="21.75" customHeight="1">
      <c r="B137" s="35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40"/>
      <c r="AJ137" s="41"/>
      <c r="AK137" s="41"/>
      <c r="AL137" s="42"/>
      <c r="AM137" s="41"/>
      <c r="AN137" s="41"/>
      <c r="AO137" s="41"/>
      <c r="AP137" s="42"/>
      <c r="AQ137" s="41"/>
      <c r="AR137" s="41"/>
      <c r="AS137" s="41"/>
      <c r="AT137" s="42"/>
      <c r="AU137" s="41"/>
      <c r="AV137" s="42"/>
      <c r="AW137" s="42"/>
      <c r="AX137" s="42"/>
      <c r="AY137" s="43"/>
    </row>
    <row r="138" spans="2:51" ht="21.75" customHeight="1">
      <c r="B138" s="35"/>
      <c r="C138" s="40"/>
      <c r="D138" s="41"/>
      <c r="E138" s="40"/>
      <c r="F138" s="41"/>
      <c r="G138" s="40"/>
      <c r="H138" s="40"/>
      <c r="I138" s="41"/>
      <c r="J138" s="40"/>
      <c r="K138" s="41"/>
      <c r="L138" s="40"/>
      <c r="M138" s="40"/>
      <c r="N138" s="41"/>
      <c r="O138" s="40"/>
      <c r="P138" s="41"/>
      <c r="Q138" s="40"/>
      <c r="R138" s="40"/>
      <c r="S138" s="41"/>
      <c r="T138" s="40"/>
      <c r="U138" s="41"/>
      <c r="V138" s="40"/>
      <c r="W138" s="40"/>
      <c r="X138" s="41"/>
      <c r="Y138" s="40"/>
      <c r="Z138" s="41"/>
      <c r="AA138" s="40"/>
      <c r="AB138" s="40"/>
      <c r="AC138" s="41"/>
      <c r="AD138" s="40"/>
      <c r="AE138" s="41"/>
      <c r="AF138" s="40"/>
      <c r="AG138" s="40"/>
      <c r="AH138" s="40"/>
      <c r="AI138" s="40"/>
      <c r="AJ138" s="41"/>
      <c r="AK138" s="41"/>
      <c r="AL138" s="42"/>
      <c r="AM138" s="41"/>
      <c r="AN138" s="41"/>
      <c r="AO138" s="41"/>
      <c r="AP138" s="42"/>
      <c r="AQ138" s="41"/>
      <c r="AR138" s="41"/>
      <c r="AS138" s="41"/>
      <c r="AT138" s="42"/>
      <c r="AU138" s="41"/>
      <c r="AV138" s="41"/>
      <c r="AW138" s="41"/>
      <c r="AX138" s="41"/>
      <c r="AY138" s="43"/>
    </row>
    <row r="139" spans="2:51" ht="21.75" customHeight="1">
      <c r="B139" s="35"/>
      <c r="C139" s="40"/>
      <c r="D139" s="41"/>
      <c r="E139" s="40"/>
      <c r="F139" s="41"/>
      <c r="G139" s="40"/>
      <c r="H139" s="40"/>
      <c r="I139" s="41"/>
      <c r="J139" s="40"/>
      <c r="K139" s="41"/>
      <c r="L139" s="40"/>
      <c r="M139" s="40"/>
      <c r="N139" s="41"/>
      <c r="O139" s="40"/>
      <c r="P139" s="41"/>
      <c r="Q139" s="40"/>
      <c r="R139" s="40"/>
      <c r="S139" s="41"/>
      <c r="T139" s="40"/>
      <c r="U139" s="41"/>
      <c r="V139" s="40"/>
      <c r="W139" s="40"/>
      <c r="X139" s="41"/>
      <c r="Y139" s="40"/>
      <c r="Z139" s="41"/>
      <c r="AA139" s="40"/>
      <c r="AB139" s="40"/>
      <c r="AC139" s="41"/>
      <c r="AD139" s="40"/>
      <c r="AE139" s="41"/>
      <c r="AF139" s="40"/>
      <c r="AG139" s="40"/>
      <c r="AH139" s="40"/>
      <c r="AI139" s="40"/>
      <c r="AJ139" s="41"/>
      <c r="AK139" s="41"/>
      <c r="AL139" s="42"/>
      <c r="AM139" s="41"/>
      <c r="AN139" s="41"/>
      <c r="AO139" s="41"/>
      <c r="AP139" s="42"/>
      <c r="AQ139" s="41"/>
      <c r="AR139" s="41"/>
      <c r="AS139" s="41"/>
      <c r="AT139" s="42"/>
      <c r="AU139" s="41"/>
      <c r="AV139" s="41"/>
      <c r="AW139" s="41"/>
      <c r="AX139" s="41"/>
      <c r="AY139" s="43"/>
    </row>
    <row r="140" spans="2:51" ht="21.75" customHeight="1">
      <c r="B140" s="35"/>
      <c r="C140" s="40"/>
      <c r="D140" s="41"/>
      <c r="E140" s="40"/>
      <c r="F140" s="41"/>
      <c r="G140" s="40"/>
      <c r="H140" s="40"/>
      <c r="I140" s="41"/>
      <c r="J140" s="40"/>
      <c r="K140" s="41"/>
      <c r="L140" s="40"/>
      <c r="M140" s="40"/>
      <c r="N140" s="41"/>
      <c r="O140" s="40"/>
      <c r="P140" s="41"/>
      <c r="Q140" s="40"/>
      <c r="R140" s="40"/>
      <c r="S140" s="41"/>
      <c r="T140" s="40"/>
      <c r="U140" s="41"/>
      <c r="V140" s="40"/>
      <c r="W140" s="40"/>
      <c r="X140" s="41"/>
      <c r="Y140" s="40"/>
      <c r="Z140" s="41"/>
      <c r="AA140" s="40"/>
      <c r="AB140" s="40"/>
      <c r="AC140" s="41"/>
      <c r="AD140" s="40"/>
      <c r="AE140" s="41"/>
      <c r="AF140" s="40"/>
      <c r="AG140" s="40"/>
      <c r="AH140" s="40"/>
      <c r="AI140" s="40"/>
      <c r="AJ140" s="41"/>
      <c r="AK140" s="41"/>
      <c r="AL140" s="42"/>
      <c r="AM140" s="41"/>
      <c r="AN140" s="41"/>
      <c r="AO140" s="41"/>
      <c r="AP140" s="42"/>
      <c r="AQ140" s="41"/>
      <c r="AR140" s="41"/>
      <c r="AS140" s="41"/>
      <c r="AT140" s="42"/>
      <c r="AU140" s="41"/>
      <c r="AV140" s="41"/>
      <c r="AW140" s="41"/>
      <c r="AX140" s="41"/>
      <c r="AY140" s="43"/>
    </row>
    <row r="141" spans="2:51" ht="24.75" customHeight="1"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2"/>
      <c r="AH141" s="32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</row>
    <row r="142" spans="2:51" ht="24.75" customHeight="1"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</row>
    <row r="143" spans="2:51" ht="24.75" customHeight="1">
      <c r="B143" s="34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4"/>
      <c r="AJ143" s="36"/>
      <c r="AK143" s="36"/>
      <c r="AL143" s="36"/>
      <c r="AM143" s="37"/>
      <c r="AN143" s="36"/>
      <c r="AO143" s="36"/>
      <c r="AP143" s="36"/>
      <c r="AQ143" s="37"/>
      <c r="AR143" s="36"/>
      <c r="AS143" s="36"/>
      <c r="AT143" s="36"/>
      <c r="AU143" s="37"/>
      <c r="AV143" s="36"/>
      <c r="AW143" s="36"/>
      <c r="AX143" s="36"/>
      <c r="AY143" s="38"/>
    </row>
    <row r="144" spans="2:51" ht="24.75" customHeight="1">
      <c r="B144" s="34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4"/>
      <c r="AJ144" s="36"/>
      <c r="AK144" s="36"/>
      <c r="AL144" s="36"/>
      <c r="AM144" s="37"/>
      <c r="AN144" s="36"/>
      <c r="AO144" s="36"/>
      <c r="AP144" s="36"/>
      <c r="AQ144" s="37"/>
      <c r="AR144" s="36"/>
      <c r="AS144" s="36"/>
      <c r="AT144" s="36"/>
      <c r="AU144" s="37"/>
      <c r="AV144" s="36"/>
      <c r="AW144" s="36"/>
      <c r="AX144" s="36"/>
      <c r="AY144" s="38"/>
    </row>
    <row r="145" spans="2:51" ht="21.75" customHeight="1">
      <c r="B145" s="35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40"/>
      <c r="AJ145" s="41"/>
      <c r="AK145" s="41"/>
      <c r="AL145" s="42"/>
      <c r="AM145" s="41"/>
      <c r="AN145" s="41"/>
      <c r="AO145" s="41"/>
      <c r="AP145" s="42"/>
      <c r="AQ145" s="41"/>
      <c r="AR145" s="41"/>
      <c r="AS145" s="41"/>
      <c r="AT145" s="42"/>
      <c r="AU145" s="41"/>
      <c r="AV145" s="42"/>
      <c r="AW145" s="42"/>
      <c r="AX145" s="42"/>
      <c r="AY145" s="43"/>
    </row>
    <row r="146" spans="2:51" ht="21.75" customHeight="1">
      <c r="B146" s="35"/>
      <c r="C146" s="40"/>
      <c r="D146" s="41"/>
      <c r="E146" s="40"/>
      <c r="F146" s="41"/>
      <c r="G146" s="40"/>
      <c r="H146" s="40"/>
      <c r="I146" s="41"/>
      <c r="J146" s="40"/>
      <c r="K146" s="41"/>
      <c r="L146" s="40"/>
      <c r="M146" s="40"/>
      <c r="N146" s="41"/>
      <c r="O146" s="40"/>
      <c r="P146" s="41"/>
      <c r="Q146" s="40"/>
      <c r="R146" s="40"/>
      <c r="S146" s="41"/>
      <c r="T146" s="40"/>
      <c r="U146" s="41"/>
      <c r="V146" s="40"/>
      <c r="W146" s="40"/>
      <c r="X146" s="41"/>
      <c r="Y146" s="40"/>
      <c r="Z146" s="41"/>
      <c r="AA146" s="40"/>
      <c r="AB146" s="40"/>
      <c r="AC146" s="41"/>
      <c r="AD146" s="40"/>
      <c r="AE146" s="41"/>
      <c r="AF146" s="40"/>
      <c r="AG146" s="40"/>
      <c r="AH146" s="40"/>
      <c r="AI146" s="40"/>
      <c r="AJ146" s="41"/>
      <c r="AK146" s="41"/>
      <c r="AL146" s="42"/>
      <c r="AM146" s="41"/>
      <c r="AN146" s="41"/>
      <c r="AO146" s="41"/>
      <c r="AP146" s="42"/>
      <c r="AQ146" s="41"/>
      <c r="AR146" s="41"/>
      <c r="AS146" s="41"/>
      <c r="AT146" s="42"/>
      <c r="AU146" s="41"/>
      <c r="AV146" s="41"/>
      <c r="AW146" s="41"/>
      <c r="AX146" s="41"/>
      <c r="AY146" s="43"/>
    </row>
    <row r="147" spans="2:51" ht="21.75" customHeight="1">
      <c r="B147" s="35"/>
      <c r="C147" s="40"/>
      <c r="D147" s="41"/>
      <c r="E147" s="40"/>
      <c r="F147" s="41"/>
      <c r="G147" s="40"/>
      <c r="H147" s="40"/>
      <c r="I147" s="41"/>
      <c r="J147" s="40"/>
      <c r="K147" s="41"/>
      <c r="L147" s="40"/>
      <c r="M147" s="40"/>
      <c r="N147" s="41"/>
      <c r="O147" s="40"/>
      <c r="P147" s="41"/>
      <c r="Q147" s="40"/>
      <c r="R147" s="40"/>
      <c r="S147" s="41"/>
      <c r="T147" s="40"/>
      <c r="U147" s="41"/>
      <c r="V147" s="40"/>
      <c r="W147" s="40"/>
      <c r="X147" s="41"/>
      <c r="Y147" s="40"/>
      <c r="Z147" s="41"/>
      <c r="AA147" s="40"/>
      <c r="AB147" s="40"/>
      <c r="AC147" s="41"/>
      <c r="AD147" s="40"/>
      <c r="AE147" s="41"/>
      <c r="AF147" s="40"/>
      <c r="AG147" s="40"/>
      <c r="AH147" s="40"/>
      <c r="AI147" s="40"/>
      <c r="AJ147" s="41"/>
      <c r="AK147" s="41"/>
      <c r="AL147" s="42"/>
      <c r="AM147" s="41"/>
      <c r="AN147" s="41"/>
      <c r="AO147" s="41"/>
      <c r="AP147" s="42"/>
      <c r="AQ147" s="41"/>
      <c r="AR147" s="41"/>
      <c r="AS147" s="41"/>
      <c r="AT147" s="42"/>
      <c r="AU147" s="41"/>
      <c r="AV147" s="41"/>
      <c r="AW147" s="41"/>
      <c r="AX147" s="41"/>
      <c r="AY147" s="43"/>
    </row>
    <row r="148" spans="2:51" ht="21.75" customHeight="1">
      <c r="B148" s="35"/>
      <c r="C148" s="40"/>
      <c r="D148" s="41"/>
      <c r="E148" s="40"/>
      <c r="F148" s="41"/>
      <c r="G148" s="40"/>
      <c r="H148" s="40"/>
      <c r="I148" s="41"/>
      <c r="J148" s="40"/>
      <c r="K148" s="41"/>
      <c r="L148" s="40"/>
      <c r="M148" s="40"/>
      <c r="N148" s="41"/>
      <c r="O148" s="40"/>
      <c r="P148" s="41"/>
      <c r="Q148" s="40"/>
      <c r="R148" s="40"/>
      <c r="S148" s="41"/>
      <c r="T148" s="40"/>
      <c r="U148" s="41"/>
      <c r="V148" s="40"/>
      <c r="W148" s="40"/>
      <c r="X148" s="41"/>
      <c r="Y148" s="40"/>
      <c r="Z148" s="41"/>
      <c r="AA148" s="40"/>
      <c r="AB148" s="40"/>
      <c r="AC148" s="41"/>
      <c r="AD148" s="40"/>
      <c r="AE148" s="41"/>
      <c r="AF148" s="40"/>
      <c r="AG148" s="40"/>
      <c r="AH148" s="40"/>
      <c r="AI148" s="40"/>
      <c r="AJ148" s="41"/>
      <c r="AK148" s="41"/>
      <c r="AL148" s="42"/>
      <c r="AM148" s="41"/>
      <c r="AN148" s="41"/>
      <c r="AO148" s="41"/>
      <c r="AP148" s="42"/>
      <c r="AQ148" s="41"/>
      <c r="AR148" s="41"/>
      <c r="AS148" s="41"/>
      <c r="AT148" s="42"/>
      <c r="AU148" s="41"/>
      <c r="AV148" s="41"/>
      <c r="AW148" s="41"/>
      <c r="AX148" s="41"/>
      <c r="AY148" s="43"/>
    </row>
    <row r="149" spans="2:51" ht="21.75" customHeight="1">
      <c r="B149" s="35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40"/>
      <c r="AJ149" s="41"/>
      <c r="AK149" s="41"/>
      <c r="AL149" s="42"/>
      <c r="AM149" s="41"/>
      <c r="AN149" s="41"/>
      <c r="AO149" s="41"/>
      <c r="AP149" s="42"/>
      <c r="AQ149" s="41"/>
      <c r="AR149" s="41"/>
      <c r="AS149" s="41"/>
      <c r="AT149" s="42"/>
      <c r="AU149" s="41"/>
      <c r="AV149" s="42"/>
      <c r="AW149" s="42"/>
      <c r="AX149" s="42"/>
      <c r="AY149" s="43"/>
    </row>
    <row r="150" spans="2:51" ht="21.75" customHeight="1">
      <c r="B150" s="35"/>
      <c r="C150" s="40"/>
      <c r="D150" s="41"/>
      <c r="E150" s="40"/>
      <c r="F150" s="41"/>
      <c r="G150" s="40"/>
      <c r="H150" s="40"/>
      <c r="I150" s="41"/>
      <c r="J150" s="40"/>
      <c r="K150" s="41"/>
      <c r="L150" s="40"/>
      <c r="M150" s="40"/>
      <c r="N150" s="41"/>
      <c r="O150" s="40"/>
      <c r="P150" s="41"/>
      <c r="Q150" s="40"/>
      <c r="R150" s="40"/>
      <c r="S150" s="41"/>
      <c r="T150" s="40"/>
      <c r="U150" s="41"/>
      <c r="V150" s="40"/>
      <c r="W150" s="40"/>
      <c r="X150" s="41"/>
      <c r="Y150" s="40"/>
      <c r="Z150" s="41"/>
      <c r="AA150" s="40"/>
      <c r="AB150" s="40"/>
      <c r="AC150" s="41"/>
      <c r="AD150" s="40"/>
      <c r="AE150" s="41"/>
      <c r="AF150" s="40"/>
      <c r="AG150" s="40"/>
      <c r="AH150" s="40"/>
      <c r="AI150" s="40"/>
      <c r="AJ150" s="41"/>
      <c r="AK150" s="41"/>
      <c r="AL150" s="42"/>
      <c r="AM150" s="41"/>
      <c r="AN150" s="41"/>
      <c r="AO150" s="41"/>
      <c r="AP150" s="42"/>
      <c r="AQ150" s="41"/>
      <c r="AR150" s="41"/>
      <c r="AS150" s="41"/>
      <c r="AT150" s="42"/>
      <c r="AU150" s="41"/>
      <c r="AV150" s="41"/>
      <c r="AW150" s="41"/>
      <c r="AX150" s="41"/>
      <c r="AY150" s="43"/>
    </row>
    <row r="151" spans="2:51" ht="21.75" customHeight="1">
      <c r="B151" s="35"/>
      <c r="C151" s="40"/>
      <c r="D151" s="41"/>
      <c r="E151" s="40"/>
      <c r="F151" s="41"/>
      <c r="G151" s="40"/>
      <c r="H151" s="40"/>
      <c r="I151" s="41"/>
      <c r="J151" s="40"/>
      <c r="K151" s="41"/>
      <c r="L151" s="40"/>
      <c r="M151" s="40"/>
      <c r="N151" s="41"/>
      <c r="O151" s="40"/>
      <c r="P151" s="41"/>
      <c r="Q151" s="40"/>
      <c r="R151" s="40"/>
      <c r="S151" s="41"/>
      <c r="T151" s="40"/>
      <c r="U151" s="41"/>
      <c r="V151" s="40"/>
      <c r="W151" s="40"/>
      <c r="X151" s="41"/>
      <c r="Y151" s="40"/>
      <c r="Z151" s="41"/>
      <c r="AA151" s="40"/>
      <c r="AB151" s="40"/>
      <c r="AC151" s="41"/>
      <c r="AD151" s="40"/>
      <c r="AE151" s="41"/>
      <c r="AF151" s="40"/>
      <c r="AG151" s="40"/>
      <c r="AH151" s="40"/>
      <c r="AI151" s="40"/>
      <c r="AJ151" s="41"/>
      <c r="AK151" s="41"/>
      <c r="AL151" s="42"/>
      <c r="AM151" s="41"/>
      <c r="AN151" s="41"/>
      <c r="AO151" s="41"/>
      <c r="AP151" s="42"/>
      <c r="AQ151" s="41"/>
      <c r="AR151" s="41"/>
      <c r="AS151" s="41"/>
      <c r="AT151" s="42"/>
      <c r="AU151" s="41"/>
      <c r="AV151" s="41"/>
      <c r="AW151" s="41"/>
      <c r="AX151" s="41"/>
      <c r="AY151" s="43"/>
    </row>
    <row r="152" spans="2:51" ht="21.75" customHeight="1">
      <c r="B152" s="35"/>
      <c r="C152" s="40"/>
      <c r="D152" s="41"/>
      <c r="E152" s="40"/>
      <c r="F152" s="41"/>
      <c r="G152" s="40"/>
      <c r="H152" s="40"/>
      <c r="I152" s="41"/>
      <c r="J152" s="40"/>
      <c r="K152" s="41"/>
      <c r="L152" s="40"/>
      <c r="M152" s="40"/>
      <c r="N152" s="41"/>
      <c r="O152" s="40"/>
      <c r="P152" s="41"/>
      <c r="Q152" s="40"/>
      <c r="R152" s="40"/>
      <c r="S152" s="41"/>
      <c r="T152" s="40"/>
      <c r="U152" s="41"/>
      <c r="V152" s="40"/>
      <c r="W152" s="40"/>
      <c r="X152" s="41"/>
      <c r="Y152" s="40"/>
      <c r="Z152" s="41"/>
      <c r="AA152" s="40"/>
      <c r="AB152" s="40"/>
      <c r="AC152" s="41"/>
      <c r="AD152" s="40"/>
      <c r="AE152" s="41"/>
      <c r="AF152" s="40"/>
      <c r="AG152" s="40"/>
      <c r="AH152" s="40"/>
      <c r="AI152" s="40"/>
      <c r="AJ152" s="41"/>
      <c r="AK152" s="41"/>
      <c r="AL152" s="42"/>
      <c r="AM152" s="41"/>
      <c r="AN152" s="41"/>
      <c r="AO152" s="41"/>
      <c r="AP152" s="42"/>
      <c r="AQ152" s="41"/>
      <c r="AR152" s="41"/>
      <c r="AS152" s="41"/>
      <c r="AT152" s="42"/>
      <c r="AU152" s="41"/>
      <c r="AV152" s="41"/>
      <c r="AW152" s="41"/>
      <c r="AX152" s="41"/>
      <c r="AY152" s="43"/>
    </row>
    <row r="153" spans="2:51" ht="21.75" customHeight="1">
      <c r="B153" s="35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40"/>
      <c r="AJ153" s="41"/>
      <c r="AK153" s="41"/>
      <c r="AL153" s="42"/>
      <c r="AM153" s="41"/>
      <c r="AN153" s="41"/>
      <c r="AO153" s="41"/>
      <c r="AP153" s="42"/>
      <c r="AQ153" s="41"/>
      <c r="AR153" s="41"/>
      <c r="AS153" s="41"/>
      <c r="AT153" s="42"/>
      <c r="AU153" s="41"/>
      <c r="AV153" s="42"/>
      <c r="AW153" s="42"/>
      <c r="AX153" s="42"/>
      <c r="AY153" s="43"/>
    </row>
    <row r="154" spans="2:51" ht="21.75" customHeight="1">
      <c r="B154" s="35"/>
      <c r="C154" s="40"/>
      <c r="D154" s="41"/>
      <c r="E154" s="40"/>
      <c r="F154" s="41"/>
      <c r="G154" s="40"/>
      <c r="H154" s="40"/>
      <c r="I154" s="41"/>
      <c r="J154" s="40"/>
      <c r="K154" s="41"/>
      <c r="L154" s="40"/>
      <c r="M154" s="40"/>
      <c r="N154" s="41"/>
      <c r="O154" s="40"/>
      <c r="P154" s="41"/>
      <c r="Q154" s="40"/>
      <c r="R154" s="40"/>
      <c r="S154" s="41"/>
      <c r="T154" s="40"/>
      <c r="U154" s="41"/>
      <c r="V154" s="40"/>
      <c r="W154" s="40"/>
      <c r="X154" s="41"/>
      <c r="Y154" s="40"/>
      <c r="Z154" s="41"/>
      <c r="AA154" s="40"/>
      <c r="AB154" s="40"/>
      <c r="AC154" s="41"/>
      <c r="AD154" s="40"/>
      <c r="AE154" s="41"/>
      <c r="AF154" s="40"/>
      <c r="AG154" s="40"/>
      <c r="AH154" s="40"/>
      <c r="AI154" s="40"/>
      <c r="AJ154" s="41"/>
      <c r="AK154" s="41"/>
      <c r="AL154" s="42"/>
      <c r="AM154" s="41"/>
      <c r="AN154" s="41"/>
      <c r="AO154" s="41"/>
      <c r="AP154" s="42"/>
      <c r="AQ154" s="41"/>
      <c r="AR154" s="41"/>
      <c r="AS154" s="41"/>
      <c r="AT154" s="42"/>
      <c r="AU154" s="41"/>
      <c r="AV154" s="41"/>
      <c r="AW154" s="41"/>
      <c r="AX154" s="41"/>
      <c r="AY154" s="43"/>
    </row>
    <row r="155" spans="2:51" ht="21.75" customHeight="1">
      <c r="B155" s="35"/>
      <c r="C155" s="40"/>
      <c r="D155" s="41"/>
      <c r="E155" s="40"/>
      <c r="F155" s="41"/>
      <c r="G155" s="40"/>
      <c r="H155" s="40"/>
      <c r="I155" s="41"/>
      <c r="J155" s="40"/>
      <c r="K155" s="41"/>
      <c r="L155" s="40"/>
      <c r="M155" s="40"/>
      <c r="N155" s="41"/>
      <c r="O155" s="40"/>
      <c r="P155" s="41"/>
      <c r="Q155" s="40"/>
      <c r="R155" s="40"/>
      <c r="S155" s="41"/>
      <c r="T155" s="40"/>
      <c r="U155" s="41"/>
      <c r="V155" s="40"/>
      <c r="W155" s="40"/>
      <c r="X155" s="41"/>
      <c r="Y155" s="40"/>
      <c r="Z155" s="41"/>
      <c r="AA155" s="40"/>
      <c r="AB155" s="40"/>
      <c r="AC155" s="41"/>
      <c r="AD155" s="40"/>
      <c r="AE155" s="41"/>
      <c r="AF155" s="40"/>
      <c r="AG155" s="40"/>
      <c r="AH155" s="40"/>
      <c r="AI155" s="40"/>
      <c r="AJ155" s="41"/>
      <c r="AK155" s="41"/>
      <c r="AL155" s="42"/>
      <c r="AM155" s="41"/>
      <c r="AN155" s="41"/>
      <c r="AO155" s="41"/>
      <c r="AP155" s="42"/>
      <c r="AQ155" s="41"/>
      <c r="AR155" s="41"/>
      <c r="AS155" s="41"/>
      <c r="AT155" s="42"/>
      <c r="AU155" s="41"/>
      <c r="AV155" s="41"/>
      <c r="AW155" s="41"/>
      <c r="AX155" s="41"/>
      <c r="AY155" s="43"/>
    </row>
    <row r="156" spans="2:51" ht="21.75" customHeight="1">
      <c r="B156" s="35"/>
      <c r="C156" s="40"/>
      <c r="D156" s="41"/>
      <c r="E156" s="40"/>
      <c r="F156" s="41"/>
      <c r="G156" s="40"/>
      <c r="H156" s="40"/>
      <c r="I156" s="41"/>
      <c r="J156" s="40"/>
      <c r="K156" s="41"/>
      <c r="L156" s="40"/>
      <c r="M156" s="40"/>
      <c r="N156" s="41"/>
      <c r="O156" s="40"/>
      <c r="P156" s="41"/>
      <c r="Q156" s="40"/>
      <c r="R156" s="40"/>
      <c r="S156" s="41"/>
      <c r="T156" s="40"/>
      <c r="U156" s="41"/>
      <c r="V156" s="40"/>
      <c r="W156" s="40"/>
      <c r="X156" s="41"/>
      <c r="Y156" s="40"/>
      <c r="Z156" s="41"/>
      <c r="AA156" s="40"/>
      <c r="AB156" s="40"/>
      <c r="AC156" s="41"/>
      <c r="AD156" s="40"/>
      <c r="AE156" s="41"/>
      <c r="AF156" s="40"/>
      <c r="AG156" s="40"/>
      <c r="AH156" s="40"/>
      <c r="AI156" s="40"/>
      <c r="AJ156" s="41"/>
      <c r="AK156" s="41"/>
      <c r="AL156" s="42"/>
      <c r="AM156" s="41"/>
      <c r="AN156" s="41"/>
      <c r="AO156" s="41"/>
      <c r="AP156" s="42"/>
      <c r="AQ156" s="41"/>
      <c r="AR156" s="41"/>
      <c r="AS156" s="41"/>
      <c r="AT156" s="42"/>
      <c r="AU156" s="41"/>
      <c r="AV156" s="41"/>
      <c r="AW156" s="41"/>
      <c r="AX156" s="41"/>
      <c r="AY156" s="43"/>
    </row>
    <row r="157" spans="2:51" ht="21.75" customHeight="1">
      <c r="B157" s="35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40"/>
      <c r="AJ157" s="41"/>
      <c r="AK157" s="41"/>
      <c r="AL157" s="42"/>
      <c r="AM157" s="41"/>
      <c r="AN157" s="41"/>
      <c r="AO157" s="41"/>
      <c r="AP157" s="42"/>
      <c r="AQ157" s="41"/>
      <c r="AR157" s="41"/>
      <c r="AS157" s="41"/>
      <c r="AT157" s="42"/>
      <c r="AU157" s="41"/>
      <c r="AV157" s="42"/>
      <c r="AW157" s="42"/>
      <c r="AX157" s="42"/>
      <c r="AY157" s="43"/>
    </row>
    <row r="158" spans="2:51" ht="21.75" customHeight="1">
      <c r="B158" s="35"/>
      <c r="C158" s="40"/>
      <c r="D158" s="41"/>
      <c r="E158" s="40"/>
      <c r="F158" s="41"/>
      <c r="G158" s="40"/>
      <c r="H158" s="40"/>
      <c r="I158" s="41"/>
      <c r="J158" s="40"/>
      <c r="K158" s="41"/>
      <c r="L158" s="40"/>
      <c r="M158" s="40"/>
      <c r="N158" s="41"/>
      <c r="O158" s="40"/>
      <c r="P158" s="41"/>
      <c r="Q158" s="40"/>
      <c r="R158" s="40"/>
      <c r="S158" s="41"/>
      <c r="T158" s="40"/>
      <c r="U158" s="41"/>
      <c r="V158" s="40"/>
      <c r="W158" s="40"/>
      <c r="X158" s="41"/>
      <c r="Y158" s="40"/>
      <c r="Z158" s="41"/>
      <c r="AA158" s="40"/>
      <c r="AB158" s="40"/>
      <c r="AC158" s="41"/>
      <c r="AD158" s="40"/>
      <c r="AE158" s="41"/>
      <c r="AF158" s="40"/>
      <c r="AG158" s="40"/>
      <c r="AH158" s="40"/>
      <c r="AI158" s="40"/>
      <c r="AJ158" s="41"/>
      <c r="AK158" s="41"/>
      <c r="AL158" s="42"/>
      <c r="AM158" s="41"/>
      <c r="AN158" s="41"/>
      <c r="AO158" s="41"/>
      <c r="AP158" s="42"/>
      <c r="AQ158" s="41"/>
      <c r="AR158" s="41"/>
      <c r="AS158" s="41"/>
      <c r="AT158" s="42"/>
      <c r="AU158" s="41"/>
      <c r="AV158" s="41"/>
      <c r="AW158" s="41"/>
      <c r="AX158" s="41"/>
      <c r="AY158" s="43"/>
    </row>
    <row r="159" spans="2:51" ht="21.75" customHeight="1">
      <c r="B159" s="35"/>
      <c r="C159" s="40"/>
      <c r="D159" s="41"/>
      <c r="E159" s="40"/>
      <c r="F159" s="41"/>
      <c r="G159" s="40"/>
      <c r="H159" s="40"/>
      <c r="I159" s="41"/>
      <c r="J159" s="40"/>
      <c r="K159" s="41"/>
      <c r="L159" s="40"/>
      <c r="M159" s="40"/>
      <c r="N159" s="41"/>
      <c r="O159" s="40"/>
      <c r="P159" s="41"/>
      <c r="Q159" s="40"/>
      <c r="R159" s="40"/>
      <c r="S159" s="41"/>
      <c r="T159" s="40"/>
      <c r="U159" s="41"/>
      <c r="V159" s="40"/>
      <c r="W159" s="40"/>
      <c r="X159" s="41"/>
      <c r="Y159" s="40"/>
      <c r="Z159" s="41"/>
      <c r="AA159" s="40"/>
      <c r="AB159" s="40"/>
      <c r="AC159" s="41"/>
      <c r="AD159" s="40"/>
      <c r="AE159" s="41"/>
      <c r="AF159" s="40"/>
      <c r="AG159" s="40"/>
      <c r="AH159" s="40"/>
      <c r="AI159" s="40"/>
      <c r="AJ159" s="41"/>
      <c r="AK159" s="41"/>
      <c r="AL159" s="42"/>
      <c r="AM159" s="41"/>
      <c r="AN159" s="41"/>
      <c r="AO159" s="41"/>
      <c r="AP159" s="42"/>
      <c r="AQ159" s="41"/>
      <c r="AR159" s="41"/>
      <c r="AS159" s="41"/>
      <c r="AT159" s="42"/>
      <c r="AU159" s="41"/>
      <c r="AV159" s="41"/>
      <c r="AW159" s="41"/>
      <c r="AX159" s="41"/>
      <c r="AY159" s="43"/>
    </row>
    <row r="160" spans="2:51" ht="21.75" customHeight="1">
      <c r="B160" s="35"/>
      <c r="C160" s="40"/>
      <c r="D160" s="41"/>
      <c r="E160" s="40"/>
      <c r="F160" s="41"/>
      <c r="G160" s="40"/>
      <c r="H160" s="40"/>
      <c r="I160" s="41"/>
      <c r="J160" s="40"/>
      <c r="K160" s="41"/>
      <c r="L160" s="40"/>
      <c r="M160" s="40"/>
      <c r="N160" s="41"/>
      <c r="O160" s="40"/>
      <c r="P160" s="41"/>
      <c r="Q160" s="40"/>
      <c r="R160" s="40"/>
      <c r="S160" s="41"/>
      <c r="T160" s="40"/>
      <c r="U160" s="41"/>
      <c r="V160" s="40"/>
      <c r="W160" s="40"/>
      <c r="X160" s="41"/>
      <c r="Y160" s="40"/>
      <c r="Z160" s="41"/>
      <c r="AA160" s="40"/>
      <c r="AB160" s="40"/>
      <c r="AC160" s="41"/>
      <c r="AD160" s="40"/>
      <c r="AE160" s="41"/>
      <c r="AF160" s="40"/>
      <c r="AG160" s="40"/>
      <c r="AH160" s="40"/>
      <c r="AI160" s="40"/>
      <c r="AJ160" s="41"/>
      <c r="AK160" s="41"/>
      <c r="AL160" s="42"/>
      <c r="AM160" s="41"/>
      <c r="AN160" s="41"/>
      <c r="AO160" s="41"/>
      <c r="AP160" s="42"/>
      <c r="AQ160" s="41"/>
      <c r="AR160" s="41"/>
      <c r="AS160" s="41"/>
      <c r="AT160" s="42"/>
      <c r="AU160" s="41"/>
      <c r="AV160" s="41"/>
      <c r="AW160" s="41"/>
      <c r="AX160" s="41"/>
      <c r="AY160" s="43"/>
    </row>
    <row r="161" spans="2:51" ht="21.75" customHeight="1">
      <c r="B161" s="35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40"/>
      <c r="AJ161" s="41"/>
      <c r="AK161" s="41"/>
      <c r="AL161" s="42"/>
      <c r="AM161" s="41"/>
      <c r="AN161" s="41"/>
      <c r="AO161" s="41"/>
      <c r="AP161" s="42"/>
      <c r="AQ161" s="41"/>
      <c r="AR161" s="41"/>
      <c r="AS161" s="41"/>
      <c r="AT161" s="42"/>
      <c r="AU161" s="41"/>
      <c r="AV161" s="42"/>
      <c r="AW161" s="42"/>
      <c r="AX161" s="42"/>
      <c r="AY161" s="43"/>
    </row>
    <row r="162" spans="2:51" ht="21.75" customHeight="1">
      <c r="B162" s="35"/>
      <c r="C162" s="40"/>
      <c r="D162" s="41"/>
      <c r="E162" s="40"/>
      <c r="F162" s="41"/>
      <c r="G162" s="40"/>
      <c r="H162" s="40"/>
      <c r="I162" s="41"/>
      <c r="J162" s="40"/>
      <c r="K162" s="41"/>
      <c r="L162" s="40"/>
      <c r="M162" s="40"/>
      <c r="N162" s="41"/>
      <c r="O162" s="40"/>
      <c r="P162" s="41"/>
      <c r="Q162" s="40"/>
      <c r="R162" s="40"/>
      <c r="S162" s="41"/>
      <c r="T162" s="40"/>
      <c r="U162" s="41"/>
      <c r="V162" s="40"/>
      <c r="W162" s="40"/>
      <c r="X162" s="41"/>
      <c r="Y162" s="40"/>
      <c r="Z162" s="41"/>
      <c r="AA162" s="40"/>
      <c r="AB162" s="40"/>
      <c r="AC162" s="41"/>
      <c r="AD162" s="40"/>
      <c r="AE162" s="41"/>
      <c r="AF162" s="40"/>
      <c r="AG162" s="40"/>
      <c r="AH162" s="40"/>
      <c r="AI162" s="40"/>
      <c r="AJ162" s="41"/>
      <c r="AK162" s="41"/>
      <c r="AL162" s="42"/>
      <c r="AM162" s="41"/>
      <c r="AN162" s="41"/>
      <c r="AO162" s="41"/>
      <c r="AP162" s="42"/>
      <c r="AQ162" s="41"/>
      <c r="AR162" s="41"/>
      <c r="AS162" s="41"/>
      <c r="AT162" s="42"/>
      <c r="AU162" s="41"/>
      <c r="AV162" s="41"/>
      <c r="AW162" s="41"/>
      <c r="AX162" s="41"/>
      <c r="AY162" s="43"/>
    </row>
    <row r="163" spans="2:51" ht="21.75" customHeight="1">
      <c r="B163" s="35"/>
      <c r="C163" s="40"/>
      <c r="D163" s="41"/>
      <c r="E163" s="40"/>
      <c r="F163" s="41"/>
      <c r="G163" s="40"/>
      <c r="H163" s="40"/>
      <c r="I163" s="41"/>
      <c r="J163" s="40"/>
      <c r="K163" s="41"/>
      <c r="L163" s="40"/>
      <c r="M163" s="40"/>
      <c r="N163" s="41"/>
      <c r="O163" s="40"/>
      <c r="P163" s="41"/>
      <c r="Q163" s="40"/>
      <c r="R163" s="40"/>
      <c r="S163" s="41"/>
      <c r="T163" s="40"/>
      <c r="U163" s="41"/>
      <c r="V163" s="40"/>
      <c r="W163" s="40"/>
      <c r="X163" s="41"/>
      <c r="Y163" s="40"/>
      <c r="Z163" s="41"/>
      <c r="AA163" s="40"/>
      <c r="AB163" s="40"/>
      <c r="AC163" s="41"/>
      <c r="AD163" s="40"/>
      <c r="AE163" s="41"/>
      <c r="AF163" s="40"/>
      <c r="AG163" s="40"/>
      <c r="AH163" s="40"/>
      <c r="AI163" s="40"/>
      <c r="AJ163" s="41"/>
      <c r="AK163" s="41"/>
      <c r="AL163" s="42"/>
      <c r="AM163" s="41"/>
      <c r="AN163" s="41"/>
      <c r="AO163" s="41"/>
      <c r="AP163" s="42"/>
      <c r="AQ163" s="41"/>
      <c r="AR163" s="41"/>
      <c r="AS163" s="41"/>
      <c r="AT163" s="42"/>
      <c r="AU163" s="41"/>
      <c r="AV163" s="41"/>
      <c r="AW163" s="41"/>
      <c r="AX163" s="41"/>
      <c r="AY163" s="43"/>
    </row>
    <row r="164" spans="2:51" ht="21.75" customHeight="1">
      <c r="B164" s="35"/>
      <c r="C164" s="40"/>
      <c r="D164" s="41"/>
      <c r="E164" s="40"/>
      <c r="F164" s="41"/>
      <c r="G164" s="40"/>
      <c r="H164" s="40"/>
      <c r="I164" s="41"/>
      <c r="J164" s="40"/>
      <c r="K164" s="41"/>
      <c r="L164" s="40"/>
      <c r="M164" s="40"/>
      <c r="N164" s="41"/>
      <c r="O164" s="40"/>
      <c r="P164" s="41"/>
      <c r="Q164" s="40"/>
      <c r="R164" s="40"/>
      <c r="S164" s="41"/>
      <c r="T164" s="40"/>
      <c r="U164" s="41"/>
      <c r="V164" s="40"/>
      <c r="W164" s="40"/>
      <c r="X164" s="41"/>
      <c r="Y164" s="40"/>
      <c r="Z164" s="41"/>
      <c r="AA164" s="40"/>
      <c r="AB164" s="40"/>
      <c r="AC164" s="41"/>
      <c r="AD164" s="40"/>
      <c r="AE164" s="41"/>
      <c r="AF164" s="40"/>
      <c r="AG164" s="40"/>
      <c r="AH164" s="40"/>
      <c r="AI164" s="40"/>
      <c r="AJ164" s="41"/>
      <c r="AK164" s="41"/>
      <c r="AL164" s="42"/>
      <c r="AM164" s="41"/>
      <c r="AN164" s="41"/>
      <c r="AO164" s="41"/>
      <c r="AP164" s="42"/>
      <c r="AQ164" s="41"/>
      <c r="AR164" s="41"/>
      <c r="AS164" s="41"/>
      <c r="AT164" s="42"/>
      <c r="AU164" s="41"/>
      <c r="AV164" s="41"/>
      <c r="AW164" s="41"/>
      <c r="AX164" s="41"/>
      <c r="AY164" s="43"/>
    </row>
    <row r="165" spans="2:51" ht="21.75" customHeight="1">
      <c r="B165" s="35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40"/>
      <c r="AJ165" s="41"/>
      <c r="AK165" s="41"/>
      <c r="AL165" s="42"/>
      <c r="AM165" s="41"/>
      <c r="AN165" s="41"/>
      <c r="AO165" s="41"/>
      <c r="AP165" s="42"/>
      <c r="AQ165" s="41"/>
      <c r="AR165" s="41"/>
      <c r="AS165" s="41"/>
      <c r="AT165" s="42"/>
      <c r="AU165" s="41"/>
      <c r="AV165" s="42"/>
      <c r="AW165" s="42"/>
      <c r="AX165" s="42"/>
      <c r="AY165" s="43"/>
    </row>
    <row r="166" spans="2:51" ht="21.75" customHeight="1">
      <c r="B166" s="35"/>
      <c r="C166" s="40"/>
      <c r="D166" s="41"/>
      <c r="E166" s="40"/>
      <c r="F166" s="41"/>
      <c r="G166" s="40"/>
      <c r="H166" s="40"/>
      <c r="I166" s="41"/>
      <c r="J166" s="40"/>
      <c r="K166" s="41"/>
      <c r="L166" s="40"/>
      <c r="M166" s="40"/>
      <c r="N166" s="41"/>
      <c r="O166" s="40"/>
      <c r="P166" s="41"/>
      <c r="Q166" s="40"/>
      <c r="R166" s="40"/>
      <c r="S166" s="41"/>
      <c r="T166" s="40"/>
      <c r="U166" s="41"/>
      <c r="V166" s="40"/>
      <c r="W166" s="40"/>
      <c r="X166" s="41"/>
      <c r="Y166" s="40"/>
      <c r="Z166" s="41"/>
      <c r="AA166" s="40"/>
      <c r="AB166" s="40"/>
      <c r="AC166" s="41"/>
      <c r="AD166" s="40"/>
      <c r="AE166" s="41"/>
      <c r="AF166" s="40"/>
      <c r="AG166" s="40"/>
      <c r="AH166" s="40"/>
      <c r="AI166" s="40"/>
      <c r="AJ166" s="41"/>
      <c r="AK166" s="41"/>
      <c r="AL166" s="42"/>
      <c r="AM166" s="41"/>
      <c r="AN166" s="41"/>
      <c r="AO166" s="41"/>
      <c r="AP166" s="42"/>
      <c r="AQ166" s="41"/>
      <c r="AR166" s="41"/>
      <c r="AS166" s="41"/>
      <c r="AT166" s="42"/>
      <c r="AU166" s="41"/>
      <c r="AV166" s="41"/>
      <c r="AW166" s="41"/>
      <c r="AX166" s="41"/>
      <c r="AY166" s="43"/>
    </row>
    <row r="167" spans="2:51" ht="21.75" customHeight="1">
      <c r="B167" s="35"/>
      <c r="C167" s="40"/>
      <c r="D167" s="41"/>
      <c r="E167" s="40"/>
      <c r="F167" s="41"/>
      <c r="G167" s="40"/>
      <c r="H167" s="40"/>
      <c r="I167" s="41"/>
      <c r="J167" s="40"/>
      <c r="K167" s="41"/>
      <c r="L167" s="40"/>
      <c r="M167" s="40"/>
      <c r="N167" s="41"/>
      <c r="O167" s="40"/>
      <c r="P167" s="41"/>
      <c r="Q167" s="40"/>
      <c r="R167" s="40"/>
      <c r="S167" s="41"/>
      <c r="T167" s="40"/>
      <c r="U167" s="41"/>
      <c r="V167" s="40"/>
      <c r="W167" s="40"/>
      <c r="X167" s="41"/>
      <c r="Y167" s="40"/>
      <c r="Z167" s="41"/>
      <c r="AA167" s="40"/>
      <c r="AB167" s="40"/>
      <c r="AC167" s="41"/>
      <c r="AD167" s="40"/>
      <c r="AE167" s="41"/>
      <c r="AF167" s="40"/>
      <c r="AG167" s="40"/>
      <c r="AH167" s="40"/>
      <c r="AI167" s="40"/>
      <c r="AJ167" s="41"/>
      <c r="AK167" s="41"/>
      <c r="AL167" s="42"/>
      <c r="AM167" s="41"/>
      <c r="AN167" s="41"/>
      <c r="AO167" s="41"/>
      <c r="AP167" s="42"/>
      <c r="AQ167" s="41"/>
      <c r="AR167" s="41"/>
      <c r="AS167" s="41"/>
      <c r="AT167" s="42"/>
      <c r="AU167" s="41"/>
      <c r="AV167" s="41"/>
      <c r="AW167" s="41"/>
      <c r="AX167" s="41"/>
      <c r="AY167" s="43"/>
    </row>
    <row r="168" spans="2:51" ht="21.75" customHeight="1">
      <c r="B168" s="35"/>
      <c r="C168" s="40"/>
      <c r="D168" s="41"/>
      <c r="E168" s="40"/>
      <c r="F168" s="41"/>
      <c r="G168" s="40"/>
      <c r="H168" s="40"/>
      <c r="I168" s="41"/>
      <c r="J168" s="40"/>
      <c r="K168" s="41"/>
      <c r="L168" s="40"/>
      <c r="M168" s="40"/>
      <c r="N168" s="41"/>
      <c r="O168" s="40"/>
      <c r="P168" s="41"/>
      <c r="Q168" s="40"/>
      <c r="R168" s="40"/>
      <c r="S168" s="41"/>
      <c r="T168" s="40"/>
      <c r="U168" s="41"/>
      <c r="V168" s="40"/>
      <c r="W168" s="40"/>
      <c r="X168" s="41"/>
      <c r="Y168" s="40"/>
      <c r="Z168" s="41"/>
      <c r="AA168" s="40"/>
      <c r="AB168" s="40"/>
      <c r="AC168" s="41"/>
      <c r="AD168" s="40"/>
      <c r="AE168" s="41"/>
      <c r="AF168" s="40"/>
      <c r="AG168" s="40"/>
      <c r="AH168" s="40"/>
      <c r="AI168" s="40"/>
      <c r="AJ168" s="41"/>
      <c r="AK168" s="41"/>
      <c r="AL168" s="42"/>
      <c r="AM168" s="41"/>
      <c r="AN168" s="41"/>
      <c r="AO168" s="41"/>
      <c r="AP168" s="42"/>
      <c r="AQ168" s="41"/>
      <c r="AR168" s="41"/>
      <c r="AS168" s="41"/>
      <c r="AT168" s="42"/>
      <c r="AU168" s="41"/>
      <c r="AV168" s="41"/>
      <c r="AW168" s="41"/>
      <c r="AX168" s="41"/>
      <c r="AY168" s="43"/>
    </row>
  </sheetData>
  <sheetProtection sheet="1" objects="1" scenarios="1"/>
  <mergeCells count="238">
    <mergeCell ref="B1:AF1"/>
    <mergeCell ref="AI1:AY1"/>
    <mergeCell ref="B2:AF2"/>
    <mergeCell ref="AI2:AY2"/>
    <mergeCell ref="B3:B4"/>
    <mergeCell ref="C3:G4"/>
    <mergeCell ref="H3:L4"/>
    <mergeCell ref="M3:Q4"/>
    <mergeCell ref="R3:V4"/>
    <mergeCell ref="W3:AA4"/>
    <mergeCell ref="AR3:AT3"/>
    <mergeCell ref="AU3:AU4"/>
    <mergeCell ref="AV3:AV4"/>
    <mergeCell ref="AW3:AW4"/>
    <mergeCell ref="AX3:AX4"/>
    <mergeCell ref="AY3:AY4"/>
    <mergeCell ref="AB3:AF4"/>
    <mergeCell ref="AI3:AI4"/>
    <mergeCell ref="AJ3:AL3"/>
    <mergeCell ref="AM3:AM4"/>
    <mergeCell ref="AN3:AP3"/>
    <mergeCell ref="AQ3:AQ4"/>
    <mergeCell ref="B5:B8"/>
    <mergeCell ref="C5:G5"/>
    <mergeCell ref="H5:L5"/>
    <mergeCell ref="M5:Q5"/>
    <mergeCell ref="R5:V5"/>
    <mergeCell ref="W5:AA5"/>
    <mergeCell ref="C6:C8"/>
    <mergeCell ref="G6:G8"/>
    <mergeCell ref="H6:H8"/>
    <mergeCell ref="L6:L8"/>
    <mergeCell ref="M6:M8"/>
    <mergeCell ref="Q6:Q8"/>
    <mergeCell ref="R6:R8"/>
    <mergeCell ref="V6:V8"/>
    <mergeCell ref="W6:W8"/>
    <mergeCell ref="AA6:AA8"/>
    <mergeCell ref="AW5:AW8"/>
    <mergeCell ref="AX5:AX8"/>
    <mergeCell ref="AY5:AY8"/>
    <mergeCell ref="AN5:AN8"/>
    <mergeCell ref="AO5:AO8"/>
    <mergeCell ref="AP5:AP8"/>
    <mergeCell ref="AQ5:AQ8"/>
    <mergeCell ref="AR5:AR8"/>
    <mergeCell ref="AS5:AS8"/>
    <mergeCell ref="AT5:AT8"/>
    <mergeCell ref="AU5:AU8"/>
    <mergeCell ref="AV5:AV8"/>
    <mergeCell ref="AB5:AF5"/>
    <mergeCell ref="AI5:AI8"/>
    <mergeCell ref="AJ5:AJ8"/>
    <mergeCell ref="AK5:AK8"/>
    <mergeCell ref="AL5:AL8"/>
    <mergeCell ref="AM5:AM8"/>
    <mergeCell ref="AB6:AB8"/>
    <mergeCell ref="AF6:AF8"/>
    <mergeCell ref="B9:B12"/>
    <mergeCell ref="C9:G9"/>
    <mergeCell ref="H9:L9"/>
    <mergeCell ref="M9:Q9"/>
    <mergeCell ref="R9:V9"/>
    <mergeCell ref="W9:AA9"/>
    <mergeCell ref="C10:C12"/>
    <mergeCell ref="G10:G12"/>
    <mergeCell ref="H10:H12"/>
    <mergeCell ref="L10:L12"/>
    <mergeCell ref="M10:M12"/>
    <mergeCell ref="Q10:Q12"/>
    <mergeCell ref="R10:R12"/>
    <mergeCell ref="V10:V12"/>
    <mergeCell ref="W10:W12"/>
    <mergeCell ref="AA10:AA12"/>
    <mergeCell ref="AW9:AW12"/>
    <mergeCell ref="AX9:AX12"/>
    <mergeCell ref="AY9:AY12"/>
    <mergeCell ref="AN9:AN12"/>
    <mergeCell ref="AO9:AO12"/>
    <mergeCell ref="AP9:AP12"/>
    <mergeCell ref="AQ9:AQ12"/>
    <mergeCell ref="AR9:AR12"/>
    <mergeCell ref="AS9:AS12"/>
    <mergeCell ref="AT9:AT12"/>
    <mergeCell ref="AU9:AU12"/>
    <mergeCell ref="AV9:AV12"/>
    <mergeCell ref="AB9:AF9"/>
    <mergeCell ref="AI9:AI12"/>
    <mergeCell ref="AJ9:AJ12"/>
    <mergeCell ref="AK9:AK12"/>
    <mergeCell ref="AL9:AL12"/>
    <mergeCell ref="AM9:AM12"/>
    <mergeCell ref="AB10:AB12"/>
    <mergeCell ref="AF10:AF12"/>
    <mergeCell ref="B13:B16"/>
    <mergeCell ref="C13:G13"/>
    <mergeCell ref="H13:L13"/>
    <mergeCell ref="M13:Q13"/>
    <mergeCell ref="R13:V13"/>
    <mergeCell ref="W13:AA13"/>
    <mergeCell ref="C14:C16"/>
    <mergeCell ref="G14:G16"/>
    <mergeCell ref="H14:H16"/>
    <mergeCell ref="L14:L16"/>
    <mergeCell ref="M14:M16"/>
    <mergeCell ref="Q14:Q16"/>
    <mergeCell ref="R14:R16"/>
    <mergeCell ref="V14:V16"/>
    <mergeCell ref="W14:W16"/>
    <mergeCell ref="AA14:AA16"/>
    <mergeCell ref="AW13:AW16"/>
    <mergeCell ref="AX13:AX16"/>
    <mergeCell ref="AY13:AY16"/>
    <mergeCell ref="AN13:AN16"/>
    <mergeCell ref="AO13:AO16"/>
    <mergeCell ref="AP13:AP16"/>
    <mergeCell ref="AQ13:AQ16"/>
    <mergeCell ref="AR13:AR16"/>
    <mergeCell ref="AS13:AS16"/>
    <mergeCell ref="AT13:AT16"/>
    <mergeCell ref="AU13:AU16"/>
    <mergeCell ref="AV13:AV16"/>
    <mergeCell ref="AB13:AF13"/>
    <mergeCell ref="AI13:AI16"/>
    <mergeCell ref="AJ13:AJ16"/>
    <mergeCell ref="AK13:AK16"/>
    <mergeCell ref="AL13:AL16"/>
    <mergeCell ref="AM13:AM16"/>
    <mergeCell ref="AB14:AB16"/>
    <mergeCell ref="AF14:AF16"/>
    <mergeCell ref="B17:B20"/>
    <mergeCell ref="C17:G17"/>
    <mergeCell ref="H17:L17"/>
    <mergeCell ref="M17:Q17"/>
    <mergeCell ref="R17:V17"/>
    <mergeCell ref="W17:AA17"/>
    <mergeCell ref="C18:C20"/>
    <mergeCell ref="G18:G20"/>
    <mergeCell ref="H18:H20"/>
    <mergeCell ref="L18:L20"/>
    <mergeCell ref="M18:M20"/>
    <mergeCell ref="Q18:Q20"/>
    <mergeCell ref="R18:R20"/>
    <mergeCell ref="V18:V20"/>
    <mergeCell ref="W18:W20"/>
    <mergeCell ref="AA18:AA20"/>
    <mergeCell ref="AW17:AW20"/>
    <mergeCell ref="AX17:AX20"/>
    <mergeCell ref="AY17:AY20"/>
    <mergeCell ref="AN17:AN20"/>
    <mergeCell ref="AO17:AO20"/>
    <mergeCell ref="AP17:AP20"/>
    <mergeCell ref="AQ17:AQ20"/>
    <mergeCell ref="AR17:AR20"/>
    <mergeCell ref="AS17:AS20"/>
    <mergeCell ref="AT17:AT20"/>
    <mergeCell ref="AU17:AU20"/>
    <mergeCell ref="AV17:AV20"/>
    <mergeCell ref="AB17:AF17"/>
    <mergeCell ref="AI17:AI20"/>
    <mergeCell ref="AJ17:AJ20"/>
    <mergeCell ref="AK17:AK20"/>
    <mergeCell ref="AL17:AL20"/>
    <mergeCell ref="AM17:AM20"/>
    <mergeCell ref="AB18:AB20"/>
    <mergeCell ref="AF18:AF20"/>
    <mergeCell ref="B21:B24"/>
    <mergeCell ref="C21:G21"/>
    <mergeCell ref="H21:L21"/>
    <mergeCell ref="M21:Q21"/>
    <mergeCell ref="R21:V21"/>
    <mergeCell ref="W21:AA21"/>
    <mergeCell ref="C22:C24"/>
    <mergeCell ref="G22:G24"/>
    <mergeCell ref="H22:H24"/>
    <mergeCell ref="L22:L24"/>
    <mergeCell ref="M22:M24"/>
    <mergeCell ref="Q22:Q24"/>
    <mergeCell ref="R22:R24"/>
    <mergeCell ref="V22:V24"/>
    <mergeCell ref="W22:W24"/>
    <mergeCell ref="AA22:AA24"/>
    <mergeCell ref="AW21:AW24"/>
    <mergeCell ref="AX21:AX24"/>
    <mergeCell ref="AY21:AY24"/>
    <mergeCell ref="AN21:AN24"/>
    <mergeCell ref="AO21:AO24"/>
    <mergeCell ref="AP21:AP24"/>
    <mergeCell ref="AQ21:AQ24"/>
    <mergeCell ref="AR21:AR24"/>
    <mergeCell ref="AS21:AS24"/>
    <mergeCell ref="AT21:AT24"/>
    <mergeCell ref="AU21:AU24"/>
    <mergeCell ref="AV21:AV24"/>
    <mergeCell ref="AB21:AF21"/>
    <mergeCell ref="AI21:AI24"/>
    <mergeCell ref="AJ21:AJ24"/>
    <mergeCell ref="AK21:AK24"/>
    <mergeCell ref="AL21:AL24"/>
    <mergeCell ref="AM21:AM24"/>
    <mergeCell ref="AB22:AB24"/>
    <mergeCell ref="AF22:AF24"/>
    <mergeCell ref="B25:B28"/>
    <mergeCell ref="C25:G25"/>
    <mergeCell ref="H25:L25"/>
    <mergeCell ref="M25:Q25"/>
    <mergeCell ref="R25:V25"/>
    <mergeCell ref="W25:AA25"/>
    <mergeCell ref="C26:C28"/>
    <mergeCell ref="G26:G28"/>
    <mergeCell ref="H26:H28"/>
    <mergeCell ref="L26:L28"/>
    <mergeCell ref="M26:M28"/>
    <mergeCell ref="Q26:Q28"/>
    <mergeCell ref="R26:R28"/>
    <mergeCell ref="V26:V28"/>
    <mergeCell ref="W26:W28"/>
    <mergeCell ref="AA26:AA28"/>
    <mergeCell ref="AX25:AX28"/>
    <mergeCell ref="AY25:AY28"/>
    <mergeCell ref="AN25:AN28"/>
    <mergeCell ref="AO25:AO28"/>
    <mergeCell ref="AP25:AP28"/>
    <mergeCell ref="AQ25:AQ28"/>
    <mergeCell ref="AR25:AR28"/>
    <mergeCell ref="AS25:AS28"/>
    <mergeCell ref="AT25:AT28"/>
    <mergeCell ref="AU25:AU28"/>
    <mergeCell ref="AV25:AV28"/>
    <mergeCell ref="AB25:AF25"/>
    <mergeCell ref="AI25:AI28"/>
    <mergeCell ref="AJ25:AJ28"/>
    <mergeCell ref="AK25:AK28"/>
    <mergeCell ref="AL25:AL28"/>
    <mergeCell ref="AM25:AM28"/>
    <mergeCell ref="AB26:AB28"/>
    <mergeCell ref="AF26:AF28"/>
    <mergeCell ref="AW25:AW2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B1:AY168"/>
  <sheetViews>
    <sheetView zoomScale="70" zoomScaleNormal="70" zoomScalePageLayoutView="0" workbookViewId="0" topLeftCell="A1">
      <selection activeCell="AC18" sqref="AC18:AE20"/>
    </sheetView>
  </sheetViews>
  <sheetFormatPr defaultColWidth="9.140625" defaultRowHeight="15"/>
  <cols>
    <col min="1" max="1" width="1.57421875" style="8" customWidth="1"/>
    <col min="2" max="2" width="15.57421875" style="8" customWidth="1"/>
    <col min="3" max="33" width="3.8515625" style="8" customWidth="1"/>
    <col min="34" max="34" width="3.7109375" style="8" customWidth="1"/>
    <col min="35" max="35" width="15.57421875" style="8" customWidth="1"/>
    <col min="36" max="37" width="5.57421875" style="8" customWidth="1"/>
    <col min="38" max="39" width="8.57421875" style="8" customWidth="1"/>
    <col min="40" max="41" width="5.57421875" style="8" customWidth="1"/>
    <col min="42" max="43" width="8.57421875" style="8" customWidth="1"/>
    <col min="44" max="45" width="5.57421875" style="8" customWidth="1"/>
    <col min="46" max="46" width="9.57421875" style="8" customWidth="1"/>
    <col min="47" max="49" width="8.57421875" style="8" customWidth="1"/>
    <col min="50" max="50" width="15.7109375" style="8" customWidth="1"/>
    <col min="51" max="51" width="9.57421875" style="8" customWidth="1"/>
    <col min="52" max="16384" width="9.00390625" style="8" customWidth="1"/>
  </cols>
  <sheetData>
    <row r="1" spans="2:51" ht="24.75" customHeight="1">
      <c r="B1" s="228" t="s">
        <v>73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I1" s="229" t="str">
        <f>B1</f>
        <v>レディース４０歳</v>
      </c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</row>
    <row r="2" spans="2:51" ht="24.75" customHeight="1" thickBot="1">
      <c r="B2" s="230" t="s">
        <v>87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9"/>
      <c r="AH2" s="10"/>
      <c r="AI2" s="231" t="str">
        <f>B2</f>
        <v>Ｌコート    Ｅグループ</v>
      </c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</row>
    <row r="3" spans="2:51" ht="24.75" customHeight="1">
      <c r="B3" s="232"/>
      <c r="C3" s="234" t="str">
        <f>'[1]ﾚﾃﾞｨｰｽ40'!$D$115</f>
        <v>知立みなみスポーツ俱楽部A</v>
      </c>
      <c r="D3" s="235"/>
      <c r="E3" s="235"/>
      <c r="F3" s="235"/>
      <c r="G3" s="236"/>
      <c r="H3" s="240" t="str">
        <f>'[1]ﾚﾃﾞｨｰｽ40'!$D$116</f>
        <v>SVICK</v>
      </c>
      <c r="I3" s="235"/>
      <c r="J3" s="235"/>
      <c r="K3" s="235"/>
      <c r="L3" s="236"/>
      <c r="M3" s="240" t="str">
        <f>'[1]ﾚﾃﾞｨｰｽ40'!$D$117</f>
        <v>T-SKYママ</v>
      </c>
      <c r="N3" s="235"/>
      <c r="O3" s="235"/>
      <c r="P3" s="235"/>
      <c r="Q3" s="236"/>
      <c r="R3" s="240" t="str">
        <f>'[1]ﾚﾃﾞｨｰｽ40'!$G$117</f>
        <v>キララ A</v>
      </c>
      <c r="S3" s="235"/>
      <c r="T3" s="235"/>
      <c r="U3" s="235"/>
      <c r="V3" s="236"/>
      <c r="W3" s="240" t="str">
        <f>'[1]ﾚﾃﾞｨｰｽ40'!$G$116</f>
        <v>サプライズ</v>
      </c>
      <c r="X3" s="235"/>
      <c r="Y3" s="235"/>
      <c r="Z3" s="235"/>
      <c r="AA3" s="236"/>
      <c r="AB3" s="240" t="str">
        <f>'[1]ﾚﾃﾞｨｰｽ40'!$G$115</f>
        <v>ペコラ</v>
      </c>
      <c r="AC3" s="235"/>
      <c r="AD3" s="235"/>
      <c r="AE3" s="235"/>
      <c r="AF3" s="253"/>
      <c r="AG3" s="11"/>
      <c r="AH3" s="11"/>
      <c r="AI3" s="232"/>
      <c r="AJ3" s="255" t="s">
        <v>28</v>
      </c>
      <c r="AK3" s="243"/>
      <c r="AL3" s="244"/>
      <c r="AM3" s="245" t="s">
        <v>29</v>
      </c>
      <c r="AN3" s="242" t="s">
        <v>58</v>
      </c>
      <c r="AO3" s="243"/>
      <c r="AP3" s="244"/>
      <c r="AQ3" s="245" t="s">
        <v>29</v>
      </c>
      <c r="AR3" s="242" t="s">
        <v>31</v>
      </c>
      <c r="AS3" s="243"/>
      <c r="AT3" s="244"/>
      <c r="AU3" s="245" t="s">
        <v>32</v>
      </c>
      <c r="AV3" s="247" t="s">
        <v>59</v>
      </c>
      <c r="AW3" s="247" t="s">
        <v>60</v>
      </c>
      <c r="AX3" s="249" t="s">
        <v>35</v>
      </c>
      <c r="AY3" s="251" t="s">
        <v>36</v>
      </c>
    </row>
    <row r="4" spans="2:51" ht="24.75" customHeight="1" thickBot="1">
      <c r="B4" s="233"/>
      <c r="C4" s="237"/>
      <c r="D4" s="238"/>
      <c r="E4" s="238"/>
      <c r="F4" s="238"/>
      <c r="G4" s="239"/>
      <c r="H4" s="241"/>
      <c r="I4" s="238"/>
      <c r="J4" s="238"/>
      <c r="K4" s="238"/>
      <c r="L4" s="239"/>
      <c r="M4" s="241"/>
      <c r="N4" s="238"/>
      <c r="O4" s="238"/>
      <c r="P4" s="238"/>
      <c r="Q4" s="239"/>
      <c r="R4" s="241"/>
      <c r="S4" s="238"/>
      <c r="T4" s="238"/>
      <c r="U4" s="238"/>
      <c r="V4" s="239"/>
      <c r="W4" s="241"/>
      <c r="X4" s="238"/>
      <c r="Y4" s="238"/>
      <c r="Z4" s="238"/>
      <c r="AA4" s="239"/>
      <c r="AB4" s="241"/>
      <c r="AC4" s="238"/>
      <c r="AD4" s="238"/>
      <c r="AE4" s="238"/>
      <c r="AF4" s="254"/>
      <c r="AG4" s="11"/>
      <c r="AH4" s="11"/>
      <c r="AI4" s="233"/>
      <c r="AJ4" s="12" t="s">
        <v>37</v>
      </c>
      <c r="AK4" s="13" t="s">
        <v>38</v>
      </c>
      <c r="AL4" s="13" t="s">
        <v>39</v>
      </c>
      <c r="AM4" s="246"/>
      <c r="AN4" s="12" t="s">
        <v>37</v>
      </c>
      <c r="AO4" s="13" t="s">
        <v>38</v>
      </c>
      <c r="AP4" s="13" t="s">
        <v>39</v>
      </c>
      <c r="AQ4" s="246"/>
      <c r="AR4" s="12" t="s">
        <v>37</v>
      </c>
      <c r="AS4" s="13" t="s">
        <v>38</v>
      </c>
      <c r="AT4" s="13" t="s">
        <v>39</v>
      </c>
      <c r="AU4" s="246"/>
      <c r="AV4" s="248"/>
      <c r="AW4" s="248"/>
      <c r="AX4" s="250"/>
      <c r="AY4" s="252"/>
    </row>
    <row r="5" spans="2:51" ht="21.75" customHeight="1">
      <c r="B5" s="212" t="str">
        <f>C3</f>
        <v>知立みなみスポーツ俱楽部A</v>
      </c>
      <c r="C5" s="218"/>
      <c r="D5" s="219"/>
      <c r="E5" s="219"/>
      <c r="F5" s="219"/>
      <c r="G5" s="220"/>
      <c r="H5" s="209">
        <v>10</v>
      </c>
      <c r="I5" s="210"/>
      <c r="J5" s="210"/>
      <c r="K5" s="210"/>
      <c r="L5" s="221"/>
      <c r="M5" s="209">
        <v>7</v>
      </c>
      <c r="N5" s="210"/>
      <c r="O5" s="210"/>
      <c r="P5" s="210"/>
      <c r="Q5" s="221"/>
      <c r="R5" s="222">
        <v>0</v>
      </c>
      <c r="S5" s="223"/>
      <c r="T5" s="223"/>
      <c r="U5" s="223"/>
      <c r="V5" s="224"/>
      <c r="W5" s="209">
        <v>4</v>
      </c>
      <c r="X5" s="210"/>
      <c r="Y5" s="210"/>
      <c r="Z5" s="210"/>
      <c r="AA5" s="221"/>
      <c r="AB5" s="209">
        <v>1</v>
      </c>
      <c r="AC5" s="210"/>
      <c r="AD5" s="210"/>
      <c r="AE5" s="210"/>
      <c r="AF5" s="211"/>
      <c r="AG5" s="14"/>
      <c r="AH5" s="14"/>
      <c r="AI5" s="212" t="str">
        <f>B5</f>
        <v>知立みなみスポーツ俱楽部A</v>
      </c>
      <c r="AJ5" s="213">
        <f>IF(C6&gt;G6,1,0)+IF(H6&gt;L6,1,0)+IF(M6&gt;Q6,1,0)+IF(R6&gt;V6,1,0)+IF(W6&gt;AA6,1,0)+IF(AB6&gt;AF6,1,0)</f>
        <v>0</v>
      </c>
      <c r="AK5" s="214">
        <f>IF(G6&gt;C6,1,0)+IF(L6&gt;H6,1,0)+IF(Q6&gt;M6,1,0)+IF(V6&gt;R6,1,0)+IF(AA6&gt;W6,1,0)+IF(AF6&gt;AB6,1,0)</f>
        <v>4</v>
      </c>
      <c r="AL5" s="215">
        <f>SUM(AJ5/(AJ5+AK5))</f>
        <v>0</v>
      </c>
      <c r="AM5" s="214">
        <f>RANK(AL5,$AL$5:$AL$28,0)</f>
        <v>6</v>
      </c>
      <c r="AN5" s="214">
        <f>SUM(C6+H6+M6+R6+W6+AB6)</f>
        <v>1</v>
      </c>
      <c r="AO5" s="214">
        <f>SUM(G6+L6+Q6+V6+AA6+AF6)</f>
        <v>8</v>
      </c>
      <c r="AP5" s="215">
        <f>SUM(AN5/(AN5+AO5))</f>
        <v>0.1111111111111111</v>
      </c>
      <c r="AQ5" s="214">
        <f>RANK(AP5,$AP$5:$AP$28,0)</f>
        <v>6</v>
      </c>
      <c r="AR5" s="214">
        <f>SUM(D6+D7+D8+I6+I7+I8+N6+N7+N8+S6+S7+S8+X6+X7+X8+AC6+AC7+AC8)</f>
        <v>97</v>
      </c>
      <c r="AS5" s="214">
        <f>SUM(F6+F7+F8+K6+K7+K8+P6+P7+P8+U6+U7+U8+Z6+Z7+Z8+AE6+AE7+AE8)</f>
        <v>137</v>
      </c>
      <c r="AT5" s="215">
        <f>SUM(AR5/(AR5+AS5))</f>
        <v>0.41452991452991456</v>
      </c>
      <c r="AU5" s="214">
        <f>RANK(AT5,$AT$5:$AT$28,0)</f>
        <v>6</v>
      </c>
      <c r="AV5" s="215">
        <f>RANK(AL5,$AL$5:$AL$28,1)+AP5</f>
        <v>1.1111111111111112</v>
      </c>
      <c r="AW5" s="215">
        <f>RANK(AV5,$AV$5:$AV$28,1)+AT5</f>
        <v>1.4145299145299146</v>
      </c>
      <c r="AX5" s="216" t="str">
        <f>$AI$5</f>
        <v>知立みなみスポーツ俱楽部A</v>
      </c>
      <c r="AY5" s="217">
        <f>RANK(AW5,$AW$5:$AW$28)</f>
        <v>6</v>
      </c>
    </row>
    <row r="6" spans="2:51" ht="21.75" customHeight="1">
      <c r="B6" s="141"/>
      <c r="C6" s="225">
        <f>IF(D6&gt;F6,1,0)+IF(D7&gt;F7,1,0)+IF(D8&gt;F8,1,0)</f>
        <v>0</v>
      </c>
      <c r="D6" s="15"/>
      <c r="E6" s="16" t="s">
        <v>40</v>
      </c>
      <c r="F6" s="15"/>
      <c r="G6" s="152">
        <f>IF(F6&gt;D6,1,0)+IF(F7&gt;D7,1,0)+IF(F8&gt;D8,1,0)</f>
        <v>0</v>
      </c>
      <c r="H6" s="194">
        <f>IF(I6&gt;K6,1,0)+IF(I7&gt;K7,1,0)+IF(I8&gt;K8,1,0)</f>
        <v>0</v>
      </c>
      <c r="I6" s="17">
        <v>6</v>
      </c>
      <c r="J6" s="18" t="s">
        <v>40</v>
      </c>
      <c r="K6" s="17">
        <v>15</v>
      </c>
      <c r="L6" s="194">
        <f>IF(K6&gt;I6,1,0)+IF(K7&gt;I7,1,0)+IF(K8&gt;I8,1,0)</f>
        <v>2</v>
      </c>
      <c r="M6" s="194">
        <f>IF(N6&gt;P6,1,0)+IF(N7&gt;P7,1,0)+IF(N8&gt;P8,1,0)</f>
        <v>0</v>
      </c>
      <c r="N6" s="17">
        <v>9</v>
      </c>
      <c r="O6" s="18" t="s">
        <v>40</v>
      </c>
      <c r="P6" s="17">
        <v>15</v>
      </c>
      <c r="Q6" s="194">
        <f>IF(P6&gt;N6,1,0)+IF(P7&gt;N7,1,0)+IF(P8&gt;N8,1,0)</f>
        <v>2</v>
      </c>
      <c r="R6" s="171">
        <f>IF(S6&gt;U6,1,0)+IF(S7&gt;U7,1,0)+IF(S8&gt;U8,1,0)</f>
        <v>0</v>
      </c>
      <c r="S6" s="19"/>
      <c r="T6" s="20" t="s">
        <v>40</v>
      </c>
      <c r="U6" s="19"/>
      <c r="V6" s="171">
        <f>IF(U6&gt;S6,1,0)+IF(U7&gt;S7,1,0)+IF(U8&gt;S8,1,0)</f>
        <v>0</v>
      </c>
      <c r="W6" s="194">
        <f>IF(X6&gt;Z6,1,0)+IF(X7&gt;Z7,1,0)+IF(X8&gt;Z8,1,0)</f>
        <v>1</v>
      </c>
      <c r="X6" s="17">
        <v>9</v>
      </c>
      <c r="Y6" s="18" t="s">
        <v>40</v>
      </c>
      <c r="Z6" s="17">
        <v>15</v>
      </c>
      <c r="AA6" s="194">
        <f>IF(Z6&gt;X6,1,0)+IF(Z7&gt;X7,1,0)+IF(Z8&gt;X8,1,0)</f>
        <v>2</v>
      </c>
      <c r="AB6" s="194">
        <f>IF(AC6&gt;AE6,1,0)+IF(AC7&gt;AE7,1,0)+IF(AC8&gt;AE8,1,0)</f>
        <v>0</v>
      </c>
      <c r="AC6" s="17">
        <v>13</v>
      </c>
      <c r="AD6" s="18" t="s">
        <v>40</v>
      </c>
      <c r="AE6" s="17">
        <v>15</v>
      </c>
      <c r="AF6" s="197">
        <f>IF(AE6&gt;AC6,1,0)+IF(AE7&gt;AC7,1,0)+IF(AE8&gt;AC8,1,0)</f>
        <v>2</v>
      </c>
      <c r="AG6" s="21"/>
      <c r="AH6" s="21"/>
      <c r="AI6" s="141"/>
      <c r="AJ6" s="144"/>
      <c r="AK6" s="147"/>
      <c r="AL6" s="150"/>
      <c r="AM6" s="147"/>
      <c r="AN6" s="147"/>
      <c r="AO6" s="147"/>
      <c r="AP6" s="150"/>
      <c r="AQ6" s="147"/>
      <c r="AR6" s="147"/>
      <c r="AS6" s="147"/>
      <c r="AT6" s="150"/>
      <c r="AU6" s="147"/>
      <c r="AV6" s="150"/>
      <c r="AW6" s="150"/>
      <c r="AX6" s="159"/>
      <c r="AY6" s="162"/>
    </row>
    <row r="7" spans="2:51" ht="21.75" customHeight="1">
      <c r="B7" s="141"/>
      <c r="C7" s="226"/>
      <c r="D7" s="15"/>
      <c r="E7" s="16" t="s">
        <v>40</v>
      </c>
      <c r="F7" s="15"/>
      <c r="G7" s="153"/>
      <c r="H7" s="195"/>
      <c r="I7" s="17">
        <v>14</v>
      </c>
      <c r="J7" s="18" t="s">
        <v>40</v>
      </c>
      <c r="K7" s="17">
        <v>16</v>
      </c>
      <c r="L7" s="195"/>
      <c r="M7" s="195"/>
      <c r="N7" s="17">
        <v>8</v>
      </c>
      <c r="O7" s="18" t="s">
        <v>40</v>
      </c>
      <c r="P7" s="17">
        <v>15</v>
      </c>
      <c r="Q7" s="195"/>
      <c r="R7" s="172"/>
      <c r="S7" s="19"/>
      <c r="T7" s="20" t="s">
        <v>40</v>
      </c>
      <c r="U7" s="19"/>
      <c r="V7" s="172"/>
      <c r="W7" s="195"/>
      <c r="X7" s="17">
        <v>17</v>
      </c>
      <c r="Y7" s="18" t="s">
        <v>40</v>
      </c>
      <c r="Z7" s="17">
        <v>16</v>
      </c>
      <c r="AA7" s="195"/>
      <c r="AB7" s="195"/>
      <c r="AC7" s="17">
        <v>10</v>
      </c>
      <c r="AD7" s="18" t="s">
        <v>40</v>
      </c>
      <c r="AE7" s="17">
        <v>15</v>
      </c>
      <c r="AF7" s="198"/>
      <c r="AG7" s="21"/>
      <c r="AH7" s="21"/>
      <c r="AI7" s="141"/>
      <c r="AJ7" s="144"/>
      <c r="AK7" s="147"/>
      <c r="AL7" s="150"/>
      <c r="AM7" s="147"/>
      <c r="AN7" s="147"/>
      <c r="AO7" s="147"/>
      <c r="AP7" s="150"/>
      <c r="AQ7" s="147"/>
      <c r="AR7" s="147"/>
      <c r="AS7" s="147"/>
      <c r="AT7" s="150"/>
      <c r="AU7" s="147"/>
      <c r="AV7" s="150"/>
      <c r="AW7" s="150"/>
      <c r="AX7" s="159"/>
      <c r="AY7" s="162"/>
    </row>
    <row r="8" spans="2:51" ht="21.75" customHeight="1">
      <c r="B8" s="167"/>
      <c r="C8" s="227"/>
      <c r="D8" s="15"/>
      <c r="E8" s="16" t="s">
        <v>40</v>
      </c>
      <c r="F8" s="15"/>
      <c r="G8" s="203"/>
      <c r="H8" s="196"/>
      <c r="I8" s="17"/>
      <c r="J8" s="18" t="s">
        <v>40</v>
      </c>
      <c r="K8" s="17"/>
      <c r="L8" s="196"/>
      <c r="M8" s="196"/>
      <c r="N8" s="17"/>
      <c r="O8" s="18" t="s">
        <v>40</v>
      </c>
      <c r="P8" s="17"/>
      <c r="Q8" s="196"/>
      <c r="R8" s="173"/>
      <c r="S8" s="19"/>
      <c r="T8" s="20" t="s">
        <v>40</v>
      </c>
      <c r="U8" s="19"/>
      <c r="V8" s="173"/>
      <c r="W8" s="196"/>
      <c r="X8" s="17">
        <v>11</v>
      </c>
      <c r="Y8" s="18" t="s">
        <v>40</v>
      </c>
      <c r="Z8" s="17">
        <v>15</v>
      </c>
      <c r="AA8" s="196"/>
      <c r="AB8" s="196"/>
      <c r="AC8" s="17"/>
      <c r="AD8" s="18" t="s">
        <v>40</v>
      </c>
      <c r="AE8" s="17"/>
      <c r="AF8" s="199"/>
      <c r="AG8" s="21"/>
      <c r="AH8" s="21"/>
      <c r="AI8" s="167"/>
      <c r="AJ8" s="168"/>
      <c r="AK8" s="169"/>
      <c r="AL8" s="170"/>
      <c r="AM8" s="169"/>
      <c r="AN8" s="169"/>
      <c r="AO8" s="169"/>
      <c r="AP8" s="170"/>
      <c r="AQ8" s="169"/>
      <c r="AR8" s="169"/>
      <c r="AS8" s="169"/>
      <c r="AT8" s="170"/>
      <c r="AU8" s="169"/>
      <c r="AV8" s="170"/>
      <c r="AW8" s="170"/>
      <c r="AX8" s="189"/>
      <c r="AY8" s="190"/>
    </row>
    <row r="9" spans="2:51" ht="21.75" customHeight="1">
      <c r="B9" s="140" t="str">
        <f>H3</f>
        <v>SVICK</v>
      </c>
      <c r="C9" s="177">
        <f>H5</f>
        <v>10</v>
      </c>
      <c r="D9" s="178"/>
      <c r="E9" s="178"/>
      <c r="F9" s="178"/>
      <c r="G9" s="179"/>
      <c r="H9" s="137"/>
      <c r="I9" s="138"/>
      <c r="J9" s="138"/>
      <c r="K9" s="138"/>
      <c r="L9" s="200"/>
      <c r="M9" s="164">
        <v>0</v>
      </c>
      <c r="N9" s="165"/>
      <c r="O9" s="165"/>
      <c r="P9" s="165"/>
      <c r="Q9" s="181"/>
      <c r="R9" s="191">
        <v>6</v>
      </c>
      <c r="S9" s="192"/>
      <c r="T9" s="192"/>
      <c r="U9" s="192"/>
      <c r="V9" s="205"/>
      <c r="W9" s="191">
        <v>2</v>
      </c>
      <c r="X9" s="192"/>
      <c r="Y9" s="192"/>
      <c r="Z9" s="192"/>
      <c r="AA9" s="205"/>
      <c r="AB9" s="191">
        <v>8</v>
      </c>
      <c r="AC9" s="192"/>
      <c r="AD9" s="192"/>
      <c r="AE9" s="192"/>
      <c r="AF9" s="193"/>
      <c r="AG9" s="14"/>
      <c r="AH9" s="14"/>
      <c r="AI9" s="140" t="str">
        <f>B9</f>
        <v>SVICK</v>
      </c>
      <c r="AJ9" s="143">
        <f>IF(C10&gt;G10,1,0)+IF(H10&gt;L10,1,0)+IF(M10&gt;Q10,1,0)+IF(R10&gt;V10,1,0)+IF(W10&gt;AA10,1,0)+IF(AB10&gt;AF10,1,0)</f>
        <v>2</v>
      </c>
      <c r="AK9" s="146">
        <f>IF(G10&gt;C10,1,0)+IF(L10&gt;H10,1,0)+IF(Q10&gt;M10,1,0)+IF(V10&gt;R10,1,0)+IF(AA10&gt;W10,1,0)+IF(AF10&gt;AB10,1,0)</f>
        <v>2</v>
      </c>
      <c r="AL9" s="149">
        <f>SUM(AJ9/(AJ9+AK9))</f>
        <v>0.5</v>
      </c>
      <c r="AM9" s="146">
        <f>RANK(AL9,$AL$5:$AL$28,0)</f>
        <v>3</v>
      </c>
      <c r="AN9" s="146">
        <f>SUM(C10+H10+M10+R10+W10+AB10)</f>
        <v>4</v>
      </c>
      <c r="AO9" s="146">
        <f>SUM(G10+L10+Q10+V10+AA10+AF10)</f>
        <v>4</v>
      </c>
      <c r="AP9" s="149">
        <f>SUM(AN9/(AN9+AO9))</f>
        <v>0.5</v>
      </c>
      <c r="AQ9" s="146">
        <f>RANK(AP9,$AP$5:$AP$28,0)</f>
        <v>4</v>
      </c>
      <c r="AR9" s="146">
        <f>SUM(D10+D11+D12+I10+I11+I12+N10+N11+N12+S10+S11+S12+X10+X11+X12+AC10+AC11+AC12)</f>
        <v>110</v>
      </c>
      <c r="AS9" s="146">
        <f>SUM(F10+F11+F12+K10+K11+K12+P10+P11+P12+U10+U11+U12+Z10+Z11+Z12+AE10+AE11+AE12)</f>
        <v>97</v>
      </c>
      <c r="AT9" s="149">
        <f>SUM(AR9/(AR9+AS9))</f>
        <v>0.5314009661835749</v>
      </c>
      <c r="AU9" s="146">
        <f>RANK(AT9,$AT$5:$AT$28,0)</f>
        <v>2</v>
      </c>
      <c r="AV9" s="149">
        <f>RANK(AL9,$AL$5:$AL$28,1)+AP9</f>
        <v>3.5</v>
      </c>
      <c r="AW9" s="149">
        <f>RANK(AV9,$AV$5:$AV$28,1)+AT9</f>
        <v>3.531400966183575</v>
      </c>
      <c r="AX9" s="158" t="str">
        <f>$AI$9</f>
        <v>SVICK</v>
      </c>
      <c r="AY9" s="161">
        <f>RANK(AW9,$AW$5:$AW$28)</f>
        <v>4</v>
      </c>
    </row>
    <row r="10" spans="2:51" ht="21.75" customHeight="1">
      <c r="B10" s="141"/>
      <c r="C10" s="182">
        <f>IF(D10&gt;F10,1,0)+IF(D11&gt;F11,1,0)+IF(D12&gt;F12,1,0)</f>
        <v>2</v>
      </c>
      <c r="D10" s="22">
        <f>K6</f>
        <v>15</v>
      </c>
      <c r="E10" s="18" t="s">
        <v>40</v>
      </c>
      <c r="F10" s="22">
        <f>I6</f>
        <v>6</v>
      </c>
      <c r="G10" s="185">
        <f>IF(F10&gt;D10,1,0)+IF(F11&gt;D11,1,0)+IF(F12&gt;D12,1,0)</f>
        <v>0</v>
      </c>
      <c r="H10" s="152">
        <f>IF(I10&gt;K10,1,0)+IF(I11&gt;K11,1,0)+IF(I12&gt;K12,1,0)</f>
        <v>0</v>
      </c>
      <c r="I10" s="15"/>
      <c r="J10" s="16" t="s">
        <v>40</v>
      </c>
      <c r="K10" s="15"/>
      <c r="L10" s="152">
        <f>IF(K10&gt;I10,1,0)+IF(K11&gt;I11,1,0)+IF(K12&gt;I12,1,0)</f>
        <v>0</v>
      </c>
      <c r="M10" s="171">
        <f>IF(N10&gt;P10,1,0)+IF(N11&gt;P11,1,0)+IF(N12&gt;P12,1,0)</f>
        <v>0</v>
      </c>
      <c r="N10" s="19"/>
      <c r="O10" s="20" t="s">
        <v>40</v>
      </c>
      <c r="P10" s="19"/>
      <c r="Q10" s="171">
        <f>IF(P10&gt;N10,1,0)+IF(P11&gt;N11,1,0)+IF(P12&gt;N12,1,0)</f>
        <v>0</v>
      </c>
      <c r="R10" s="194">
        <f>IF(S10&gt;U10,1,0)+IF(S11&gt;U11,1,0)+IF(S12&gt;U12,1,0)</f>
        <v>0</v>
      </c>
      <c r="S10" s="17">
        <v>12</v>
      </c>
      <c r="T10" s="18" t="s">
        <v>40</v>
      </c>
      <c r="U10" s="17">
        <v>15</v>
      </c>
      <c r="V10" s="194">
        <f>IF(U10&gt;S10,1,0)+IF(U11&gt;S11,1,0)+IF(U12&gt;S12,1,0)</f>
        <v>2</v>
      </c>
      <c r="W10" s="194">
        <f>IF(X10&gt;Z10,1,0)+IF(X11&gt;Z11,1,0)+IF(X12&gt;Z12,1,0)</f>
        <v>2</v>
      </c>
      <c r="X10" s="17">
        <v>15</v>
      </c>
      <c r="Y10" s="18" t="s">
        <v>40</v>
      </c>
      <c r="Z10" s="17">
        <v>8</v>
      </c>
      <c r="AA10" s="194">
        <f>IF(Z10&gt;X10,1,0)+IF(Z11&gt;X11,1,0)+IF(Z12&gt;X12,1,0)</f>
        <v>0</v>
      </c>
      <c r="AB10" s="194">
        <f>IF(AC10&gt;AE10,1,0)+IF(AC11&gt;AE11,1,0)+IF(AC12&gt;AE12,1,0)</f>
        <v>0</v>
      </c>
      <c r="AC10" s="17">
        <v>14</v>
      </c>
      <c r="AD10" s="18" t="s">
        <v>40</v>
      </c>
      <c r="AE10" s="17">
        <v>16</v>
      </c>
      <c r="AF10" s="197">
        <f>IF(AE10&gt;AC10,1,0)+IF(AE11&gt;AC11,1,0)+IF(AE12&gt;AC12,1,0)</f>
        <v>2</v>
      </c>
      <c r="AG10" s="21"/>
      <c r="AH10" s="21"/>
      <c r="AI10" s="141"/>
      <c r="AJ10" s="144"/>
      <c r="AK10" s="147"/>
      <c r="AL10" s="150"/>
      <c r="AM10" s="147"/>
      <c r="AN10" s="147"/>
      <c r="AO10" s="147"/>
      <c r="AP10" s="150"/>
      <c r="AQ10" s="147"/>
      <c r="AR10" s="147"/>
      <c r="AS10" s="147"/>
      <c r="AT10" s="150"/>
      <c r="AU10" s="147"/>
      <c r="AV10" s="150"/>
      <c r="AW10" s="150"/>
      <c r="AX10" s="159"/>
      <c r="AY10" s="162"/>
    </row>
    <row r="11" spans="2:51" ht="21.75" customHeight="1">
      <c r="B11" s="141"/>
      <c r="C11" s="183"/>
      <c r="D11" s="22">
        <f>K7</f>
        <v>16</v>
      </c>
      <c r="E11" s="18" t="s">
        <v>40</v>
      </c>
      <c r="F11" s="22">
        <f>I7</f>
        <v>14</v>
      </c>
      <c r="G11" s="186"/>
      <c r="H11" s="153"/>
      <c r="I11" s="15"/>
      <c r="J11" s="16" t="s">
        <v>40</v>
      </c>
      <c r="K11" s="15"/>
      <c r="L11" s="153"/>
      <c r="M11" s="172"/>
      <c r="N11" s="19"/>
      <c r="O11" s="20" t="s">
        <v>40</v>
      </c>
      <c r="P11" s="19"/>
      <c r="Q11" s="172"/>
      <c r="R11" s="195"/>
      <c r="S11" s="17">
        <v>13</v>
      </c>
      <c r="T11" s="18" t="s">
        <v>40</v>
      </c>
      <c r="U11" s="17">
        <v>15</v>
      </c>
      <c r="V11" s="195"/>
      <c r="W11" s="195"/>
      <c r="X11" s="17">
        <v>15</v>
      </c>
      <c r="Y11" s="18" t="s">
        <v>40</v>
      </c>
      <c r="Z11" s="17">
        <v>8</v>
      </c>
      <c r="AA11" s="195"/>
      <c r="AB11" s="195"/>
      <c r="AC11" s="17">
        <v>10</v>
      </c>
      <c r="AD11" s="18" t="s">
        <v>40</v>
      </c>
      <c r="AE11" s="17">
        <v>15</v>
      </c>
      <c r="AF11" s="198"/>
      <c r="AG11" s="21"/>
      <c r="AH11" s="21"/>
      <c r="AI11" s="141"/>
      <c r="AJ11" s="144"/>
      <c r="AK11" s="147"/>
      <c r="AL11" s="150"/>
      <c r="AM11" s="147"/>
      <c r="AN11" s="147"/>
      <c r="AO11" s="147"/>
      <c r="AP11" s="150"/>
      <c r="AQ11" s="147"/>
      <c r="AR11" s="147"/>
      <c r="AS11" s="147"/>
      <c r="AT11" s="150"/>
      <c r="AU11" s="147"/>
      <c r="AV11" s="150"/>
      <c r="AW11" s="150"/>
      <c r="AX11" s="159"/>
      <c r="AY11" s="162"/>
    </row>
    <row r="12" spans="2:51" ht="21.75" customHeight="1">
      <c r="B12" s="167"/>
      <c r="C12" s="201"/>
      <c r="D12" s="22">
        <f>K8</f>
        <v>0</v>
      </c>
      <c r="E12" s="18" t="s">
        <v>40</v>
      </c>
      <c r="F12" s="22">
        <f>I8</f>
        <v>0</v>
      </c>
      <c r="G12" s="202"/>
      <c r="H12" s="203"/>
      <c r="I12" s="15"/>
      <c r="J12" s="16" t="s">
        <v>40</v>
      </c>
      <c r="K12" s="15"/>
      <c r="L12" s="203"/>
      <c r="M12" s="173"/>
      <c r="N12" s="19"/>
      <c r="O12" s="20" t="s">
        <v>40</v>
      </c>
      <c r="P12" s="19"/>
      <c r="Q12" s="173"/>
      <c r="R12" s="196"/>
      <c r="S12" s="17"/>
      <c r="T12" s="18" t="s">
        <v>40</v>
      </c>
      <c r="U12" s="17"/>
      <c r="V12" s="196"/>
      <c r="W12" s="196"/>
      <c r="X12" s="17"/>
      <c r="Y12" s="18" t="s">
        <v>40</v>
      </c>
      <c r="Z12" s="17"/>
      <c r="AA12" s="196"/>
      <c r="AB12" s="196"/>
      <c r="AC12" s="17"/>
      <c r="AD12" s="18" t="s">
        <v>40</v>
      </c>
      <c r="AE12" s="17"/>
      <c r="AF12" s="199"/>
      <c r="AG12" s="21"/>
      <c r="AH12" s="21"/>
      <c r="AI12" s="167"/>
      <c r="AJ12" s="168"/>
      <c r="AK12" s="169"/>
      <c r="AL12" s="170"/>
      <c r="AM12" s="169"/>
      <c r="AN12" s="169"/>
      <c r="AO12" s="169"/>
      <c r="AP12" s="170"/>
      <c r="AQ12" s="169"/>
      <c r="AR12" s="169"/>
      <c r="AS12" s="169"/>
      <c r="AT12" s="170"/>
      <c r="AU12" s="169"/>
      <c r="AV12" s="170"/>
      <c r="AW12" s="170"/>
      <c r="AX12" s="189"/>
      <c r="AY12" s="190"/>
    </row>
    <row r="13" spans="2:51" ht="21.75" customHeight="1">
      <c r="B13" s="140" t="str">
        <f>M3</f>
        <v>T-SKYママ</v>
      </c>
      <c r="C13" s="177">
        <f>M5</f>
        <v>7</v>
      </c>
      <c r="D13" s="178"/>
      <c r="E13" s="178"/>
      <c r="F13" s="178"/>
      <c r="G13" s="179"/>
      <c r="H13" s="164">
        <f>M9</f>
        <v>0</v>
      </c>
      <c r="I13" s="165"/>
      <c r="J13" s="165"/>
      <c r="K13" s="165"/>
      <c r="L13" s="181"/>
      <c r="M13" s="137"/>
      <c r="N13" s="138"/>
      <c r="O13" s="138"/>
      <c r="P13" s="138"/>
      <c r="Q13" s="200"/>
      <c r="R13" s="191">
        <v>3</v>
      </c>
      <c r="S13" s="192"/>
      <c r="T13" s="192"/>
      <c r="U13" s="192"/>
      <c r="V13" s="205"/>
      <c r="W13" s="191">
        <v>11</v>
      </c>
      <c r="X13" s="192"/>
      <c r="Y13" s="192"/>
      <c r="Z13" s="192"/>
      <c r="AA13" s="205"/>
      <c r="AB13" s="191">
        <v>5</v>
      </c>
      <c r="AC13" s="192"/>
      <c r="AD13" s="192"/>
      <c r="AE13" s="192"/>
      <c r="AF13" s="193"/>
      <c r="AG13" s="14"/>
      <c r="AH13" s="14"/>
      <c r="AI13" s="140" t="str">
        <f>B13</f>
        <v>T-SKYママ</v>
      </c>
      <c r="AJ13" s="143">
        <f>IF(C14&gt;G14,1,0)+IF(H14&gt;L14,1,0)+IF(M14&gt;Q14,1,0)+IF(R14&gt;V14,1,0)+IF(W14&gt;AA14,1,0)+IF(AB14&gt;AF14,1,0)</f>
        <v>4</v>
      </c>
      <c r="AK13" s="146">
        <f>IF(G14&gt;C14,1,0)+IF(L14&gt;H14,1,0)+IF(Q14&gt;M14,1,0)+IF(V14&gt;R14,1,0)+IF(AA14&gt;W14,1,0)+IF(AF14&gt;AB14,1,0)</f>
        <v>0</v>
      </c>
      <c r="AL13" s="149">
        <f>SUM(AJ13/(AJ13+AK13))</f>
        <v>1</v>
      </c>
      <c r="AM13" s="146">
        <f>RANK(AL13,$AL$5:$AL$28,0)</f>
        <v>1</v>
      </c>
      <c r="AN13" s="146">
        <f>SUM(C14+H14+M14+R14+W14+AB14)</f>
        <v>8</v>
      </c>
      <c r="AO13" s="146">
        <f>SUM(G14+L14+Q14+V14+AA14+AF14)</f>
        <v>0</v>
      </c>
      <c r="AP13" s="149">
        <f>SUM(AN13/(AN13+AO13))</f>
        <v>1</v>
      </c>
      <c r="AQ13" s="146">
        <f>RANK(AP13,$AP$5:$AP$28,0)</f>
        <v>1</v>
      </c>
      <c r="AR13" s="146">
        <f>SUM(D14+D15+D16+I14+I15+I16+N14+N15+N16+S14+S15+S16+X14+X15+X16+AC14+AC15+AC16)</f>
        <v>120</v>
      </c>
      <c r="AS13" s="146">
        <f>SUM(F14+F15+F16+K14+K15+K16+P14+P15+P16+U14+U15+U16+Z14+Z15+Z16+AE14+AE15+AE16)</f>
        <v>66</v>
      </c>
      <c r="AT13" s="149">
        <f>SUM(AR13/(AR13+AS13))</f>
        <v>0.6451612903225806</v>
      </c>
      <c r="AU13" s="146">
        <f>RANK(AT13,$AT$5:$AT$28,0)</f>
        <v>1</v>
      </c>
      <c r="AV13" s="149">
        <f>RANK(AL13,$AL$5:$AL$28,1)+AP13</f>
        <v>7</v>
      </c>
      <c r="AW13" s="149">
        <f>RANK(AV13,$AV$5:$AV$28,1)+AT13</f>
        <v>6.645161290322581</v>
      </c>
      <c r="AX13" s="158" t="str">
        <f>$AI$13</f>
        <v>T-SKYママ</v>
      </c>
      <c r="AY13" s="161">
        <f>RANK(AW13,$AW$5:$AW$28)</f>
        <v>1</v>
      </c>
    </row>
    <row r="14" spans="2:51" ht="21.75" customHeight="1">
      <c r="B14" s="141"/>
      <c r="C14" s="182">
        <f>IF(D14&gt;F14,1,0)+IF(D15&gt;F15,1,0)+IF(D16&gt;F16,1,0)</f>
        <v>2</v>
      </c>
      <c r="D14" s="22">
        <f>P6</f>
        <v>15</v>
      </c>
      <c r="E14" s="18" t="s">
        <v>40</v>
      </c>
      <c r="F14" s="22">
        <f>N6</f>
        <v>9</v>
      </c>
      <c r="G14" s="185">
        <f>IF(F14&gt;D14,1,0)+IF(F15&gt;D15,1,0)+IF(F16&gt;D16,1,0)</f>
        <v>0</v>
      </c>
      <c r="H14" s="171">
        <f>IF(I14&gt;K14,1,0)+IF(I15&gt;K15,1,0)+IF(I16&gt;K16,1,0)</f>
        <v>0</v>
      </c>
      <c r="I14" s="19">
        <f>P10</f>
        <v>0</v>
      </c>
      <c r="J14" s="20" t="s">
        <v>40</v>
      </c>
      <c r="K14" s="19">
        <f>N10</f>
        <v>0</v>
      </c>
      <c r="L14" s="171">
        <f>IF(K14&gt;I14,1,0)+IF(K15&gt;I15,1,0)+IF(K16&gt;I16,1,0)</f>
        <v>0</v>
      </c>
      <c r="M14" s="152">
        <f>IF(N14&gt;P14,1,0)+IF(N15&gt;P15,1,0)+IF(N16&gt;P16,1,0)</f>
        <v>0</v>
      </c>
      <c r="N14" s="15"/>
      <c r="O14" s="16" t="s">
        <v>40</v>
      </c>
      <c r="P14" s="15"/>
      <c r="Q14" s="152">
        <f>IF(P14&gt;N14,1,0)+IF(P15&gt;N15,1,0)+IF(P16&gt;N16,1,0)</f>
        <v>0</v>
      </c>
      <c r="R14" s="194">
        <f>IF(S14&gt;U14,1,0)+IF(S15&gt;U15,1,0)+IF(S16&gt;U16,1,0)</f>
        <v>2</v>
      </c>
      <c r="S14" s="17">
        <v>15</v>
      </c>
      <c r="T14" s="18" t="s">
        <v>40</v>
      </c>
      <c r="U14" s="17">
        <v>3</v>
      </c>
      <c r="V14" s="194">
        <f>IF(U14&gt;S14,1,0)+IF(U15&gt;S15,1,0)+IF(U16&gt;S16,1,0)</f>
        <v>0</v>
      </c>
      <c r="W14" s="194">
        <f>IF(X14&gt;Z14,1,0)+IF(X15&gt;Z15,1,0)+IF(X16&gt;Z16,1,0)</f>
        <v>2</v>
      </c>
      <c r="X14" s="17">
        <v>15</v>
      </c>
      <c r="Y14" s="18" t="s">
        <v>40</v>
      </c>
      <c r="Z14" s="17">
        <v>8</v>
      </c>
      <c r="AA14" s="194">
        <f>IF(Z14&gt;X14,1,0)+IF(Z15&gt;X15,1,0)+IF(Z16&gt;X16,1,0)</f>
        <v>0</v>
      </c>
      <c r="AB14" s="194">
        <f>IF(AC14&gt;AE14,1,0)+IF(AC15&gt;AE15,1,0)+IF(AC16&gt;AE16,1,0)</f>
        <v>2</v>
      </c>
      <c r="AC14" s="17">
        <v>15</v>
      </c>
      <c r="AD14" s="18" t="s">
        <v>40</v>
      </c>
      <c r="AE14" s="17">
        <v>10</v>
      </c>
      <c r="AF14" s="197">
        <f>IF(AE14&gt;AC14,1,0)+IF(AE15&gt;AC15,1,0)+IF(AE16&gt;AC16,1,0)</f>
        <v>0</v>
      </c>
      <c r="AG14" s="21"/>
      <c r="AH14" s="21"/>
      <c r="AI14" s="141"/>
      <c r="AJ14" s="144"/>
      <c r="AK14" s="147"/>
      <c r="AL14" s="150"/>
      <c r="AM14" s="147"/>
      <c r="AN14" s="147"/>
      <c r="AO14" s="147"/>
      <c r="AP14" s="150"/>
      <c r="AQ14" s="147"/>
      <c r="AR14" s="147"/>
      <c r="AS14" s="147"/>
      <c r="AT14" s="150"/>
      <c r="AU14" s="147"/>
      <c r="AV14" s="150"/>
      <c r="AW14" s="150"/>
      <c r="AX14" s="159"/>
      <c r="AY14" s="162"/>
    </row>
    <row r="15" spans="2:51" ht="21.75" customHeight="1">
      <c r="B15" s="141"/>
      <c r="C15" s="183"/>
      <c r="D15" s="22">
        <f>P7</f>
        <v>15</v>
      </c>
      <c r="E15" s="18" t="s">
        <v>40</v>
      </c>
      <c r="F15" s="22">
        <f>N7</f>
        <v>8</v>
      </c>
      <c r="G15" s="186"/>
      <c r="H15" s="172"/>
      <c r="I15" s="19">
        <f>P11</f>
        <v>0</v>
      </c>
      <c r="J15" s="20" t="s">
        <v>40</v>
      </c>
      <c r="K15" s="19">
        <f>N11</f>
        <v>0</v>
      </c>
      <c r="L15" s="172"/>
      <c r="M15" s="153"/>
      <c r="N15" s="15"/>
      <c r="O15" s="16" t="s">
        <v>40</v>
      </c>
      <c r="P15" s="15"/>
      <c r="Q15" s="153"/>
      <c r="R15" s="195"/>
      <c r="S15" s="17">
        <v>15</v>
      </c>
      <c r="T15" s="18" t="s">
        <v>40</v>
      </c>
      <c r="U15" s="17">
        <v>5</v>
      </c>
      <c r="V15" s="195"/>
      <c r="W15" s="195"/>
      <c r="X15" s="17">
        <v>15</v>
      </c>
      <c r="Y15" s="18" t="s">
        <v>40</v>
      </c>
      <c r="Z15" s="17">
        <v>13</v>
      </c>
      <c r="AA15" s="195"/>
      <c r="AB15" s="195"/>
      <c r="AC15" s="17">
        <v>15</v>
      </c>
      <c r="AD15" s="18" t="s">
        <v>40</v>
      </c>
      <c r="AE15" s="17">
        <v>10</v>
      </c>
      <c r="AF15" s="198"/>
      <c r="AG15" s="21"/>
      <c r="AH15" s="21"/>
      <c r="AI15" s="141"/>
      <c r="AJ15" s="144"/>
      <c r="AK15" s="147"/>
      <c r="AL15" s="150"/>
      <c r="AM15" s="147"/>
      <c r="AN15" s="147"/>
      <c r="AO15" s="147"/>
      <c r="AP15" s="150"/>
      <c r="AQ15" s="147"/>
      <c r="AR15" s="147"/>
      <c r="AS15" s="147"/>
      <c r="AT15" s="150"/>
      <c r="AU15" s="147"/>
      <c r="AV15" s="150"/>
      <c r="AW15" s="150"/>
      <c r="AX15" s="159"/>
      <c r="AY15" s="162"/>
    </row>
    <row r="16" spans="2:51" ht="21.75" customHeight="1">
      <c r="B16" s="167"/>
      <c r="C16" s="201"/>
      <c r="D16" s="22">
        <f>P8</f>
        <v>0</v>
      </c>
      <c r="E16" s="18" t="s">
        <v>40</v>
      </c>
      <c r="F16" s="22">
        <f>N8</f>
        <v>0</v>
      </c>
      <c r="G16" s="202"/>
      <c r="H16" s="173"/>
      <c r="I16" s="19">
        <f>P12</f>
        <v>0</v>
      </c>
      <c r="J16" s="20" t="s">
        <v>40</v>
      </c>
      <c r="K16" s="19">
        <f>N12</f>
        <v>0</v>
      </c>
      <c r="L16" s="173"/>
      <c r="M16" s="203"/>
      <c r="N16" s="15"/>
      <c r="O16" s="16" t="s">
        <v>40</v>
      </c>
      <c r="P16" s="15"/>
      <c r="Q16" s="203"/>
      <c r="R16" s="196"/>
      <c r="S16" s="17"/>
      <c r="T16" s="18" t="s">
        <v>40</v>
      </c>
      <c r="U16" s="17"/>
      <c r="V16" s="196"/>
      <c r="W16" s="196"/>
      <c r="X16" s="17"/>
      <c r="Y16" s="18" t="s">
        <v>40</v>
      </c>
      <c r="Z16" s="17"/>
      <c r="AA16" s="196"/>
      <c r="AB16" s="196"/>
      <c r="AC16" s="17"/>
      <c r="AD16" s="18" t="s">
        <v>40</v>
      </c>
      <c r="AE16" s="17"/>
      <c r="AF16" s="199"/>
      <c r="AG16" s="21"/>
      <c r="AH16" s="21"/>
      <c r="AI16" s="167"/>
      <c r="AJ16" s="168"/>
      <c r="AK16" s="169"/>
      <c r="AL16" s="170"/>
      <c r="AM16" s="169"/>
      <c r="AN16" s="169"/>
      <c r="AO16" s="169"/>
      <c r="AP16" s="170"/>
      <c r="AQ16" s="169"/>
      <c r="AR16" s="169"/>
      <c r="AS16" s="169"/>
      <c r="AT16" s="170"/>
      <c r="AU16" s="169"/>
      <c r="AV16" s="170"/>
      <c r="AW16" s="170"/>
      <c r="AX16" s="189"/>
      <c r="AY16" s="190"/>
    </row>
    <row r="17" spans="2:51" ht="21.75" customHeight="1">
      <c r="B17" s="140" t="str">
        <f>R3</f>
        <v>キララ A</v>
      </c>
      <c r="C17" s="204">
        <f>R5</f>
        <v>0</v>
      </c>
      <c r="D17" s="165"/>
      <c r="E17" s="165"/>
      <c r="F17" s="165"/>
      <c r="G17" s="181"/>
      <c r="H17" s="180">
        <f>R9</f>
        <v>6</v>
      </c>
      <c r="I17" s="178"/>
      <c r="J17" s="178"/>
      <c r="K17" s="178"/>
      <c r="L17" s="179"/>
      <c r="M17" s="180">
        <f>R13</f>
        <v>3</v>
      </c>
      <c r="N17" s="178"/>
      <c r="O17" s="178"/>
      <c r="P17" s="178"/>
      <c r="Q17" s="179"/>
      <c r="R17" s="137"/>
      <c r="S17" s="138"/>
      <c r="T17" s="138"/>
      <c r="U17" s="138"/>
      <c r="V17" s="200"/>
      <c r="W17" s="191">
        <v>9</v>
      </c>
      <c r="X17" s="192"/>
      <c r="Y17" s="192"/>
      <c r="Z17" s="192"/>
      <c r="AA17" s="205"/>
      <c r="AB17" s="191">
        <v>12</v>
      </c>
      <c r="AC17" s="192"/>
      <c r="AD17" s="192"/>
      <c r="AE17" s="192"/>
      <c r="AF17" s="193"/>
      <c r="AG17" s="14"/>
      <c r="AH17" s="14"/>
      <c r="AI17" s="140" t="str">
        <f>B17</f>
        <v>キララ A</v>
      </c>
      <c r="AJ17" s="143">
        <f>IF(C18&gt;G18,1,0)+IF(H18&gt;L18,1,0)+IF(M18&gt;Q18,1,0)+IF(R18&gt;V18,1,0)+IF(W18&gt;AA18,1,0)+IF(AB18&gt;AF18,1,0)</f>
        <v>2</v>
      </c>
      <c r="AK17" s="146">
        <f>IF(G18&gt;C18,1,0)+IF(L18&gt;H18,1,0)+IF(Q18&gt;M18,1,0)+IF(V18&gt;R18,1,0)+IF(AA18&gt;W18,1,0)+IF(AF18&gt;AB18,1,0)</f>
        <v>2</v>
      </c>
      <c r="AL17" s="149">
        <f>SUM(AJ17/(AJ17+AK17))</f>
        <v>0.5</v>
      </c>
      <c r="AM17" s="146">
        <f>RANK(AL17,$AL$5:$AL$28,0)</f>
        <v>3</v>
      </c>
      <c r="AN17" s="146">
        <f>SUM(C18+H18+M18+R18+W18+AB18)</f>
        <v>5</v>
      </c>
      <c r="AO17" s="146">
        <f>SUM(G18+L18+Q18+V18+AA18+AF18)</f>
        <v>4</v>
      </c>
      <c r="AP17" s="149">
        <f>SUM(AN17/(AN17+AO17))</f>
        <v>0.5555555555555556</v>
      </c>
      <c r="AQ17" s="146">
        <f>RANK(AP17,$AP$5:$AP$28,0)</f>
        <v>3</v>
      </c>
      <c r="AR17" s="146">
        <f>SUM(D18+D19+D20+I18+I19+I20+N18+N19+N20+S18+S19+S20+X18+X19+X20+AC18+AC19+AC20)</f>
        <v>108</v>
      </c>
      <c r="AS17" s="146">
        <f>SUM(F18+F19+F20+K18+K19+K20+P18+P19+P20+U18+U19+U20+Z18+Z19+Z20+AE18+AE19+AE20)</f>
        <v>112</v>
      </c>
      <c r="AT17" s="149">
        <f>SUM(AR17/(AR17+AS17))</f>
        <v>0.4909090909090909</v>
      </c>
      <c r="AU17" s="146">
        <f>RANK(AT17,$AT$5:$AT$28,0)</f>
        <v>4</v>
      </c>
      <c r="AV17" s="149">
        <f>RANK(AL17,$AL$5:$AL$28,1)+AP17</f>
        <v>3.5555555555555554</v>
      </c>
      <c r="AW17" s="149">
        <f>RANK(AV17,$AV$5:$AV$28,1)+AT17</f>
        <v>4.490909090909091</v>
      </c>
      <c r="AX17" s="158" t="str">
        <f>$AI$17</f>
        <v>キララ A</v>
      </c>
      <c r="AY17" s="161">
        <f>RANK(AW17,$AW$5:$AW$28)</f>
        <v>3</v>
      </c>
    </row>
    <row r="18" spans="2:51" ht="21.75" customHeight="1">
      <c r="B18" s="141"/>
      <c r="C18" s="206">
        <f>IF(D18&gt;F18,1,0)+IF(D19&gt;F19,1,0)+IF(D20&gt;F20,1,0)</f>
        <v>0</v>
      </c>
      <c r="D18" s="19">
        <f>U6</f>
        <v>0</v>
      </c>
      <c r="E18" s="20" t="s">
        <v>46</v>
      </c>
      <c r="F18" s="19">
        <f>S6</f>
        <v>0</v>
      </c>
      <c r="G18" s="171">
        <f>IF(F18&gt;D18,1,0)+IF(F19&gt;D19,1,0)+IF(F20&gt;D20,1,0)</f>
        <v>0</v>
      </c>
      <c r="H18" s="185">
        <f>IF(I18&gt;K18,1,0)+IF(I19&gt;K19,1,0)+IF(I20&gt;K20,1,0)</f>
        <v>2</v>
      </c>
      <c r="I18" s="22">
        <f>U10</f>
        <v>15</v>
      </c>
      <c r="J18" s="18" t="s">
        <v>46</v>
      </c>
      <c r="K18" s="22">
        <f>S10</f>
        <v>12</v>
      </c>
      <c r="L18" s="185">
        <f>IF(K18&gt;I18,1,0)+IF(K19&gt;I19,1,0)+IF(K20&gt;I20,1,0)</f>
        <v>0</v>
      </c>
      <c r="M18" s="185">
        <f>IF(N18&gt;P18,1,0)+IF(N19&gt;P19,1,0)+IF(N20&gt;P20,1,0)</f>
        <v>0</v>
      </c>
      <c r="N18" s="22">
        <f>U14</f>
        <v>3</v>
      </c>
      <c r="O18" s="18" t="s">
        <v>46</v>
      </c>
      <c r="P18" s="22">
        <f>S14</f>
        <v>15</v>
      </c>
      <c r="Q18" s="185">
        <f>IF(P18&gt;N18,1,0)+IF(P19&gt;N19,1,0)+IF(P20&gt;N20,1,0)</f>
        <v>2</v>
      </c>
      <c r="R18" s="152">
        <f>IF(S18&gt;U18,1,0)+IF(S19&gt;U19,1,0)+IF(S20&gt;U20,1,0)</f>
        <v>0</v>
      </c>
      <c r="S18" s="15"/>
      <c r="T18" s="16" t="s">
        <v>46</v>
      </c>
      <c r="U18" s="15"/>
      <c r="V18" s="152">
        <f>IF(U18&gt;S18,1,0)+IF(U19&gt;S19,1,0)+IF(U20&gt;S20,1,0)</f>
        <v>0</v>
      </c>
      <c r="W18" s="194">
        <f>IF(X18&gt;Z18,1,0)+IF(X19&gt;Z19,1,0)+IF(X20&gt;Z20,1,0)</f>
        <v>2</v>
      </c>
      <c r="X18" s="17">
        <v>15</v>
      </c>
      <c r="Y18" s="18" t="s">
        <v>46</v>
      </c>
      <c r="Z18" s="17">
        <v>7</v>
      </c>
      <c r="AA18" s="194">
        <f>IF(Z18&gt;X18,1,0)+IF(Z19&gt;X19,1,0)+IF(Z20&gt;X20,1,0)</f>
        <v>0</v>
      </c>
      <c r="AB18" s="194">
        <f>IF(AC18&gt;AE18,1,0)+IF(AC19&gt;AE19,1,0)+IF(AC20&gt;AE20,1,0)</f>
        <v>1</v>
      </c>
      <c r="AC18" s="17">
        <v>15</v>
      </c>
      <c r="AD18" s="18" t="s">
        <v>46</v>
      </c>
      <c r="AE18" s="17">
        <v>12</v>
      </c>
      <c r="AF18" s="197">
        <f>IF(AE18&gt;AC18,1,0)+IF(AE19&gt;AC19,1,0)+IF(AE20&gt;AC20,1,0)</f>
        <v>2</v>
      </c>
      <c r="AG18" s="21"/>
      <c r="AH18" s="21"/>
      <c r="AI18" s="141"/>
      <c r="AJ18" s="144"/>
      <c r="AK18" s="147"/>
      <c r="AL18" s="150"/>
      <c r="AM18" s="147"/>
      <c r="AN18" s="147"/>
      <c r="AO18" s="147"/>
      <c r="AP18" s="150"/>
      <c r="AQ18" s="147"/>
      <c r="AR18" s="147"/>
      <c r="AS18" s="147"/>
      <c r="AT18" s="150"/>
      <c r="AU18" s="147"/>
      <c r="AV18" s="150"/>
      <c r="AW18" s="150"/>
      <c r="AX18" s="159"/>
      <c r="AY18" s="162"/>
    </row>
    <row r="19" spans="2:51" ht="21.75" customHeight="1">
      <c r="B19" s="141"/>
      <c r="C19" s="207"/>
      <c r="D19" s="19">
        <f>U7</f>
        <v>0</v>
      </c>
      <c r="E19" s="20" t="s">
        <v>46</v>
      </c>
      <c r="F19" s="19">
        <f>S7</f>
        <v>0</v>
      </c>
      <c r="G19" s="172"/>
      <c r="H19" s="186"/>
      <c r="I19" s="22">
        <f>U11</f>
        <v>15</v>
      </c>
      <c r="J19" s="18" t="s">
        <v>46</v>
      </c>
      <c r="K19" s="22">
        <f>S11</f>
        <v>13</v>
      </c>
      <c r="L19" s="186"/>
      <c r="M19" s="186"/>
      <c r="N19" s="22">
        <f>U15</f>
        <v>5</v>
      </c>
      <c r="O19" s="18" t="s">
        <v>46</v>
      </c>
      <c r="P19" s="22">
        <f>S15</f>
        <v>15</v>
      </c>
      <c r="Q19" s="186"/>
      <c r="R19" s="153"/>
      <c r="S19" s="15"/>
      <c r="T19" s="16" t="s">
        <v>46</v>
      </c>
      <c r="U19" s="15"/>
      <c r="V19" s="153"/>
      <c r="W19" s="195"/>
      <c r="X19" s="17">
        <v>15</v>
      </c>
      <c r="Y19" s="18" t="s">
        <v>46</v>
      </c>
      <c r="Z19" s="17">
        <v>8</v>
      </c>
      <c r="AA19" s="195"/>
      <c r="AB19" s="195"/>
      <c r="AC19" s="17">
        <v>13</v>
      </c>
      <c r="AD19" s="18" t="s">
        <v>46</v>
      </c>
      <c r="AE19" s="17">
        <v>15</v>
      </c>
      <c r="AF19" s="198"/>
      <c r="AG19" s="21"/>
      <c r="AH19" s="21"/>
      <c r="AI19" s="141"/>
      <c r="AJ19" s="144"/>
      <c r="AK19" s="147"/>
      <c r="AL19" s="150"/>
      <c r="AM19" s="147"/>
      <c r="AN19" s="147"/>
      <c r="AO19" s="147"/>
      <c r="AP19" s="150"/>
      <c r="AQ19" s="147"/>
      <c r="AR19" s="147"/>
      <c r="AS19" s="147"/>
      <c r="AT19" s="150"/>
      <c r="AU19" s="147"/>
      <c r="AV19" s="150"/>
      <c r="AW19" s="150"/>
      <c r="AX19" s="159"/>
      <c r="AY19" s="162"/>
    </row>
    <row r="20" spans="2:51" ht="21.75" customHeight="1">
      <c r="B20" s="167"/>
      <c r="C20" s="208"/>
      <c r="D20" s="19">
        <f>U8</f>
        <v>0</v>
      </c>
      <c r="E20" s="20" t="s">
        <v>46</v>
      </c>
      <c r="F20" s="19">
        <f>S8</f>
        <v>0</v>
      </c>
      <c r="G20" s="173"/>
      <c r="H20" s="202"/>
      <c r="I20" s="22">
        <f>U12</f>
        <v>0</v>
      </c>
      <c r="J20" s="18" t="s">
        <v>46</v>
      </c>
      <c r="K20" s="22">
        <f>S12</f>
        <v>0</v>
      </c>
      <c r="L20" s="202"/>
      <c r="M20" s="202"/>
      <c r="N20" s="22">
        <f>U16</f>
        <v>0</v>
      </c>
      <c r="O20" s="18" t="s">
        <v>46</v>
      </c>
      <c r="P20" s="22">
        <f>S16</f>
        <v>0</v>
      </c>
      <c r="Q20" s="202"/>
      <c r="R20" s="203"/>
      <c r="S20" s="15"/>
      <c r="T20" s="16" t="s">
        <v>46</v>
      </c>
      <c r="U20" s="15"/>
      <c r="V20" s="203"/>
      <c r="W20" s="196"/>
      <c r="X20" s="17"/>
      <c r="Y20" s="18" t="s">
        <v>46</v>
      </c>
      <c r="Z20" s="17"/>
      <c r="AA20" s="196"/>
      <c r="AB20" s="196"/>
      <c r="AC20" s="17">
        <v>12</v>
      </c>
      <c r="AD20" s="18" t="s">
        <v>46</v>
      </c>
      <c r="AE20" s="17">
        <v>15</v>
      </c>
      <c r="AF20" s="199"/>
      <c r="AG20" s="21"/>
      <c r="AH20" s="21"/>
      <c r="AI20" s="167"/>
      <c r="AJ20" s="168"/>
      <c r="AK20" s="169"/>
      <c r="AL20" s="170"/>
      <c r="AM20" s="169"/>
      <c r="AN20" s="169"/>
      <c r="AO20" s="169"/>
      <c r="AP20" s="170"/>
      <c r="AQ20" s="169"/>
      <c r="AR20" s="169"/>
      <c r="AS20" s="169"/>
      <c r="AT20" s="170"/>
      <c r="AU20" s="169"/>
      <c r="AV20" s="170"/>
      <c r="AW20" s="170"/>
      <c r="AX20" s="189"/>
      <c r="AY20" s="190"/>
    </row>
    <row r="21" spans="2:51" ht="21.75" customHeight="1">
      <c r="B21" s="140" t="str">
        <f>W3</f>
        <v>サプライズ</v>
      </c>
      <c r="C21" s="177">
        <f>W5</f>
        <v>4</v>
      </c>
      <c r="D21" s="178"/>
      <c r="E21" s="178"/>
      <c r="F21" s="178"/>
      <c r="G21" s="179"/>
      <c r="H21" s="180">
        <f>W9</f>
        <v>2</v>
      </c>
      <c r="I21" s="178"/>
      <c r="J21" s="178"/>
      <c r="K21" s="178"/>
      <c r="L21" s="179"/>
      <c r="M21" s="180">
        <f>W13</f>
        <v>11</v>
      </c>
      <c r="N21" s="178"/>
      <c r="O21" s="178"/>
      <c r="P21" s="178"/>
      <c r="Q21" s="179"/>
      <c r="R21" s="180">
        <f>W17</f>
        <v>9</v>
      </c>
      <c r="S21" s="178"/>
      <c r="T21" s="178"/>
      <c r="U21" s="178"/>
      <c r="V21" s="179"/>
      <c r="W21" s="137"/>
      <c r="X21" s="138"/>
      <c r="Y21" s="138"/>
      <c r="Z21" s="138"/>
      <c r="AA21" s="200"/>
      <c r="AB21" s="164">
        <v>0</v>
      </c>
      <c r="AC21" s="165"/>
      <c r="AD21" s="165"/>
      <c r="AE21" s="165"/>
      <c r="AF21" s="166"/>
      <c r="AG21" s="14"/>
      <c r="AH21" s="14"/>
      <c r="AI21" s="140" t="str">
        <f>B21</f>
        <v>サプライズ</v>
      </c>
      <c r="AJ21" s="143">
        <f>IF(C22&gt;G22,1,0)+IF(H22&gt;L22,1,0)+IF(M22&gt;Q22,1,0)+IF(R22&gt;V22,1,0)+IF(W22&gt;AA22,1,0)+IF(AB22&gt;AF22,1,0)</f>
        <v>1</v>
      </c>
      <c r="AK21" s="146">
        <f>IF(G22&gt;C22,1,0)+IF(L22&gt;H22,1,0)+IF(Q22&gt;M22,1,0)+IF(V22&gt;R22,1,0)+IF(AA22&gt;W22,1,0)+IF(AF22&gt;AB22,1,0)</f>
        <v>3</v>
      </c>
      <c r="AL21" s="149">
        <f>SUM(AJ21/(AJ21+AK21))</f>
        <v>0.25</v>
      </c>
      <c r="AM21" s="146">
        <f>RANK(AL21,$AL$5:$AL$28,0)</f>
        <v>5</v>
      </c>
      <c r="AN21" s="146">
        <f>SUM(C22+H22+M22+R22+W22+AB22)</f>
        <v>2</v>
      </c>
      <c r="AO21" s="146">
        <f>SUM(G22+L22+Q22+V22+AA22+AF22)</f>
        <v>7</v>
      </c>
      <c r="AP21" s="149">
        <f>SUM(AN21/(AN21+AO21))</f>
        <v>0.2222222222222222</v>
      </c>
      <c r="AQ21" s="146">
        <f>RANK(AP21,$AP$5:$AP$28,0)</f>
        <v>5</v>
      </c>
      <c r="AR21" s="146">
        <f>SUM(D22+D23+D24+I22+I23+I24+N22+N23+N24+S22+S23+S24+X22+X23+X24+AC22+AC23+AC24)</f>
        <v>98</v>
      </c>
      <c r="AS21" s="146">
        <f>SUM(F22+F23+F24+K22+K23+K24+P22+P23+P24+U22+U23+U24+Z22+Z23+Z24+AE22+AE23+AE24)</f>
        <v>127</v>
      </c>
      <c r="AT21" s="149">
        <f>SUM(AR21/(AR21+AS21))</f>
        <v>0.43555555555555553</v>
      </c>
      <c r="AU21" s="146">
        <f>RANK(AT21,$AT$5:$AT$28,0)</f>
        <v>5</v>
      </c>
      <c r="AV21" s="149">
        <f>RANK(AL21,$AL$5:$AL$28,1)+AP21</f>
        <v>2.2222222222222223</v>
      </c>
      <c r="AW21" s="149">
        <f>RANK(AV21,$AV$5:$AV$28,1)+AT21</f>
        <v>2.4355555555555557</v>
      </c>
      <c r="AX21" s="158" t="str">
        <f>$AI$21</f>
        <v>サプライズ</v>
      </c>
      <c r="AY21" s="161">
        <f>RANK(AW21,$AW$5:$AW$28)</f>
        <v>5</v>
      </c>
    </row>
    <row r="22" spans="2:51" ht="21.75" customHeight="1">
      <c r="B22" s="141"/>
      <c r="C22" s="182">
        <f>IF(D22&gt;F22,1,0)+IF(D23&gt;F23,1,0)+IF(D24&gt;F24,1,0)</f>
        <v>2</v>
      </c>
      <c r="D22" s="22">
        <f>Z6</f>
        <v>15</v>
      </c>
      <c r="E22" s="18" t="s">
        <v>46</v>
      </c>
      <c r="F22" s="22">
        <f>X6</f>
        <v>9</v>
      </c>
      <c r="G22" s="185">
        <f>IF(F22&gt;D22,1,0)+IF(F23&gt;D23,1,0)+IF(F24&gt;D24,1,0)</f>
        <v>1</v>
      </c>
      <c r="H22" s="185">
        <f>IF(I22&gt;K22,1,0)+IF(I23&gt;K23,1,0)+IF(I24&gt;K24,1,0)</f>
        <v>0</v>
      </c>
      <c r="I22" s="22">
        <f>Z10</f>
        <v>8</v>
      </c>
      <c r="J22" s="18" t="s">
        <v>46</v>
      </c>
      <c r="K22" s="22">
        <f>X10</f>
        <v>15</v>
      </c>
      <c r="L22" s="185">
        <f>IF(K22&gt;I22,1,0)+IF(K23&gt;I23,1,0)+IF(K24&gt;I24,1,0)</f>
        <v>2</v>
      </c>
      <c r="M22" s="185">
        <f>IF(N22&gt;P22,1,0)+IF(N23&gt;P23,1,0)+IF(N24&gt;P24,1,0)</f>
        <v>0</v>
      </c>
      <c r="N22" s="22">
        <f>Z14</f>
        <v>8</v>
      </c>
      <c r="O22" s="18" t="s">
        <v>46</v>
      </c>
      <c r="P22" s="22">
        <f>X14</f>
        <v>15</v>
      </c>
      <c r="Q22" s="185">
        <f>IF(P22&gt;N22,1,0)+IF(P23&gt;N23,1,0)+IF(P24&gt;N24,1,0)</f>
        <v>2</v>
      </c>
      <c r="R22" s="185">
        <f>IF(S22&gt;U22,1,0)+IF(S23&gt;U23,1,0)+IF(S24&gt;U24,1,0)</f>
        <v>0</v>
      </c>
      <c r="S22" s="22">
        <f>Z18</f>
        <v>7</v>
      </c>
      <c r="T22" s="18" t="s">
        <v>46</v>
      </c>
      <c r="U22" s="22">
        <f>X18</f>
        <v>15</v>
      </c>
      <c r="V22" s="185">
        <f>IF(U22&gt;S22,1,0)+IF(U23&gt;S23,1,0)+IF(U24&gt;S24,1,0)</f>
        <v>2</v>
      </c>
      <c r="W22" s="152">
        <f>IF(X22&gt;Z22,1,0)+IF(X23&gt;Z23,1,0)+IF(X24&gt;Z24,1,0)</f>
        <v>0</v>
      </c>
      <c r="X22" s="15"/>
      <c r="Y22" s="16" t="s">
        <v>46</v>
      </c>
      <c r="Z22" s="15"/>
      <c r="AA22" s="152">
        <f>IF(Z22&gt;X22,1,0)+IF(Z23&gt;X23,1,0)+IF(Z24&gt;X24,1,0)</f>
        <v>0</v>
      </c>
      <c r="AB22" s="171">
        <f>IF(AC22&gt;AE22,1,0)+IF(AC23&gt;AE23,1,0)+IF(AC24&gt;AE24,1,0)</f>
        <v>0</v>
      </c>
      <c r="AC22" s="19"/>
      <c r="AD22" s="20" t="s">
        <v>46</v>
      </c>
      <c r="AE22" s="19"/>
      <c r="AF22" s="174">
        <f>IF(AE22&gt;AC22,1,0)+IF(AE23&gt;AC23,1,0)+IF(AE24&gt;AC24,1,0)</f>
        <v>0</v>
      </c>
      <c r="AG22" s="21"/>
      <c r="AH22" s="21"/>
      <c r="AI22" s="141"/>
      <c r="AJ22" s="144"/>
      <c r="AK22" s="147"/>
      <c r="AL22" s="150"/>
      <c r="AM22" s="147"/>
      <c r="AN22" s="147"/>
      <c r="AO22" s="147"/>
      <c r="AP22" s="150"/>
      <c r="AQ22" s="147"/>
      <c r="AR22" s="147"/>
      <c r="AS22" s="147"/>
      <c r="AT22" s="150"/>
      <c r="AU22" s="147"/>
      <c r="AV22" s="150"/>
      <c r="AW22" s="150"/>
      <c r="AX22" s="159"/>
      <c r="AY22" s="162"/>
    </row>
    <row r="23" spans="2:51" ht="21.75" customHeight="1">
      <c r="B23" s="141"/>
      <c r="C23" s="183"/>
      <c r="D23" s="22">
        <f>Z7</f>
        <v>16</v>
      </c>
      <c r="E23" s="18" t="s">
        <v>46</v>
      </c>
      <c r="F23" s="22">
        <f>X7</f>
        <v>17</v>
      </c>
      <c r="G23" s="186"/>
      <c r="H23" s="186"/>
      <c r="I23" s="22">
        <f>Z11</f>
        <v>8</v>
      </c>
      <c r="J23" s="18" t="s">
        <v>46</v>
      </c>
      <c r="K23" s="22">
        <f>X11</f>
        <v>15</v>
      </c>
      <c r="L23" s="186"/>
      <c r="M23" s="186"/>
      <c r="N23" s="22">
        <f>Z15</f>
        <v>13</v>
      </c>
      <c r="O23" s="18" t="s">
        <v>88</v>
      </c>
      <c r="P23" s="22">
        <f>X15</f>
        <v>15</v>
      </c>
      <c r="Q23" s="186"/>
      <c r="R23" s="186"/>
      <c r="S23" s="22">
        <f>Z19</f>
        <v>8</v>
      </c>
      <c r="T23" s="18" t="s">
        <v>40</v>
      </c>
      <c r="U23" s="22">
        <f>X19</f>
        <v>15</v>
      </c>
      <c r="V23" s="186"/>
      <c r="W23" s="153"/>
      <c r="X23" s="15"/>
      <c r="Y23" s="16" t="s">
        <v>40</v>
      </c>
      <c r="Z23" s="15"/>
      <c r="AA23" s="153"/>
      <c r="AB23" s="172"/>
      <c r="AC23" s="19"/>
      <c r="AD23" s="20" t="s">
        <v>40</v>
      </c>
      <c r="AE23" s="19"/>
      <c r="AF23" s="175"/>
      <c r="AG23" s="21"/>
      <c r="AH23" s="21"/>
      <c r="AI23" s="141"/>
      <c r="AJ23" s="144"/>
      <c r="AK23" s="147"/>
      <c r="AL23" s="150"/>
      <c r="AM23" s="147"/>
      <c r="AN23" s="147"/>
      <c r="AO23" s="147"/>
      <c r="AP23" s="150"/>
      <c r="AQ23" s="147"/>
      <c r="AR23" s="147"/>
      <c r="AS23" s="147"/>
      <c r="AT23" s="150"/>
      <c r="AU23" s="147"/>
      <c r="AV23" s="150"/>
      <c r="AW23" s="150"/>
      <c r="AX23" s="159"/>
      <c r="AY23" s="162"/>
    </row>
    <row r="24" spans="2:51" ht="21.75" customHeight="1">
      <c r="B24" s="167"/>
      <c r="C24" s="201"/>
      <c r="D24" s="22">
        <f>Z8</f>
        <v>15</v>
      </c>
      <c r="E24" s="18" t="s">
        <v>40</v>
      </c>
      <c r="F24" s="22">
        <f>X8</f>
        <v>11</v>
      </c>
      <c r="G24" s="202"/>
      <c r="H24" s="202"/>
      <c r="I24" s="22">
        <f>Z12</f>
        <v>0</v>
      </c>
      <c r="J24" s="18" t="s">
        <v>40</v>
      </c>
      <c r="K24" s="22">
        <f>X12</f>
        <v>0</v>
      </c>
      <c r="L24" s="202"/>
      <c r="M24" s="202"/>
      <c r="N24" s="22">
        <f>Z16</f>
        <v>0</v>
      </c>
      <c r="O24" s="18" t="s">
        <v>40</v>
      </c>
      <c r="P24" s="22">
        <f>X16</f>
        <v>0</v>
      </c>
      <c r="Q24" s="202"/>
      <c r="R24" s="202"/>
      <c r="S24" s="22">
        <f>Z20</f>
        <v>0</v>
      </c>
      <c r="T24" s="18" t="s">
        <v>40</v>
      </c>
      <c r="U24" s="22">
        <f>X20</f>
        <v>0</v>
      </c>
      <c r="V24" s="202"/>
      <c r="W24" s="203"/>
      <c r="X24" s="15"/>
      <c r="Y24" s="16" t="s">
        <v>40</v>
      </c>
      <c r="Z24" s="15"/>
      <c r="AA24" s="203"/>
      <c r="AB24" s="173"/>
      <c r="AC24" s="19"/>
      <c r="AD24" s="20" t="s">
        <v>40</v>
      </c>
      <c r="AE24" s="19"/>
      <c r="AF24" s="176"/>
      <c r="AG24" s="21"/>
      <c r="AH24" s="21"/>
      <c r="AI24" s="167"/>
      <c r="AJ24" s="168"/>
      <c r="AK24" s="169"/>
      <c r="AL24" s="170"/>
      <c r="AM24" s="169"/>
      <c r="AN24" s="169"/>
      <c r="AO24" s="169"/>
      <c r="AP24" s="170"/>
      <c r="AQ24" s="169"/>
      <c r="AR24" s="169"/>
      <c r="AS24" s="169"/>
      <c r="AT24" s="170"/>
      <c r="AU24" s="169"/>
      <c r="AV24" s="170"/>
      <c r="AW24" s="170"/>
      <c r="AX24" s="189"/>
      <c r="AY24" s="190"/>
    </row>
    <row r="25" spans="2:51" ht="21.75" customHeight="1">
      <c r="B25" s="140" t="str">
        <f>AB3</f>
        <v>ペコラ</v>
      </c>
      <c r="C25" s="177">
        <f>AB5</f>
        <v>1</v>
      </c>
      <c r="D25" s="178"/>
      <c r="E25" s="178"/>
      <c r="F25" s="178"/>
      <c r="G25" s="179"/>
      <c r="H25" s="180">
        <f>AB9</f>
        <v>8</v>
      </c>
      <c r="I25" s="178"/>
      <c r="J25" s="178"/>
      <c r="K25" s="178"/>
      <c r="L25" s="179"/>
      <c r="M25" s="180">
        <f>AB13</f>
        <v>5</v>
      </c>
      <c r="N25" s="178"/>
      <c r="O25" s="178"/>
      <c r="P25" s="178"/>
      <c r="Q25" s="179"/>
      <c r="R25" s="180">
        <f>AB17</f>
        <v>12</v>
      </c>
      <c r="S25" s="178"/>
      <c r="T25" s="178"/>
      <c r="U25" s="178"/>
      <c r="V25" s="179"/>
      <c r="W25" s="164">
        <f>AB21</f>
        <v>0</v>
      </c>
      <c r="X25" s="165"/>
      <c r="Y25" s="165"/>
      <c r="Z25" s="165"/>
      <c r="AA25" s="181"/>
      <c r="AB25" s="137"/>
      <c r="AC25" s="138"/>
      <c r="AD25" s="138"/>
      <c r="AE25" s="138"/>
      <c r="AF25" s="139"/>
      <c r="AG25" s="14"/>
      <c r="AH25" s="14"/>
      <c r="AI25" s="140" t="str">
        <f>B25</f>
        <v>ペコラ</v>
      </c>
      <c r="AJ25" s="143">
        <f>IF(C26&gt;G26,1,0)+IF(H26&gt;L26,1,0)+IF(M26&gt;Q26,1,0)+IF(R26&gt;V26,1,0)+IF(W26&gt;AA26,1,0)+IF(AB26&gt;AF26,1,0)</f>
        <v>3</v>
      </c>
      <c r="AK25" s="146">
        <f>IF(G26&gt;C26,1,0)+IF(L26&gt;H26,1,0)+IF(Q26&gt;M26,1,0)+IF(V26&gt;R26,1,0)+IF(AA26&gt;W26,1,0)+IF(AF26&gt;AB26,1,0)</f>
        <v>1</v>
      </c>
      <c r="AL25" s="149">
        <f>SUM(AJ25/(AJ25+AK25))</f>
        <v>0.75</v>
      </c>
      <c r="AM25" s="146">
        <f>RANK(AL25,$AL$5:$AL$28,0)</f>
        <v>2</v>
      </c>
      <c r="AN25" s="146">
        <f>SUM(C26+H26+M26+R26+W26+AB26)</f>
        <v>6</v>
      </c>
      <c r="AO25" s="146">
        <f>SUM(G26+L26+Q26+V26+AA26+AF26)</f>
        <v>3</v>
      </c>
      <c r="AP25" s="149">
        <f>SUM(AN25/(AN25+AO25))</f>
        <v>0.6666666666666666</v>
      </c>
      <c r="AQ25" s="146">
        <f>RANK(AP25,$AP$5:$AP$28,0)</f>
        <v>2</v>
      </c>
      <c r="AR25" s="146">
        <f>SUM(D26+D27+D28+I26+I27+I28+N26+N27+N28+S26+S27+S28+X26+X27+X28+AC26+AC27+AC28)</f>
        <v>123</v>
      </c>
      <c r="AS25" s="146">
        <f>SUM(F26+F27+F28+K26+K27+K28+P26+P27+P28+U26+U27+U28+Z26+Z27+Z28+AE26+AE27+AE28)</f>
        <v>117</v>
      </c>
      <c r="AT25" s="149">
        <f>SUM(AR25/(AR25+AS25))</f>
        <v>0.5125</v>
      </c>
      <c r="AU25" s="146">
        <f>RANK(AT25,$AT$5:$AT$28,0)</f>
        <v>3</v>
      </c>
      <c r="AV25" s="149">
        <f>RANK(AL25,$AL$5:$AL$28,1)+AP25</f>
        <v>5.666666666666667</v>
      </c>
      <c r="AW25" s="149">
        <f>RANK(AV25,$AV$5:$AV$28,1)+AT25</f>
        <v>5.5125</v>
      </c>
      <c r="AX25" s="158" t="str">
        <f>$AI$25</f>
        <v>ペコラ</v>
      </c>
      <c r="AY25" s="161">
        <f>RANK(AW25,$AW$5:$AW$28)</f>
        <v>2</v>
      </c>
    </row>
    <row r="26" spans="2:51" ht="21.75" customHeight="1">
      <c r="B26" s="141"/>
      <c r="C26" s="182">
        <f>IF(D26&gt;F26,1,0)+IF(D27&gt;F27,1,0)+IF(D28&gt;F28,1,0)</f>
        <v>2</v>
      </c>
      <c r="D26" s="22">
        <f>AE6</f>
        <v>15</v>
      </c>
      <c r="E26" s="18" t="s">
        <v>40</v>
      </c>
      <c r="F26" s="22">
        <f>AC6</f>
        <v>13</v>
      </c>
      <c r="G26" s="185">
        <f>IF(F26&gt;D26,1,0)+IF(F27&gt;D27,1,0)+IF(F28&gt;D28,1,0)</f>
        <v>0</v>
      </c>
      <c r="H26" s="185">
        <f>IF(I26&gt;K26,1,0)+IF(I27&gt;K27,1,0)+IF(I28&gt;K28,1,0)</f>
        <v>2</v>
      </c>
      <c r="I26" s="22">
        <f>AE10</f>
        <v>16</v>
      </c>
      <c r="J26" s="18" t="s">
        <v>40</v>
      </c>
      <c r="K26" s="22">
        <f>AC10</f>
        <v>14</v>
      </c>
      <c r="L26" s="185">
        <f>IF(K26&gt;I26,1,0)+IF(K27&gt;I27,1,0)+IF(K28&gt;I28,1,0)</f>
        <v>0</v>
      </c>
      <c r="M26" s="185">
        <f>IF(N26&gt;P26,1,0)+IF(N27&gt;P27,1,0)+IF(N28&gt;P28,1,0)</f>
        <v>0</v>
      </c>
      <c r="N26" s="22">
        <f>AE14</f>
        <v>10</v>
      </c>
      <c r="O26" s="18" t="s">
        <v>40</v>
      </c>
      <c r="P26" s="22">
        <f>AC14</f>
        <v>15</v>
      </c>
      <c r="Q26" s="185">
        <f>IF(P26&gt;N26,1,0)+IF(P27&gt;N27,1,0)+IF(P28&gt;N28,1,0)</f>
        <v>2</v>
      </c>
      <c r="R26" s="185">
        <f>IF(S26&gt;U26,1,0)+IF(S27&gt;U27,1,0)+IF(S28&gt;U28,1,0)</f>
        <v>2</v>
      </c>
      <c r="S26" s="22">
        <f>AE18</f>
        <v>12</v>
      </c>
      <c r="T26" s="18" t="s">
        <v>40</v>
      </c>
      <c r="U26" s="22">
        <f>AC18</f>
        <v>15</v>
      </c>
      <c r="V26" s="185">
        <f>IF(U26&gt;S26,1,0)+IF(U27&gt;S27,1,0)+IF(U28&gt;S28,1,0)</f>
        <v>1</v>
      </c>
      <c r="W26" s="171">
        <f>IF(X26&gt;Z26,1,0)+IF(X27&gt;Z27,1,0)+IF(X28&gt;Z28,1,0)</f>
        <v>0</v>
      </c>
      <c r="X26" s="19">
        <f>AE22</f>
        <v>0</v>
      </c>
      <c r="Y26" s="20" t="s">
        <v>40</v>
      </c>
      <c r="Z26" s="19">
        <f>AC22</f>
        <v>0</v>
      </c>
      <c r="AA26" s="171">
        <f>IF(Z26&gt;X26,1,0)+IF(Z27&gt;X27,1,0)+IF(Z28&gt;X28,1,0)</f>
        <v>0</v>
      </c>
      <c r="AB26" s="152">
        <f>IF(AC26&gt;AE26,1,0)+IF(AC27&gt;AE27,1,0)+IF(AC28&gt;AE28,1,0)</f>
        <v>0</v>
      </c>
      <c r="AC26" s="15"/>
      <c r="AD26" s="16" t="s">
        <v>40</v>
      </c>
      <c r="AE26" s="15"/>
      <c r="AF26" s="155">
        <f>IF(AE26&gt;AC26,1,0)+IF(AE27&gt;AC27,1,0)+IF(AE28&gt;AC28,1,0)</f>
        <v>0</v>
      </c>
      <c r="AG26" s="21"/>
      <c r="AH26" s="21"/>
      <c r="AI26" s="141"/>
      <c r="AJ26" s="144"/>
      <c r="AK26" s="147"/>
      <c r="AL26" s="150"/>
      <c r="AM26" s="147"/>
      <c r="AN26" s="147"/>
      <c r="AO26" s="147"/>
      <c r="AP26" s="150"/>
      <c r="AQ26" s="147"/>
      <c r="AR26" s="147"/>
      <c r="AS26" s="147"/>
      <c r="AT26" s="150"/>
      <c r="AU26" s="147"/>
      <c r="AV26" s="150"/>
      <c r="AW26" s="150"/>
      <c r="AX26" s="159"/>
      <c r="AY26" s="162"/>
    </row>
    <row r="27" spans="2:51" ht="21.75" customHeight="1">
      <c r="B27" s="141"/>
      <c r="C27" s="183"/>
      <c r="D27" s="22">
        <f>AE7</f>
        <v>15</v>
      </c>
      <c r="E27" s="18" t="s">
        <v>40</v>
      </c>
      <c r="F27" s="22">
        <f>AC7</f>
        <v>10</v>
      </c>
      <c r="G27" s="186"/>
      <c r="H27" s="186"/>
      <c r="I27" s="22">
        <f>AE11</f>
        <v>15</v>
      </c>
      <c r="J27" s="18" t="s">
        <v>40</v>
      </c>
      <c r="K27" s="22">
        <f>AC11</f>
        <v>10</v>
      </c>
      <c r="L27" s="186"/>
      <c r="M27" s="186"/>
      <c r="N27" s="22">
        <f>AE15</f>
        <v>10</v>
      </c>
      <c r="O27" s="18" t="s">
        <v>40</v>
      </c>
      <c r="P27" s="22">
        <f>AC15</f>
        <v>15</v>
      </c>
      <c r="Q27" s="186"/>
      <c r="R27" s="186"/>
      <c r="S27" s="22">
        <f>AE19</f>
        <v>15</v>
      </c>
      <c r="T27" s="18" t="s">
        <v>40</v>
      </c>
      <c r="U27" s="22">
        <f>AC19</f>
        <v>13</v>
      </c>
      <c r="V27" s="186"/>
      <c r="W27" s="172"/>
      <c r="X27" s="19">
        <f>AE23</f>
        <v>0</v>
      </c>
      <c r="Y27" s="20" t="s">
        <v>40</v>
      </c>
      <c r="Z27" s="19">
        <f>AC23</f>
        <v>0</v>
      </c>
      <c r="AA27" s="172"/>
      <c r="AB27" s="153"/>
      <c r="AC27" s="15"/>
      <c r="AD27" s="16" t="s">
        <v>40</v>
      </c>
      <c r="AE27" s="15"/>
      <c r="AF27" s="156"/>
      <c r="AG27" s="21"/>
      <c r="AH27" s="21"/>
      <c r="AI27" s="141"/>
      <c r="AJ27" s="144"/>
      <c r="AK27" s="147"/>
      <c r="AL27" s="150"/>
      <c r="AM27" s="147"/>
      <c r="AN27" s="147"/>
      <c r="AO27" s="147"/>
      <c r="AP27" s="150"/>
      <c r="AQ27" s="147"/>
      <c r="AR27" s="147"/>
      <c r="AS27" s="147"/>
      <c r="AT27" s="150"/>
      <c r="AU27" s="147"/>
      <c r="AV27" s="150"/>
      <c r="AW27" s="150"/>
      <c r="AX27" s="159"/>
      <c r="AY27" s="162"/>
    </row>
    <row r="28" spans="2:51" ht="21.75" customHeight="1" thickBot="1">
      <c r="B28" s="142"/>
      <c r="C28" s="184"/>
      <c r="D28" s="23">
        <f>AE8</f>
        <v>0</v>
      </c>
      <c r="E28" s="24" t="s">
        <v>40</v>
      </c>
      <c r="F28" s="23">
        <f>AC8</f>
        <v>0</v>
      </c>
      <c r="G28" s="187"/>
      <c r="H28" s="187"/>
      <c r="I28" s="23">
        <f>AE12</f>
        <v>0</v>
      </c>
      <c r="J28" s="24" t="s">
        <v>40</v>
      </c>
      <c r="K28" s="23">
        <f>AC12</f>
        <v>0</v>
      </c>
      <c r="L28" s="187"/>
      <c r="M28" s="187"/>
      <c r="N28" s="23">
        <f>AE16</f>
        <v>0</v>
      </c>
      <c r="O28" s="24" t="s">
        <v>40</v>
      </c>
      <c r="P28" s="23">
        <f>AC16</f>
        <v>0</v>
      </c>
      <c r="Q28" s="187"/>
      <c r="R28" s="187"/>
      <c r="S28" s="23">
        <f>AE20</f>
        <v>15</v>
      </c>
      <c r="T28" s="24" t="s">
        <v>40</v>
      </c>
      <c r="U28" s="23">
        <f>AC20</f>
        <v>12</v>
      </c>
      <c r="V28" s="187"/>
      <c r="W28" s="188"/>
      <c r="X28" s="25">
        <f>AE24</f>
        <v>0</v>
      </c>
      <c r="Y28" s="26" t="s">
        <v>40</v>
      </c>
      <c r="Z28" s="25">
        <f>AC24</f>
        <v>0</v>
      </c>
      <c r="AA28" s="188"/>
      <c r="AB28" s="154"/>
      <c r="AC28" s="27"/>
      <c r="AD28" s="28" t="s">
        <v>40</v>
      </c>
      <c r="AE28" s="27"/>
      <c r="AF28" s="157"/>
      <c r="AG28" s="29"/>
      <c r="AH28" s="30"/>
      <c r="AI28" s="142"/>
      <c r="AJ28" s="145"/>
      <c r="AK28" s="148"/>
      <c r="AL28" s="151"/>
      <c r="AM28" s="148"/>
      <c r="AN28" s="148"/>
      <c r="AO28" s="148"/>
      <c r="AP28" s="151"/>
      <c r="AQ28" s="148"/>
      <c r="AR28" s="148"/>
      <c r="AS28" s="148"/>
      <c r="AT28" s="151"/>
      <c r="AU28" s="148"/>
      <c r="AV28" s="151"/>
      <c r="AW28" s="151"/>
      <c r="AX28" s="160"/>
      <c r="AY28" s="163"/>
    </row>
    <row r="29" ht="24.75" customHeight="1"/>
    <row r="30" ht="24.75" customHeight="1"/>
    <row r="31" ht="24.75" customHeight="1"/>
    <row r="32" ht="24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4.75" customHeight="1"/>
    <row r="58" ht="24.75" customHeight="1"/>
    <row r="59" ht="24.75" customHeight="1"/>
    <row r="60" ht="24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spans="2:51" ht="24.75" customHeight="1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2"/>
      <c r="AH85" s="32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</row>
    <row r="86" spans="2:51" ht="24.75" customHeight="1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</row>
    <row r="87" spans="2:51" ht="24.7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4"/>
      <c r="AJ87" s="36"/>
      <c r="AK87" s="36"/>
      <c r="AL87" s="36"/>
      <c r="AM87" s="37"/>
      <c r="AN87" s="36"/>
      <c r="AO87" s="36"/>
      <c r="AP87" s="36"/>
      <c r="AQ87" s="37"/>
      <c r="AR87" s="36"/>
      <c r="AS87" s="36"/>
      <c r="AT87" s="36"/>
      <c r="AU87" s="37"/>
      <c r="AV87" s="36"/>
      <c r="AW87" s="36"/>
      <c r="AX87" s="36"/>
      <c r="AY87" s="38"/>
    </row>
    <row r="88" spans="2:51" ht="24.75" customHeight="1"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4"/>
      <c r="AJ88" s="36"/>
      <c r="AK88" s="36"/>
      <c r="AL88" s="36"/>
      <c r="AM88" s="37"/>
      <c r="AN88" s="36"/>
      <c r="AO88" s="36"/>
      <c r="AP88" s="36"/>
      <c r="AQ88" s="37"/>
      <c r="AR88" s="36"/>
      <c r="AS88" s="36"/>
      <c r="AT88" s="36"/>
      <c r="AU88" s="37"/>
      <c r="AV88" s="36"/>
      <c r="AW88" s="36"/>
      <c r="AX88" s="36"/>
      <c r="AY88" s="38"/>
    </row>
    <row r="89" spans="2:51" ht="21.75" customHeight="1">
      <c r="B89" s="35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40"/>
      <c r="AJ89" s="41"/>
      <c r="AK89" s="41"/>
      <c r="AL89" s="42"/>
      <c r="AM89" s="41"/>
      <c r="AN89" s="41"/>
      <c r="AO89" s="41"/>
      <c r="AP89" s="42"/>
      <c r="AQ89" s="41"/>
      <c r="AR89" s="41"/>
      <c r="AS89" s="41"/>
      <c r="AT89" s="42"/>
      <c r="AU89" s="41"/>
      <c r="AV89" s="42"/>
      <c r="AW89" s="42"/>
      <c r="AX89" s="42"/>
      <c r="AY89" s="43"/>
    </row>
    <row r="90" spans="2:51" ht="21.75" customHeight="1">
      <c r="B90" s="35"/>
      <c r="C90" s="40"/>
      <c r="D90" s="41"/>
      <c r="E90" s="40"/>
      <c r="F90" s="41"/>
      <c r="G90" s="40"/>
      <c r="H90" s="40"/>
      <c r="I90" s="41"/>
      <c r="J90" s="40"/>
      <c r="K90" s="41"/>
      <c r="L90" s="40"/>
      <c r="M90" s="40"/>
      <c r="N90" s="41"/>
      <c r="O90" s="40"/>
      <c r="P90" s="41"/>
      <c r="Q90" s="40"/>
      <c r="R90" s="40"/>
      <c r="S90" s="41"/>
      <c r="T90" s="40"/>
      <c r="U90" s="41"/>
      <c r="V90" s="40"/>
      <c r="W90" s="40"/>
      <c r="X90" s="41"/>
      <c r="Y90" s="40"/>
      <c r="Z90" s="41"/>
      <c r="AA90" s="40"/>
      <c r="AB90" s="40"/>
      <c r="AC90" s="41"/>
      <c r="AD90" s="40"/>
      <c r="AE90" s="41"/>
      <c r="AF90" s="40"/>
      <c r="AG90" s="40"/>
      <c r="AH90" s="40"/>
      <c r="AI90" s="40"/>
      <c r="AJ90" s="41"/>
      <c r="AK90" s="41"/>
      <c r="AL90" s="42"/>
      <c r="AM90" s="41"/>
      <c r="AN90" s="41"/>
      <c r="AO90" s="41"/>
      <c r="AP90" s="42"/>
      <c r="AQ90" s="41"/>
      <c r="AR90" s="41"/>
      <c r="AS90" s="41"/>
      <c r="AT90" s="42"/>
      <c r="AU90" s="41"/>
      <c r="AV90" s="41"/>
      <c r="AW90" s="41"/>
      <c r="AX90" s="41"/>
      <c r="AY90" s="43"/>
    </row>
    <row r="91" spans="2:51" ht="21.75" customHeight="1">
      <c r="B91" s="35"/>
      <c r="C91" s="40"/>
      <c r="D91" s="41"/>
      <c r="E91" s="40"/>
      <c r="F91" s="41"/>
      <c r="G91" s="40"/>
      <c r="H91" s="40"/>
      <c r="I91" s="41"/>
      <c r="J91" s="40"/>
      <c r="K91" s="41"/>
      <c r="L91" s="40"/>
      <c r="M91" s="40"/>
      <c r="N91" s="41"/>
      <c r="O91" s="40"/>
      <c r="P91" s="41"/>
      <c r="Q91" s="40"/>
      <c r="R91" s="40"/>
      <c r="S91" s="41"/>
      <c r="T91" s="40"/>
      <c r="U91" s="41"/>
      <c r="V91" s="40"/>
      <c r="W91" s="40"/>
      <c r="X91" s="41"/>
      <c r="Y91" s="40"/>
      <c r="Z91" s="41"/>
      <c r="AA91" s="40"/>
      <c r="AB91" s="40"/>
      <c r="AC91" s="41"/>
      <c r="AD91" s="40"/>
      <c r="AE91" s="41"/>
      <c r="AF91" s="40"/>
      <c r="AG91" s="40"/>
      <c r="AH91" s="40"/>
      <c r="AI91" s="40"/>
      <c r="AJ91" s="41"/>
      <c r="AK91" s="41"/>
      <c r="AL91" s="42"/>
      <c r="AM91" s="41"/>
      <c r="AN91" s="41"/>
      <c r="AO91" s="41"/>
      <c r="AP91" s="42"/>
      <c r="AQ91" s="41"/>
      <c r="AR91" s="41"/>
      <c r="AS91" s="41"/>
      <c r="AT91" s="42"/>
      <c r="AU91" s="41"/>
      <c r="AV91" s="41"/>
      <c r="AW91" s="41"/>
      <c r="AX91" s="41"/>
      <c r="AY91" s="43"/>
    </row>
    <row r="92" spans="2:51" ht="21.75" customHeight="1">
      <c r="B92" s="35"/>
      <c r="C92" s="40"/>
      <c r="D92" s="41"/>
      <c r="E92" s="40"/>
      <c r="F92" s="41"/>
      <c r="G92" s="40"/>
      <c r="H92" s="40"/>
      <c r="I92" s="41"/>
      <c r="J92" s="40"/>
      <c r="K92" s="41"/>
      <c r="L92" s="40"/>
      <c r="M92" s="40"/>
      <c r="N92" s="41"/>
      <c r="O92" s="40"/>
      <c r="P92" s="41"/>
      <c r="Q92" s="40"/>
      <c r="R92" s="40"/>
      <c r="S92" s="41"/>
      <c r="T92" s="40"/>
      <c r="U92" s="41"/>
      <c r="V92" s="40"/>
      <c r="W92" s="40"/>
      <c r="X92" s="41"/>
      <c r="Y92" s="40"/>
      <c r="Z92" s="41"/>
      <c r="AA92" s="40"/>
      <c r="AB92" s="40"/>
      <c r="AC92" s="41"/>
      <c r="AD92" s="40"/>
      <c r="AE92" s="41"/>
      <c r="AF92" s="40"/>
      <c r="AG92" s="40"/>
      <c r="AH92" s="40"/>
      <c r="AI92" s="40"/>
      <c r="AJ92" s="41"/>
      <c r="AK92" s="41"/>
      <c r="AL92" s="42"/>
      <c r="AM92" s="41"/>
      <c r="AN92" s="41"/>
      <c r="AO92" s="41"/>
      <c r="AP92" s="42"/>
      <c r="AQ92" s="41"/>
      <c r="AR92" s="41"/>
      <c r="AS92" s="41"/>
      <c r="AT92" s="42"/>
      <c r="AU92" s="41"/>
      <c r="AV92" s="41"/>
      <c r="AW92" s="41"/>
      <c r="AX92" s="41"/>
      <c r="AY92" s="43"/>
    </row>
    <row r="93" spans="2:51" ht="21.75" customHeight="1">
      <c r="B93" s="35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40"/>
      <c r="AJ93" s="41"/>
      <c r="AK93" s="41"/>
      <c r="AL93" s="42"/>
      <c r="AM93" s="41"/>
      <c r="AN93" s="41"/>
      <c r="AO93" s="41"/>
      <c r="AP93" s="42"/>
      <c r="AQ93" s="41"/>
      <c r="AR93" s="41"/>
      <c r="AS93" s="41"/>
      <c r="AT93" s="42"/>
      <c r="AU93" s="41"/>
      <c r="AV93" s="42"/>
      <c r="AW93" s="42"/>
      <c r="AX93" s="42"/>
      <c r="AY93" s="43"/>
    </row>
    <row r="94" spans="2:51" ht="21.75" customHeight="1">
      <c r="B94" s="35"/>
      <c r="C94" s="40"/>
      <c r="D94" s="41"/>
      <c r="E94" s="40"/>
      <c r="F94" s="41"/>
      <c r="G94" s="40"/>
      <c r="H94" s="40"/>
      <c r="I94" s="41"/>
      <c r="J94" s="40"/>
      <c r="K94" s="41"/>
      <c r="L94" s="40"/>
      <c r="M94" s="40"/>
      <c r="N94" s="41"/>
      <c r="O94" s="40"/>
      <c r="P94" s="41"/>
      <c r="Q94" s="40"/>
      <c r="R94" s="40"/>
      <c r="S94" s="41"/>
      <c r="T94" s="40"/>
      <c r="U94" s="41"/>
      <c r="V94" s="40"/>
      <c r="W94" s="40"/>
      <c r="X94" s="41"/>
      <c r="Y94" s="40"/>
      <c r="Z94" s="41"/>
      <c r="AA94" s="40"/>
      <c r="AB94" s="40"/>
      <c r="AC94" s="41"/>
      <c r="AD94" s="40"/>
      <c r="AE94" s="41"/>
      <c r="AF94" s="40"/>
      <c r="AG94" s="40"/>
      <c r="AH94" s="40"/>
      <c r="AI94" s="40"/>
      <c r="AJ94" s="41"/>
      <c r="AK94" s="41"/>
      <c r="AL94" s="42"/>
      <c r="AM94" s="41"/>
      <c r="AN94" s="41"/>
      <c r="AO94" s="41"/>
      <c r="AP94" s="42"/>
      <c r="AQ94" s="41"/>
      <c r="AR94" s="41"/>
      <c r="AS94" s="41"/>
      <c r="AT94" s="42"/>
      <c r="AU94" s="41"/>
      <c r="AV94" s="41"/>
      <c r="AW94" s="41"/>
      <c r="AX94" s="41"/>
      <c r="AY94" s="43"/>
    </row>
    <row r="95" spans="2:51" ht="21.75" customHeight="1">
      <c r="B95" s="35"/>
      <c r="C95" s="40"/>
      <c r="D95" s="41"/>
      <c r="E95" s="40"/>
      <c r="F95" s="41"/>
      <c r="G95" s="40"/>
      <c r="H95" s="40"/>
      <c r="I95" s="41"/>
      <c r="J95" s="40"/>
      <c r="K95" s="41"/>
      <c r="L95" s="40"/>
      <c r="M95" s="40"/>
      <c r="N95" s="41"/>
      <c r="O95" s="40"/>
      <c r="P95" s="41"/>
      <c r="Q95" s="40"/>
      <c r="R95" s="40"/>
      <c r="S95" s="41"/>
      <c r="T95" s="40"/>
      <c r="U95" s="41"/>
      <c r="V95" s="40"/>
      <c r="W95" s="40"/>
      <c r="X95" s="41"/>
      <c r="Y95" s="40"/>
      <c r="Z95" s="41"/>
      <c r="AA95" s="40"/>
      <c r="AB95" s="40"/>
      <c r="AC95" s="41"/>
      <c r="AD95" s="40"/>
      <c r="AE95" s="41"/>
      <c r="AF95" s="40"/>
      <c r="AG95" s="40"/>
      <c r="AH95" s="40"/>
      <c r="AI95" s="40"/>
      <c r="AJ95" s="41"/>
      <c r="AK95" s="41"/>
      <c r="AL95" s="42"/>
      <c r="AM95" s="41"/>
      <c r="AN95" s="41"/>
      <c r="AO95" s="41"/>
      <c r="AP95" s="42"/>
      <c r="AQ95" s="41"/>
      <c r="AR95" s="41"/>
      <c r="AS95" s="41"/>
      <c r="AT95" s="42"/>
      <c r="AU95" s="41"/>
      <c r="AV95" s="41"/>
      <c r="AW95" s="41"/>
      <c r="AX95" s="41"/>
      <c r="AY95" s="43"/>
    </row>
    <row r="96" spans="2:51" ht="21.75" customHeight="1">
      <c r="B96" s="35"/>
      <c r="C96" s="40"/>
      <c r="D96" s="41"/>
      <c r="E96" s="40"/>
      <c r="F96" s="41"/>
      <c r="G96" s="40"/>
      <c r="H96" s="40"/>
      <c r="I96" s="41"/>
      <c r="J96" s="40"/>
      <c r="K96" s="41"/>
      <c r="L96" s="40"/>
      <c r="M96" s="40"/>
      <c r="N96" s="41"/>
      <c r="O96" s="40"/>
      <c r="P96" s="41"/>
      <c r="Q96" s="40"/>
      <c r="R96" s="40"/>
      <c r="S96" s="41"/>
      <c r="T96" s="40"/>
      <c r="U96" s="41"/>
      <c r="V96" s="40"/>
      <c r="W96" s="40"/>
      <c r="X96" s="41"/>
      <c r="Y96" s="40"/>
      <c r="Z96" s="41"/>
      <c r="AA96" s="40"/>
      <c r="AB96" s="40"/>
      <c r="AC96" s="41"/>
      <c r="AD96" s="40"/>
      <c r="AE96" s="41"/>
      <c r="AF96" s="40"/>
      <c r="AG96" s="40"/>
      <c r="AH96" s="40"/>
      <c r="AI96" s="40"/>
      <c r="AJ96" s="41"/>
      <c r="AK96" s="41"/>
      <c r="AL96" s="42"/>
      <c r="AM96" s="41"/>
      <c r="AN96" s="41"/>
      <c r="AO96" s="41"/>
      <c r="AP96" s="42"/>
      <c r="AQ96" s="41"/>
      <c r="AR96" s="41"/>
      <c r="AS96" s="41"/>
      <c r="AT96" s="42"/>
      <c r="AU96" s="41"/>
      <c r="AV96" s="41"/>
      <c r="AW96" s="41"/>
      <c r="AX96" s="41"/>
      <c r="AY96" s="43"/>
    </row>
    <row r="97" spans="2:51" ht="21.75" customHeight="1">
      <c r="B97" s="35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40"/>
      <c r="AJ97" s="41"/>
      <c r="AK97" s="41"/>
      <c r="AL97" s="42"/>
      <c r="AM97" s="41"/>
      <c r="AN97" s="41"/>
      <c r="AO97" s="41"/>
      <c r="AP97" s="42"/>
      <c r="AQ97" s="41"/>
      <c r="AR97" s="41"/>
      <c r="AS97" s="41"/>
      <c r="AT97" s="42"/>
      <c r="AU97" s="41"/>
      <c r="AV97" s="42"/>
      <c r="AW97" s="42"/>
      <c r="AX97" s="42"/>
      <c r="AY97" s="43"/>
    </row>
    <row r="98" spans="2:51" ht="21.75" customHeight="1">
      <c r="B98" s="35"/>
      <c r="C98" s="40"/>
      <c r="D98" s="41"/>
      <c r="E98" s="40"/>
      <c r="F98" s="41"/>
      <c r="G98" s="40"/>
      <c r="H98" s="40"/>
      <c r="I98" s="41"/>
      <c r="J98" s="40"/>
      <c r="K98" s="41"/>
      <c r="L98" s="40"/>
      <c r="M98" s="40"/>
      <c r="N98" s="41"/>
      <c r="O98" s="40"/>
      <c r="P98" s="41"/>
      <c r="Q98" s="40"/>
      <c r="R98" s="40"/>
      <c r="S98" s="41"/>
      <c r="T98" s="40"/>
      <c r="U98" s="41"/>
      <c r="V98" s="40"/>
      <c r="W98" s="40"/>
      <c r="X98" s="41"/>
      <c r="Y98" s="40"/>
      <c r="Z98" s="41"/>
      <c r="AA98" s="40"/>
      <c r="AB98" s="40"/>
      <c r="AC98" s="41"/>
      <c r="AD98" s="40"/>
      <c r="AE98" s="41"/>
      <c r="AF98" s="40"/>
      <c r="AG98" s="40"/>
      <c r="AH98" s="40"/>
      <c r="AI98" s="40"/>
      <c r="AJ98" s="41"/>
      <c r="AK98" s="41"/>
      <c r="AL98" s="42"/>
      <c r="AM98" s="41"/>
      <c r="AN98" s="41"/>
      <c r="AO98" s="41"/>
      <c r="AP98" s="42"/>
      <c r="AQ98" s="41"/>
      <c r="AR98" s="41"/>
      <c r="AS98" s="41"/>
      <c r="AT98" s="42"/>
      <c r="AU98" s="41"/>
      <c r="AV98" s="41"/>
      <c r="AW98" s="41"/>
      <c r="AX98" s="41"/>
      <c r="AY98" s="43"/>
    </row>
    <row r="99" spans="2:51" ht="21.75" customHeight="1">
      <c r="B99" s="35"/>
      <c r="C99" s="40"/>
      <c r="D99" s="41"/>
      <c r="E99" s="40"/>
      <c r="F99" s="41"/>
      <c r="G99" s="40"/>
      <c r="H99" s="40"/>
      <c r="I99" s="41"/>
      <c r="J99" s="40"/>
      <c r="K99" s="41"/>
      <c r="L99" s="40"/>
      <c r="M99" s="40"/>
      <c r="N99" s="41"/>
      <c r="O99" s="40"/>
      <c r="P99" s="41"/>
      <c r="Q99" s="40"/>
      <c r="R99" s="40"/>
      <c r="S99" s="41"/>
      <c r="T99" s="40"/>
      <c r="U99" s="41"/>
      <c r="V99" s="40"/>
      <c r="W99" s="40"/>
      <c r="X99" s="41"/>
      <c r="Y99" s="40"/>
      <c r="Z99" s="41"/>
      <c r="AA99" s="40"/>
      <c r="AB99" s="40"/>
      <c r="AC99" s="41"/>
      <c r="AD99" s="40"/>
      <c r="AE99" s="41"/>
      <c r="AF99" s="40"/>
      <c r="AG99" s="40"/>
      <c r="AH99" s="40"/>
      <c r="AI99" s="40"/>
      <c r="AJ99" s="41"/>
      <c r="AK99" s="41"/>
      <c r="AL99" s="42"/>
      <c r="AM99" s="41"/>
      <c r="AN99" s="41"/>
      <c r="AO99" s="41"/>
      <c r="AP99" s="42"/>
      <c r="AQ99" s="41"/>
      <c r="AR99" s="41"/>
      <c r="AS99" s="41"/>
      <c r="AT99" s="42"/>
      <c r="AU99" s="41"/>
      <c r="AV99" s="41"/>
      <c r="AW99" s="41"/>
      <c r="AX99" s="41"/>
      <c r="AY99" s="43"/>
    </row>
    <row r="100" spans="2:51" ht="21.75" customHeight="1">
      <c r="B100" s="35"/>
      <c r="C100" s="40"/>
      <c r="D100" s="41"/>
      <c r="E100" s="40"/>
      <c r="F100" s="41"/>
      <c r="G100" s="40"/>
      <c r="H100" s="40"/>
      <c r="I100" s="41"/>
      <c r="J100" s="40"/>
      <c r="K100" s="41"/>
      <c r="L100" s="40"/>
      <c r="M100" s="40"/>
      <c r="N100" s="41"/>
      <c r="O100" s="40"/>
      <c r="P100" s="41"/>
      <c r="Q100" s="40"/>
      <c r="R100" s="40"/>
      <c r="S100" s="41"/>
      <c r="T100" s="40"/>
      <c r="U100" s="41"/>
      <c r="V100" s="40"/>
      <c r="W100" s="40"/>
      <c r="X100" s="41"/>
      <c r="Y100" s="40"/>
      <c r="Z100" s="41"/>
      <c r="AA100" s="40"/>
      <c r="AB100" s="40"/>
      <c r="AC100" s="41"/>
      <c r="AD100" s="40"/>
      <c r="AE100" s="41"/>
      <c r="AF100" s="40"/>
      <c r="AG100" s="40"/>
      <c r="AH100" s="40"/>
      <c r="AI100" s="40"/>
      <c r="AJ100" s="41"/>
      <c r="AK100" s="41"/>
      <c r="AL100" s="42"/>
      <c r="AM100" s="41"/>
      <c r="AN100" s="41"/>
      <c r="AO100" s="41"/>
      <c r="AP100" s="42"/>
      <c r="AQ100" s="41"/>
      <c r="AR100" s="41"/>
      <c r="AS100" s="41"/>
      <c r="AT100" s="42"/>
      <c r="AU100" s="41"/>
      <c r="AV100" s="41"/>
      <c r="AW100" s="41"/>
      <c r="AX100" s="41"/>
      <c r="AY100" s="43"/>
    </row>
    <row r="101" spans="2:51" ht="21.75" customHeight="1">
      <c r="B101" s="35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40"/>
      <c r="AJ101" s="41"/>
      <c r="AK101" s="41"/>
      <c r="AL101" s="42"/>
      <c r="AM101" s="41"/>
      <c r="AN101" s="41"/>
      <c r="AO101" s="41"/>
      <c r="AP101" s="42"/>
      <c r="AQ101" s="41"/>
      <c r="AR101" s="41"/>
      <c r="AS101" s="41"/>
      <c r="AT101" s="42"/>
      <c r="AU101" s="41"/>
      <c r="AV101" s="42"/>
      <c r="AW101" s="42"/>
      <c r="AX101" s="42"/>
      <c r="AY101" s="43"/>
    </row>
    <row r="102" spans="2:51" ht="21.75" customHeight="1">
      <c r="B102" s="35"/>
      <c r="C102" s="40"/>
      <c r="D102" s="41"/>
      <c r="E102" s="40"/>
      <c r="F102" s="41"/>
      <c r="G102" s="40"/>
      <c r="H102" s="40"/>
      <c r="I102" s="41"/>
      <c r="J102" s="40"/>
      <c r="K102" s="41"/>
      <c r="L102" s="40"/>
      <c r="M102" s="40"/>
      <c r="N102" s="41"/>
      <c r="O102" s="40"/>
      <c r="P102" s="41"/>
      <c r="Q102" s="40"/>
      <c r="R102" s="40"/>
      <c r="S102" s="41"/>
      <c r="T102" s="40"/>
      <c r="U102" s="41"/>
      <c r="V102" s="40"/>
      <c r="W102" s="40"/>
      <c r="X102" s="41"/>
      <c r="Y102" s="40"/>
      <c r="Z102" s="41"/>
      <c r="AA102" s="40"/>
      <c r="AB102" s="40"/>
      <c r="AC102" s="41"/>
      <c r="AD102" s="40"/>
      <c r="AE102" s="41"/>
      <c r="AF102" s="40"/>
      <c r="AG102" s="40"/>
      <c r="AH102" s="40"/>
      <c r="AI102" s="40"/>
      <c r="AJ102" s="41"/>
      <c r="AK102" s="41"/>
      <c r="AL102" s="42"/>
      <c r="AM102" s="41"/>
      <c r="AN102" s="41"/>
      <c r="AO102" s="41"/>
      <c r="AP102" s="42"/>
      <c r="AQ102" s="41"/>
      <c r="AR102" s="41"/>
      <c r="AS102" s="41"/>
      <c r="AT102" s="42"/>
      <c r="AU102" s="41"/>
      <c r="AV102" s="41"/>
      <c r="AW102" s="41"/>
      <c r="AX102" s="41"/>
      <c r="AY102" s="43"/>
    </row>
    <row r="103" spans="2:51" ht="21.75" customHeight="1">
      <c r="B103" s="35"/>
      <c r="C103" s="40"/>
      <c r="D103" s="41"/>
      <c r="E103" s="40"/>
      <c r="F103" s="41"/>
      <c r="G103" s="40"/>
      <c r="H103" s="40"/>
      <c r="I103" s="41"/>
      <c r="J103" s="40"/>
      <c r="K103" s="41"/>
      <c r="L103" s="40"/>
      <c r="M103" s="40"/>
      <c r="N103" s="41"/>
      <c r="O103" s="40"/>
      <c r="P103" s="41"/>
      <c r="Q103" s="40"/>
      <c r="R103" s="40"/>
      <c r="S103" s="41"/>
      <c r="T103" s="40"/>
      <c r="U103" s="41"/>
      <c r="V103" s="40"/>
      <c r="W103" s="40"/>
      <c r="X103" s="41"/>
      <c r="Y103" s="40"/>
      <c r="Z103" s="41"/>
      <c r="AA103" s="40"/>
      <c r="AB103" s="40"/>
      <c r="AC103" s="41"/>
      <c r="AD103" s="40"/>
      <c r="AE103" s="41"/>
      <c r="AF103" s="40"/>
      <c r="AG103" s="40"/>
      <c r="AH103" s="40"/>
      <c r="AI103" s="40"/>
      <c r="AJ103" s="41"/>
      <c r="AK103" s="41"/>
      <c r="AL103" s="42"/>
      <c r="AM103" s="41"/>
      <c r="AN103" s="41"/>
      <c r="AO103" s="41"/>
      <c r="AP103" s="42"/>
      <c r="AQ103" s="41"/>
      <c r="AR103" s="41"/>
      <c r="AS103" s="41"/>
      <c r="AT103" s="42"/>
      <c r="AU103" s="41"/>
      <c r="AV103" s="41"/>
      <c r="AW103" s="41"/>
      <c r="AX103" s="41"/>
      <c r="AY103" s="43"/>
    </row>
    <row r="104" spans="2:51" ht="21.75" customHeight="1">
      <c r="B104" s="35"/>
      <c r="C104" s="40"/>
      <c r="D104" s="41"/>
      <c r="E104" s="40"/>
      <c r="F104" s="41"/>
      <c r="G104" s="40"/>
      <c r="H104" s="40"/>
      <c r="I104" s="41"/>
      <c r="J104" s="40"/>
      <c r="K104" s="41"/>
      <c r="L104" s="40"/>
      <c r="M104" s="40"/>
      <c r="N104" s="41"/>
      <c r="O104" s="40"/>
      <c r="P104" s="41"/>
      <c r="Q104" s="40"/>
      <c r="R104" s="40"/>
      <c r="S104" s="41"/>
      <c r="T104" s="40"/>
      <c r="U104" s="41"/>
      <c r="V104" s="40"/>
      <c r="W104" s="40"/>
      <c r="X104" s="41"/>
      <c r="Y104" s="40"/>
      <c r="Z104" s="41"/>
      <c r="AA104" s="40"/>
      <c r="AB104" s="40"/>
      <c r="AC104" s="41"/>
      <c r="AD104" s="40"/>
      <c r="AE104" s="41"/>
      <c r="AF104" s="40"/>
      <c r="AG104" s="40"/>
      <c r="AH104" s="40"/>
      <c r="AI104" s="40"/>
      <c r="AJ104" s="41"/>
      <c r="AK104" s="41"/>
      <c r="AL104" s="42"/>
      <c r="AM104" s="41"/>
      <c r="AN104" s="41"/>
      <c r="AO104" s="41"/>
      <c r="AP104" s="42"/>
      <c r="AQ104" s="41"/>
      <c r="AR104" s="41"/>
      <c r="AS104" s="41"/>
      <c r="AT104" s="42"/>
      <c r="AU104" s="41"/>
      <c r="AV104" s="41"/>
      <c r="AW104" s="41"/>
      <c r="AX104" s="41"/>
      <c r="AY104" s="43"/>
    </row>
    <row r="105" spans="2:51" ht="21.75" customHeight="1">
      <c r="B105" s="35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40"/>
      <c r="AJ105" s="41"/>
      <c r="AK105" s="41"/>
      <c r="AL105" s="42"/>
      <c r="AM105" s="41"/>
      <c r="AN105" s="41"/>
      <c r="AO105" s="41"/>
      <c r="AP105" s="42"/>
      <c r="AQ105" s="41"/>
      <c r="AR105" s="41"/>
      <c r="AS105" s="41"/>
      <c r="AT105" s="42"/>
      <c r="AU105" s="41"/>
      <c r="AV105" s="42"/>
      <c r="AW105" s="42"/>
      <c r="AX105" s="42"/>
      <c r="AY105" s="43"/>
    </row>
    <row r="106" spans="2:51" ht="21.75" customHeight="1">
      <c r="B106" s="35"/>
      <c r="C106" s="40"/>
      <c r="D106" s="41"/>
      <c r="E106" s="40"/>
      <c r="F106" s="41"/>
      <c r="G106" s="40"/>
      <c r="H106" s="40"/>
      <c r="I106" s="41"/>
      <c r="J106" s="40"/>
      <c r="K106" s="41"/>
      <c r="L106" s="40"/>
      <c r="M106" s="40"/>
      <c r="N106" s="41"/>
      <c r="O106" s="40"/>
      <c r="P106" s="41"/>
      <c r="Q106" s="40"/>
      <c r="R106" s="40"/>
      <c r="S106" s="41"/>
      <c r="T106" s="40"/>
      <c r="U106" s="41"/>
      <c r="V106" s="40"/>
      <c r="W106" s="40"/>
      <c r="X106" s="41"/>
      <c r="Y106" s="40"/>
      <c r="Z106" s="41"/>
      <c r="AA106" s="40"/>
      <c r="AB106" s="40"/>
      <c r="AC106" s="41"/>
      <c r="AD106" s="40"/>
      <c r="AE106" s="41"/>
      <c r="AF106" s="40"/>
      <c r="AG106" s="40"/>
      <c r="AH106" s="40"/>
      <c r="AI106" s="40"/>
      <c r="AJ106" s="41"/>
      <c r="AK106" s="41"/>
      <c r="AL106" s="42"/>
      <c r="AM106" s="41"/>
      <c r="AN106" s="41"/>
      <c r="AO106" s="41"/>
      <c r="AP106" s="42"/>
      <c r="AQ106" s="41"/>
      <c r="AR106" s="41"/>
      <c r="AS106" s="41"/>
      <c r="AT106" s="42"/>
      <c r="AU106" s="41"/>
      <c r="AV106" s="41"/>
      <c r="AW106" s="41"/>
      <c r="AX106" s="41"/>
      <c r="AY106" s="43"/>
    </row>
    <row r="107" spans="2:51" ht="21.75" customHeight="1">
      <c r="B107" s="35"/>
      <c r="C107" s="40"/>
      <c r="D107" s="41"/>
      <c r="E107" s="40"/>
      <c r="F107" s="41"/>
      <c r="G107" s="40"/>
      <c r="H107" s="40"/>
      <c r="I107" s="41"/>
      <c r="J107" s="40"/>
      <c r="K107" s="41"/>
      <c r="L107" s="40"/>
      <c r="M107" s="40"/>
      <c r="N107" s="41"/>
      <c r="O107" s="40"/>
      <c r="P107" s="41"/>
      <c r="Q107" s="40"/>
      <c r="R107" s="40"/>
      <c r="S107" s="41"/>
      <c r="T107" s="40"/>
      <c r="U107" s="41"/>
      <c r="V107" s="40"/>
      <c r="W107" s="40"/>
      <c r="X107" s="41"/>
      <c r="Y107" s="40"/>
      <c r="Z107" s="41"/>
      <c r="AA107" s="40"/>
      <c r="AB107" s="40"/>
      <c r="AC107" s="41"/>
      <c r="AD107" s="40"/>
      <c r="AE107" s="41"/>
      <c r="AF107" s="40"/>
      <c r="AG107" s="40"/>
      <c r="AH107" s="40"/>
      <c r="AI107" s="40"/>
      <c r="AJ107" s="41"/>
      <c r="AK107" s="41"/>
      <c r="AL107" s="42"/>
      <c r="AM107" s="41"/>
      <c r="AN107" s="41"/>
      <c r="AO107" s="41"/>
      <c r="AP107" s="42"/>
      <c r="AQ107" s="41"/>
      <c r="AR107" s="41"/>
      <c r="AS107" s="41"/>
      <c r="AT107" s="42"/>
      <c r="AU107" s="41"/>
      <c r="AV107" s="41"/>
      <c r="AW107" s="41"/>
      <c r="AX107" s="41"/>
      <c r="AY107" s="43"/>
    </row>
    <row r="108" spans="2:51" ht="21.75" customHeight="1">
      <c r="B108" s="35"/>
      <c r="C108" s="40"/>
      <c r="D108" s="41"/>
      <c r="E108" s="40"/>
      <c r="F108" s="41"/>
      <c r="G108" s="40"/>
      <c r="H108" s="40"/>
      <c r="I108" s="41"/>
      <c r="J108" s="40"/>
      <c r="K108" s="41"/>
      <c r="L108" s="40"/>
      <c r="M108" s="40"/>
      <c r="N108" s="41"/>
      <c r="O108" s="40"/>
      <c r="P108" s="41"/>
      <c r="Q108" s="40"/>
      <c r="R108" s="40"/>
      <c r="S108" s="41"/>
      <c r="T108" s="40"/>
      <c r="U108" s="41"/>
      <c r="V108" s="40"/>
      <c r="W108" s="40"/>
      <c r="X108" s="41"/>
      <c r="Y108" s="40"/>
      <c r="Z108" s="41"/>
      <c r="AA108" s="40"/>
      <c r="AB108" s="40"/>
      <c r="AC108" s="41"/>
      <c r="AD108" s="40"/>
      <c r="AE108" s="41"/>
      <c r="AF108" s="40"/>
      <c r="AG108" s="40"/>
      <c r="AH108" s="40"/>
      <c r="AI108" s="40"/>
      <c r="AJ108" s="41"/>
      <c r="AK108" s="41"/>
      <c r="AL108" s="42"/>
      <c r="AM108" s="41"/>
      <c r="AN108" s="41"/>
      <c r="AO108" s="41"/>
      <c r="AP108" s="42"/>
      <c r="AQ108" s="41"/>
      <c r="AR108" s="41"/>
      <c r="AS108" s="41"/>
      <c r="AT108" s="42"/>
      <c r="AU108" s="41"/>
      <c r="AV108" s="41"/>
      <c r="AW108" s="41"/>
      <c r="AX108" s="41"/>
      <c r="AY108" s="43"/>
    </row>
    <row r="109" spans="2:51" ht="21.75" customHeight="1">
      <c r="B109" s="35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40"/>
      <c r="AJ109" s="41"/>
      <c r="AK109" s="41"/>
      <c r="AL109" s="42"/>
      <c r="AM109" s="41"/>
      <c r="AN109" s="41"/>
      <c r="AO109" s="41"/>
      <c r="AP109" s="42"/>
      <c r="AQ109" s="41"/>
      <c r="AR109" s="41"/>
      <c r="AS109" s="41"/>
      <c r="AT109" s="42"/>
      <c r="AU109" s="41"/>
      <c r="AV109" s="42"/>
      <c r="AW109" s="42"/>
      <c r="AX109" s="42"/>
      <c r="AY109" s="43"/>
    </row>
    <row r="110" spans="2:51" ht="21.75" customHeight="1">
      <c r="B110" s="35"/>
      <c r="C110" s="40"/>
      <c r="D110" s="41"/>
      <c r="E110" s="40"/>
      <c r="F110" s="41"/>
      <c r="G110" s="40"/>
      <c r="H110" s="40"/>
      <c r="I110" s="41"/>
      <c r="J110" s="40"/>
      <c r="K110" s="41"/>
      <c r="L110" s="40"/>
      <c r="M110" s="40"/>
      <c r="N110" s="41"/>
      <c r="O110" s="40"/>
      <c r="P110" s="41"/>
      <c r="Q110" s="40"/>
      <c r="R110" s="40"/>
      <c r="S110" s="41"/>
      <c r="T110" s="40"/>
      <c r="U110" s="41"/>
      <c r="V110" s="40"/>
      <c r="W110" s="40"/>
      <c r="X110" s="41"/>
      <c r="Y110" s="40"/>
      <c r="Z110" s="41"/>
      <c r="AA110" s="40"/>
      <c r="AB110" s="40"/>
      <c r="AC110" s="41"/>
      <c r="AD110" s="40"/>
      <c r="AE110" s="41"/>
      <c r="AF110" s="40"/>
      <c r="AG110" s="40"/>
      <c r="AH110" s="40"/>
      <c r="AI110" s="40"/>
      <c r="AJ110" s="41"/>
      <c r="AK110" s="41"/>
      <c r="AL110" s="42"/>
      <c r="AM110" s="41"/>
      <c r="AN110" s="41"/>
      <c r="AO110" s="41"/>
      <c r="AP110" s="42"/>
      <c r="AQ110" s="41"/>
      <c r="AR110" s="41"/>
      <c r="AS110" s="41"/>
      <c r="AT110" s="42"/>
      <c r="AU110" s="41"/>
      <c r="AV110" s="41"/>
      <c r="AW110" s="41"/>
      <c r="AX110" s="41"/>
      <c r="AY110" s="43"/>
    </row>
    <row r="111" spans="2:51" ht="21.75" customHeight="1">
      <c r="B111" s="35"/>
      <c r="C111" s="40"/>
      <c r="D111" s="41"/>
      <c r="E111" s="40"/>
      <c r="F111" s="41"/>
      <c r="G111" s="40"/>
      <c r="H111" s="40"/>
      <c r="I111" s="41"/>
      <c r="J111" s="40"/>
      <c r="K111" s="41"/>
      <c r="L111" s="40"/>
      <c r="M111" s="40"/>
      <c r="N111" s="41"/>
      <c r="O111" s="40"/>
      <c r="P111" s="41"/>
      <c r="Q111" s="40"/>
      <c r="R111" s="40"/>
      <c r="S111" s="41"/>
      <c r="T111" s="40"/>
      <c r="U111" s="41"/>
      <c r="V111" s="40"/>
      <c r="W111" s="40"/>
      <c r="X111" s="41"/>
      <c r="Y111" s="40"/>
      <c r="Z111" s="41"/>
      <c r="AA111" s="40"/>
      <c r="AB111" s="40"/>
      <c r="AC111" s="41"/>
      <c r="AD111" s="40"/>
      <c r="AE111" s="41"/>
      <c r="AF111" s="40"/>
      <c r="AG111" s="40"/>
      <c r="AH111" s="40"/>
      <c r="AI111" s="40"/>
      <c r="AJ111" s="41"/>
      <c r="AK111" s="41"/>
      <c r="AL111" s="42"/>
      <c r="AM111" s="41"/>
      <c r="AN111" s="41"/>
      <c r="AO111" s="41"/>
      <c r="AP111" s="42"/>
      <c r="AQ111" s="41"/>
      <c r="AR111" s="41"/>
      <c r="AS111" s="41"/>
      <c r="AT111" s="42"/>
      <c r="AU111" s="41"/>
      <c r="AV111" s="41"/>
      <c r="AW111" s="41"/>
      <c r="AX111" s="41"/>
      <c r="AY111" s="43"/>
    </row>
    <row r="112" spans="2:51" ht="21.75" customHeight="1">
      <c r="B112" s="35"/>
      <c r="C112" s="40"/>
      <c r="D112" s="41"/>
      <c r="E112" s="40"/>
      <c r="F112" s="41"/>
      <c r="G112" s="40"/>
      <c r="H112" s="40"/>
      <c r="I112" s="41"/>
      <c r="J112" s="40"/>
      <c r="K112" s="41"/>
      <c r="L112" s="40"/>
      <c r="M112" s="40"/>
      <c r="N112" s="41"/>
      <c r="O112" s="40"/>
      <c r="P112" s="41"/>
      <c r="Q112" s="40"/>
      <c r="R112" s="40"/>
      <c r="S112" s="41"/>
      <c r="T112" s="40"/>
      <c r="U112" s="41"/>
      <c r="V112" s="40"/>
      <c r="W112" s="40"/>
      <c r="X112" s="41"/>
      <c r="Y112" s="40"/>
      <c r="Z112" s="41"/>
      <c r="AA112" s="40"/>
      <c r="AB112" s="40"/>
      <c r="AC112" s="41"/>
      <c r="AD112" s="40"/>
      <c r="AE112" s="41"/>
      <c r="AF112" s="40"/>
      <c r="AG112" s="40"/>
      <c r="AH112" s="40"/>
      <c r="AI112" s="40"/>
      <c r="AJ112" s="41"/>
      <c r="AK112" s="41"/>
      <c r="AL112" s="42"/>
      <c r="AM112" s="41"/>
      <c r="AN112" s="41"/>
      <c r="AO112" s="41"/>
      <c r="AP112" s="42"/>
      <c r="AQ112" s="41"/>
      <c r="AR112" s="41"/>
      <c r="AS112" s="41"/>
      <c r="AT112" s="42"/>
      <c r="AU112" s="41"/>
      <c r="AV112" s="41"/>
      <c r="AW112" s="41"/>
      <c r="AX112" s="41"/>
      <c r="AY112" s="43"/>
    </row>
    <row r="113" spans="2:51" ht="24.75" customHeight="1"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2"/>
      <c r="AH113" s="32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</row>
    <row r="114" spans="2:51" ht="24.75" customHeight="1"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</row>
    <row r="115" spans="2:51" ht="24.75" customHeight="1"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4"/>
      <c r="AJ115" s="36"/>
      <c r="AK115" s="36"/>
      <c r="AL115" s="36"/>
      <c r="AM115" s="37"/>
      <c r="AN115" s="36"/>
      <c r="AO115" s="36"/>
      <c r="AP115" s="36"/>
      <c r="AQ115" s="37"/>
      <c r="AR115" s="36"/>
      <c r="AS115" s="36"/>
      <c r="AT115" s="36"/>
      <c r="AU115" s="37"/>
      <c r="AV115" s="36"/>
      <c r="AW115" s="36"/>
      <c r="AX115" s="36"/>
      <c r="AY115" s="38"/>
    </row>
    <row r="116" spans="2:51" ht="24.75" customHeight="1"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4"/>
      <c r="AJ116" s="36"/>
      <c r="AK116" s="36"/>
      <c r="AL116" s="36"/>
      <c r="AM116" s="37"/>
      <c r="AN116" s="36"/>
      <c r="AO116" s="36"/>
      <c r="AP116" s="36"/>
      <c r="AQ116" s="37"/>
      <c r="AR116" s="36"/>
      <c r="AS116" s="36"/>
      <c r="AT116" s="36"/>
      <c r="AU116" s="37"/>
      <c r="AV116" s="36"/>
      <c r="AW116" s="36"/>
      <c r="AX116" s="36"/>
      <c r="AY116" s="38"/>
    </row>
    <row r="117" spans="2:51" ht="21.75" customHeight="1">
      <c r="B117" s="35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40"/>
      <c r="AJ117" s="41"/>
      <c r="AK117" s="41"/>
      <c r="AL117" s="42"/>
      <c r="AM117" s="41"/>
      <c r="AN117" s="41"/>
      <c r="AO117" s="41"/>
      <c r="AP117" s="42"/>
      <c r="AQ117" s="41"/>
      <c r="AR117" s="41"/>
      <c r="AS117" s="41"/>
      <c r="AT117" s="42"/>
      <c r="AU117" s="41"/>
      <c r="AV117" s="42"/>
      <c r="AW117" s="42"/>
      <c r="AX117" s="42"/>
      <c r="AY117" s="43"/>
    </row>
    <row r="118" spans="2:51" ht="21.75" customHeight="1">
      <c r="B118" s="35"/>
      <c r="C118" s="40"/>
      <c r="D118" s="41"/>
      <c r="E118" s="40"/>
      <c r="F118" s="41"/>
      <c r="G118" s="40"/>
      <c r="H118" s="40"/>
      <c r="I118" s="41"/>
      <c r="J118" s="40"/>
      <c r="K118" s="41"/>
      <c r="L118" s="40"/>
      <c r="M118" s="40"/>
      <c r="N118" s="41"/>
      <c r="O118" s="40"/>
      <c r="P118" s="41"/>
      <c r="Q118" s="40"/>
      <c r="R118" s="40"/>
      <c r="S118" s="41"/>
      <c r="T118" s="40"/>
      <c r="U118" s="41"/>
      <c r="V118" s="40"/>
      <c r="W118" s="40"/>
      <c r="X118" s="41"/>
      <c r="Y118" s="40"/>
      <c r="Z118" s="41"/>
      <c r="AA118" s="40"/>
      <c r="AB118" s="40"/>
      <c r="AC118" s="41"/>
      <c r="AD118" s="40"/>
      <c r="AE118" s="41"/>
      <c r="AF118" s="40"/>
      <c r="AG118" s="40"/>
      <c r="AH118" s="40"/>
      <c r="AI118" s="40"/>
      <c r="AJ118" s="41"/>
      <c r="AK118" s="41"/>
      <c r="AL118" s="42"/>
      <c r="AM118" s="41"/>
      <c r="AN118" s="41"/>
      <c r="AO118" s="41"/>
      <c r="AP118" s="42"/>
      <c r="AQ118" s="41"/>
      <c r="AR118" s="41"/>
      <c r="AS118" s="41"/>
      <c r="AT118" s="42"/>
      <c r="AU118" s="41"/>
      <c r="AV118" s="41"/>
      <c r="AW118" s="41"/>
      <c r="AX118" s="41"/>
      <c r="AY118" s="43"/>
    </row>
    <row r="119" spans="2:51" ht="21.75" customHeight="1">
      <c r="B119" s="35"/>
      <c r="C119" s="40"/>
      <c r="D119" s="41"/>
      <c r="E119" s="40"/>
      <c r="F119" s="41"/>
      <c r="G119" s="40"/>
      <c r="H119" s="40"/>
      <c r="I119" s="41"/>
      <c r="J119" s="40"/>
      <c r="K119" s="41"/>
      <c r="L119" s="40"/>
      <c r="M119" s="40"/>
      <c r="N119" s="41"/>
      <c r="O119" s="40"/>
      <c r="P119" s="41"/>
      <c r="Q119" s="40"/>
      <c r="R119" s="40"/>
      <c r="S119" s="41"/>
      <c r="T119" s="40"/>
      <c r="U119" s="41"/>
      <c r="V119" s="40"/>
      <c r="W119" s="40"/>
      <c r="X119" s="41"/>
      <c r="Y119" s="40"/>
      <c r="Z119" s="41"/>
      <c r="AA119" s="40"/>
      <c r="AB119" s="40"/>
      <c r="AC119" s="41"/>
      <c r="AD119" s="40"/>
      <c r="AE119" s="41"/>
      <c r="AF119" s="40"/>
      <c r="AG119" s="40"/>
      <c r="AH119" s="40"/>
      <c r="AI119" s="40"/>
      <c r="AJ119" s="41"/>
      <c r="AK119" s="41"/>
      <c r="AL119" s="42"/>
      <c r="AM119" s="41"/>
      <c r="AN119" s="41"/>
      <c r="AO119" s="41"/>
      <c r="AP119" s="42"/>
      <c r="AQ119" s="41"/>
      <c r="AR119" s="41"/>
      <c r="AS119" s="41"/>
      <c r="AT119" s="42"/>
      <c r="AU119" s="41"/>
      <c r="AV119" s="41"/>
      <c r="AW119" s="41"/>
      <c r="AX119" s="41"/>
      <c r="AY119" s="43"/>
    </row>
    <row r="120" spans="2:51" ht="21.75" customHeight="1">
      <c r="B120" s="35"/>
      <c r="C120" s="40"/>
      <c r="D120" s="41"/>
      <c r="E120" s="40"/>
      <c r="F120" s="41"/>
      <c r="G120" s="40"/>
      <c r="H120" s="40"/>
      <c r="I120" s="41"/>
      <c r="J120" s="40"/>
      <c r="K120" s="41"/>
      <c r="L120" s="40"/>
      <c r="M120" s="40"/>
      <c r="N120" s="41"/>
      <c r="O120" s="40"/>
      <c r="P120" s="41"/>
      <c r="Q120" s="40"/>
      <c r="R120" s="40"/>
      <c r="S120" s="41"/>
      <c r="T120" s="40"/>
      <c r="U120" s="41"/>
      <c r="V120" s="40"/>
      <c r="W120" s="40"/>
      <c r="X120" s="41"/>
      <c r="Y120" s="40"/>
      <c r="Z120" s="41"/>
      <c r="AA120" s="40"/>
      <c r="AB120" s="40"/>
      <c r="AC120" s="41"/>
      <c r="AD120" s="40"/>
      <c r="AE120" s="41"/>
      <c r="AF120" s="40"/>
      <c r="AG120" s="40"/>
      <c r="AH120" s="40"/>
      <c r="AI120" s="40"/>
      <c r="AJ120" s="41"/>
      <c r="AK120" s="41"/>
      <c r="AL120" s="42"/>
      <c r="AM120" s="41"/>
      <c r="AN120" s="41"/>
      <c r="AO120" s="41"/>
      <c r="AP120" s="42"/>
      <c r="AQ120" s="41"/>
      <c r="AR120" s="41"/>
      <c r="AS120" s="41"/>
      <c r="AT120" s="42"/>
      <c r="AU120" s="41"/>
      <c r="AV120" s="41"/>
      <c r="AW120" s="41"/>
      <c r="AX120" s="41"/>
      <c r="AY120" s="43"/>
    </row>
    <row r="121" spans="2:51" ht="21.75" customHeight="1">
      <c r="B121" s="35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40"/>
      <c r="AJ121" s="41"/>
      <c r="AK121" s="41"/>
      <c r="AL121" s="42"/>
      <c r="AM121" s="41"/>
      <c r="AN121" s="41"/>
      <c r="AO121" s="41"/>
      <c r="AP121" s="42"/>
      <c r="AQ121" s="41"/>
      <c r="AR121" s="41"/>
      <c r="AS121" s="41"/>
      <c r="AT121" s="42"/>
      <c r="AU121" s="41"/>
      <c r="AV121" s="42"/>
      <c r="AW121" s="42"/>
      <c r="AX121" s="42"/>
      <c r="AY121" s="43"/>
    </row>
    <row r="122" spans="2:51" ht="21.75" customHeight="1">
      <c r="B122" s="35"/>
      <c r="C122" s="40"/>
      <c r="D122" s="41"/>
      <c r="E122" s="40"/>
      <c r="F122" s="41"/>
      <c r="G122" s="40"/>
      <c r="H122" s="40"/>
      <c r="I122" s="41"/>
      <c r="J122" s="40"/>
      <c r="K122" s="41"/>
      <c r="L122" s="40"/>
      <c r="M122" s="40"/>
      <c r="N122" s="41"/>
      <c r="O122" s="40"/>
      <c r="P122" s="41"/>
      <c r="Q122" s="40"/>
      <c r="R122" s="40"/>
      <c r="S122" s="41"/>
      <c r="T122" s="40"/>
      <c r="U122" s="41"/>
      <c r="V122" s="40"/>
      <c r="W122" s="40"/>
      <c r="X122" s="41"/>
      <c r="Y122" s="40"/>
      <c r="Z122" s="41"/>
      <c r="AA122" s="40"/>
      <c r="AB122" s="40"/>
      <c r="AC122" s="41"/>
      <c r="AD122" s="40"/>
      <c r="AE122" s="41"/>
      <c r="AF122" s="40"/>
      <c r="AG122" s="40"/>
      <c r="AH122" s="40"/>
      <c r="AI122" s="40"/>
      <c r="AJ122" s="41"/>
      <c r="AK122" s="41"/>
      <c r="AL122" s="42"/>
      <c r="AM122" s="41"/>
      <c r="AN122" s="41"/>
      <c r="AO122" s="41"/>
      <c r="AP122" s="42"/>
      <c r="AQ122" s="41"/>
      <c r="AR122" s="41"/>
      <c r="AS122" s="41"/>
      <c r="AT122" s="42"/>
      <c r="AU122" s="41"/>
      <c r="AV122" s="41"/>
      <c r="AW122" s="41"/>
      <c r="AX122" s="41"/>
      <c r="AY122" s="43"/>
    </row>
    <row r="123" spans="2:51" ht="21.75" customHeight="1">
      <c r="B123" s="35"/>
      <c r="C123" s="40"/>
      <c r="D123" s="41"/>
      <c r="E123" s="40"/>
      <c r="F123" s="41"/>
      <c r="G123" s="40"/>
      <c r="H123" s="40"/>
      <c r="I123" s="41"/>
      <c r="J123" s="40"/>
      <c r="K123" s="41"/>
      <c r="L123" s="40"/>
      <c r="M123" s="40"/>
      <c r="N123" s="41"/>
      <c r="O123" s="40"/>
      <c r="P123" s="41"/>
      <c r="Q123" s="40"/>
      <c r="R123" s="40"/>
      <c r="S123" s="41"/>
      <c r="T123" s="40"/>
      <c r="U123" s="41"/>
      <c r="V123" s="40"/>
      <c r="W123" s="40"/>
      <c r="X123" s="41"/>
      <c r="Y123" s="40"/>
      <c r="Z123" s="41"/>
      <c r="AA123" s="40"/>
      <c r="AB123" s="40"/>
      <c r="AC123" s="41"/>
      <c r="AD123" s="40"/>
      <c r="AE123" s="41"/>
      <c r="AF123" s="40"/>
      <c r="AG123" s="40"/>
      <c r="AH123" s="40"/>
      <c r="AI123" s="40"/>
      <c r="AJ123" s="41"/>
      <c r="AK123" s="41"/>
      <c r="AL123" s="42"/>
      <c r="AM123" s="41"/>
      <c r="AN123" s="41"/>
      <c r="AO123" s="41"/>
      <c r="AP123" s="42"/>
      <c r="AQ123" s="41"/>
      <c r="AR123" s="41"/>
      <c r="AS123" s="41"/>
      <c r="AT123" s="42"/>
      <c r="AU123" s="41"/>
      <c r="AV123" s="41"/>
      <c r="AW123" s="41"/>
      <c r="AX123" s="41"/>
      <c r="AY123" s="43"/>
    </row>
    <row r="124" spans="2:51" ht="21.75" customHeight="1">
      <c r="B124" s="35"/>
      <c r="C124" s="40"/>
      <c r="D124" s="41"/>
      <c r="E124" s="40"/>
      <c r="F124" s="41"/>
      <c r="G124" s="40"/>
      <c r="H124" s="40"/>
      <c r="I124" s="41"/>
      <c r="J124" s="40"/>
      <c r="K124" s="41"/>
      <c r="L124" s="40"/>
      <c r="M124" s="40"/>
      <c r="N124" s="41"/>
      <c r="O124" s="40"/>
      <c r="P124" s="41"/>
      <c r="Q124" s="40"/>
      <c r="R124" s="40"/>
      <c r="S124" s="41"/>
      <c r="T124" s="40"/>
      <c r="U124" s="41"/>
      <c r="V124" s="40"/>
      <c r="W124" s="40"/>
      <c r="X124" s="41"/>
      <c r="Y124" s="40"/>
      <c r="Z124" s="41"/>
      <c r="AA124" s="40"/>
      <c r="AB124" s="40"/>
      <c r="AC124" s="41"/>
      <c r="AD124" s="40"/>
      <c r="AE124" s="41"/>
      <c r="AF124" s="40"/>
      <c r="AG124" s="40"/>
      <c r="AH124" s="40"/>
      <c r="AI124" s="40"/>
      <c r="AJ124" s="41"/>
      <c r="AK124" s="41"/>
      <c r="AL124" s="42"/>
      <c r="AM124" s="41"/>
      <c r="AN124" s="41"/>
      <c r="AO124" s="41"/>
      <c r="AP124" s="42"/>
      <c r="AQ124" s="41"/>
      <c r="AR124" s="41"/>
      <c r="AS124" s="41"/>
      <c r="AT124" s="42"/>
      <c r="AU124" s="41"/>
      <c r="AV124" s="41"/>
      <c r="AW124" s="41"/>
      <c r="AX124" s="41"/>
      <c r="AY124" s="43"/>
    </row>
    <row r="125" spans="2:51" ht="21.75" customHeight="1">
      <c r="B125" s="35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40"/>
      <c r="AJ125" s="41"/>
      <c r="AK125" s="41"/>
      <c r="AL125" s="42"/>
      <c r="AM125" s="41"/>
      <c r="AN125" s="41"/>
      <c r="AO125" s="41"/>
      <c r="AP125" s="42"/>
      <c r="AQ125" s="41"/>
      <c r="AR125" s="41"/>
      <c r="AS125" s="41"/>
      <c r="AT125" s="42"/>
      <c r="AU125" s="41"/>
      <c r="AV125" s="42"/>
      <c r="AW125" s="42"/>
      <c r="AX125" s="42"/>
      <c r="AY125" s="43"/>
    </row>
    <row r="126" spans="2:51" ht="21.75" customHeight="1">
      <c r="B126" s="35"/>
      <c r="C126" s="40"/>
      <c r="D126" s="41"/>
      <c r="E126" s="40"/>
      <c r="F126" s="41"/>
      <c r="G126" s="40"/>
      <c r="H126" s="40"/>
      <c r="I126" s="41"/>
      <c r="J126" s="40"/>
      <c r="K126" s="41"/>
      <c r="L126" s="40"/>
      <c r="M126" s="40"/>
      <c r="N126" s="41"/>
      <c r="O126" s="40"/>
      <c r="P126" s="41"/>
      <c r="Q126" s="40"/>
      <c r="R126" s="40"/>
      <c r="S126" s="41"/>
      <c r="T126" s="40"/>
      <c r="U126" s="41"/>
      <c r="V126" s="40"/>
      <c r="W126" s="40"/>
      <c r="X126" s="41"/>
      <c r="Y126" s="40"/>
      <c r="Z126" s="41"/>
      <c r="AA126" s="40"/>
      <c r="AB126" s="40"/>
      <c r="AC126" s="41"/>
      <c r="AD126" s="40"/>
      <c r="AE126" s="41"/>
      <c r="AF126" s="40"/>
      <c r="AG126" s="40"/>
      <c r="AH126" s="40"/>
      <c r="AI126" s="40"/>
      <c r="AJ126" s="41"/>
      <c r="AK126" s="41"/>
      <c r="AL126" s="42"/>
      <c r="AM126" s="41"/>
      <c r="AN126" s="41"/>
      <c r="AO126" s="41"/>
      <c r="AP126" s="42"/>
      <c r="AQ126" s="41"/>
      <c r="AR126" s="41"/>
      <c r="AS126" s="41"/>
      <c r="AT126" s="42"/>
      <c r="AU126" s="41"/>
      <c r="AV126" s="41"/>
      <c r="AW126" s="41"/>
      <c r="AX126" s="41"/>
      <c r="AY126" s="43"/>
    </row>
    <row r="127" spans="2:51" ht="21.75" customHeight="1">
      <c r="B127" s="35"/>
      <c r="C127" s="40"/>
      <c r="D127" s="41"/>
      <c r="E127" s="40"/>
      <c r="F127" s="41"/>
      <c r="G127" s="40"/>
      <c r="H127" s="40"/>
      <c r="I127" s="41"/>
      <c r="J127" s="40"/>
      <c r="K127" s="41"/>
      <c r="L127" s="40"/>
      <c r="M127" s="40"/>
      <c r="N127" s="41"/>
      <c r="O127" s="40"/>
      <c r="P127" s="41"/>
      <c r="Q127" s="40"/>
      <c r="R127" s="40"/>
      <c r="S127" s="41"/>
      <c r="T127" s="40"/>
      <c r="U127" s="41"/>
      <c r="V127" s="40"/>
      <c r="W127" s="40"/>
      <c r="X127" s="41"/>
      <c r="Y127" s="40"/>
      <c r="Z127" s="41"/>
      <c r="AA127" s="40"/>
      <c r="AB127" s="40"/>
      <c r="AC127" s="41"/>
      <c r="AD127" s="40"/>
      <c r="AE127" s="41"/>
      <c r="AF127" s="40"/>
      <c r="AG127" s="40"/>
      <c r="AH127" s="40"/>
      <c r="AI127" s="40"/>
      <c r="AJ127" s="41"/>
      <c r="AK127" s="41"/>
      <c r="AL127" s="42"/>
      <c r="AM127" s="41"/>
      <c r="AN127" s="41"/>
      <c r="AO127" s="41"/>
      <c r="AP127" s="42"/>
      <c r="AQ127" s="41"/>
      <c r="AR127" s="41"/>
      <c r="AS127" s="41"/>
      <c r="AT127" s="42"/>
      <c r="AU127" s="41"/>
      <c r="AV127" s="41"/>
      <c r="AW127" s="41"/>
      <c r="AX127" s="41"/>
      <c r="AY127" s="43"/>
    </row>
    <row r="128" spans="2:51" ht="21.75" customHeight="1">
      <c r="B128" s="35"/>
      <c r="C128" s="40"/>
      <c r="D128" s="41"/>
      <c r="E128" s="40"/>
      <c r="F128" s="41"/>
      <c r="G128" s="40"/>
      <c r="H128" s="40"/>
      <c r="I128" s="41"/>
      <c r="J128" s="40"/>
      <c r="K128" s="41"/>
      <c r="L128" s="40"/>
      <c r="M128" s="40"/>
      <c r="N128" s="41"/>
      <c r="O128" s="40"/>
      <c r="P128" s="41"/>
      <c r="Q128" s="40"/>
      <c r="R128" s="40"/>
      <c r="S128" s="41"/>
      <c r="T128" s="40"/>
      <c r="U128" s="41"/>
      <c r="V128" s="40"/>
      <c r="W128" s="40"/>
      <c r="X128" s="41"/>
      <c r="Y128" s="40"/>
      <c r="Z128" s="41"/>
      <c r="AA128" s="40"/>
      <c r="AB128" s="40"/>
      <c r="AC128" s="41"/>
      <c r="AD128" s="40"/>
      <c r="AE128" s="41"/>
      <c r="AF128" s="40"/>
      <c r="AG128" s="40"/>
      <c r="AH128" s="40"/>
      <c r="AI128" s="40"/>
      <c r="AJ128" s="41"/>
      <c r="AK128" s="41"/>
      <c r="AL128" s="42"/>
      <c r="AM128" s="41"/>
      <c r="AN128" s="41"/>
      <c r="AO128" s="41"/>
      <c r="AP128" s="42"/>
      <c r="AQ128" s="41"/>
      <c r="AR128" s="41"/>
      <c r="AS128" s="41"/>
      <c r="AT128" s="42"/>
      <c r="AU128" s="41"/>
      <c r="AV128" s="41"/>
      <c r="AW128" s="41"/>
      <c r="AX128" s="41"/>
      <c r="AY128" s="43"/>
    </row>
    <row r="129" spans="2:51" ht="21.75" customHeight="1">
      <c r="B129" s="35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40"/>
      <c r="AJ129" s="41"/>
      <c r="AK129" s="41"/>
      <c r="AL129" s="42"/>
      <c r="AM129" s="41"/>
      <c r="AN129" s="41"/>
      <c r="AO129" s="41"/>
      <c r="AP129" s="42"/>
      <c r="AQ129" s="41"/>
      <c r="AR129" s="41"/>
      <c r="AS129" s="41"/>
      <c r="AT129" s="42"/>
      <c r="AU129" s="41"/>
      <c r="AV129" s="42"/>
      <c r="AW129" s="42"/>
      <c r="AX129" s="42"/>
      <c r="AY129" s="43"/>
    </row>
    <row r="130" spans="2:51" ht="21.75" customHeight="1">
      <c r="B130" s="35"/>
      <c r="C130" s="40"/>
      <c r="D130" s="41"/>
      <c r="E130" s="40"/>
      <c r="F130" s="41"/>
      <c r="G130" s="40"/>
      <c r="H130" s="40"/>
      <c r="I130" s="41"/>
      <c r="J130" s="40"/>
      <c r="K130" s="41"/>
      <c r="L130" s="40"/>
      <c r="M130" s="40"/>
      <c r="N130" s="41"/>
      <c r="O130" s="40"/>
      <c r="P130" s="41"/>
      <c r="Q130" s="40"/>
      <c r="R130" s="40"/>
      <c r="S130" s="41"/>
      <c r="T130" s="40"/>
      <c r="U130" s="41"/>
      <c r="V130" s="40"/>
      <c r="W130" s="40"/>
      <c r="X130" s="41"/>
      <c r="Y130" s="40"/>
      <c r="Z130" s="41"/>
      <c r="AA130" s="40"/>
      <c r="AB130" s="40"/>
      <c r="AC130" s="41"/>
      <c r="AD130" s="40"/>
      <c r="AE130" s="41"/>
      <c r="AF130" s="40"/>
      <c r="AG130" s="40"/>
      <c r="AH130" s="40"/>
      <c r="AI130" s="40"/>
      <c r="AJ130" s="41"/>
      <c r="AK130" s="41"/>
      <c r="AL130" s="42"/>
      <c r="AM130" s="41"/>
      <c r="AN130" s="41"/>
      <c r="AO130" s="41"/>
      <c r="AP130" s="42"/>
      <c r="AQ130" s="41"/>
      <c r="AR130" s="41"/>
      <c r="AS130" s="41"/>
      <c r="AT130" s="42"/>
      <c r="AU130" s="41"/>
      <c r="AV130" s="41"/>
      <c r="AW130" s="41"/>
      <c r="AX130" s="41"/>
      <c r="AY130" s="43"/>
    </row>
    <row r="131" spans="2:51" ht="21.75" customHeight="1">
      <c r="B131" s="35"/>
      <c r="C131" s="40"/>
      <c r="D131" s="41"/>
      <c r="E131" s="40"/>
      <c r="F131" s="41"/>
      <c r="G131" s="40"/>
      <c r="H131" s="40"/>
      <c r="I131" s="41"/>
      <c r="J131" s="40"/>
      <c r="K131" s="41"/>
      <c r="L131" s="40"/>
      <c r="M131" s="40"/>
      <c r="N131" s="41"/>
      <c r="O131" s="40"/>
      <c r="P131" s="41"/>
      <c r="Q131" s="40"/>
      <c r="R131" s="40"/>
      <c r="S131" s="41"/>
      <c r="T131" s="40"/>
      <c r="U131" s="41"/>
      <c r="V131" s="40"/>
      <c r="W131" s="40"/>
      <c r="X131" s="41"/>
      <c r="Y131" s="40"/>
      <c r="Z131" s="41"/>
      <c r="AA131" s="40"/>
      <c r="AB131" s="40"/>
      <c r="AC131" s="41"/>
      <c r="AD131" s="40"/>
      <c r="AE131" s="41"/>
      <c r="AF131" s="40"/>
      <c r="AG131" s="40"/>
      <c r="AH131" s="40"/>
      <c r="AI131" s="40"/>
      <c r="AJ131" s="41"/>
      <c r="AK131" s="41"/>
      <c r="AL131" s="42"/>
      <c r="AM131" s="41"/>
      <c r="AN131" s="41"/>
      <c r="AO131" s="41"/>
      <c r="AP131" s="42"/>
      <c r="AQ131" s="41"/>
      <c r="AR131" s="41"/>
      <c r="AS131" s="41"/>
      <c r="AT131" s="42"/>
      <c r="AU131" s="41"/>
      <c r="AV131" s="41"/>
      <c r="AW131" s="41"/>
      <c r="AX131" s="41"/>
      <c r="AY131" s="43"/>
    </row>
    <row r="132" spans="2:51" ht="21.75" customHeight="1">
      <c r="B132" s="35"/>
      <c r="C132" s="40"/>
      <c r="D132" s="41"/>
      <c r="E132" s="40"/>
      <c r="F132" s="41"/>
      <c r="G132" s="40"/>
      <c r="H132" s="40"/>
      <c r="I132" s="41"/>
      <c r="J132" s="40"/>
      <c r="K132" s="41"/>
      <c r="L132" s="40"/>
      <c r="M132" s="40"/>
      <c r="N132" s="41"/>
      <c r="O132" s="40"/>
      <c r="P132" s="41"/>
      <c r="Q132" s="40"/>
      <c r="R132" s="40"/>
      <c r="S132" s="41"/>
      <c r="T132" s="40"/>
      <c r="U132" s="41"/>
      <c r="V132" s="40"/>
      <c r="W132" s="40"/>
      <c r="X132" s="41"/>
      <c r="Y132" s="40"/>
      <c r="Z132" s="41"/>
      <c r="AA132" s="40"/>
      <c r="AB132" s="40"/>
      <c r="AC132" s="41"/>
      <c r="AD132" s="40"/>
      <c r="AE132" s="41"/>
      <c r="AF132" s="40"/>
      <c r="AG132" s="40"/>
      <c r="AH132" s="40"/>
      <c r="AI132" s="40"/>
      <c r="AJ132" s="41"/>
      <c r="AK132" s="41"/>
      <c r="AL132" s="42"/>
      <c r="AM132" s="41"/>
      <c r="AN132" s="41"/>
      <c r="AO132" s="41"/>
      <c r="AP132" s="42"/>
      <c r="AQ132" s="41"/>
      <c r="AR132" s="41"/>
      <c r="AS132" s="41"/>
      <c r="AT132" s="42"/>
      <c r="AU132" s="41"/>
      <c r="AV132" s="41"/>
      <c r="AW132" s="41"/>
      <c r="AX132" s="41"/>
      <c r="AY132" s="43"/>
    </row>
    <row r="133" spans="2:51" ht="21.75" customHeight="1">
      <c r="B133" s="35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40"/>
      <c r="AJ133" s="41"/>
      <c r="AK133" s="41"/>
      <c r="AL133" s="42"/>
      <c r="AM133" s="41"/>
      <c r="AN133" s="41"/>
      <c r="AO133" s="41"/>
      <c r="AP133" s="42"/>
      <c r="AQ133" s="41"/>
      <c r="AR133" s="41"/>
      <c r="AS133" s="41"/>
      <c r="AT133" s="42"/>
      <c r="AU133" s="41"/>
      <c r="AV133" s="42"/>
      <c r="AW133" s="42"/>
      <c r="AX133" s="42"/>
      <c r="AY133" s="43"/>
    </row>
    <row r="134" spans="2:51" ht="21.75" customHeight="1">
      <c r="B134" s="35"/>
      <c r="C134" s="40"/>
      <c r="D134" s="41"/>
      <c r="E134" s="40"/>
      <c r="F134" s="41"/>
      <c r="G134" s="40"/>
      <c r="H134" s="40"/>
      <c r="I134" s="41"/>
      <c r="J134" s="40"/>
      <c r="K134" s="41"/>
      <c r="L134" s="40"/>
      <c r="M134" s="40"/>
      <c r="N134" s="41"/>
      <c r="O134" s="40"/>
      <c r="P134" s="41"/>
      <c r="Q134" s="40"/>
      <c r="R134" s="40"/>
      <c r="S134" s="41"/>
      <c r="T134" s="40"/>
      <c r="U134" s="41"/>
      <c r="V134" s="40"/>
      <c r="W134" s="40"/>
      <c r="X134" s="41"/>
      <c r="Y134" s="40"/>
      <c r="Z134" s="41"/>
      <c r="AA134" s="40"/>
      <c r="AB134" s="40"/>
      <c r="AC134" s="41"/>
      <c r="AD134" s="40"/>
      <c r="AE134" s="41"/>
      <c r="AF134" s="40"/>
      <c r="AG134" s="40"/>
      <c r="AH134" s="40"/>
      <c r="AI134" s="40"/>
      <c r="AJ134" s="41"/>
      <c r="AK134" s="41"/>
      <c r="AL134" s="42"/>
      <c r="AM134" s="41"/>
      <c r="AN134" s="41"/>
      <c r="AO134" s="41"/>
      <c r="AP134" s="42"/>
      <c r="AQ134" s="41"/>
      <c r="AR134" s="41"/>
      <c r="AS134" s="41"/>
      <c r="AT134" s="42"/>
      <c r="AU134" s="41"/>
      <c r="AV134" s="41"/>
      <c r="AW134" s="41"/>
      <c r="AX134" s="41"/>
      <c r="AY134" s="43"/>
    </row>
    <row r="135" spans="2:51" ht="21.75" customHeight="1">
      <c r="B135" s="35"/>
      <c r="C135" s="40"/>
      <c r="D135" s="41"/>
      <c r="E135" s="40"/>
      <c r="F135" s="41"/>
      <c r="G135" s="40"/>
      <c r="H135" s="40"/>
      <c r="I135" s="41"/>
      <c r="J135" s="40"/>
      <c r="K135" s="41"/>
      <c r="L135" s="40"/>
      <c r="M135" s="40"/>
      <c r="N135" s="41"/>
      <c r="O135" s="40"/>
      <c r="P135" s="41"/>
      <c r="Q135" s="40"/>
      <c r="R135" s="40"/>
      <c r="S135" s="41"/>
      <c r="T135" s="40"/>
      <c r="U135" s="41"/>
      <c r="V135" s="40"/>
      <c r="W135" s="40"/>
      <c r="X135" s="41"/>
      <c r="Y135" s="40"/>
      <c r="Z135" s="41"/>
      <c r="AA135" s="40"/>
      <c r="AB135" s="40"/>
      <c r="AC135" s="41"/>
      <c r="AD135" s="40"/>
      <c r="AE135" s="41"/>
      <c r="AF135" s="40"/>
      <c r="AG135" s="40"/>
      <c r="AH135" s="40"/>
      <c r="AI135" s="40"/>
      <c r="AJ135" s="41"/>
      <c r="AK135" s="41"/>
      <c r="AL135" s="42"/>
      <c r="AM135" s="41"/>
      <c r="AN135" s="41"/>
      <c r="AO135" s="41"/>
      <c r="AP135" s="42"/>
      <c r="AQ135" s="41"/>
      <c r="AR135" s="41"/>
      <c r="AS135" s="41"/>
      <c r="AT135" s="42"/>
      <c r="AU135" s="41"/>
      <c r="AV135" s="41"/>
      <c r="AW135" s="41"/>
      <c r="AX135" s="41"/>
      <c r="AY135" s="43"/>
    </row>
    <row r="136" spans="2:51" ht="21.75" customHeight="1">
      <c r="B136" s="35"/>
      <c r="C136" s="40"/>
      <c r="D136" s="41"/>
      <c r="E136" s="40"/>
      <c r="F136" s="41"/>
      <c r="G136" s="40"/>
      <c r="H136" s="40"/>
      <c r="I136" s="41"/>
      <c r="J136" s="40"/>
      <c r="K136" s="41"/>
      <c r="L136" s="40"/>
      <c r="M136" s="40"/>
      <c r="N136" s="41"/>
      <c r="O136" s="40"/>
      <c r="P136" s="41"/>
      <c r="Q136" s="40"/>
      <c r="R136" s="40"/>
      <c r="S136" s="41"/>
      <c r="T136" s="40"/>
      <c r="U136" s="41"/>
      <c r="V136" s="40"/>
      <c r="W136" s="40"/>
      <c r="X136" s="41"/>
      <c r="Y136" s="40"/>
      <c r="Z136" s="41"/>
      <c r="AA136" s="40"/>
      <c r="AB136" s="40"/>
      <c r="AC136" s="41"/>
      <c r="AD136" s="40"/>
      <c r="AE136" s="41"/>
      <c r="AF136" s="40"/>
      <c r="AG136" s="40"/>
      <c r="AH136" s="40"/>
      <c r="AI136" s="40"/>
      <c r="AJ136" s="41"/>
      <c r="AK136" s="41"/>
      <c r="AL136" s="42"/>
      <c r="AM136" s="41"/>
      <c r="AN136" s="41"/>
      <c r="AO136" s="41"/>
      <c r="AP136" s="42"/>
      <c r="AQ136" s="41"/>
      <c r="AR136" s="41"/>
      <c r="AS136" s="41"/>
      <c r="AT136" s="42"/>
      <c r="AU136" s="41"/>
      <c r="AV136" s="41"/>
      <c r="AW136" s="41"/>
      <c r="AX136" s="41"/>
      <c r="AY136" s="43"/>
    </row>
    <row r="137" spans="2:51" ht="21.75" customHeight="1">
      <c r="B137" s="35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40"/>
      <c r="AJ137" s="41"/>
      <c r="AK137" s="41"/>
      <c r="AL137" s="42"/>
      <c r="AM137" s="41"/>
      <c r="AN137" s="41"/>
      <c r="AO137" s="41"/>
      <c r="AP137" s="42"/>
      <c r="AQ137" s="41"/>
      <c r="AR137" s="41"/>
      <c r="AS137" s="41"/>
      <c r="AT137" s="42"/>
      <c r="AU137" s="41"/>
      <c r="AV137" s="42"/>
      <c r="AW137" s="42"/>
      <c r="AX137" s="42"/>
      <c r="AY137" s="43"/>
    </row>
    <row r="138" spans="2:51" ht="21.75" customHeight="1">
      <c r="B138" s="35"/>
      <c r="C138" s="40"/>
      <c r="D138" s="41"/>
      <c r="E138" s="40"/>
      <c r="F138" s="41"/>
      <c r="G138" s="40"/>
      <c r="H138" s="40"/>
      <c r="I138" s="41"/>
      <c r="J138" s="40"/>
      <c r="K138" s="41"/>
      <c r="L138" s="40"/>
      <c r="M138" s="40"/>
      <c r="N138" s="41"/>
      <c r="O138" s="40"/>
      <c r="P138" s="41"/>
      <c r="Q138" s="40"/>
      <c r="R138" s="40"/>
      <c r="S138" s="41"/>
      <c r="T138" s="40"/>
      <c r="U138" s="41"/>
      <c r="V138" s="40"/>
      <c r="W138" s="40"/>
      <c r="X138" s="41"/>
      <c r="Y138" s="40"/>
      <c r="Z138" s="41"/>
      <c r="AA138" s="40"/>
      <c r="AB138" s="40"/>
      <c r="AC138" s="41"/>
      <c r="AD138" s="40"/>
      <c r="AE138" s="41"/>
      <c r="AF138" s="40"/>
      <c r="AG138" s="40"/>
      <c r="AH138" s="40"/>
      <c r="AI138" s="40"/>
      <c r="AJ138" s="41"/>
      <c r="AK138" s="41"/>
      <c r="AL138" s="42"/>
      <c r="AM138" s="41"/>
      <c r="AN138" s="41"/>
      <c r="AO138" s="41"/>
      <c r="AP138" s="42"/>
      <c r="AQ138" s="41"/>
      <c r="AR138" s="41"/>
      <c r="AS138" s="41"/>
      <c r="AT138" s="42"/>
      <c r="AU138" s="41"/>
      <c r="AV138" s="41"/>
      <c r="AW138" s="41"/>
      <c r="AX138" s="41"/>
      <c r="AY138" s="43"/>
    </row>
    <row r="139" spans="2:51" ht="21.75" customHeight="1">
      <c r="B139" s="35"/>
      <c r="C139" s="40"/>
      <c r="D139" s="41"/>
      <c r="E139" s="40"/>
      <c r="F139" s="41"/>
      <c r="G139" s="40"/>
      <c r="H139" s="40"/>
      <c r="I139" s="41"/>
      <c r="J139" s="40"/>
      <c r="K139" s="41"/>
      <c r="L139" s="40"/>
      <c r="M139" s="40"/>
      <c r="N139" s="41"/>
      <c r="O139" s="40"/>
      <c r="P139" s="41"/>
      <c r="Q139" s="40"/>
      <c r="R139" s="40"/>
      <c r="S139" s="41"/>
      <c r="T139" s="40"/>
      <c r="U139" s="41"/>
      <c r="V139" s="40"/>
      <c r="W139" s="40"/>
      <c r="X139" s="41"/>
      <c r="Y139" s="40"/>
      <c r="Z139" s="41"/>
      <c r="AA139" s="40"/>
      <c r="AB139" s="40"/>
      <c r="AC139" s="41"/>
      <c r="AD139" s="40"/>
      <c r="AE139" s="41"/>
      <c r="AF139" s="40"/>
      <c r="AG139" s="40"/>
      <c r="AH139" s="40"/>
      <c r="AI139" s="40"/>
      <c r="AJ139" s="41"/>
      <c r="AK139" s="41"/>
      <c r="AL139" s="42"/>
      <c r="AM139" s="41"/>
      <c r="AN139" s="41"/>
      <c r="AO139" s="41"/>
      <c r="AP139" s="42"/>
      <c r="AQ139" s="41"/>
      <c r="AR139" s="41"/>
      <c r="AS139" s="41"/>
      <c r="AT139" s="42"/>
      <c r="AU139" s="41"/>
      <c r="AV139" s="41"/>
      <c r="AW139" s="41"/>
      <c r="AX139" s="41"/>
      <c r="AY139" s="43"/>
    </row>
    <row r="140" spans="2:51" ht="21.75" customHeight="1">
      <c r="B140" s="35"/>
      <c r="C140" s="40"/>
      <c r="D140" s="41"/>
      <c r="E140" s="40"/>
      <c r="F140" s="41"/>
      <c r="G140" s="40"/>
      <c r="H140" s="40"/>
      <c r="I140" s="41"/>
      <c r="J140" s="40"/>
      <c r="K140" s="41"/>
      <c r="L140" s="40"/>
      <c r="M140" s="40"/>
      <c r="N140" s="41"/>
      <c r="O140" s="40"/>
      <c r="P140" s="41"/>
      <c r="Q140" s="40"/>
      <c r="R140" s="40"/>
      <c r="S140" s="41"/>
      <c r="T140" s="40"/>
      <c r="U140" s="41"/>
      <c r="V140" s="40"/>
      <c r="W140" s="40"/>
      <c r="X140" s="41"/>
      <c r="Y140" s="40"/>
      <c r="Z140" s="41"/>
      <c r="AA140" s="40"/>
      <c r="AB140" s="40"/>
      <c r="AC140" s="41"/>
      <c r="AD140" s="40"/>
      <c r="AE140" s="41"/>
      <c r="AF140" s="40"/>
      <c r="AG140" s="40"/>
      <c r="AH140" s="40"/>
      <c r="AI140" s="40"/>
      <c r="AJ140" s="41"/>
      <c r="AK140" s="41"/>
      <c r="AL140" s="42"/>
      <c r="AM140" s="41"/>
      <c r="AN140" s="41"/>
      <c r="AO140" s="41"/>
      <c r="AP140" s="42"/>
      <c r="AQ140" s="41"/>
      <c r="AR140" s="41"/>
      <c r="AS140" s="41"/>
      <c r="AT140" s="42"/>
      <c r="AU140" s="41"/>
      <c r="AV140" s="41"/>
      <c r="AW140" s="41"/>
      <c r="AX140" s="41"/>
      <c r="AY140" s="43"/>
    </row>
    <row r="141" spans="2:51" ht="24.75" customHeight="1"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2"/>
      <c r="AH141" s="32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</row>
    <row r="142" spans="2:51" ht="24.75" customHeight="1"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</row>
    <row r="143" spans="2:51" ht="24.75" customHeight="1">
      <c r="B143" s="34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4"/>
      <c r="AJ143" s="36"/>
      <c r="AK143" s="36"/>
      <c r="AL143" s="36"/>
      <c r="AM143" s="37"/>
      <c r="AN143" s="36"/>
      <c r="AO143" s="36"/>
      <c r="AP143" s="36"/>
      <c r="AQ143" s="37"/>
      <c r="AR143" s="36"/>
      <c r="AS143" s="36"/>
      <c r="AT143" s="36"/>
      <c r="AU143" s="37"/>
      <c r="AV143" s="36"/>
      <c r="AW143" s="36"/>
      <c r="AX143" s="36"/>
      <c r="AY143" s="38"/>
    </row>
    <row r="144" spans="2:51" ht="24.75" customHeight="1">
      <c r="B144" s="34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4"/>
      <c r="AJ144" s="36"/>
      <c r="AK144" s="36"/>
      <c r="AL144" s="36"/>
      <c r="AM144" s="37"/>
      <c r="AN144" s="36"/>
      <c r="AO144" s="36"/>
      <c r="AP144" s="36"/>
      <c r="AQ144" s="37"/>
      <c r="AR144" s="36"/>
      <c r="AS144" s="36"/>
      <c r="AT144" s="36"/>
      <c r="AU144" s="37"/>
      <c r="AV144" s="36"/>
      <c r="AW144" s="36"/>
      <c r="AX144" s="36"/>
      <c r="AY144" s="38"/>
    </row>
    <row r="145" spans="2:51" ht="21.75" customHeight="1">
      <c r="B145" s="35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40"/>
      <c r="AJ145" s="41"/>
      <c r="AK145" s="41"/>
      <c r="AL145" s="42"/>
      <c r="AM145" s="41"/>
      <c r="AN145" s="41"/>
      <c r="AO145" s="41"/>
      <c r="AP145" s="42"/>
      <c r="AQ145" s="41"/>
      <c r="AR145" s="41"/>
      <c r="AS145" s="41"/>
      <c r="AT145" s="42"/>
      <c r="AU145" s="41"/>
      <c r="AV145" s="42"/>
      <c r="AW145" s="42"/>
      <c r="AX145" s="42"/>
      <c r="AY145" s="43"/>
    </row>
    <row r="146" spans="2:51" ht="21.75" customHeight="1">
      <c r="B146" s="35"/>
      <c r="C146" s="40"/>
      <c r="D146" s="41"/>
      <c r="E146" s="40"/>
      <c r="F146" s="41"/>
      <c r="G146" s="40"/>
      <c r="H146" s="40"/>
      <c r="I146" s="41"/>
      <c r="J146" s="40"/>
      <c r="K146" s="41"/>
      <c r="L146" s="40"/>
      <c r="M146" s="40"/>
      <c r="N146" s="41"/>
      <c r="O146" s="40"/>
      <c r="P146" s="41"/>
      <c r="Q146" s="40"/>
      <c r="R146" s="40"/>
      <c r="S146" s="41"/>
      <c r="T146" s="40"/>
      <c r="U146" s="41"/>
      <c r="V146" s="40"/>
      <c r="W146" s="40"/>
      <c r="X146" s="41"/>
      <c r="Y146" s="40"/>
      <c r="Z146" s="41"/>
      <c r="AA146" s="40"/>
      <c r="AB146" s="40"/>
      <c r="AC146" s="41"/>
      <c r="AD146" s="40"/>
      <c r="AE146" s="41"/>
      <c r="AF146" s="40"/>
      <c r="AG146" s="40"/>
      <c r="AH146" s="40"/>
      <c r="AI146" s="40"/>
      <c r="AJ146" s="41"/>
      <c r="AK146" s="41"/>
      <c r="AL146" s="42"/>
      <c r="AM146" s="41"/>
      <c r="AN146" s="41"/>
      <c r="AO146" s="41"/>
      <c r="AP146" s="42"/>
      <c r="AQ146" s="41"/>
      <c r="AR146" s="41"/>
      <c r="AS146" s="41"/>
      <c r="AT146" s="42"/>
      <c r="AU146" s="41"/>
      <c r="AV146" s="41"/>
      <c r="AW146" s="41"/>
      <c r="AX146" s="41"/>
      <c r="AY146" s="43"/>
    </row>
    <row r="147" spans="2:51" ht="21.75" customHeight="1">
      <c r="B147" s="35"/>
      <c r="C147" s="40"/>
      <c r="D147" s="41"/>
      <c r="E147" s="40"/>
      <c r="F147" s="41"/>
      <c r="G147" s="40"/>
      <c r="H147" s="40"/>
      <c r="I147" s="41"/>
      <c r="J147" s="40"/>
      <c r="K147" s="41"/>
      <c r="L147" s="40"/>
      <c r="M147" s="40"/>
      <c r="N147" s="41"/>
      <c r="O147" s="40"/>
      <c r="P147" s="41"/>
      <c r="Q147" s="40"/>
      <c r="R147" s="40"/>
      <c r="S147" s="41"/>
      <c r="T147" s="40"/>
      <c r="U147" s="41"/>
      <c r="V147" s="40"/>
      <c r="W147" s="40"/>
      <c r="X147" s="41"/>
      <c r="Y147" s="40"/>
      <c r="Z147" s="41"/>
      <c r="AA147" s="40"/>
      <c r="AB147" s="40"/>
      <c r="AC147" s="41"/>
      <c r="AD147" s="40"/>
      <c r="AE147" s="41"/>
      <c r="AF147" s="40"/>
      <c r="AG147" s="40"/>
      <c r="AH147" s="40"/>
      <c r="AI147" s="40"/>
      <c r="AJ147" s="41"/>
      <c r="AK147" s="41"/>
      <c r="AL147" s="42"/>
      <c r="AM147" s="41"/>
      <c r="AN147" s="41"/>
      <c r="AO147" s="41"/>
      <c r="AP147" s="42"/>
      <c r="AQ147" s="41"/>
      <c r="AR147" s="41"/>
      <c r="AS147" s="41"/>
      <c r="AT147" s="42"/>
      <c r="AU147" s="41"/>
      <c r="AV147" s="41"/>
      <c r="AW147" s="41"/>
      <c r="AX147" s="41"/>
      <c r="AY147" s="43"/>
    </row>
    <row r="148" spans="2:51" ht="21.75" customHeight="1">
      <c r="B148" s="35"/>
      <c r="C148" s="40"/>
      <c r="D148" s="41"/>
      <c r="E148" s="40"/>
      <c r="F148" s="41"/>
      <c r="G148" s="40"/>
      <c r="H148" s="40"/>
      <c r="I148" s="41"/>
      <c r="J148" s="40"/>
      <c r="K148" s="41"/>
      <c r="L148" s="40"/>
      <c r="M148" s="40"/>
      <c r="N148" s="41"/>
      <c r="O148" s="40"/>
      <c r="P148" s="41"/>
      <c r="Q148" s="40"/>
      <c r="R148" s="40"/>
      <c r="S148" s="41"/>
      <c r="T148" s="40"/>
      <c r="U148" s="41"/>
      <c r="V148" s="40"/>
      <c r="W148" s="40"/>
      <c r="X148" s="41"/>
      <c r="Y148" s="40"/>
      <c r="Z148" s="41"/>
      <c r="AA148" s="40"/>
      <c r="AB148" s="40"/>
      <c r="AC148" s="41"/>
      <c r="AD148" s="40"/>
      <c r="AE148" s="41"/>
      <c r="AF148" s="40"/>
      <c r="AG148" s="40"/>
      <c r="AH148" s="40"/>
      <c r="AI148" s="40"/>
      <c r="AJ148" s="41"/>
      <c r="AK148" s="41"/>
      <c r="AL148" s="42"/>
      <c r="AM148" s="41"/>
      <c r="AN148" s="41"/>
      <c r="AO148" s="41"/>
      <c r="AP148" s="42"/>
      <c r="AQ148" s="41"/>
      <c r="AR148" s="41"/>
      <c r="AS148" s="41"/>
      <c r="AT148" s="42"/>
      <c r="AU148" s="41"/>
      <c r="AV148" s="41"/>
      <c r="AW148" s="41"/>
      <c r="AX148" s="41"/>
      <c r="AY148" s="43"/>
    </row>
    <row r="149" spans="2:51" ht="21.75" customHeight="1">
      <c r="B149" s="35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40"/>
      <c r="AJ149" s="41"/>
      <c r="AK149" s="41"/>
      <c r="AL149" s="42"/>
      <c r="AM149" s="41"/>
      <c r="AN149" s="41"/>
      <c r="AO149" s="41"/>
      <c r="AP149" s="42"/>
      <c r="AQ149" s="41"/>
      <c r="AR149" s="41"/>
      <c r="AS149" s="41"/>
      <c r="AT149" s="42"/>
      <c r="AU149" s="41"/>
      <c r="AV149" s="42"/>
      <c r="AW149" s="42"/>
      <c r="AX149" s="42"/>
      <c r="AY149" s="43"/>
    </row>
    <row r="150" spans="2:51" ht="21.75" customHeight="1">
      <c r="B150" s="35"/>
      <c r="C150" s="40"/>
      <c r="D150" s="41"/>
      <c r="E150" s="40"/>
      <c r="F150" s="41"/>
      <c r="G150" s="40"/>
      <c r="H150" s="40"/>
      <c r="I150" s="41"/>
      <c r="J150" s="40"/>
      <c r="K150" s="41"/>
      <c r="L150" s="40"/>
      <c r="M150" s="40"/>
      <c r="N150" s="41"/>
      <c r="O150" s="40"/>
      <c r="P150" s="41"/>
      <c r="Q150" s="40"/>
      <c r="R150" s="40"/>
      <c r="S150" s="41"/>
      <c r="T150" s="40"/>
      <c r="U150" s="41"/>
      <c r="V150" s="40"/>
      <c r="W150" s="40"/>
      <c r="X150" s="41"/>
      <c r="Y150" s="40"/>
      <c r="Z150" s="41"/>
      <c r="AA150" s="40"/>
      <c r="AB150" s="40"/>
      <c r="AC150" s="41"/>
      <c r="AD150" s="40"/>
      <c r="AE150" s="41"/>
      <c r="AF150" s="40"/>
      <c r="AG150" s="40"/>
      <c r="AH150" s="40"/>
      <c r="AI150" s="40"/>
      <c r="AJ150" s="41"/>
      <c r="AK150" s="41"/>
      <c r="AL150" s="42"/>
      <c r="AM150" s="41"/>
      <c r="AN150" s="41"/>
      <c r="AO150" s="41"/>
      <c r="AP150" s="42"/>
      <c r="AQ150" s="41"/>
      <c r="AR150" s="41"/>
      <c r="AS150" s="41"/>
      <c r="AT150" s="42"/>
      <c r="AU150" s="41"/>
      <c r="AV150" s="41"/>
      <c r="AW150" s="41"/>
      <c r="AX150" s="41"/>
      <c r="AY150" s="43"/>
    </row>
    <row r="151" spans="2:51" ht="21.75" customHeight="1">
      <c r="B151" s="35"/>
      <c r="C151" s="40"/>
      <c r="D151" s="41"/>
      <c r="E151" s="40"/>
      <c r="F151" s="41"/>
      <c r="G151" s="40"/>
      <c r="H151" s="40"/>
      <c r="I151" s="41"/>
      <c r="J151" s="40"/>
      <c r="K151" s="41"/>
      <c r="L151" s="40"/>
      <c r="M151" s="40"/>
      <c r="N151" s="41"/>
      <c r="O151" s="40"/>
      <c r="P151" s="41"/>
      <c r="Q151" s="40"/>
      <c r="R151" s="40"/>
      <c r="S151" s="41"/>
      <c r="T151" s="40"/>
      <c r="U151" s="41"/>
      <c r="V151" s="40"/>
      <c r="W151" s="40"/>
      <c r="X151" s="41"/>
      <c r="Y151" s="40"/>
      <c r="Z151" s="41"/>
      <c r="AA151" s="40"/>
      <c r="AB151" s="40"/>
      <c r="AC151" s="41"/>
      <c r="AD151" s="40"/>
      <c r="AE151" s="41"/>
      <c r="AF151" s="40"/>
      <c r="AG151" s="40"/>
      <c r="AH151" s="40"/>
      <c r="AI151" s="40"/>
      <c r="AJ151" s="41"/>
      <c r="AK151" s="41"/>
      <c r="AL151" s="42"/>
      <c r="AM151" s="41"/>
      <c r="AN151" s="41"/>
      <c r="AO151" s="41"/>
      <c r="AP151" s="42"/>
      <c r="AQ151" s="41"/>
      <c r="AR151" s="41"/>
      <c r="AS151" s="41"/>
      <c r="AT151" s="42"/>
      <c r="AU151" s="41"/>
      <c r="AV151" s="41"/>
      <c r="AW151" s="41"/>
      <c r="AX151" s="41"/>
      <c r="AY151" s="43"/>
    </row>
    <row r="152" spans="2:51" ht="21.75" customHeight="1">
      <c r="B152" s="35"/>
      <c r="C152" s="40"/>
      <c r="D152" s="41"/>
      <c r="E152" s="40"/>
      <c r="F152" s="41"/>
      <c r="G152" s="40"/>
      <c r="H152" s="40"/>
      <c r="I152" s="41"/>
      <c r="J152" s="40"/>
      <c r="K152" s="41"/>
      <c r="L152" s="40"/>
      <c r="M152" s="40"/>
      <c r="N152" s="41"/>
      <c r="O152" s="40"/>
      <c r="P152" s="41"/>
      <c r="Q152" s="40"/>
      <c r="R152" s="40"/>
      <c r="S152" s="41"/>
      <c r="T152" s="40"/>
      <c r="U152" s="41"/>
      <c r="V152" s="40"/>
      <c r="W152" s="40"/>
      <c r="X152" s="41"/>
      <c r="Y152" s="40"/>
      <c r="Z152" s="41"/>
      <c r="AA152" s="40"/>
      <c r="AB152" s="40"/>
      <c r="AC152" s="41"/>
      <c r="AD152" s="40"/>
      <c r="AE152" s="41"/>
      <c r="AF152" s="40"/>
      <c r="AG152" s="40"/>
      <c r="AH152" s="40"/>
      <c r="AI152" s="40"/>
      <c r="AJ152" s="41"/>
      <c r="AK152" s="41"/>
      <c r="AL152" s="42"/>
      <c r="AM152" s="41"/>
      <c r="AN152" s="41"/>
      <c r="AO152" s="41"/>
      <c r="AP152" s="42"/>
      <c r="AQ152" s="41"/>
      <c r="AR152" s="41"/>
      <c r="AS152" s="41"/>
      <c r="AT152" s="42"/>
      <c r="AU152" s="41"/>
      <c r="AV152" s="41"/>
      <c r="AW152" s="41"/>
      <c r="AX152" s="41"/>
      <c r="AY152" s="43"/>
    </row>
    <row r="153" spans="2:51" ht="21.75" customHeight="1">
      <c r="B153" s="35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40"/>
      <c r="AJ153" s="41"/>
      <c r="AK153" s="41"/>
      <c r="AL153" s="42"/>
      <c r="AM153" s="41"/>
      <c r="AN153" s="41"/>
      <c r="AO153" s="41"/>
      <c r="AP153" s="42"/>
      <c r="AQ153" s="41"/>
      <c r="AR153" s="41"/>
      <c r="AS153" s="41"/>
      <c r="AT153" s="42"/>
      <c r="AU153" s="41"/>
      <c r="AV153" s="42"/>
      <c r="AW153" s="42"/>
      <c r="AX153" s="42"/>
      <c r="AY153" s="43"/>
    </row>
    <row r="154" spans="2:51" ht="21.75" customHeight="1">
      <c r="B154" s="35"/>
      <c r="C154" s="40"/>
      <c r="D154" s="41"/>
      <c r="E154" s="40"/>
      <c r="F154" s="41"/>
      <c r="G154" s="40"/>
      <c r="H154" s="40"/>
      <c r="I154" s="41"/>
      <c r="J154" s="40"/>
      <c r="K154" s="41"/>
      <c r="L154" s="40"/>
      <c r="M154" s="40"/>
      <c r="N154" s="41"/>
      <c r="O154" s="40"/>
      <c r="P154" s="41"/>
      <c r="Q154" s="40"/>
      <c r="R154" s="40"/>
      <c r="S154" s="41"/>
      <c r="T154" s="40"/>
      <c r="U154" s="41"/>
      <c r="V154" s="40"/>
      <c r="W154" s="40"/>
      <c r="X154" s="41"/>
      <c r="Y154" s="40"/>
      <c r="Z154" s="41"/>
      <c r="AA154" s="40"/>
      <c r="AB154" s="40"/>
      <c r="AC154" s="41"/>
      <c r="AD154" s="40"/>
      <c r="AE154" s="41"/>
      <c r="AF154" s="40"/>
      <c r="AG154" s="40"/>
      <c r="AH154" s="40"/>
      <c r="AI154" s="40"/>
      <c r="AJ154" s="41"/>
      <c r="AK154" s="41"/>
      <c r="AL154" s="42"/>
      <c r="AM154" s="41"/>
      <c r="AN154" s="41"/>
      <c r="AO154" s="41"/>
      <c r="AP154" s="42"/>
      <c r="AQ154" s="41"/>
      <c r="AR154" s="41"/>
      <c r="AS154" s="41"/>
      <c r="AT154" s="42"/>
      <c r="AU154" s="41"/>
      <c r="AV154" s="41"/>
      <c r="AW154" s="41"/>
      <c r="AX154" s="41"/>
      <c r="AY154" s="43"/>
    </row>
    <row r="155" spans="2:51" ht="21.75" customHeight="1">
      <c r="B155" s="35"/>
      <c r="C155" s="40"/>
      <c r="D155" s="41"/>
      <c r="E155" s="40"/>
      <c r="F155" s="41"/>
      <c r="G155" s="40"/>
      <c r="H155" s="40"/>
      <c r="I155" s="41"/>
      <c r="J155" s="40"/>
      <c r="K155" s="41"/>
      <c r="L155" s="40"/>
      <c r="M155" s="40"/>
      <c r="N155" s="41"/>
      <c r="O155" s="40"/>
      <c r="P155" s="41"/>
      <c r="Q155" s="40"/>
      <c r="R155" s="40"/>
      <c r="S155" s="41"/>
      <c r="T155" s="40"/>
      <c r="U155" s="41"/>
      <c r="V155" s="40"/>
      <c r="W155" s="40"/>
      <c r="X155" s="41"/>
      <c r="Y155" s="40"/>
      <c r="Z155" s="41"/>
      <c r="AA155" s="40"/>
      <c r="AB155" s="40"/>
      <c r="AC155" s="41"/>
      <c r="AD155" s="40"/>
      <c r="AE155" s="41"/>
      <c r="AF155" s="40"/>
      <c r="AG155" s="40"/>
      <c r="AH155" s="40"/>
      <c r="AI155" s="40"/>
      <c r="AJ155" s="41"/>
      <c r="AK155" s="41"/>
      <c r="AL155" s="42"/>
      <c r="AM155" s="41"/>
      <c r="AN155" s="41"/>
      <c r="AO155" s="41"/>
      <c r="AP155" s="42"/>
      <c r="AQ155" s="41"/>
      <c r="AR155" s="41"/>
      <c r="AS155" s="41"/>
      <c r="AT155" s="42"/>
      <c r="AU155" s="41"/>
      <c r="AV155" s="41"/>
      <c r="AW155" s="41"/>
      <c r="AX155" s="41"/>
      <c r="AY155" s="43"/>
    </row>
    <row r="156" spans="2:51" ht="21.75" customHeight="1">
      <c r="B156" s="35"/>
      <c r="C156" s="40"/>
      <c r="D156" s="41"/>
      <c r="E156" s="40"/>
      <c r="F156" s="41"/>
      <c r="G156" s="40"/>
      <c r="H156" s="40"/>
      <c r="I156" s="41"/>
      <c r="J156" s="40"/>
      <c r="K156" s="41"/>
      <c r="L156" s="40"/>
      <c r="M156" s="40"/>
      <c r="N156" s="41"/>
      <c r="O156" s="40"/>
      <c r="P156" s="41"/>
      <c r="Q156" s="40"/>
      <c r="R156" s="40"/>
      <c r="S156" s="41"/>
      <c r="T156" s="40"/>
      <c r="U156" s="41"/>
      <c r="V156" s="40"/>
      <c r="W156" s="40"/>
      <c r="X156" s="41"/>
      <c r="Y156" s="40"/>
      <c r="Z156" s="41"/>
      <c r="AA156" s="40"/>
      <c r="AB156" s="40"/>
      <c r="AC156" s="41"/>
      <c r="AD156" s="40"/>
      <c r="AE156" s="41"/>
      <c r="AF156" s="40"/>
      <c r="AG156" s="40"/>
      <c r="AH156" s="40"/>
      <c r="AI156" s="40"/>
      <c r="AJ156" s="41"/>
      <c r="AK156" s="41"/>
      <c r="AL156" s="42"/>
      <c r="AM156" s="41"/>
      <c r="AN156" s="41"/>
      <c r="AO156" s="41"/>
      <c r="AP156" s="42"/>
      <c r="AQ156" s="41"/>
      <c r="AR156" s="41"/>
      <c r="AS156" s="41"/>
      <c r="AT156" s="42"/>
      <c r="AU156" s="41"/>
      <c r="AV156" s="41"/>
      <c r="AW156" s="41"/>
      <c r="AX156" s="41"/>
      <c r="AY156" s="43"/>
    </row>
    <row r="157" spans="2:51" ht="21.75" customHeight="1">
      <c r="B157" s="35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40"/>
      <c r="AJ157" s="41"/>
      <c r="AK157" s="41"/>
      <c r="AL157" s="42"/>
      <c r="AM157" s="41"/>
      <c r="AN157" s="41"/>
      <c r="AO157" s="41"/>
      <c r="AP157" s="42"/>
      <c r="AQ157" s="41"/>
      <c r="AR157" s="41"/>
      <c r="AS157" s="41"/>
      <c r="AT157" s="42"/>
      <c r="AU157" s="41"/>
      <c r="AV157" s="42"/>
      <c r="AW157" s="42"/>
      <c r="AX157" s="42"/>
      <c r="AY157" s="43"/>
    </row>
    <row r="158" spans="2:51" ht="21.75" customHeight="1">
      <c r="B158" s="35"/>
      <c r="C158" s="40"/>
      <c r="D158" s="41"/>
      <c r="E158" s="40"/>
      <c r="F158" s="41"/>
      <c r="G158" s="40"/>
      <c r="H158" s="40"/>
      <c r="I158" s="41"/>
      <c r="J158" s="40"/>
      <c r="K158" s="41"/>
      <c r="L158" s="40"/>
      <c r="M158" s="40"/>
      <c r="N158" s="41"/>
      <c r="O158" s="40"/>
      <c r="P158" s="41"/>
      <c r="Q158" s="40"/>
      <c r="R158" s="40"/>
      <c r="S158" s="41"/>
      <c r="T158" s="40"/>
      <c r="U158" s="41"/>
      <c r="V158" s="40"/>
      <c r="W158" s="40"/>
      <c r="X158" s="41"/>
      <c r="Y158" s="40"/>
      <c r="Z158" s="41"/>
      <c r="AA158" s="40"/>
      <c r="AB158" s="40"/>
      <c r="AC158" s="41"/>
      <c r="AD158" s="40"/>
      <c r="AE158" s="41"/>
      <c r="AF158" s="40"/>
      <c r="AG158" s="40"/>
      <c r="AH158" s="40"/>
      <c r="AI158" s="40"/>
      <c r="AJ158" s="41"/>
      <c r="AK158" s="41"/>
      <c r="AL158" s="42"/>
      <c r="AM158" s="41"/>
      <c r="AN158" s="41"/>
      <c r="AO158" s="41"/>
      <c r="AP158" s="42"/>
      <c r="AQ158" s="41"/>
      <c r="AR158" s="41"/>
      <c r="AS158" s="41"/>
      <c r="AT158" s="42"/>
      <c r="AU158" s="41"/>
      <c r="AV158" s="41"/>
      <c r="AW158" s="41"/>
      <c r="AX158" s="41"/>
      <c r="AY158" s="43"/>
    </row>
    <row r="159" spans="2:51" ht="21.75" customHeight="1">
      <c r="B159" s="35"/>
      <c r="C159" s="40"/>
      <c r="D159" s="41"/>
      <c r="E159" s="40"/>
      <c r="F159" s="41"/>
      <c r="G159" s="40"/>
      <c r="H159" s="40"/>
      <c r="I159" s="41"/>
      <c r="J159" s="40"/>
      <c r="K159" s="41"/>
      <c r="L159" s="40"/>
      <c r="M159" s="40"/>
      <c r="N159" s="41"/>
      <c r="O159" s="40"/>
      <c r="P159" s="41"/>
      <c r="Q159" s="40"/>
      <c r="R159" s="40"/>
      <c r="S159" s="41"/>
      <c r="T159" s="40"/>
      <c r="U159" s="41"/>
      <c r="V159" s="40"/>
      <c r="W159" s="40"/>
      <c r="X159" s="41"/>
      <c r="Y159" s="40"/>
      <c r="Z159" s="41"/>
      <c r="AA159" s="40"/>
      <c r="AB159" s="40"/>
      <c r="AC159" s="41"/>
      <c r="AD159" s="40"/>
      <c r="AE159" s="41"/>
      <c r="AF159" s="40"/>
      <c r="AG159" s="40"/>
      <c r="AH159" s="40"/>
      <c r="AI159" s="40"/>
      <c r="AJ159" s="41"/>
      <c r="AK159" s="41"/>
      <c r="AL159" s="42"/>
      <c r="AM159" s="41"/>
      <c r="AN159" s="41"/>
      <c r="AO159" s="41"/>
      <c r="AP159" s="42"/>
      <c r="AQ159" s="41"/>
      <c r="AR159" s="41"/>
      <c r="AS159" s="41"/>
      <c r="AT159" s="42"/>
      <c r="AU159" s="41"/>
      <c r="AV159" s="41"/>
      <c r="AW159" s="41"/>
      <c r="AX159" s="41"/>
      <c r="AY159" s="43"/>
    </row>
    <row r="160" spans="2:51" ht="21.75" customHeight="1">
      <c r="B160" s="35"/>
      <c r="C160" s="40"/>
      <c r="D160" s="41"/>
      <c r="E160" s="40"/>
      <c r="F160" s="41"/>
      <c r="G160" s="40"/>
      <c r="H160" s="40"/>
      <c r="I160" s="41"/>
      <c r="J160" s="40"/>
      <c r="K160" s="41"/>
      <c r="L160" s="40"/>
      <c r="M160" s="40"/>
      <c r="N160" s="41"/>
      <c r="O160" s="40"/>
      <c r="P160" s="41"/>
      <c r="Q160" s="40"/>
      <c r="R160" s="40"/>
      <c r="S160" s="41"/>
      <c r="T160" s="40"/>
      <c r="U160" s="41"/>
      <c r="V160" s="40"/>
      <c r="W160" s="40"/>
      <c r="X160" s="41"/>
      <c r="Y160" s="40"/>
      <c r="Z160" s="41"/>
      <c r="AA160" s="40"/>
      <c r="AB160" s="40"/>
      <c r="AC160" s="41"/>
      <c r="AD160" s="40"/>
      <c r="AE160" s="41"/>
      <c r="AF160" s="40"/>
      <c r="AG160" s="40"/>
      <c r="AH160" s="40"/>
      <c r="AI160" s="40"/>
      <c r="AJ160" s="41"/>
      <c r="AK160" s="41"/>
      <c r="AL160" s="42"/>
      <c r="AM160" s="41"/>
      <c r="AN160" s="41"/>
      <c r="AO160" s="41"/>
      <c r="AP160" s="42"/>
      <c r="AQ160" s="41"/>
      <c r="AR160" s="41"/>
      <c r="AS160" s="41"/>
      <c r="AT160" s="42"/>
      <c r="AU160" s="41"/>
      <c r="AV160" s="41"/>
      <c r="AW160" s="41"/>
      <c r="AX160" s="41"/>
      <c r="AY160" s="43"/>
    </row>
    <row r="161" spans="2:51" ht="21.75" customHeight="1">
      <c r="B161" s="35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40"/>
      <c r="AJ161" s="41"/>
      <c r="AK161" s="41"/>
      <c r="AL161" s="42"/>
      <c r="AM161" s="41"/>
      <c r="AN161" s="41"/>
      <c r="AO161" s="41"/>
      <c r="AP161" s="42"/>
      <c r="AQ161" s="41"/>
      <c r="AR161" s="41"/>
      <c r="AS161" s="41"/>
      <c r="AT161" s="42"/>
      <c r="AU161" s="41"/>
      <c r="AV161" s="42"/>
      <c r="AW161" s="42"/>
      <c r="AX161" s="42"/>
      <c r="AY161" s="43"/>
    </row>
    <row r="162" spans="2:51" ht="21.75" customHeight="1">
      <c r="B162" s="35"/>
      <c r="C162" s="40"/>
      <c r="D162" s="41"/>
      <c r="E162" s="40"/>
      <c r="F162" s="41"/>
      <c r="G162" s="40"/>
      <c r="H162" s="40"/>
      <c r="I162" s="41"/>
      <c r="J162" s="40"/>
      <c r="K162" s="41"/>
      <c r="L162" s="40"/>
      <c r="M162" s="40"/>
      <c r="N162" s="41"/>
      <c r="O162" s="40"/>
      <c r="P162" s="41"/>
      <c r="Q162" s="40"/>
      <c r="R162" s="40"/>
      <c r="S162" s="41"/>
      <c r="T162" s="40"/>
      <c r="U162" s="41"/>
      <c r="V162" s="40"/>
      <c r="W162" s="40"/>
      <c r="X162" s="41"/>
      <c r="Y162" s="40"/>
      <c r="Z162" s="41"/>
      <c r="AA162" s="40"/>
      <c r="AB162" s="40"/>
      <c r="AC162" s="41"/>
      <c r="AD162" s="40"/>
      <c r="AE162" s="41"/>
      <c r="AF162" s="40"/>
      <c r="AG162" s="40"/>
      <c r="AH162" s="40"/>
      <c r="AI162" s="40"/>
      <c r="AJ162" s="41"/>
      <c r="AK162" s="41"/>
      <c r="AL162" s="42"/>
      <c r="AM162" s="41"/>
      <c r="AN162" s="41"/>
      <c r="AO162" s="41"/>
      <c r="AP162" s="42"/>
      <c r="AQ162" s="41"/>
      <c r="AR162" s="41"/>
      <c r="AS162" s="41"/>
      <c r="AT162" s="42"/>
      <c r="AU162" s="41"/>
      <c r="AV162" s="41"/>
      <c r="AW162" s="41"/>
      <c r="AX162" s="41"/>
      <c r="AY162" s="43"/>
    </row>
    <row r="163" spans="2:51" ht="21.75" customHeight="1">
      <c r="B163" s="35"/>
      <c r="C163" s="40"/>
      <c r="D163" s="41"/>
      <c r="E163" s="40"/>
      <c r="F163" s="41"/>
      <c r="G163" s="40"/>
      <c r="H163" s="40"/>
      <c r="I163" s="41"/>
      <c r="J163" s="40"/>
      <c r="K163" s="41"/>
      <c r="L163" s="40"/>
      <c r="M163" s="40"/>
      <c r="N163" s="41"/>
      <c r="O163" s="40"/>
      <c r="P163" s="41"/>
      <c r="Q163" s="40"/>
      <c r="R163" s="40"/>
      <c r="S163" s="41"/>
      <c r="T163" s="40"/>
      <c r="U163" s="41"/>
      <c r="V163" s="40"/>
      <c r="W163" s="40"/>
      <c r="X163" s="41"/>
      <c r="Y163" s="40"/>
      <c r="Z163" s="41"/>
      <c r="AA163" s="40"/>
      <c r="AB163" s="40"/>
      <c r="AC163" s="41"/>
      <c r="AD163" s="40"/>
      <c r="AE163" s="41"/>
      <c r="AF163" s="40"/>
      <c r="AG163" s="40"/>
      <c r="AH163" s="40"/>
      <c r="AI163" s="40"/>
      <c r="AJ163" s="41"/>
      <c r="AK163" s="41"/>
      <c r="AL163" s="42"/>
      <c r="AM163" s="41"/>
      <c r="AN163" s="41"/>
      <c r="AO163" s="41"/>
      <c r="AP163" s="42"/>
      <c r="AQ163" s="41"/>
      <c r="AR163" s="41"/>
      <c r="AS163" s="41"/>
      <c r="AT163" s="42"/>
      <c r="AU163" s="41"/>
      <c r="AV163" s="41"/>
      <c r="AW163" s="41"/>
      <c r="AX163" s="41"/>
      <c r="AY163" s="43"/>
    </row>
    <row r="164" spans="2:51" ht="21.75" customHeight="1">
      <c r="B164" s="35"/>
      <c r="C164" s="40"/>
      <c r="D164" s="41"/>
      <c r="E164" s="40"/>
      <c r="F164" s="41"/>
      <c r="G164" s="40"/>
      <c r="H164" s="40"/>
      <c r="I164" s="41"/>
      <c r="J164" s="40"/>
      <c r="K164" s="41"/>
      <c r="L164" s="40"/>
      <c r="M164" s="40"/>
      <c r="N164" s="41"/>
      <c r="O164" s="40"/>
      <c r="P164" s="41"/>
      <c r="Q164" s="40"/>
      <c r="R164" s="40"/>
      <c r="S164" s="41"/>
      <c r="T164" s="40"/>
      <c r="U164" s="41"/>
      <c r="V164" s="40"/>
      <c r="W164" s="40"/>
      <c r="X164" s="41"/>
      <c r="Y164" s="40"/>
      <c r="Z164" s="41"/>
      <c r="AA164" s="40"/>
      <c r="AB164" s="40"/>
      <c r="AC164" s="41"/>
      <c r="AD164" s="40"/>
      <c r="AE164" s="41"/>
      <c r="AF164" s="40"/>
      <c r="AG164" s="40"/>
      <c r="AH164" s="40"/>
      <c r="AI164" s="40"/>
      <c r="AJ164" s="41"/>
      <c r="AK164" s="41"/>
      <c r="AL164" s="42"/>
      <c r="AM164" s="41"/>
      <c r="AN164" s="41"/>
      <c r="AO164" s="41"/>
      <c r="AP164" s="42"/>
      <c r="AQ164" s="41"/>
      <c r="AR164" s="41"/>
      <c r="AS164" s="41"/>
      <c r="AT164" s="42"/>
      <c r="AU164" s="41"/>
      <c r="AV164" s="41"/>
      <c r="AW164" s="41"/>
      <c r="AX164" s="41"/>
      <c r="AY164" s="43"/>
    </row>
    <row r="165" spans="2:51" ht="21.75" customHeight="1">
      <c r="B165" s="35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40"/>
      <c r="AJ165" s="41"/>
      <c r="AK165" s="41"/>
      <c r="AL165" s="42"/>
      <c r="AM165" s="41"/>
      <c r="AN165" s="41"/>
      <c r="AO165" s="41"/>
      <c r="AP165" s="42"/>
      <c r="AQ165" s="41"/>
      <c r="AR165" s="41"/>
      <c r="AS165" s="41"/>
      <c r="AT165" s="42"/>
      <c r="AU165" s="41"/>
      <c r="AV165" s="42"/>
      <c r="AW165" s="42"/>
      <c r="AX165" s="42"/>
      <c r="AY165" s="43"/>
    </row>
    <row r="166" spans="2:51" ht="21.75" customHeight="1">
      <c r="B166" s="35"/>
      <c r="C166" s="40"/>
      <c r="D166" s="41"/>
      <c r="E166" s="40"/>
      <c r="F166" s="41"/>
      <c r="G166" s="40"/>
      <c r="H166" s="40"/>
      <c r="I166" s="41"/>
      <c r="J166" s="40"/>
      <c r="K166" s="41"/>
      <c r="L166" s="40"/>
      <c r="M166" s="40"/>
      <c r="N166" s="41"/>
      <c r="O166" s="40"/>
      <c r="P166" s="41"/>
      <c r="Q166" s="40"/>
      <c r="R166" s="40"/>
      <c r="S166" s="41"/>
      <c r="T166" s="40"/>
      <c r="U166" s="41"/>
      <c r="V166" s="40"/>
      <c r="W166" s="40"/>
      <c r="X166" s="41"/>
      <c r="Y166" s="40"/>
      <c r="Z166" s="41"/>
      <c r="AA166" s="40"/>
      <c r="AB166" s="40"/>
      <c r="AC166" s="41"/>
      <c r="AD166" s="40"/>
      <c r="AE166" s="41"/>
      <c r="AF166" s="40"/>
      <c r="AG166" s="40"/>
      <c r="AH166" s="40"/>
      <c r="AI166" s="40"/>
      <c r="AJ166" s="41"/>
      <c r="AK166" s="41"/>
      <c r="AL166" s="42"/>
      <c r="AM166" s="41"/>
      <c r="AN166" s="41"/>
      <c r="AO166" s="41"/>
      <c r="AP166" s="42"/>
      <c r="AQ166" s="41"/>
      <c r="AR166" s="41"/>
      <c r="AS166" s="41"/>
      <c r="AT166" s="42"/>
      <c r="AU166" s="41"/>
      <c r="AV166" s="41"/>
      <c r="AW166" s="41"/>
      <c r="AX166" s="41"/>
      <c r="AY166" s="43"/>
    </row>
    <row r="167" spans="2:51" ht="21.75" customHeight="1">
      <c r="B167" s="35"/>
      <c r="C167" s="40"/>
      <c r="D167" s="41"/>
      <c r="E167" s="40"/>
      <c r="F167" s="41"/>
      <c r="G167" s="40"/>
      <c r="H167" s="40"/>
      <c r="I167" s="41"/>
      <c r="J167" s="40"/>
      <c r="K167" s="41"/>
      <c r="L167" s="40"/>
      <c r="M167" s="40"/>
      <c r="N167" s="41"/>
      <c r="O167" s="40"/>
      <c r="P167" s="41"/>
      <c r="Q167" s="40"/>
      <c r="R167" s="40"/>
      <c r="S167" s="41"/>
      <c r="T167" s="40"/>
      <c r="U167" s="41"/>
      <c r="V167" s="40"/>
      <c r="W167" s="40"/>
      <c r="X167" s="41"/>
      <c r="Y167" s="40"/>
      <c r="Z167" s="41"/>
      <c r="AA167" s="40"/>
      <c r="AB167" s="40"/>
      <c r="AC167" s="41"/>
      <c r="AD167" s="40"/>
      <c r="AE167" s="41"/>
      <c r="AF167" s="40"/>
      <c r="AG167" s="40"/>
      <c r="AH167" s="40"/>
      <c r="AI167" s="40"/>
      <c r="AJ167" s="41"/>
      <c r="AK167" s="41"/>
      <c r="AL167" s="42"/>
      <c r="AM167" s="41"/>
      <c r="AN167" s="41"/>
      <c r="AO167" s="41"/>
      <c r="AP167" s="42"/>
      <c r="AQ167" s="41"/>
      <c r="AR167" s="41"/>
      <c r="AS167" s="41"/>
      <c r="AT167" s="42"/>
      <c r="AU167" s="41"/>
      <c r="AV167" s="41"/>
      <c r="AW167" s="41"/>
      <c r="AX167" s="41"/>
      <c r="AY167" s="43"/>
    </row>
    <row r="168" spans="2:51" ht="21.75" customHeight="1">
      <c r="B168" s="35"/>
      <c r="C168" s="40"/>
      <c r="D168" s="41"/>
      <c r="E168" s="40"/>
      <c r="F168" s="41"/>
      <c r="G168" s="40"/>
      <c r="H168" s="40"/>
      <c r="I168" s="41"/>
      <c r="J168" s="40"/>
      <c r="K168" s="41"/>
      <c r="L168" s="40"/>
      <c r="M168" s="40"/>
      <c r="N168" s="41"/>
      <c r="O168" s="40"/>
      <c r="P168" s="41"/>
      <c r="Q168" s="40"/>
      <c r="R168" s="40"/>
      <c r="S168" s="41"/>
      <c r="T168" s="40"/>
      <c r="U168" s="41"/>
      <c r="V168" s="40"/>
      <c r="W168" s="40"/>
      <c r="X168" s="41"/>
      <c r="Y168" s="40"/>
      <c r="Z168" s="41"/>
      <c r="AA168" s="40"/>
      <c r="AB168" s="40"/>
      <c r="AC168" s="41"/>
      <c r="AD168" s="40"/>
      <c r="AE168" s="41"/>
      <c r="AF168" s="40"/>
      <c r="AG168" s="40"/>
      <c r="AH168" s="40"/>
      <c r="AI168" s="40"/>
      <c r="AJ168" s="41"/>
      <c r="AK168" s="41"/>
      <c r="AL168" s="42"/>
      <c r="AM168" s="41"/>
      <c r="AN168" s="41"/>
      <c r="AO168" s="41"/>
      <c r="AP168" s="42"/>
      <c r="AQ168" s="41"/>
      <c r="AR168" s="41"/>
      <c r="AS168" s="41"/>
      <c r="AT168" s="42"/>
      <c r="AU168" s="41"/>
      <c r="AV168" s="41"/>
      <c r="AW168" s="41"/>
      <c r="AX168" s="41"/>
      <c r="AY168" s="43"/>
    </row>
  </sheetData>
  <sheetProtection sheet="1" objects="1" scenarios="1"/>
  <mergeCells count="238">
    <mergeCell ref="AI1:AY1"/>
    <mergeCell ref="B2:AF2"/>
    <mergeCell ref="AI2:AY2"/>
    <mergeCell ref="B3:B4"/>
    <mergeCell ref="C3:G4"/>
    <mergeCell ref="H3:L4"/>
    <mergeCell ref="M3:Q4"/>
    <mergeCell ref="R3:V4"/>
    <mergeCell ref="W3:AA4"/>
    <mergeCell ref="AB3:AF4"/>
    <mergeCell ref="AI3:AI4"/>
    <mergeCell ref="AJ3:AL3"/>
    <mergeCell ref="AM3:AM4"/>
    <mergeCell ref="AN3:AP3"/>
    <mergeCell ref="AQ3:AQ4"/>
    <mergeCell ref="AR3:AT3"/>
    <mergeCell ref="AU3:AU4"/>
    <mergeCell ref="AV3:AV4"/>
    <mergeCell ref="AW3:AW4"/>
    <mergeCell ref="AX3:AX4"/>
    <mergeCell ref="AY3:AY4"/>
    <mergeCell ref="B1:AF1"/>
    <mergeCell ref="AT5:AT8"/>
    <mergeCell ref="AU5:AU8"/>
    <mergeCell ref="AV5:AV8"/>
    <mergeCell ref="AW5:AW8"/>
    <mergeCell ref="AX5:AX8"/>
    <mergeCell ref="AY5:AY8"/>
    <mergeCell ref="AB5:AF5"/>
    <mergeCell ref="AI5:AI8"/>
    <mergeCell ref="AJ5:AJ8"/>
    <mergeCell ref="AK5:AK8"/>
    <mergeCell ref="AL5:AL8"/>
    <mergeCell ref="AM5:AM8"/>
    <mergeCell ref="AN5:AN8"/>
    <mergeCell ref="AO5:AO8"/>
    <mergeCell ref="AP5:AP8"/>
    <mergeCell ref="AS5:AS8"/>
    <mergeCell ref="AP9:AP12"/>
    <mergeCell ref="AQ9:AQ12"/>
    <mergeCell ref="V6:V8"/>
    <mergeCell ref="W6:W8"/>
    <mergeCell ref="AA6:AA8"/>
    <mergeCell ref="AB6:AB8"/>
    <mergeCell ref="AF6:AF8"/>
    <mergeCell ref="AR9:AR12"/>
    <mergeCell ref="AS9:AS12"/>
    <mergeCell ref="B9:B12"/>
    <mergeCell ref="C9:G9"/>
    <mergeCell ref="H9:L9"/>
    <mergeCell ref="M9:Q9"/>
    <mergeCell ref="R9:V9"/>
    <mergeCell ref="W9:AA9"/>
    <mergeCell ref="AB9:AF9"/>
    <mergeCell ref="AQ5:AQ8"/>
    <mergeCell ref="AR5:AR8"/>
    <mergeCell ref="B5:B8"/>
    <mergeCell ref="C5:G5"/>
    <mergeCell ref="H5:L5"/>
    <mergeCell ref="M5:Q5"/>
    <mergeCell ref="R5:V5"/>
    <mergeCell ref="W5:AA5"/>
    <mergeCell ref="C6:C8"/>
    <mergeCell ref="G6:G8"/>
    <mergeCell ref="H6:H8"/>
    <mergeCell ref="L6:L8"/>
    <mergeCell ref="M6:M8"/>
    <mergeCell ref="Q6:Q8"/>
    <mergeCell ref="R6:R8"/>
    <mergeCell ref="AM9:AM12"/>
    <mergeCell ref="AN9:AN12"/>
    <mergeCell ref="AT9:AT12"/>
    <mergeCell ref="AU9:AU12"/>
    <mergeCell ref="AV9:AV12"/>
    <mergeCell ref="AW9:AW12"/>
    <mergeCell ref="AX9:AX12"/>
    <mergeCell ref="AY9:AY12"/>
    <mergeCell ref="C10:C12"/>
    <mergeCell ref="G10:G12"/>
    <mergeCell ref="H10:H12"/>
    <mergeCell ref="L10:L12"/>
    <mergeCell ref="M10:M12"/>
    <mergeCell ref="Q10:Q12"/>
    <mergeCell ref="R10:R12"/>
    <mergeCell ref="V10:V12"/>
    <mergeCell ref="W10:W12"/>
    <mergeCell ref="AA10:AA12"/>
    <mergeCell ref="AB10:AB12"/>
    <mergeCell ref="AF10:AF12"/>
    <mergeCell ref="AI9:AI12"/>
    <mergeCell ref="AJ9:AJ12"/>
    <mergeCell ref="AK9:AK12"/>
    <mergeCell ref="AL9:AL12"/>
    <mergeCell ref="AO9:AO12"/>
    <mergeCell ref="AQ13:AQ16"/>
    <mergeCell ref="AR13:AR16"/>
    <mergeCell ref="AS13:AS16"/>
    <mergeCell ref="B13:B16"/>
    <mergeCell ref="C13:G13"/>
    <mergeCell ref="H13:L13"/>
    <mergeCell ref="M13:Q13"/>
    <mergeCell ref="R13:V13"/>
    <mergeCell ref="W13:AA13"/>
    <mergeCell ref="AB13:AF13"/>
    <mergeCell ref="AI13:AI16"/>
    <mergeCell ref="AJ13:AJ16"/>
    <mergeCell ref="AT13:AT16"/>
    <mergeCell ref="AU13:AU16"/>
    <mergeCell ref="AV13:AV16"/>
    <mergeCell ref="AW13:AW16"/>
    <mergeCell ref="AX13:AX16"/>
    <mergeCell ref="AY13:AY16"/>
    <mergeCell ref="C14:C16"/>
    <mergeCell ref="G14:G16"/>
    <mergeCell ref="H14:H16"/>
    <mergeCell ref="L14:L16"/>
    <mergeCell ref="M14:M16"/>
    <mergeCell ref="Q14:Q16"/>
    <mergeCell ref="R14:R16"/>
    <mergeCell ref="V14:V16"/>
    <mergeCell ref="W14:W16"/>
    <mergeCell ref="AA14:AA16"/>
    <mergeCell ref="AB14:AB16"/>
    <mergeCell ref="AF14:AF16"/>
    <mergeCell ref="AK13:AK16"/>
    <mergeCell ref="AL13:AL16"/>
    <mergeCell ref="AM13:AM16"/>
    <mergeCell ref="AN13:AN16"/>
    <mergeCell ref="AO13:AO16"/>
    <mergeCell ref="AP13:AP16"/>
    <mergeCell ref="AQ17:AQ20"/>
    <mergeCell ref="AR17:AR20"/>
    <mergeCell ref="AS17:AS20"/>
    <mergeCell ref="B17:B20"/>
    <mergeCell ref="C17:G17"/>
    <mergeCell ref="H17:L17"/>
    <mergeCell ref="M17:Q17"/>
    <mergeCell ref="R17:V17"/>
    <mergeCell ref="W17:AA17"/>
    <mergeCell ref="AB17:AF17"/>
    <mergeCell ref="AI17:AI20"/>
    <mergeCell ref="AJ17:AJ20"/>
    <mergeCell ref="AT17:AT20"/>
    <mergeCell ref="AU17:AU20"/>
    <mergeCell ref="AV17:AV20"/>
    <mergeCell ref="AW17:AW20"/>
    <mergeCell ref="AX17:AX20"/>
    <mergeCell ref="AY17:AY20"/>
    <mergeCell ref="C18:C20"/>
    <mergeCell ref="G18:G20"/>
    <mergeCell ref="H18:H20"/>
    <mergeCell ref="L18:L20"/>
    <mergeCell ref="M18:M20"/>
    <mergeCell ref="Q18:Q20"/>
    <mergeCell ref="R18:R20"/>
    <mergeCell ref="V18:V20"/>
    <mergeCell ref="W18:W20"/>
    <mergeCell ref="AA18:AA20"/>
    <mergeCell ref="AB18:AB20"/>
    <mergeCell ref="AF18:AF20"/>
    <mergeCell ref="AK17:AK20"/>
    <mergeCell ref="AL17:AL20"/>
    <mergeCell ref="AM17:AM20"/>
    <mergeCell ref="AN17:AN20"/>
    <mergeCell ref="AO17:AO20"/>
    <mergeCell ref="AP17:AP20"/>
    <mergeCell ref="AQ21:AQ24"/>
    <mergeCell ref="AR21:AR24"/>
    <mergeCell ref="AS21:AS24"/>
    <mergeCell ref="B21:B24"/>
    <mergeCell ref="C21:G21"/>
    <mergeCell ref="H21:L21"/>
    <mergeCell ref="M21:Q21"/>
    <mergeCell ref="R21:V21"/>
    <mergeCell ref="W21:AA21"/>
    <mergeCell ref="AB21:AF21"/>
    <mergeCell ref="AI21:AI24"/>
    <mergeCell ref="AJ21:AJ24"/>
    <mergeCell ref="AT21:AT24"/>
    <mergeCell ref="AU21:AU24"/>
    <mergeCell ref="AV21:AV24"/>
    <mergeCell ref="AW21:AW24"/>
    <mergeCell ref="AX21:AX24"/>
    <mergeCell ref="AY21:AY24"/>
    <mergeCell ref="C22:C24"/>
    <mergeCell ref="G22:G24"/>
    <mergeCell ref="H22:H24"/>
    <mergeCell ref="L22:L24"/>
    <mergeCell ref="M22:M24"/>
    <mergeCell ref="Q22:Q24"/>
    <mergeCell ref="R22:R24"/>
    <mergeCell ref="V22:V24"/>
    <mergeCell ref="W22:W24"/>
    <mergeCell ref="AA22:AA24"/>
    <mergeCell ref="AB22:AB24"/>
    <mergeCell ref="AF22:AF24"/>
    <mergeCell ref="AK21:AK24"/>
    <mergeCell ref="AL21:AL24"/>
    <mergeCell ref="AM21:AM24"/>
    <mergeCell ref="AN21:AN24"/>
    <mergeCell ref="AO21:AO24"/>
    <mergeCell ref="AP21:AP24"/>
    <mergeCell ref="AQ25:AQ28"/>
    <mergeCell ref="AR25:AR28"/>
    <mergeCell ref="AS25:AS28"/>
    <mergeCell ref="B25:B28"/>
    <mergeCell ref="C25:G25"/>
    <mergeCell ref="H25:L25"/>
    <mergeCell ref="M25:Q25"/>
    <mergeCell ref="R25:V25"/>
    <mergeCell ref="W25:AA25"/>
    <mergeCell ref="AB25:AF25"/>
    <mergeCell ref="AI25:AI28"/>
    <mergeCell ref="AJ25:AJ28"/>
    <mergeCell ref="AT25:AT28"/>
    <mergeCell ref="AU25:AU28"/>
    <mergeCell ref="AV25:AV28"/>
    <mergeCell ref="AW25:AW28"/>
    <mergeCell ref="AX25:AX28"/>
    <mergeCell ref="AY25:AY28"/>
    <mergeCell ref="C26:C28"/>
    <mergeCell ref="G26:G28"/>
    <mergeCell ref="H26:H28"/>
    <mergeCell ref="L26:L28"/>
    <mergeCell ref="M26:M28"/>
    <mergeCell ref="Q26:Q28"/>
    <mergeCell ref="R26:R28"/>
    <mergeCell ref="V26:V28"/>
    <mergeCell ref="W26:W28"/>
    <mergeCell ref="AA26:AA28"/>
    <mergeCell ref="AB26:AB28"/>
    <mergeCell ref="AF26:AF28"/>
    <mergeCell ref="AK25:AK28"/>
    <mergeCell ref="AL25:AL28"/>
    <mergeCell ref="AM25:AM28"/>
    <mergeCell ref="AN25:AN28"/>
    <mergeCell ref="AO25:AO28"/>
    <mergeCell ref="AP25:AP2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B2:F14"/>
  <sheetViews>
    <sheetView zoomScale="70" zoomScaleNormal="70" zoomScalePageLayoutView="0" workbookViewId="0" topLeftCell="A1">
      <selection activeCell="C2" sqref="C2"/>
    </sheetView>
  </sheetViews>
  <sheetFormatPr defaultColWidth="9.140625" defaultRowHeight="15"/>
  <cols>
    <col min="1" max="1" width="1.28515625" style="77" customWidth="1"/>
    <col min="2" max="2" width="6.421875" style="77" bestFit="1" customWidth="1"/>
    <col min="3" max="3" width="9.8515625" style="77" bestFit="1" customWidth="1"/>
    <col min="4" max="4" width="12.421875" style="77" bestFit="1" customWidth="1"/>
    <col min="5" max="5" width="40.8515625" style="77" bestFit="1" customWidth="1"/>
    <col min="6" max="6" width="33.7109375" style="77" bestFit="1" customWidth="1"/>
    <col min="7" max="16384" width="9.00390625" style="77" customWidth="1"/>
  </cols>
  <sheetData>
    <row r="1" ht="6" customHeight="1"/>
    <row r="2" spans="2:6" ht="49.5" customHeight="1">
      <c r="B2" s="79"/>
      <c r="C2" s="79"/>
      <c r="D2" s="80" t="s">
        <v>7</v>
      </c>
      <c r="E2" s="82" t="s">
        <v>92</v>
      </c>
      <c r="F2" s="82" t="s">
        <v>93</v>
      </c>
    </row>
    <row r="3" spans="2:6" ht="49.5" customHeight="1">
      <c r="B3" s="134" t="s">
        <v>9</v>
      </c>
      <c r="C3" s="136" t="s">
        <v>90</v>
      </c>
      <c r="D3" s="78" t="s">
        <v>14</v>
      </c>
      <c r="E3" s="81" t="str">
        <f>VLOOKUP(LARGE(Aコート!AW5:AX28,1),Aコート!AW5:AX28,2,0)</f>
        <v>メイツ Z</v>
      </c>
      <c r="F3" s="81" t="str">
        <f>VLOOKUP(LARGE(Aコート!AW5:AX28,2),Aコート!AW5:AX28,2,0)</f>
        <v>９９９(メーテル)</v>
      </c>
    </row>
    <row r="4" spans="2:6" ht="49.5" customHeight="1">
      <c r="B4" s="134"/>
      <c r="C4" s="136"/>
      <c r="D4" s="78" t="s">
        <v>15</v>
      </c>
      <c r="E4" s="81" t="str">
        <f>VLOOKUP(LARGE(Bコート!AW5:AX28,1),Bコート!AW5:AX28,2,0)</f>
        <v>MSG P</v>
      </c>
      <c r="F4" s="81" t="str">
        <f>VLOOKUP(LARGE(Bコート!AW5:AX28,2),Bコート!AW5:AX28,2,0)</f>
        <v>サンライズ F</v>
      </c>
    </row>
    <row r="5" spans="2:6" ht="49.5" customHeight="1">
      <c r="B5" s="134"/>
      <c r="C5" s="136"/>
      <c r="D5" s="78" t="s">
        <v>16</v>
      </c>
      <c r="E5" s="81" t="str">
        <f>VLOOKUP(LARGE(Cコート!AW5:AX28,1),Cコート!AW5:AX28,2,0)</f>
        <v>６７'ers A</v>
      </c>
      <c r="F5" s="81" t="str">
        <f>VLOOKUP(LARGE(Cコート!AW5:AX28,2),Cコート!AW5:AX28,2,0)</f>
        <v>排球倶楽部 烈</v>
      </c>
    </row>
    <row r="6" spans="2:6" ht="49.5" customHeight="1">
      <c r="B6" s="134"/>
      <c r="C6" s="136"/>
      <c r="D6" s="78" t="s">
        <v>17</v>
      </c>
      <c r="E6" s="81" t="str">
        <f>VLOOKUP(LARGE(Dコート!AW5:AX28,1),Dコート!AW5:AX28,2,0)</f>
        <v>スティング</v>
      </c>
      <c r="F6" s="81" t="str">
        <f>VLOOKUP(LARGE(Dコート!AW5:AX28,2),Dコート!AW5:AX28,2,0)</f>
        <v>IGEL(イーゲル）</v>
      </c>
    </row>
    <row r="7" spans="2:6" ht="49.5" customHeight="1">
      <c r="B7" s="134"/>
      <c r="C7" s="136"/>
      <c r="D7" s="78" t="s">
        <v>18</v>
      </c>
      <c r="E7" s="81" t="str">
        <f>VLOOKUP(LARGE(Gコート!AW5:AX28,1),Gコート!AW5:AX28,2,0)</f>
        <v>けっこうやるじゃん!!</v>
      </c>
      <c r="F7" s="81" t="str">
        <f>VLOOKUP(LARGE(Gコート!AW5:AX28,2),Gコート!AW5:AX28,2,0)</f>
        <v>空</v>
      </c>
    </row>
    <row r="8" spans="2:6" ht="49.5" customHeight="1">
      <c r="B8" s="134"/>
      <c r="C8" s="136"/>
      <c r="D8" s="78" t="s">
        <v>19</v>
      </c>
      <c r="E8" s="81" t="str">
        <f>VLOOKUP(LARGE(Hコート!AW5:AX28,1),Hコート!AW5:AX28,2,0)</f>
        <v>パワーストーン･ラピス</v>
      </c>
      <c r="F8" s="81" t="str">
        <f>VLOOKUP(LARGE(Hコート!AW5:AX28,2),Hコート!AW5:AX28,2,0)</f>
        <v>サンライズ B</v>
      </c>
    </row>
    <row r="9" spans="2:6" ht="49.5" customHeight="1">
      <c r="B9" s="134"/>
      <c r="C9" s="136"/>
      <c r="D9" s="78" t="s">
        <v>20</v>
      </c>
      <c r="E9" s="81" t="str">
        <f>VLOOKUP(LARGE(Iコート!BA5:BB32,1),Iコート!BA5:BB32,2,0)</f>
        <v>The☆Puma's</v>
      </c>
      <c r="F9" s="81" t="str">
        <f>VLOOKUP(LARGE(Iコート!BA5:BB32,2),Iコート!BA5:BB32,2,0)</f>
        <v>りすとらーず</v>
      </c>
    </row>
    <row r="10" spans="2:6" ht="49.5" customHeight="1">
      <c r="B10" s="134" t="s">
        <v>10</v>
      </c>
      <c r="C10" s="135" t="s">
        <v>91</v>
      </c>
      <c r="D10" s="78" t="s">
        <v>14</v>
      </c>
      <c r="E10" s="81" t="str">
        <f>VLOOKUP(LARGE(Eコート!AW5:AX28,1),Eコート!AW5:AX28,2,0)</f>
        <v>Be-Friends</v>
      </c>
      <c r="F10" s="81" t="str">
        <f>VLOOKUP(LARGE(Eコート!AW5:AX28,2),Eコート!AW5:AX28,2,0)</f>
        <v>Cranberry星組</v>
      </c>
    </row>
    <row r="11" spans="2:6" ht="49.5" customHeight="1">
      <c r="B11" s="134"/>
      <c r="C11" s="135"/>
      <c r="D11" s="78" t="s">
        <v>15</v>
      </c>
      <c r="E11" s="81" t="str">
        <f>VLOOKUP(LARGE(Fコート!AW5:AX28,1),Fコート!AW5:AX28,2,0)</f>
        <v>ミルキーズ</v>
      </c>
      <c r="F11" s="81" t="str">
        <f>VLOOKUP(LARGE(Fコート!AW5:AX28,2),Fコート!AW5:AX28,2,0)</f>
        <v>Sunディーズ</v>
      </c>
    </row>
    <row r="12" spans="2:6" ht="49.5" customHeight="1">
      <c r="B12" s="134"/>
      <c r="C12" s="135"/>
      <c r="D12" s="78" t="s">
        <v>16</v>
      </c>
      <c r="E12" s="81" t="str">
        <f>VLOOKUP(LARGE(Jコート!AW5:AX28,1),Jコート!AW5:AX28,2,0)</f>
        <v>T-３ ピンク</v>
      </c>
      <c r="F12" s="81" t="str">
        <f>VLOOKUP(LARGE(Jコート!AW5:AX28,2),Jコート!AW5:AX28,2,0)</f>
        <v>girasol(ヒラソル）</v>
      </c>
    </row>
    <row r="13" spans="2:6" ht="49.5" customHeight="1">
      <c r="B13" s="134"/>
      <c r="C13" s="135"/>
      <c r="D13" s="78" t="s">
        <v>17</v>
      </c>
      <c r="E13" s="81" t="str">
        <f>VLOOKUP(LARGE(Kコート!AW5:AX28,1),Kコート!AW5:AX28,2,0)</f>
        <v>K&amp;M</v>
      </c>
      <c r="F13" s="81" t="str">
        <f>VLOOKUP(LARGE(Kコート!AW5:AX28,2),Kコート!AW5:AX28,2,0)</f>
        <v>ゴールデンリーフ</v>
      </c>
    </row>
    <row r="14" spans="2:6" ht="49.5" customHeight="1">
      <c r="B14" s="134"/>
      <c r="C14" s="135"/>
      <c r="D14" s="78" t="s">
        <v>18</v>
      </c>
      <c r="E14" s="81" t="str">
        <f>VLOOKUP(LARGE(Lコート!AW5:AX28,1),Lコート!AW5:AX28,2,0)</f>
        <v>T-SKYママ</v>
      </c>
      <c r="F14" s="81" t="str">
        <f>VLOOKUP(LARGE(Lコート!AW5:AX28,2),Lコート!AW5:AX28,2,0)</f>
        <v>ペコラ</v>
      </c>
    </row>
  </sheetData>
  <sheetProtection sheet="1" objects="1" scenarios="1"/>
  <mergeCells count="4">
    <mergeCell ref="B10:B14"/>
    <mergeCell ref="C10:C14"/>
    <mergeCell ref="B3:B9"/>
    <mergeCell ref="C3:C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AY168"/>
  <sheetViews>
    <sheetView zoomScale="70" zoomScaleNormal="70" zoomScalePageLayoutView="0" workbookViewId="0" topLeftCell="A1">
      <selection activeCell="AC18" sqref="AC18:AE20"/>
    </sheetView>
  </sheetViews>
  <sheetFormatPr defaultColWidth="9.140625" defaultRowHeight="15"/>
  <cols>
    <col min="1" max="1" width="1.57421875" style="8" customWidth="1"/>
    <col min="2" max="2" width="15.57421875" style="8" customWidth="1"/>
    <col min="3" max="33" width="3.8515625" style="8" customWidth="1"/>
    <col min="34" max="34" width="3.7109375" style="8" customWidth="1"/>
    <col min="35" max="35" width="15.57421875" style="8" customWidth="1"/>
    <col min="36" max="37" width="5.57421875" style="8" customWidth="1"/>
    <col min="38" max="39" width="8.57421875" style="8" customWidth="1"/>
    <col min="40" max="41" width="5.57421875" style="8" customWidth="1"/>
    <col min="42" max="43" width="8.57421875" style="8" customWidth="1"/>
    <col min="44" max="45" width="5.57421875" style="8" customWidth="1"/>
    <col min="46" max="46" width="9.57421875" style="8" customWidth="1"/>
    <col min="47" max="49" width="8.57421875" style="8" customWidth="1"/>
    <col min="50" max="50" width="15.7109375" style="8" customWidth="1"/>
    <col min="51" max="51" width="9.57421875" style="8" customWidth="1"/>
    <col min="52" max="16384" width="9.00390625" style="8" customWidth="1"/>
  </cols>
  <sheetData>
    <row r="1" spans="2:51" ht="24.75" customHeight="1">
      <c r="B1" s="228" t="s">
        <v>26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I1" s="229" t="str">
        <f>B1</f>
        <v>トリム３０歳</v>
      </c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</row>
    <row r="2" spans="2:51" ht="24.75" customHeight="1" thickBot="1">
      <c r="B2" s="230" t="s">
        <v>27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9"/>
      <c r="AH2" s="10"/>
      <c r="AI2" s="231" t="str">
        <f>B2</f>
        <v>Ａコート    Ａグループ</v>
      </c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</row>
    <row r="3" spans="2:51" ht="24.75" customHeight="1">
      <c r="B3" s="232"/>
      <c r="C3" s="234" t="str">
        <f>'[1]ﾄﾘﾑ30'!$D$14</f>
        <v>A</v>
      </c>
      <c r="D3" s="235"/>
      <c r="E3" s="235"/>
      <c r="F3" s="235"/>
      <c r="G3" s="236"/>
      <c r="H3" s="240" t="str">
        <f>'[1]ﾄﾘﾑ30'!$D$15</f>
        <v>パワーストーン･アクア</v>
      </c>
      <c r="I3" s="235"/>
      <c r="J3" s="235"/>
      <c r="K3" s="235"/>
      <c r="L3" s="236"/>
      <c r="M3" s="240" t="str">
        <f>'[1]ﾄﾘﾑ30'!$D$16</f>
        <v>トリッキィ〜？V</v>
      </c>
      <c r="N3" s="235"/>
      <c r="O3" s="235"/>
      <c r="P3" s="235"/>
      <c r="Q3" s="236"/>
      <c r="R3" s="240" t="str">
        <f>'[1]ﾄﾘﾑ30'!$G$16</f>
        <v>ADB岡崎</v>
      </c>
      <c r="S3" s="235"/>
      <c r="T3" s="235"/>
      <c r="U3" s="235"/>
      <c r="V3" s="236"/>
      <c r="W3" s="240" t="str">
        <f>'[1]ﾄﾘﾑ30'!$G$15</f>
        <v>９９９(メーテル)</v>
      </c>
      <c r="X3" s="235"/>
      <c r="Y3" s="235"/>
      <c r="Z3" s="235"/>
      <c r="AA3" s="236"/>
      <c r="AB3" s="240" t="str">
        <f>'[1]ﾄﾘﾑ30'!$G$14</f>
        <v>メイツ Z</v>
      </c>
      <c r="AC3" s="235"/>
      <c r="AD3" s="235"/>
      <c r="AE3" s="235"/>
      <c r="AF3" s="253"/>
      <c r="AG3" s="11"/>
      <c r="AH3" s="11"/>
      <c r="AI3" s="232"/>
      <c r="AJ3" s="255" t="s">
        <v>28</v>
      </c>
      <c r="AK3" s="243"/>
      <c r="AL3" s="244"/>
      <c r="AM3" s="245" t="s">
        <v>29</v>
      </c>
      <c r="AN3" s="242" t="s">
        <v>30</v>
      </c>
      <c r="AO3" s="243"/>
      <c r="AP3" s="244"/>
      <c r="AQ3" s="245" t="s">
        <v>29</v>
      </c>
      <c r="AR3" s="242" t="s">
        <v>31</v>
      </c>
      <c r="AS3" s="243"/>
      <c r="AT3" s="244"/>
      <c r="AU3" s="245" t="s">
        <v>32</v>
      </c>
      <c r="AV3" s="247" t="s">
        <v>33</v>
      </c>
      <c r="AW3" s="247" t="s">
        <v>34</v>
      </c>
      <c r="AX3" s="249" t="s">
        <v>35</v>
      </c>
      <c r="AY3" s="251" t="s">
        <v>36</v>
      </c>
    </row>
    <row r="4" spans="2:51" ht="24.75" customHeight="1" thickBot="1">
      <c r="B4" s="233"/>
      <c r="C4" s="237"/>
      <c r="D4" s="238"/>
      <c r="E4" s="238"/>
      <c r="F4" s="238"/>
      <c r="G4" s="239"/>
      <c r="H4" s="241"/>
      <c r="I4" s="238"/>
      <c r="J4" s="238"/>
      <c r="K4" s="238"/>
      <c r="L4" s="239"/>
      <c r="M4" s="241"/>
      <c r="N4" s="238"/>
      <c r="O4" s="238"/>
      <c r="P4" s="238"/>
      <c r="Q4" s="239"/>
      <c r="R4" s="241"/>
      <c r="S4" s="238"/>
      <c r="T4" s="238"/>
      <c r="U4" s="238"/>
      <c r="V4" s="239"/>
      <c r="W4" s="241"/>
      <c r="X4" s="238"/>
      <c r="Y4" s="238"/>
      <c r="Z4" s="238"/>
      <c r="AA4" s="239"/>
      <c r="AB4" s="241"/>
      <c r="AC4" s="238"/>
      <c r="AD4" s="238"/>
      <c r="AE4" s="238"/>
      <c r="AF4" s="254"/>
      <c r="AG4" s="11"/>
      <c r="AH4" s="11"/>
      <c r="AI4" s="233"/>
      <c r="AJ4" s="12" t="s">
        <v>37</v>
      </c>
      <c r="AK4" s="13" t="s">
        <v>38</v>
      </c>
      <c r="AL4" s="13" t="s">
        <v>39</v>
      </c>
      <c r="AM4" s="246"/>
      <c r="AN4" s="12" t="s">
        <v>37</v>
      </c>
      <c r="AO4" s="13" t="s">
        <v>38</v>
      </c>
      <c r="AP4" s="13" t="s">
        <v>39</v>
      </c>
      <c r="AQ4" s="246"/>
      <c r="AR4" s="12" t="s">
        <v>37</v>
      </c>
      <c r="AS4" s="13" t="s">
        <v>38</v>
      </c>
      <c r="AT4" s="13" t="s">
        <v>39</v>
      </c>
      <c r="AU4" s="246"/>
      <c r="AV4" s="248"/>
      <c r="AW4" s="248"/>
      <c r="AX4" s="250"/>
      <c r="AY4" s="252"/>
    </row>
    <row r="5" spans="2:51" ht="21.75" customHeight="1">
      <c r="B5" s="212" t="str">
        <f>C3</f>
        <v>A</v>
      </c>
      <c r="C5" s="218"/>
      <c r="D5" s="219"/>
      <c r="E5" s="219"/>
      <c r="F5" s="219"/>
      <c r="G5" s="220"/>
      <c r="H5" s="209">
        <v>10</v>
      </c>
      <c r="I5" s="210"/>
      <c r="J5" s="210"/>
      <c r="K5" s="210"/>
      <c r="L5" s="221"/>
      <c r="M5" s="209">
        <v>7</v>
      </c>
      <c r="N5" s="210"/>
      <c r="O5" s="210"/>
      <c r="P5" s="210"/>
      <c r="Q5" s="221"/>
      <c r="R5" s="222">
        <v>0</v>
      </c>
      <c r="S5" s="223"/>
      <c r="T5" s="223"/>
      <c r="U5" s="223"/>
      <c r="V5" s="224"/>
      <c r="W5" s="209">
        <v>4</v>
      </c>
      <c r="X5" s="210"/>
      <c r="Y5" s="210"/>
      <c r="Z5" s="210"/>
      <c r="AA5" s="221"/>
      <c r="AB5" s="209">
        <v>1</v>
      </c>
      <c r="AC5" s="210"/>
      <c r="AD5" s="210"/>
      <c r="AE5" s="210"/>
      <c r="AF5" s="211"/>
      <c r="AG5" s="14"/>
      <c r="AH5" s="14"/>
      <c r="AI5" s="212" t="str">
        <f>B5</f>
        <v>A</v>
      </c>
      <c r="AJ5" s="213">
        <f>IF(C6&gt;G6,1,0)+IF(H6&gt;L6,1,0)+IF(M6&gt;Q6,1,0)+IF(R6&gt;V6,1,0)+IF(W6&gt;AA6,1,0)+IF(AB6&gt;AF6,1,0)</f>
        <v>0</v>
      </c>
      <c r="AK5" s="214">
        <f>IF(G6&gt;C6,1,0)+IF(L6&gt;H6,1,0)+IF(Q6&gt;M6,1,0)+IF(V6&gt;R6,1,0)+IF(AA6&gt;W6,1,0)+IF(AF6&gt;AB6,1,0)</f>
        <v>4</v>
      </c>
      <c r="AL5" s="215">
        <f>SUM(AJ5/(AJ5+AK5))</f>
        <v>0</v>
      </c>
      <c r="AM5" s="214">
        <f>RANK(AL5,$AL$5:$AL$28,0)</f>
        <v>6</v>
      </c>
      <c r="AN5" s="214">
        <f>SUM(C6+H6+M6+R6+W6+AB6)</f>
        <v>0</v>
      </c>
      <c r="AO5" s="214">
        <f>SUM(G6+L6+Q6+V6+AA6+AF6)</f>
        <v>8</v>
      </c>
      <c r="AP5" s="215">
        <f>SUM(AN5/(AN5+AO5))</f>
        <v>0</v>
      </c>
      <c r="AQ5" s="214">
        <f>RANK(AP5,$AP$5:$AP$28,0)</f>
        <v>6</v>
      </c>
      <c r="AR5" s="214">
        <f>SUM(D6+D7+D8+I6+I7+I8+N6+N7+N8+S6+S7+S8+X6+X7+X8+AC6+AC7+AC8)</f>
        <v>69</v>
      </c>
      <c r="AS5" s="214">
        <f>SUM(F6+F7+F8+K6+K7+K8+P6+P7+P8+U6+U7+U8+Z6+Z7+Z8+AE6+AE7+AE8)</f>
        <v>120</v>
      </c>
      <c r="AT5" s="215">
        <f>SUM(AR5/(AR5+AS5))</f>
        <v>0.36507936507936506</v>
      </c>
      <c r="AU5" s="214">
        <f>RANK(AT5,$AT$5:$AT$28,0)</f>
        <v>6</v>
      </c>
      <c r="AV5" s="215">
        <f>RANK(AL5,$AL$5:$AL$28,1)+AP5</f>
        <v>1</v>
      </c>
      <c r="AW5" s="215">
        <f>RANK(AV5,$AV$5:$AV$28,1)+AT5</f>
        <v>1.3650793650793651</v>
      </c>
      <c r="AX5" s="216" t="str">
        <f>$AI$5</f>
        <v>A</v>
      </c>
      <c r="AY5" s="217">
        <f>RANK(AW5,$AW$5:$AW$28)</f>
        <v>6</v>
      </c>
    </row>
    <row r="6" spans="2:51" ht="21.75" customHeight="1">
      <c r="B6" s="141"/>
      <c r="C6" s="225">
        <f>IF(D6&gt;F6,1,0)+IF(D7&gt;F7,1,0)+IF(D8&gt;F8,1,0)</f>
        <v>0</v>
      </c>
      <c r="D6" s="15"/>
      <c r="E6" s="16" t="s">
        <v>40</v>
      </c>
      <c r="F6" s="15"/>
      <c r="G6" s="152">
        <f>IF(F6&gt;D6,1,0)+IF(F7&gt;D7,1,0)+IF(F8&gt;D8,1,0)</f>
        <v>0</v>
      </c>
      <c r="H6" s="194">
        <f>IF(I6&gt;K6,1,0)+IF(I7&gt;K7,1,0)+IF(I8&gt;K8,1,0)</f>
        <v>0</v>
      </c>
      <c r="I6" s="17">
        <v>13</v>
      </c>
      <c r="J6" s="18" t="s">
        <v>40</v>
      </c>
      <c r="K6" s="17">
        <v>15</v>
      </c>
      <c r="L6" s="194">
        <f>IF(K6&gt;I6,1,0)+IF(K7&gt;I7,1,0)+IF(K8&gt;I8,1,0)</f>
        <v>2</v>
      </c>
      <c r="M6" s="194">
        <f>IF(N6&gt;P6,1,0)+IF(N7&gt;P7,1,0)+IF(N8&gt;P8,1,0)</f>
        <v>0</v>
      </c>
      <c r="N6" s="17">
        <v>10</v>
      </c>
      <c r="O6" s="18" t="s">
        <v>40</v>
      </c>
      <c r="P6" s="17">
        <v>15</v>
      </c>
      <c r="Q6" s="194">
        <f>IF(P6&gt;N6,1,0)+IF(P7&gt;N7,1,0)+IF(P8&gt;N8,1,0)</f>
        <v>2</v>
      </c>
      <c r="R6" s="171">
        <f>IF(S6&gt;U6,1,0)+IF(S7&gt;U7,1,0)+IF(S8&gt;U8,1,0)</f>
        <v>0</v>
      </c>
      <c r="S6" s="19"/>
      <c r="T6" s="20" t="s">
        <v>40</v>
      </c>
      <c r="U6" s="19"/>
      <c r="V6" s="171">
        <f>IF(U6&gt;S6,1,0)+IF(U7&gt;S7,1,0)+IF(U8&gt;S8,1,0)</f>
        <v>0</v>
      </c>
      <c r="W6" s="194">
        <f>IF(X6&gt;Z6,1,0)+IF(X7&gt;Z7,1,0)+IF(X8&gt;Z8,1,0)</f>
        <v>0</v>
      </c>
      <c r="X6" s="17">
        <v>4</v>
      </c>
      <c r="Y6" s="18" t="s">
        <v>40</v>
      </c>
      <c r="Z6" s="17">
        <v>15</v>
      </c>
      <c r="AA6" s="194">
        <f>IF(Z6&gt;X6,1,0)+IF(Z7&gt;X7,1,0)+IF(Z8&gt;X8,1,0)</f>
        <v>2</v>
      </c>
      <c r="AB6" s="194">
        <f>IF(AC6&gt;AE6,1,0)+IF(AC7&gt;AE7,1,0)+IF(AC8&gt;AE8,1,0)</f>
        <v>0</v>
      </c>
      <c r="AC6" s="17">
        <v>11</v>
      </c>
      <c r="AD6" s="18" t="s">
        <v>40</v>
      </c>
      <c r="AE6" s="17">
        <v>15</v>
      </c>
      <c r="AF6" s="197">
        <f>IF(AE6&gt;AC6,1,0)+IF(AE7&gt;AC7,1,0)+IF(AE8&gt;AC8,1,0)</f>
        <v>2</v>
      </c>
      <c r="AG6" s="21"/>
      <c r="AH6" s="21"/>
      <c r="AI6" s="141"/>
      <c r="AJ6" s="144"/>
      <c r="AK6" s="147"/>
      <c r="AL6" s="150"/>
      <c r="AM6" s="147"/>
      <c r="AN6" s="147"/>
      <c r="AO6" s="147"/>
      <c r="AP6" s="150"/>
      <c r="AQ6" s="147"/>
      <c r="AR6" s="147"/>
      <c r="AS6" s="147"/>
      <c r="AT6" s="150"/>
      <c r="AU6" s="147"/>
      <c r="AV6" s="150"/>
      <c r="AW6" s="150"/>
      <c r="AX6" s="159"/>
      <c r="AY6" s="162"/>
    </row>
    <row r="7" spans="2:51" ht="21.75" customHeight="1">
      <c r="B7" s="141"/>
      <c r="C7" s="226"/>
      <c r="D7" s="15"/>
      <c r="E7" s="16" t="s">
        <v>40</v>
      </c>
      <c r="F7" s="15"/>
      <c r="G7" s="153"/>
      <c r="H7" s="195"/>
      <c r="I7" s="17">
        <v>6</v>
      </c>
      <c r="J7" s="18" t="s">
        <v>40</v>
      </c>
      <c r="K7" s="17">
        <v>15</v>
      </c>
      <c r="L7" s="195"/>
      <c r="M7" s="195"/>
      <c r="N7" s="17">
        <v>4</v>
      </c>
      <c r="O7" s="18" t="s">
        <v>40</v>
      </c>
      <c r="P7" s="17">
        <v>15</v>
      </c>
      <c r="Q7" s="195"/>
      <c r="R7" s="172"/>
      <c r="S7" s="19"/>
      <c r="T7" s="20" t="s">
        <v>40</v>
      </c>
      <c r="U7" s="19"/>
      <c r="V7" s="172"/>
      <c r="W7" s="195"/>
      <c r="X7" s="17">
        <v>10</v>
      </c>
      <c r="Y7" s="18" t="s">
        <v>40</v>
      </c>
      <c r="Z7" s="17">
        <v>15</v>
      </c>
      <c r="AA7" s="195"/>
      <c r="AB7" s="195"/>
      <c r="AC7" s="17">
        <v>11</v>
      </c>
      <c r="AD7" s="18" t="s">
        <v>40</v>
      </c>
      <c r="AE7" s="17">
        <v>15</v>
      </c>
      <c r="AF7" s="198"/>
      <c r="AG7" s="21"/>
      <c r="AH7" s="21"/>
      <c r="AI7" s="141"/>
      <c r="AJ7" s="144"/>
      <c r="AK7" s="147"/>
      <c r="AL7" s="150"/>
      <c r="AM7" s="147"/>
      <c r="AN7" s="147"/>
      <c r="AO7" s="147"/>
      <c r="AP7" s="150"/>
      <c r="AQ7" s="147"/>
      <c r="AR7" s="147"/>
      <c r="AS7" s="147"/>
      <c r="AT7" s="150"/>
      <c r="AU7" s="147"/>
      <c r="AV7" s="150"/>
      <c r="AW7" s="150"/>
      <c r="AX7" s="159"/>
      <c r="AY7" s="162"/>
    </row>
    <row r="8" spans="2:51" ht="21.75" customHeight="1">
      <c r="B8" s="167"/>
      <c r="C8" s="227"/>
      <c r="D8" s="15"/>
      <c r="E8" s="16" t="s">
        <v>40</v>
      </c>
      <c r="F8" s="15"/>
      <c r="G8" s="203"/>
      <c r="H8" s="196"/>
      <c r="I8" s="17"/>
      <c r="J8" s="18" t="s">
        <v>40</v>
      </c>
      <c r="K8" s="17"/>
      <c r="L8" s="196"/>
      <c r="M8" s="196"/>
      <c r="N8" s="17"/>
      <c r="O8" s="18" t="s">
        <v>40</v>
      </c>
      <c r="P8" s="17"/>
      <c r="Q8" s="196"/>
      <c r="R8" s="173"/>
      <c r="S8" s="19"/>
      <c r="T8" s="20" t="s">
        <v>40</v>
      </c>
      <c r="U8" s="19"/>
      <c r="V8" s="173"/>
      <c r="W8" s="196"/>
      <c r="X8" s="17"/>
      <c r="Y8" s="18" t="s">
        <v>40</v>
      </c>
      <c r="Z8" s="17"/>
      <c r="AA8" s="196"/>
      <c r="AB8" s="196"/>
      <c r="AC8" s="17"/>
      <c r="AD8" s="18" t="s">
        <v>40</v>
      </c>
      <c r="AE8" s="17"/>
      <c r="AF8" s="199"/>
      <c r="AG8" s="21"/>
      <c r="AH8" s="21"/>
      <c r="AI8" s="167"/>
      <c r="AJ8" s="168"/>
      <c r="AK8" s="169"/>
      <c r="AL8" s="170"/>
      <c r="AM8" s="169"/>
      <c r="AN8" s="169"/>
      <c r="AO8" s="169"/>
      <c r="AP8" s="170"/>
      <c r="AQ8" s="169"/>
      <c r="AR8" s="169"/>
      <c r="AS8" s="169"/>
      <c r="AT8" s="170"/>
      <c r="AU8" s="169"/>
      <c r="AV8" s="170"/>
      <c r="AW8" s="170"/>
      <c r="AX8" s="189"/>
      <c r="AY8" s="190"/>
    </row>
    <row r="9" spans="2:51" ht="21.75" customHeight="1">
      <c r="B9" s="140" t="str">
        <f>H3</f>
        <v>パワーストーン･アクア</v>
      </c>
      <c r="C9" s="177">
        <f>H5</f>
        <v>10</v>
      </c>
      <c r="D9" s="178"/>
      <c r="E9" s="178"/>
      <c r="F9" s="178"/>
      <c r="G9" s="179"/>
      <c r="H9" s="137"/>
      <c r="I9" s="138"/>
      <c r="J9" s="138"/>
      <c r="K9" s="138"/>
      <c r="L9" s="200"/>
      <c r="M9" s="164">
        <v>0</v>
      </c>
      <c r="N9" s="165"/>
      <c r="O9" s="165"/>
      <c r="P9" s="165"/>
      <c r="Q9" s="181"/>
      <c r="R9" s="191">
        <v>6</v>
      </c>
      <c r="S9" s="192"/>
      <c r="T9" s="192"/>
      <c r="U9" s="192"/>
      <c r="V9" s="205"/>
      <c r="W9" s="191">
        <v>2</v>
      </c>
      <c r="X9" s="192"/>
      <c r="Y9" s="192"/>
      <c r="Z9" s="192"/>
      <c r="AA9" s="205"/>
      <c r="AB9" s="191">
        <v>8</v>
      </c>
      <c r="AC9" s="192"/>
      <c r="AD9" s="192"/>
      <c r="AE9" s="192"/>
      <c r="AF9" s="193"/>
      <c r="AG9" s="14"/>
      <c r="AH9" s="14"/>
      <c r="AI9" s="140" t="str">
        <f>B9</f>
        <v>パワーストーン･アクア</v>
      </c>
      <c r="AJ9" s="143">
        <f>IF(C10&gt;G10,1,0)+IF(H10&gt;L10,1,0)+IF(M10&gt;Q10,1,0)+IF(R10&gt;V10,1,0)+IF(W10&gt;AA10,1,0)+IF(AB10&gt;AF10,1,0)</f>
        <v>3</v>
      </c>
      <c r="AK9" s="146">
        <f>IF(G10&gt;C10,1,0)+IF(L10&gt;H10,1,0)+IF(Q10&gt;M10,1,0)+IF(V10&gt;R10,1,0)+IF(AA10&gt;W10,1,0)+IF(AF10&gt;AB10,1,0)</f>
        <v>1</v>
      </c>
      <c r="AL9" s="149">
        <f>SUM(AJ9/(AJ9+AK9))</f>
        <v>0.75</v>
      </c>
      <c r="AM9" s="146">
        <f>RANK(AL9,$AL$5:$AL$28,0)</f>
        <v>2</v>
      </c>
      <c r="AN9" s="146">
        <f>SUM(C10+H10+M10+R10+W10+AB10)</f>
        <v>6</v>
      </c>
      <c r="AO9" s="146">
        <f>SUM(G10+L10+Q10+V10+AA10+AF10)</f>
        <v>3</v>
      </c>
      <c r="AP9" s="149">
        <f>SUM(AN9/(AN9+AO9))</f>
        <v>0.6666666666666666</v>
      </c>
      <c r="AQ9" s="146">
        <f>RANK(AP9,$AP$5:$AP$28,0)</f>
        <v>3</v>
      </c>
      <c r="AR9" s="146">
        <f>SUM(D10+D11+D12+I10+I11+I12+N10+N11+N12+S10+S11+S12+X10+X11+X12+AC10+AC11+AC12)</f>
        <v>125</v>
      </c>
      <c r="AS9" s="146">
        <f>SUM(F10+F11+F12+K10+K11+K12+P10+P11+P12+U10+U11+U12+Z10+Z11+Z12+AE10+AE11+AE12)</f>
        <v>108</v>
      </c>
      <c r="AT9" s="149">
        <f>SUM(AR9/(AR9+AS9))</f>
        <v>0.5364806866952789</v>
      </c>
      <c r="AU9" s="146">
        <f>RANK(AT9,$AT$5:$AT$28,0)</f>
        <v>3</v>
      </c>
      <c r="AV9" s="149">
        <f>RANK(AL9,$AL$5:$AL$28,1)+AP9</f>
        <v>4.666666666666667</v>
      </c>
      <c r="AW9" s="149">
        <f>RANK(AV9,$AV$5:$AV$28,1)+AT9</f>
        <v>4.536480686695279</v>
      </c>
      <c r="AX9" s="158" t="str">
        <f>$AI$9</f>
        <v>パワーストーン･アクア</v>
      </c>
      <c r="AY9" s="161">
        <f>RANK(AW9,$AW$5:$AW$28)</f>
        <v>3</v>
      </c>
    </row>
    <row r="10" spans="2:51" ht="21.75" customHeight="1">
      <c r="B10" s="141"/>
      <c r="C10" s="182">
        <f>IF(D10&gt;F10,1,0)+IF(D11&gt;F11,1,0)+IF(D12&gt;F12,1,0)</f>
        <v>2</v>
      </c>
      <c r="D10" s="22">
        <f>K6</f>
        <v>15</v>
      </c>
      <c r="E10" s="18" t="s">
        <v>40</v>
      </c>
      <c r="F10" s="22">
        <f>I6</f>
        <v>13</v>
      </c>
      <c r="G10" s="185">
        <f>IF(F10&gt;D10,1,0)+IF(F11&gt;D11,1,0)+IF(F12&gt;D12,1,0)</f>
        <v>0</v>
      </c>
      <c r="H10" s="152">
        <f>IF(I10&gt;K10,1,0)+IF(I11&gt;K11,1,0)+IF(I12&gt;K12,1,0)</f>
        <v>0</v>
      </c>
      <c r="I10" s="15"/>
      <c r="J10" s="16" t="s">
        <v>40</v>
      </c>
      <c r="K10" s="15"/>
      <c r="L10" s="152">
        <f>IF(K10&gt;I10,1,0)+IF(K11&gt;I11,1,0)+IF(K12&gt;I12,1,0)</f>
        <v>0</v>
      </c>
      <c r="M10" s="171">
        <f>IF(N10&gt;P10,1,0)+IF(N11&gt;P11,1,0)+IF(N12&gt;P12,1,0)</f>
        <v>0</v>
      </c>
      <c r="N10" s="19"/>
      <c r="O10" s="20" t="s">
        <v>40</v>
      </c>
      <c r="P10" s="19"/>
      <c r="Q10" s="171">
        <f>IF(P10&gt;N10,1,0)+IF(P11&gt;N11,1,0)+IF(P12&gt;N12,1,0)</f>
        <v>0</v>
      </c>
      <c r="R10" s="194">
        <f>IF(S10&gt;U10,1,0)+IF(S11&gt;U11,1,0)+IF(S12&gt;U12,1,0)</f>
        <v>2</v>
      </c>
      <c r="S10" s="17">
        <v>15</v>
      </c>
      <c r="T10" s="18" t="s">
        <v>40</v>
      </c>
      <c r="U10" s="17">
        <v>10</v>
      </c>
      <c r="V10" s="194">
        <f>IF(U10&gt;S10,1,0)+IF(U11&gt;S11,1,0)+IF(U12&gt;S12,1,0)</f>
        <v>0</v>
      </c>
      <c r="W10" s="194">
        <f>IF(X10&gt;Z10,1,0)+IF(X11&gt;Z11,1,0)+IF(X12&gt;Z12,1,0)</f>
        <v>2</v>
      </c>
      <c r="X10" s="17">
        <v>15</v>
      </c>
      <c r="Y10" s="18" t="s">
        <v>40</v>
      </c>
      <c r="Z10" s="17">
        <v>13</v>
      </c>
      <c r="AA10" s="194">
        <f>IF(Z10&gt;X10,1,0)+IF(Z11&gt;X11,1,0)+IF(Z12&gt;X12,1,0)</f>
        <v>1</v>
      </c>
      <c r="AB10" s="194">
        <f>IF(AC10&gt;AE10,1,0)+IF(AC11&gt;AE11,1,0)+IF(AC12&gt;AE12,1,0)</f>
        <v>0</v>
      </c>
      <c r="AC10" s="17">
        <v>15</v>
      </c>
      <c r="AD10" s="18" t="s">
        <v>40</v>
      </c>
      <c r="AE10" s="17">
        <v>17</v>
      </c>
      <c r="AF10" s="197">
        <f>IF(AE10&gt;AC10,1,0)+IF(AE11&gt;AC11,1,0)+IF(AE12&gt;AC12,1,0)</f>
        <v>2</v>
      </c>
      <c r="AG10" s="21"/>
      <c r="AH10" s="21"/>
      <c r="AI10" s="141"/>
      <c r="AJ10" s="144"/>
      <c r="AK10" s="147"/>
      <c r="AL10" s="150"/>
      <c r="AM10" s="147"/>
      <c r="AN10" s="147"/>
      <c r="AO10" s="147"/>
      <c r="AP10" s="150"/>
      <c r="AQ10" s="147"/>
      <c r="AR10" s="147"/>
      <c r="AS10" s="147"/>
      <c r="AT10" s="150"/>
      <c r="AU10" s="147"/>
      <c r="AV10" s="150"/>
      <c r="AW10" s="150"/>
      <c r="AX10" s="159"/>
      <c r="AY10" s="162"/>
    </row>
    <row r="11" spans="2:51" ht="21.75" customHeight="1">
      <c r="B11" s="141"/>
      <c r="C11" s="183"/>
      <c r="D11" s="22">
        <f>K7</f>
        <v>15</v>
      </c>
      <c r="E11" s="18" t="s">
        <v>40</v>
      </c>
      <c r="F11" s="22">
        <f>I7</f>
        <v>6</v>
      </c>
      <c r="G11" s="186"/>
      <c r="H11" s="153"/>
      <c r="I11" s="15"/>
      <c r="J11" s="16" t="s">
        <v>40</v>
      </c>
      <c r="K11" s="15"/>
      <c r="L11" s="153"/>
      <c r="M11" s="172"/>
      <c r="N11" s="19"/>
      <c r="O11" s="20" t="s">
        <v>40</v>
      </c>
      <c r="P11" s="19"/>
      <c r="Q11" s="172"/>
      <c r="R11" s="195"/>
      <c r="S11" s="17">
        <v>15</v>
      </c>
      <c r="T11" s="18" t="s">
        <v>40</v>
      </c>
      <c r="U11" s="17">
        <v>9</v>
      </c>
      <c r="V11" s="195"/>
      <c r="W11" s="195"/>
      <c r="X11" s="17">
        <v>11</v>
      </c>
      <c r="Y11" s="18" t="s">
        <v>40</v>
      </c>
      <c r="Z11" s="17">
        <v>15</v>
      </c>
      <c r="AA11" s="195"/>
      <c r="AB11" s="195"/>
      <c r="AC11" s="17">
        <v>9</v>
      </c>
      <c r="AD11" s="18" t="s">
        <v>40</v>
      </c>
      <c r="AE11" s="17">
        <v>15</v>
      </c>
      <c r="AF11" s="198"/>
      <c r="AG11" s="21"/>
      <c r="AH11" s="21"/>
      <c r="AI11" s="141"/>
      <c r="AJ11" s="144"/>
      <c r="AK11" s="147"/>
      <c r="AL11" s="150"/>
      <c r="AM11" s="147"/>
      <c r="AN11" s="147"/>
      <c r="AO11" s="147"/>
      <c r="AP11" s="150"/>
      <c r="AQ11" s="147"/>
      <c r="AR11" s="147"/>
      <c r="AS11" s="147"/>
      <c r="AT11" s="150"/>
      <c r="AU11" s="147"/>
      <c r="AV11" s="150"/>
      <c r="AW11" s="150"/>
      <c r="AX11" s="159"/>
      <c r="AY11" s="162"/>
    </row>
    <row r="12" spans="2:51" ht="21.75" customHeight="1">
      <c r="B12" s="167"/>
      <c r="C12" s="201"/>
      <c r="D12" s="22">
        <f>K8</f>
        <v>0</v>
      </c>
      <c r="E12" s="18" t="s">
        <v>40</v>
      </c>
      <c r="F12" s="22">
        <f>I8</f>
        <v>0</v>
      </c>
      <c r="G12" s="202"/>
      <c r="H12" s="203"/>
      <c r="I12" s="15"/>
      <c r="J12" s="16" t="s">
        <v>40</v>
      </c>
      <c r="K12" s="15"/>
      <c r="L12" s="203"/>
      <c r="M12" s="173"/>
      <c r="N12" s="19"/>
      <c r="O12" s="20" t="s">
        <v>40</v>
      </c>
      <c r="P12" s="19"/>
      <c r="Q12" s="173"/>
      <c r="R12" s="196"/>
      <c r="S12" s="17"/>
      <c r="T12" s="18" t="s">
        <v>40</v>
      </c>
      <c r="U12" s="17"/>
      <c r="V12" s="196"/>
      <c r="W12" s="196"/>
      <c r="X12" s="17">
        <v>15</v>
      </c>
      <c r="Y12" s="18" t="s">
        <v>40</v>
      </c>
      <c r="Z12" s="17">
        <v>10</v>
      </c>
      <c r="AA12" s="196"/>
      <c r="AB12" s="196"/>
      <c r="AC12" s="17"/>
      <c r="AD12" s="18" t="s">
        <v>40</v>
      </c>
      <c r="AE12" s="17"/>
      <c r="AF12" s="199"/>
      <c r="AG12" s="21"/>
      <c r="AH12" s="21"/>
      <c r="AI12" s="167"/>
      <c r="AJ12" s="168"/>
      <c r="AK12" s="169"/>
      <c r="AL12" s="170"/>
      <c r="AM12" s="169"/>
      <c r="AN12" s="169"/>
      <c r="AO12" s="169"/>
      <c r="AP12" s="170"/>
      <c r="AQ12" s="169"/>
      <c r="AR12" s="169"/>
      <c r="AS12" s="169"/>
      <c r="AT12" s="170"/>
      <c r="AU12" s="169"/>
      <c r="AV12" s="170"/>
      <c r="AW12" s="170"/>
      <c r="AX12" s="189"/>
      <c r="AY12" s="190"/>
    </row>
    <row r="13" spans="2:51" ht="21.75" customHeight="1">
      <c r="B13" s="140" t="str">
        <f>M3</f>
        <v>トリッキィ〜？V</v>
      </c>
      <c r="C13" s="177">
        <f>M5</f>
        <v>7</v>
      </c>
      <c r="D13" s="178"/>
      <c r="E13" s="178"/>
      <c r="F13" s="178"/>
      <c r="G13" s="179"/>
      <c r="H13" s="164">
        <f>M9</f>
        <v>0</v>
      </c>
      <c r="I13" s="165"/>
      <c r="J13" s="165"/>
      <c r="K13" s="165"/>
      <c r="L13" s="181"/>
      <c r="M13" s="137"/>
      <c r="N13" s="138"/>
      <c r="O13" s="138"/>
      <c r="P13" s="138"/>
      <c r="Q13" s="200"/>
      <c r="R13" s="191">
        <v>3</v>
      </c>
      <c r="S13" s="192"/>
      <c r="T13" s="192"/>
      <c r="U13" s="192"/>
      <c r="V13" s="205"/>
      <c r="W13" s="191">
        <v>11</v>
      </c>
      <c r="X13" s="192"/>
      <c r="Y13" s="192"/>
      <c r="Z13" s="192"/>
      <c r="AA13" s="205"/>
      <c r="AB13" s="191">
        <v>5</v>
      </c>
      <c r="AC13" s="192"/>
      <c r="AD13" s="192"/>
      <c r="AE13" s="192"/>
      <c r="AF13" s="193"/>
      <c r="AG13" s="14"/>
      <c r="AH13" s="14"/>
      <c r="AI13" s="140" t="str">
        <f>B13</f>
        <v>トリッキィ〜？V</v>
      </c>
      <c r="AJ13" s="143">
        <f>IF(C14&gt;G14,1,0)+IF(H14&gt;L14,1,0)+IF(M14&gt;Q14,1,0)+IF(R14&gt;V14,1,0)+IF(W14&gt;AA14,1,0)+IF(AB14&gt;AF14,1,0)</f>
        <v>1</v>
      </c>
      <c r="AK13" s="146">
        <f>IF(G14&gt;C14,1,0)+IF(L14&gt;H14,1,0)+IF(Q14&gt;M14,1,0)+IF(V14&gt;R14,1,0)+IF(AA14&gt;W14,1,0)+IF(AF14&gt;AB14,1,0)</f>
        <v>3</v>
      </c>
      <c r="AL13" s="149">
        <f>SUM(AJ13/(AJ13+AK13))</f>
        <v>0.25</v>
      </c>
      <c r="AM13" s="146">
        <f>RANK(AL13,$AL$5:$AL$28,0)</f>
        <v>4</v>
      </c>
      <c r="AN13" s="146">
        <f>SUM(C14+H14+M14+R14+W14+AB14)</f>
        <v>3</v>
      </c>
      <c r="AO13" s="146">
        <f>SUM(G14+L14+Q14+V14+AA14+AF14)</f>
        <v>6</v>
      </c>
      <c r="AP13" s="149">
        <f>SUM(AN13/(AN13+AO13))</f>
        <v>0.3333333333333333</v>
      </c>
      <c r="AQ13" s="146">
        <f>RANK(AP13,$AP$5:$AP$28,0)</f>
        <v>4</v>
      </c>
      <c r="AR13" s="146">
        <f>SUM(D14+D15+D16+I14+I15+I16+N14+N15+N16+S14+S15+S16+X14+X15+X16+AC14+AC15+AC16)</f>
        <v>107</v>
      </c>
      <c r="AS13" s="146">
        <f>SUM(F14+F15+F16+K14+K15+K16+P14+P15+P16+U14+U15+U16+Z14+Z15+Z16+AE14+AE15+AE16)</f>
        <v>113</v>
      </c>
      <c r="AT13" s="149">
        <f>SUM(AR13/(AR13+AS13))</f>
        <v>0.4863636363636364</v>
      </c>
      <c r="AU13" s="146">
        <f>RANK(AT13,$AT$5:$AT$28,0)</f>
        <v>4</v>
      </c>
      <c r="AV13" s="149">
        <f>RANK(AL13,$AL$5:$AL$28,1)+AP13</f>
        <v>2.3333333333333335</v>
      </c>
      <c r="AW13" s="149">
        <f>RANK(AV13,$AV$5:$AV$28,1)+AT13</f>
        <v>3.4863636363636363</v>
      </c>
      <c r="AX13" s="158" t="str">
        <f>$AI$13</f>
        <v>トリッキィ〜？V</v>
      </c>
      <c r="AY13" s="161">
        <f>RANK(AW13,$AW$5:$AW$28)</f>
        <v>4</v>
      </c>
    </row>
    <row r="14" spans="2:51" ht="21.75" customHeight="1">
      <c r="B14" s="141"/>
      <c r="C14" s="182">
        <f>IF(D14&gt;F14,1,0)+IF(D15&gt;F15,1,0)+IF(D16&gt;F16,1,0)</f>
        <v>2</v>
      </c>
      <c r="D14" s="22">
        <f>P6</f>
        <v>15</v>
      </c>
      <c r="E14" s="18" t="s">
        <v>40</v>
      </c>
      <c r="F14" s="22">
        <f>N6</f>
        <v>10</v>
      </c>
      <c r="G14" s="185">
        <f>IF(F14&gt;D14,1,0)+IF(F15&gt;D15,1,0)+IF(F16&gt;D16,1,0)</f>
        <v>0</v>
      </c>
      <c r="H14" s="171">
        <f>IF(I14&gt;K14,1,0)+IF(I15&gt;K15,1,0)+IF(I16&gt;K16,1,0)</f>
        <v>0</v>
      </c>
      <c r="I14" s="19">
        <f>P10</f>
        <v>0</v>
      </c>
      <c r="J14" s="20" t="s">
        <v>40</v>
      </c>
      <c r="K14" s="19">
        <f>N10</f>
        <v>0</v>
      </c>
      <c r="L14" s="171">
        <f>IF(K14&gt;I14,1,0)+IF(K15&gt;I15,1,0)+IF(K16&gt;I16,1,0)</f>
        <v>0</v>
      </c>
      <c r="M14" s="152">
        <f>IF(N14&gt;P14,1,0)+IF(N15&gt;P15,1,0)+IF(N16&gt;P16,1,0)</f>
        <v>0</v>
      </c>
      <c r="N14" s="15"/>
      <c r="O14" s="16" t="s">
        <v>40</v>
      </c>
      <c r="P14" s="15"/>
      <c r="Q14" s="152">
        <f>IF(P14&gt;N14,1,0)+IF(P15&gt;N15,1,0)+IF(P16&gt;N16,1,0)</f>
        <v>0</v>
      </c>
      <c r="R14" s="194">
        <f>IF(S14&gt;U14,1,0)+IF(S15&gt;U15,1,0)+IF(S16&gt;U16,1,0)</f>
        <v>1</v>
      </c>
      <c r="S14" s="17">
        <v>12</v>
      </c>
      <c r="T14" s="18" t="s">
        <v>40</v>
      </c>
      <c r="U14" s="17">
        <v>15</v>
      </c>
      <c r="V14" s="194">
        <f>IF(U14&gt;S14,1,0)+IF(U15&gt;S15,1,0)+IF(U16&gt;S16,1,0)</f>
        <v>2</v>
      </c>
      <c r="W14" s="194">
        <f>IF(X14&gt;Z14,1,0)+IF(X15&gt;Z15,1,0)+IF(X16&gt;Z16,1,0)</f>
        <v>0</v>
      </c>
      <c r="X14" s="17">
        <v>3</v>
      </c>
      <c r="Y14" s="18" t="s">
        <v>40</v>
      </c>
      <c r="Z14" s="17">
        <v>15</v>
      </c>
      <c r="AA14" s="194">
        <f>IF(Z14&gt;X14,1,0)+IF(Z15&gt;X15,1,0)+IF(Z16&gt;X16,1,0)</f>
        <v>2</v>
      </c>
      <c r="AB14" s="194">
        <f>IF(AC14&gt;AE14,1,0)+IF(AC15&gt;AE15,1,0)+IF(AC16&gt;AE16,1,0)</f>
        <v>0</v>
      </c>
      <c r="AC14" s="17">
        <v>12</v>
      </c>
      <c r="AD14" s="18" t="s">
        <v>40</v>
      </c>
      <c r="AE14" s="17">
        <v>15</v>
      </c>
      <c r="AF14" s="197">
        <f>IF(AE14&gt;AC14,1,0)+IF(AE15&gt;AC15,1,0)+IF(AE16&gt;AC16,1,0)</f>
        <v>2</v>
      </c>
      <c r="AG14" s="21"/>
      <c r="AH14" s="21"/>
      <c r="AI14" s="141"/>
      <c r="AJ14" s="144"/>
      <c r="AK14" s="147"/>
      <c r="AL14" s="150"/>
      <c r="AM14" s="147"/>
      <c r="AN14" s="147"/>
      <c r="AO14" s="147"/>
      <c r="AP14" s="150"/>
      <c r="AQ14" s="147"/>
      <c r="AR14" s="147"/>
      <c r="AS14" s="147"/>
      <c r="AT14" s="150"/>
      <c r="AU14" s="147"/>
      <c r="AV14" s="150"/>
      <c r="AW14" s="150"/>
      <c r="AX14" s="159"/>
      <c r="AY14" s="162"/>
    </row>
    <row r="15" spans="2:51" ht="21.75" customHeight="1">
      <c r="B15" s="141"/>
      <c r="C15" s="183"/>
      <c r="D15" s="22">
        <f>P7</f>
        <v>15</v>
      </c>
      <c r="E15" s="18" t="s">
        <v>40</v>
      </c>
      <c r="F15" s="22">
        <f>N7</f>
        <v>4</v>
      </c>
      <c r="G15" s="186"/>
      <c r="H15" s="172"/>
      <c r="I15" s="19">
        <f>P11</f>
        <v>0</v>
      </c>
      <c r="J15" s="20" t="s">
        <v>40</v>
      </c>
      <c r="K15" s="19">
        <f>N11</f>
        <v>0</v>
      </c>
      <c r="L15" s="172"/>
      <c r="M15" s="153"/>
      <c r="N15" s="15"/>
      <c r="O15" s="16" t="s">
        <v>40</v>
      </c>
      <c r="P15" s="15"/>
      <c r="Q15" s="153"/>
      <c r="R15" s="195"/>
      <c r="S15" s="17">
        <v>15</v>
      </c>
      <c r="T15" s="18" t="s">
        <v>40</v>
      </c>
      <c r="U15" s="17">
        <v>8</v>
      </c>
      <c r="V15" s="195"/>
      <c r="W15" s="195"/>
      <c r="X15" s="17">
        <v>8</v>
      </c>
      <c r="Y15" s="18" t="s">
        <v>40</v>
      </c>
      <c r="Z15" s="17">
        <v>15</v>
      </c>
      <c r="AA15" s="195"/>
      <c r="AB15" s="195"/>
      <c r="AC15" s="17">
        <v>14</v>
      </c>
      <c r="AD15" s="18" t="s">
        <v>40</v>
      </c>
      <c r="AE15" s="17">
        <v>16</v>
      </c>
      <c r="AF15" s="198"/>
      <c r="AG15" s="21"/>
      <c r="AH15" s="21"/>
      <c r="AI15" s="141"/>
      <c r="AJ15" s="144"/>
      <c r="AK15" s="147"/>
      <c r="AL15" s="150"/>
      <c r="AM15" s="147"/>
      <c r="AN15" s="147"/>
      <c r="AO15" s="147"/>
      <c r="AP15" s="150"/>
      <c r="AQ15" s="147"/>
      <c r="AR15" s="147"/>
      <c r="AS15" s="147"/>
      <c r="AT15" s="150"/>
      <c r="AU15" s="147"/>
      <c r="AV15" s="150"/>
      <c r="AW15" s="150"/>
      <c r="AX15" s="159"/>
      <c r="AY15" s="162"/>
    </row>
    <row r="16" spans="2:51" ht="21.75" customHeight="1">
      <c r="B16" s="167"/>
      <c r="C16" s="201"/>
      <c r="D16" s="22">
        <f>P8</f>
        <v>0</v>
      </c>
      <c r="E16" s="18" t="s">
        <v>40</v>
      </c>
      <c r="F16" s="22">
        <f>N8</f>
        <v>0</v>
      </c>
      <c r="G16" s="202"/>
      <c r="H16" s="173"/>
      <c r="I16" s="19">
        <f>P12</f>
        <v>0</v>
      </c>
      <c r="J16" s="20" t="s">
        <v>40</v>
      </c>
      <c r="K16" s="19">
        <f>N12</f>
        <v>0</v>
      </c>
      <c r="L16" s="173"/>
      <c r="M16" s="203"/>
      <c r="N16" s="15"/>
      <c r="O16" s="16" t="s">
        <v>40</v>
      </c>
      <c r="P16" s="15"/>
      <c r="Q16" s="203"/>
      <c r="R16" s="196"/>
      <c r="S16" s="17">
        <v>13</v>
      </c>
      <c r="T16" s="18" t="s">
        <v>40</v>
      </c>
      <c r="U16" s="17">
        <v>15</v>
      </c>
      <c r="V16" s="196"/>
      <c r="W16" s="196"/>
      <c r="X16" s="17"/>
      <c r="Y16" s="18" t="s">
        <v>40</v>
      </c>
      <c r="Z16" s="17"/>
      <c r="AA16" s="196"/>
      <c r="AB16" s="196"/>
      <c r="AC16" s="17"/>
      <c r="AD16" s="18" t="s">
        <v>40</v>
      </c>
      <c r="AE16" s="17"/>
      <c r="AF16" s="199"/>
      <c r="AG16" s="21"/>
      <c r="AH16" s="21"/>
      <c r="AI16" s="167"/>
      <c r="AJ16" s="168"/>
      <c r="AK16" s="169"/>
      <c r="AL16" s="170"/>
      <c r="AM16" s="169"/>
      <c r="AN16" s="169"/>
      <c r="AO16" s="169"/>
      <c r="AP16" s="170"/>
      <c r="AQ16" s="169"/>
      <c r="AR16" s="169"/>
      <c r="AS16" s="169"/>
      <c r="AT16" s="170"/>
      <c r="AU16" s="169"/>
      <c r="AV16" s="170"/>
      <c r="AW16" s="170"/>
      <c r="AX16" s="189"/>
      <c r="AY16" s="190"/>
    </row>
    <row r="17" spans="2:51" ht="21.75" customHeight="1">
      <c r="B17" s="140" t="str">
        <f>R3</f>
        <v>ADB岡崎</v>
      </c>
      <c r="C17" s="204">
        <f>R5</f>
        <v>0</v>
      </c>
      <c r="D17" s="165"/>
      <c r="E17" s="165"/>
      <c r="F17" s="165"/>
      <c r="G17" s="181"/>
      <c r="H17" s="180">
        <f>R9</f>
        <v>6</v>
      </c>
      <c r="I17" s="178"/>
      <c r="J17" s="178"/>
      <c r="K17" s="178"/>
      <c r="L17" s="179"/>
      <c r="M17" s="180">
        <f>R13</f>
        <v>3</v>
      </c>
      <c r="N17" s="178"/>
      <c r="O17" s="178"/>
      <c r="P17" s="178"/>
      <c r="Q17" s="179"/>
      <c r="R17" s="137"/>
      <c r="S17" s="138"/>
      <c r="T17" s="138"/>
      <c r="U17" s="138"/>
      <c r="V17" s="200"/>
      <c r="W17" s="191">
        <v>9</v>
      </c>
      <c r="X17" s="192"/>
      <c r="Y17" s="192"/>
      <c r="Z17" s="192"/>
      <c r="AA17" s="205"/>
      <c r="AB17" s="191">
        <v>12</v>
      </c>
      <c r="AC17" s="192"/>
      <c r="AD17" s="192"/>
      <c r="AE17" s="192"/>
      <c r="AF17" s="193"/>
      <c r="AG17" s="14"/>
      <c r="AH17" s="14"/>
      <c r="AI17" s="140" t="str">
        <f>B17</f>
        <v>ADB岡崎</v>
      </c>
      <c r="AJ17" s="143">
        <f>IF(C18&gt;G18,1,0)+IF(H18&gt;L18,1,0)+IF(M18&gt;Q18,1,0)+IF(R18&gt;V18,1,0)+IF(W18&gt;AA18,1,0)+IF(AB18&gt;AF18,1,0)</f>
        <v>1</v>
      </c>
      <c r="AK17" s="146">
        <f>IF(G18&gt;C18,1,0)+IF(L18&gt;H18,1,0)+IF(Q18&gt;M18,1,0)+IF(V18&gt;R18,1,0)+IF(AA18&gt;W18,1,0)+IF(AF18&gt;AB18,1,0)</f>
        <v>3</v>
      </c>
      <c r="AL17" s="149">
        <f>SUM(AJ17/(AJ17+AK17))</f>
        <v>0.25</v>
      </c>
      <c r="AM17" s="146">
        <f>RANK(AL17,$AL$5:$AL$28,0)</f>
        <v>4</v>
      </c>
      <c r="AN17" s="146">
        <f>SUM(C18+H18+M18+R18+W18+AB18)</f>
        <v>3</v>
      </c>
      <c r="AO17" s="146">
        <f>SUM(G18+L18+Q18+V18+AA18+AF18)</f>
        <v>7</v>
      </c>
      <c r="AP17" s="149">
        <f>SUM(AN17/(AN17+AO17))</f>
        <v>0.3</v>
      </c>
      <c r="AQ17" s="146">
        <f>RANK(AP17,$AP$5:$AP$28,0)</f>
        <v>5</v>
      </c>
      <c r="AR17" s="146">
        <f>SUM(D18+D19+D20+I18+I19+I20+N18+N19+N20+S18+S19+S20+X18+X19+X20+AC18+AC19+AC20)</f>
        <v>101</v>
      </c>
      <c r="AS17" s="146">
        <f>SUM(F18+F19+F20+K18+K19+K20+P18+P19+P20+U18+U19+U20+Z18+Z19+Z20+AE18+AE19+AE20)</f>
        <v>143</v>
      </c>
      <c r="AT17" s="149">
        <f>SUM(AR17/(AR17+AS17))</f>
        <v>0.4139344262295082</v>
      </c>
      <c r="AU17" s="146">
        <f>RANK(AT17,$AT$5:$AT$28,0)</f>
        <v>5</v>
      </c>
      <c r="AV17" s="149">
        <f>RANK(AL17,$AL$5:$AL$28,1)+AP17</f>
        <v>2.3</v>
      </c>
      <c r="AW17" s="149">
        <f>RANK(AV17,$AV$5:$AV$28,1)+AT17</f>
        <v>2.4139344262295084</v>
      </c>
      <c r="AX17" s="158" t="str">
        <f>$AI$17</f>
        <v>ADB岡崎</v>
      </c>
      <c r="AY17" s="161">
        <f>RANK(AW17,$AW$5:$AW$28)</f>
        <v>5</v>
      </c>
    </row>
    <row r="18" spans="2:51" ht="21.75" customHeight="1">
      <c r="B18" s="141"/>
      <c r="C18" s="206">
        <f>IF(D18&gt;F18,1,0)+IF(D19&gt;F19,1,0)+IF(D20&gt;F20,1,0)</f>
        <v>0</v>
      </c>
      <c r="D18" s="19">
        <f>U6</f>
        <v>0</v>
      </c>
      <c r="E18" s="20" t="s">
        <v>40</v>
      </c>
      <c r="F18" s="19">
        <f>S6</f>
        <v>0</v>
      </c>
      <c r="G18" s="171">
        <f>IF(F18&gt;D18,1,0)+IF(F19&gt;D19,1,0)+IF(F20&gt;D20,1,0)</f>
        <v>0</v>
      </c>
      <c r="H18" s="185">
        <f>IF(I18&gt;K18,1,0)+IF(I19&gt;K19,1,0)+IF(I20&gt;K20,1,0)</f>
        <v>0</v>
      </c>
      <c r="I18" s="22">
        <f>U10</f>
        <v>10</v>
      </c>
      <c r="J18" s="18" t="s">
        <v>40</v>
      </c>
      <c r="K18" s="22">
        <f>S10</f>
        <v>15</v>
      </c>
      <c r="L18" s="185">
        <f>IF(K18&gt;I18,1,0)+IF(K19&gt;I19,1,0)+IF(K20&gt;I20,1,0)</f>
        <v>2</v>
      </c>
      <c r="M18" s="185">
        <f>IF(N18&gt;P18,1,0)+IF(N19&gt;P19,1,0)+IF(N20&gt;P20,1,0)</f>
        <v>2</v>
      </c>
      <c r="N18" s="22">
        <f>U14</f>
        <v>15</v>
      </c>
      <c r="O18" s="18" t="s">
        <v>40</v>
      </c>
      <c r="P18" s="22">
        <f>S14</f>
        <v>12</v>
      </c>
      <c r="Q18" s="185">
        <f>IF(P18&gt;N18,1,0)+IF(P19&gt;N19,1,0)+IF(P20&gt;N20,1,0)</f>
        <v>1</v>
      </c>
      <c r="R18" s="152">
        <f>IF(S18&gt;U18,1,0)+IF(S19&gt;U19,1,0)+IF(S20&gt;U20,1,0)</f>
        <v>0</v>
      </c>
      <c r="S18" s="15"/>
      <c r="T18" s="16" t="s">
        <v>40</v>
      </c>
      <c r="U18" s="15"/>
      <c r="V18" s="152">
        <f>IF(U18&gt;S18,1,0)+IF(U19&gt;S19,1,0)+IF(U20&gt;S20,1,0)</f>
        <v>0</v>
      </c>
      <c r="W18" s="194">
        <f>IF(X18&gt;Z18,1,0)+IF(X19&gt;Z19,1,0)+IF(X20&gt;Z20,1,0)</f>
        <v>0</v>
      </c>
      <c r="X18" s="17">
        <v>5</v>
      </c>
      <c r="Y18" s="18" t="s">
        <v>40</v>
      </c>
      <c r="Z18" s="17">
        <v>15</v>
      </c>
      <c r="AA18" s="194">
        <f>IF(Z18&gt;X18,1,0)+IF(Z19&gt;X19,1,0)+IF(Z20&gt;X20,1,0)</f>
        <v>2</v>
      </c>
      <c r="AB18" s="194">
        <f>IF(AC18&gt;AE18,1,0)+IF(AC19&gt;AE19,1,0)+IF(AC20&gt;AE20,1,0)</f>
        <v>1</v>
      </c>
      <c r="AC18" s="17">
        <v>5</v>
      </c>
      <c r="AD18" s="18" t="s">
        <v>40</v>
      </c>
      <c r="AE18" s="17">
        <v>15</v>
      </c>
      <c r="AF18" s="197">
        <f>IF(AE18&gt;AC18,1,0)+IF(AE19&gt;AC19,1,0)+IF(AE20&gt;AC20,1,0)</f>
        <v>2</v>
      </c>
      <c r="AG18" s="21"/>
      <c r="AH18" s="21"/>
      <c r="AI18" s="141"/>
      <c r="AJ18" s="144"/>
      <c r="AK18" s="147"/>
      <c r="AL18" s="150"/>
      <c r="AM18" s="147"/>
      <c r="AN18" s="147"/>
      <c r="AO18" s="147"/>
      <c r="AP18" s="150"/>
      <c r="AQ18" s="147"/>
      <c r="AR18" s="147"/>
      <c r="AS18" s="147"/>
      <c r="AT18" s="150"/>
      <c r="AU18" s="147"/>
      <c r="AV18" s="150"/>
      <c r="AW18" s="150"/>
      <c r="AX18" s="159"/>
      <c r="AY18" s="162"/>
    </row>
    <row r="19" spans="2:51" ht="21.75" customHeight="1">
      <c r="B19" s="141"/>
      <c r="C19" s="207"/>
      <c r="D19" s="19">
        <f>U7</f>
        <v>0</v>
      </c>
      <c r="E19" s="20" t="s">
        <v>40</v>
      </c>
      <c r="F19" s="19">
        <f>S7</f>
        <v>0</v>
      </c>
      <c r="G19" s="172"/>
      <c r="H19" s="186"/>
      <c r="I19" s="22">
        <f>U11</f>
        <v>9</v>
      </c>
      <c r="J19" s="18" t="s">
        <v>40</v>
      </c>
      <c r="K19" s="22">
        <f>S11</f>
        <v>15</v>
      </c>
      <c r="L19" s="186"/>
      <c r="M19" s="186"/>
      <c r="N19" s="22">
        <f>U15</f>
        <v>8</v>
      </c>
      <c r="O19" s="18" t="s">
        <v>40</v>
      </c>
      <c r="P19" s="22">
        <f>S15</f>
        <v>15</v>
      </c>
      <c r="Q19" s="186"/>
      <c r="R19" s="153"/>
      <c r="S19" s="15"/>
      <c r="T19" s="16" t="s">
        <v>40</v>
      </c>
      <c r="U19" s="15"/>
      <c r="V19" s="153"/>
      <c r="W19" s="195"/>
      <c r="X19" s="17">
        <v>7</v>
      </c>
      <c r="Y19" s="18" t="s">
        <v>40</v>
      </c>
      <c r="Z19" s="17">
        <v>15</v>
      </c>
      <c r="AA19" s="195"/>
      <c r="AB19" s="195"/>
      <c r="AC19" s="17">
        <v>15</v>
      </c>
      <c r="AD19" s="18" t="s">
        <v>40</v>
      </c>
      <c r="AE19" s="17">
        <v>13</v>
      </c>
      <c r="AF19" s="198"/>
      <c r="AG19" s="21"/>
      <c r="AH19" s="21"/>
      <c r="AI19" s="141"/>
      <c r="AJ19" s="144"/>
      <c r="AK19" s="147"/>
      <c r="AL19" s="150"/>
      <c r="AM19" s="147"/>
      <c r="AN19" s="147"/>
      <c r="AO19" s="147"/>
      <c r="AP19" s="150"/>
      <c r="AQ19" s="147"/>
      <c r="AR19" s="147"/>
      <c r="AS19" s="147"/>
      <c r="AT19" s="150"/>
      <c r="AU19" s="147"/>
      <c r="AV19" s="150"/>
      <c r="AW19" s="150"/>
      <c r="AX19" s="159"/>
      <c r="AY19" s="162"/>
    </row>
    <row r="20" spans="2:51" ht="21.75" customHeight="1">
      <c r="B20" s="167"/>
      <c r="C20" s="208"/>
      <c r="D20" s="19">
        <f>U8</f>
        <v>0</v>
      </c>
      <c r="E20" s="20" t="s">
        <v>40</v>
      </c>
      <c r="F20" s="19">
        <f>S8</f>
        <v>0</v>
      </c>
      <c r="G20" s="173"/>
      <c r="H20" s="202"/>
      <c r="I20" s="22">
        <f>U12</f>
        <v>0</v>
      </c>
      <c r="J20" s="18" t="s">
        <v>40</v>
      </c>
      <c r="K20" s="22">
        <f>S12</f>
        <v>0</v>
      </c>
      <c r="L20" s="202"/>
      <c r="M20" s="202"/>
      <c r="N20" s="22">
        <f>U16</f>
        <v>15</v>
      </c>
      <c r="O20" s="18" t="s">
        <v>40</v>
      </c>
      <c r="P20" s="22">
        <f>S16</f>
        <v>13</v>
      </c>
      <c r="Q20" s="202"/>
      <c r="R20" s="203"/>
      <c r="S20" s="15"/>
      <c r="T20" s="16" t="s">
        <v>40</v>
      </c>
      <c r="U20" s="15"/>
      <c r="V20" s="203"/>
      <c r="W20" s="196"/>
      <c r="X20" s="17"/>
      <c r="Y20" s="18" t="s">
        <v>40</v>
      </c>
      <c r="Z20" s="17"/>
      <c r="AA20" s="196"/>
      <c r="AB20" s="196"/>
      <c r="AC20" s="17">
        <v>12</v>
      </c>
      <c r="AD20" s="18" t="s">
        <v>40</v>
      </c>
      <c r="AE20" s="17">
        <v>15</v>
      </c>
      <c r="AF20" s="199"/>
      <c r="AG20" s="21"/>
      <c r="AH20" s="21"/>
      <c r="AI20" s="167"/>
      <c r="AJ20" s="168"/>
      <c r="AK20" s="169"/>
      <c r="AL20" s="170"/>
      <c r="AM20" s="169"/>
      <c r="AN20" s="169"/>
      <c r="AO20" s="169"/>
      <c r="AP20" s="170"/>
      <c r="AQ20" s="169"/>
      <c r="AR20" s="169"/>
      <c r="AS20" s="169"/>
      <c r="AT20" s="170"/>
      <c r="AU20" s="169"/>
      <c r="AV20" s="170"/>
      <c r="AW20" s="170"/>
      <c r="AX20" s="189"/>
      <c r="AY20" s="190"/>
    </row>
    <row r="21" spans="2:51" ht="21.75" customHeight="1">
      <c r="B21" s="140" t="str">
        <f>W3</f>
        <v>９９９(メーテル)</v>
      </c>
      <c r="C21" s="177">
        <f>W5</f>
        <v>4</v>
      </c>
      <c r="D21" s="178"/>
      <c r="E21" s="178"/>
      <c r="F21" s="178"/>
      <c r="G21" s="179"/>
      <c r="H21" s="180">
        <f>W9</f>
        <v>2</v>
      </c>
      <c r="I21" s="178"/>
      <c r="J21" s="178"/>
      <c r="K21" s="178"/>
      <c r="L21" s="179"/>
      <c r="M21" s="180">
        <f>W13</f>
        <v>11</v>
      </c>
      <c r="N21" s="178"/>
      <c r="O21" s="178"/>
      <c r="P21" s="178"/>
      <c r="Q21" s="179"/>
      <c r="R21" s="180">
        <f>W17</f>
        <v>9</v>
      </c>
      <c r="S21" s="178"/>
      <c r="T21" s="178"/>
      <c r="U21" s="178"/>
      <c r="V21" s="179"/>
      <c r="W21" s="137"/>
      <c r="X21" s="138"/>
      <c r="Y21" s="138"/>
      <c r="Z21" s="138"/>
      <c r="AA21" s="200"/>
      <c r="AB21" s="164">
        <v>0</v>
      </c>
      <c r="AC21" s="165"/>
      <c r="AD21" s="165"/>
      <c r="AE21" s="165"/>
      <c r="AF21" s="166"/>
      <c r="AG21" s="14"/>
      <c r="AH21" s="14"/>
      <c r="AI21" s="140" t="str">
        <f>B21</f>
        <v>９９９(メーテル)</v>
      </c>
      <c r="AJ21" s="143">
        <f>IF(C22&gt;G22,1,0)+IF(H22&gt;L22,1,0)+IF(M22&gt;Q22,1,0)+IF(R22&gt;V22,1,0)+IF(W22&gt;AA22,1,0)+IF(AB22&gt;AF22,1,0)</f>
        <v>3</v>
      </c>
      <c r="AK21" s="146">
        <f>IF(G22&gt;C22,1,0)+IF(L22&gt;H22,1,0)+IF(Q22&gt;M22,1,0)+IF(V22&gt;R22,1,0)+IF(AA22&gt;W22,1,0)+IF(AF22&gt;AB22,1,0)</f>
        <v>1</v>
      </c>
      <c r="AL21" s="149">
        <f>SUM(AJ21/(AJ21+AK21))</f>
        <v>0.75</v>
      </c>
      <c r="AM21" s="146">
        <f>RANK(AL21,$AL$5:$AL$28,0)</f>
        <v>2</v>
      </c>
      <c r="AN21" s="146">
        <f>SUM(C22+H22+M22+R22+W22+AB22)</f>
        <v>7</v>
      </c>
      <c r="AO21" s="146">
        <f>SUM(G22+L22+Q22+V22+AA22+AF22)</f>
        <v>2</v>
      </c>
      <c r="AP21" s="149">
        <f>SUM(AN21/(AN21+AO21))</f>
        <v>0.7777777777777778</v>
      </c>
      <c r="AQ21" s="146">
        <f>RANK(AP21,$AP$5:$AP$28,0)</f>
        <v>2</v>
      </c>
      <c r="AR21" s="146">
        <f>SUM(D22+D23+D24+I22+I23+I24+N22+N23+N24+S22+S23+S24+X22+X23+X24+AC22+AC23+AC24)</f>
        <v>128</v>
      </c>
      <c r="AS21" s="146">
        <f>SUM(F22+F23+F24+K22+K23+K24+P22+P23+P24+U22+U23+U24+Z22+Z23+Z24+AE22+AE23+AE24)</f>
        <v>78</v>
      </c>
      <c r="AT21" s="149">
        <f>SUM(AR21/(AR21+AS21))</f>
        <v>0.6213592233009708</v>
      </c>
      <c r="AU21" s="146">
        <f>RANK(AT21,$AT$5:$AT$28,0)</f>
        <v>1</v>
      </c>
      <c r="AV21" s="149">
        <f>RANK(AL21,$AL$5:$AL$28,1)+AP21</f>
        <v>4.777777777777778</v>
      </c>
      <c r="AW21" s="149">
        <f>RANK(AV21,$AV$5:$AV$28,1)+AT21</f>
        <v>5.621359223300971</v>
      </c>
      <c r="AX21" s="158" t="str">
        <f>$AI$21</f>
        <v>９９９(メーテル)</v>
      </c>
      <c r="AY21" s="161">
        <f>RANK(AW21,$AW$5:$AW$28)</f>
        <v>2</v>
      </c>
    </row>
    <row r="22" spans="2:51" ht="21.75" customHeight="1">
      <c r="B22" s="141"/>
      <c r="C22" s="182">
        <f>IF(D22&gt;F22,1,0)+IF(D23&gt;F23,1,0)+IF(D24&gt;F24,1,0)</f>
        <v>2</v>
      </c>
      <c r="D22" s="22">
        <f>Z6</f>
        <v>15</v>
      </c>
      <c r="E22" s="18" t="s">
        <v>40</v>
      </c>
      <c r="F22" s="22">
        <f>X6</f>
        <v>4</v>
      </c>
      <c r="G22" s="185">
        <f>IF(F22&gt;D22,1,0)+IF(F23&gt;D23,1,0)+IF(F24&gt;D24,1,0)</f>
        <v>0</v>
      </c>
      <c r="H22" s="185">
        <f>IF(I22&gt;K22,1,0)+IF(I23&gt;K23,1,0)+IF(I24&gt;K24,1,0)</f>
        <v>1</v>
      </c>
      <c r="I22" s="22">
        <f>Z10</f>
        <v>13</v>
      </c>
      <c r="J22" s="18" t="s">
        <v>40</v>
      </c>
      <c r="K22" s="22">
        <f>X10</f>
        <v>15</v>
      </c>
      <c r="L22" s="185">
        <f>IF(K22&gt;I22,1,0)+IF(K23&gt;I23,1,0)+IF(K24&gt;I24,1,0)</f>
        <v>2</v>
      </c>
      <c r="M22" s="185">
        <f>IF(N22&gt;P22,1,0)+IF(N23&gt;P23,1,0)+IF(N24&gt;P24,1,0)</f>
        <v>2</v>
      </c>
      <c r="N22" s="22">
        <f>Z14</f>
        <v>15</v>
      </c>
      <c r="O22" s="18" t="s">
        <v>40</v>
      </c>
      <c r="P22" s="22">
        <f>X14</f>
        <v>3</v>
      </c>
      <c r="Q22" s="185">
        <f>IF(P22&gt;N22,1,0)+IF(P23&gt;N23,1,0)+IF(P24&gt;N24,1,0)</f>
        <v>0</v>
      </c>
      <c r="R22" s="185">
        <f>IF(S22&gt;U22,1,0)+IF(S23&gt;U23,1,0)+IF(S24&gt;U24,1,0)</f>
        <v>2</v>
      </c>
      <c r="S22" s="22">
        <f>Z18</f>
        <v>15</v>
      </c>
      <c r="T22" s="18" t="s">
        <v>40</v>
      </c>
      <c r="U22" s="22">
        <f>X18</f>
        <v>5</v>
      </c>
      <c r="V22" s="185">
        <f>IF(U22&gt;S22,1,0)+IF(U23&gt;S23,1,0)+IF(U24&gt;S24,1,0)</f>
        <v>0</v>
      </c>
      <c r="W22" s="152">
        <f>IF(X22&gt;Z22,1,0)+IF(X23&gt;Z23,1,0)+IF(X24&gt;Z24,1,0)</f>
        <v>0</v>
      </c>
      <c r="X22" s="15"/>
      <c r="Y22" s="16" t="s">
        <v>40</v>
      </c>
      <c r="Z22" s="15"/>
      <c r="AA22" s="152">
        <f>IF(Z22&gt;X22,1,0)+IF(Z23&gt;X23,1,0)+IF(Z24&gt;X24,1,0)</f>
        <v>0</v>
      </c>
      <c r="AB22" s="171">
        <f>IF(AC22&gt;AE22,1,0)+IF(AC23&gt;AE23,1,0)+IF(AC24&gt;AE24,1,0)</f>
        <v>0</v>
      </c>
      <c r="AC22" s="19"/>
      <c r="AD22" s="20" t="s">
        <v>40</v>
      </c>
      <c r="AE22" s="19"/>
      <c r="AF22" s="174">
        <f>IF(AE22&gt;AC22,1,0)+IF(AE23&gt;AC23,1,0)+IF(AE24&gt;AC24,1,0)</f>
        <v>0</v>
      </c>
      <c r="AG22" s="21"/>
      <c r="AH22" s="21"/>
      <c r="AI22" s="141"/>
      <c r="AJ22" s="144"/>
      <c r="AK22" s="147"/>
      <c r="AL22" s="150"/>
      <c r="AM22" s="147"/>
      <c r="AN22" s="147"/>
      <c r="AO22" s="147"/>
      <c r="AP22" s="150"/>
      <c r="AQ22" s="147"/>
      <c r="AR22" s="147"/>
      <c r="AS22" s="147"/>
      <c r="AT22" s="150"/>
      <c r="AU22" s="147"/>
      <c r="AV22" s="150"/>
      <c r="AW22" s="150"/>
      <c r="AX22" s="159"/>
      <c r="AY22" s="162"/>
    </row>
    <row r="23" spans="2:51" ht="21.75" customHeight="1">
      <c r="B23" s="141"/>
      <c r="C23" s="183"/>
      <c r="D23" s="22">
        <f>Z7</f>
        <v>15</v>
      </c>
      <c r="E23" s="18" t="s">
        <v>40</v>
      </c>
      <c r="F23" s="22">
        <f>X7</f>
        <v>10</v>
      </c>
      <c r="G23" s="186"/>
      <c r="H23" s="186"/>
      <c r="I23" s="22">
        <f>Z11</f>
        <v>15</v>
      </c>
      <c r="J23" s="18" t="s">
        <v>40</v>
      </c>
      <c r="K23" s="22">
        <f>X11</f>
        <v>11</v>
      </c>
      <c r="L23" s="186"/>
      <c r="M23" s="186"/>
      <c r="N23" s="22">
        <f>Z15</f>
        <v>15</v>
      </c>
      <c r="O23" s="18" t="s">
        <v>40</v>
      </c>
      <c r="P23" s="22">
        <f>X15</f>
        <v>8</v>
      </c>
      <c r="Q23" s="186"/>
      <c r="R23" s="186"/>
      <c r="S23" s="22">
        <f>Z19</f>
        <v>15</v>
      </c>
      <c r="T23" s="18" t="s">
        <v>40</v>
      </c>
      <c r="U23" s="22">
        <f>X19</f>
        <v>7</v>
      </c>
      <c r="V23" s="186"/>
      <c r="W23" s="153"/>
      <c r="X23" s="15"/>
      <c r="Y23" s="16" t="s">
        <v>40</v>
      </c>
      <c r="Z23" s="15"/>
      <c r="AA23" s="153"/>
      <c r="AB23" s="172"/>
      <c r="AC23" s="19"/>
      <c r="AD23" s="20" t="s">
        <v>40</v>
      </c>
      <c r="AE23" s="19"/>
      <c r="AF23" s="175"/>
      <c r="AG23" s="21"/>
      <c r="AH23" s="21"/>
      <c r="AI23" s="141"/>
      <c r="AJ23" s="144"/>
      <c r="AK23" s="147"/>
      <c r="AL23" s="150"/>
      <c r="AM23" s="147"/>
      <c r="AN23" s="147"/>
      <c r="AO23" s="147"/>
      <c r="AP23" s="150"/>
      <c r="AQ23" s="147"/>
      <c r="AR23" s="147"/>
      <c r="AS23" s="147"/>
      <c r="AT23" s="150"/>
      <c r="AU23" s="147"/>
      <c r="AV23" s="150"/>
      <c r="AW23" s="150"/>
      <c r="AX23" s="159"/>
      <c r="AY23" s="162"/>
    </row>
    <row r="24" spans="2:51" ht="21.75" customHeight="1">
      <c r="B24" s="167"/>
      <c r="C24" s="201"/>
      <c r="D24" s="22">
        <f>Z8</f>
        <v>0</v>
      </c>
      <c r="E24" s="18" t="s">
        <v>40</v>
      </c>
      <c r="F24" s="22">
        <f>X8</f>
        <v>0</v>
      </c>
      <c r="G24" s="202"/>
      <c r="H24" s="202"/>
      <c r="I24" s="22">
        <f>Z12</f>
        <v>10</v>
      </c>
      <c r="J24" s="18" t="s">
        <v>40</v>
      </c>
      <c r="K24" s="22">
        <f>X12</f>
        <v>15</v>
      </c>
      <c r="L24" s="202"/>
      <c r="M24" s="202"/>
      <c r="N24" s="22">
        <f>Z16</f>
        <v>0</v>
      </c>
      <c r="O24" s="18" t="s">
        <v>40</v>
      </c>
      <c r="P24" s="22">
        <f>X16</f>
        <v>0</v>
      </c>
      <c r="Q24" s="202"/>
      <c r="R24" s="202"/>
      <c r="S24" s="22">
        <f>Z20</f>
        <v>0</v>
      </c>
      <c r="T24" s="18" t="s">
        <v>40</v>
      </c>
      <c r="U24" s="22">
        <f>X20</f>
        <v>0</v>
      </c>
      <c r="V24" s="202"/>
      <c r="W24" s="203"/>
      <c r="X24" s="15"/>
      <c r="Y24" s="16" t="s">
        <v>40</v>
      </c>
      <c r="Z24" s="15"/>
      <c r="AA24" s="203"/>
      <c r="AB24" s="173"/>
      <c r="AC24" s="19"/>
      <c r="AD24" s="20" t="s">
        <v>40</v>
      </c>
      <c r="AE24" s="19"/>
      <c r="AF24" s="176"/>
      <c r="AG24" s="21"/>
      <c r="AH24" s="21"/>
      <c r="AI24" s="167"/>
      <c r="AJ24" s="168"/>
      <c r="AK24" s="169"/>
      <c r="AL24" s="170"/>
      <c r="AM24" s="169"/>
      <c r="AN24" s="169"/>
      <c r="AO24" s="169"/>
      <c r="AP24" s="170"/>
      <c r="AQ24" s="169"/>
      <c r="AR24" s="169"/>
      <c r="AS24" s="169"/>
      <c r="AT24" s="170"/>
      <c r="AU24" s="169"/>
      <c r="AV24" s="170"/>
      <c r="AW24" s="170"/>
      <c r="AX24" s="189"/>
      <c r="AY24" s="190"/>
    </row>
    <row r="25" spans="2:51" ht="21.75" customHeight="1">
      <c r="B25" s="140" t="str">
        <f>AB3</f>
        <v>メイツ Z</v>
      </c>
      <c r="C25" s="177">
        <f>AB5</f>
        <v>1</v>
      </c>
      <c r="D25" s="178"/>
      <c r="E25" s="178"/>
      <c r="F25" s="178"/>
      <c r="G25" s="179"/>
      <c r="H25" s="180">
        <f>AB9</f>
        <v>8</v>
      </c>
      <c r="I25" s="178"/>
      <c r="J25" s="178"/>
      <c r="K25" s="178"/>
      <c r="L25" s="179"/>
      <c r="M25" s="180">
        <f>AB13</f>
        <v>5</v>
      </c>
      <c r="N25" s="178"/>
      <c r="O25" s="178"/>
      <c r="P25" s="178"/>
      <c r="Q25" s="179"/>
      <c r="R25" s="180">
        <f>AB17</f>
        <v>12</v>
      </c>
      <c r="S25" s="178"/>
      <c r="T25" s="178"/>
      <c r="U25" s="178"/>
      <c r="V25" s="179"/>
      <c r="W25" s="164">
        <f>AB21</f>
        <v>0</v>
      </c>
      <c r="X25" s="165"/>
      <c r="Y25" s="165"/>
      <c r="Z25" s="165"/>
      <c r="AA25" s="181"/>
      <c r="AB25" s="137"/>
      <c r="AC25" s="138"/>
      <c r="AD25" s="138"/>
      <c r="AE25" s="138"/>
      <c r="AF25" s="139"/>
      <c r="AG25" s="14"/>
      <c r="AH25" s="14"/>
      <c r="AI25" s="140" t="str">
        <f>B25</f>
        <v>メイツ Z</v>
      </c>
      <c r="AJ25" s="143">
        <f>IF(C26&gt;G26,1,0)+IF(H26&gt;L26,1,0)+IF(M26&gt;Q26,1,0)+IF(R26&gt;V26,1,0)+IF(W26&gt;AA26,1,0)+IF(AB26&gt;AF26,1,0)</f>
        <v>4</v>
      </c>
      <c r="AK25" s="146">
        <f>IF(G26&gt;C26,1,0)+IF(L26&gt;H26,1,0)+IF(Q26&gt;M26,1,0)+IF(V26&gt;R26,1,0)+IF(AA26&gt;W26,1,0)+IF(AF26&gt;AB26,1,0)</f>
        <v>0</v>
      </c>
      <c r="AL25" s="149">
        <f>SUM(AJ25/(AJ25+AK25))</f>
        <v>1</v>
      </c>
      <c r="AM25" s="146">
        <f>RANK(AL25,$AL$5:$AL$28,0)</f>
        <v>1</v>
      </c>
      <c r="AN25" s="146">
        <f>SUM(C26+H26+M26+R26+W26+AB26)</f>
        <v>8</v>
      </c>
      <c r="AO25" s="146">
        <f>SUM(G26+L26+Q26+V26+AA26+AF26)</f>
        <v>1</v>
      </c>
      <c r="AP25" s="149">
        <f>SUM(AN25/(AN25+AO25))</f>
        <v>0.8888888888888888</v>
      </c>
      <c r="AQ25" s="146">
        <f>RANK(AP25,$AP$5:$AP$28,0)</f>
        <v>1</v>
      </c>
      <c r="AR25" s="146">
        <f>SUM(D26+D27+D28+I26+I27+I28+N26+N27+N28+S26+S27+S28+X26+X27+X28+AC26+AC27+AC28)</f>
        <v>136</v>
      </c>
      <c r="AS25" s="146">
        <f>SUM(F26+F27+F28+K26+K27+K28+P26+P27+P28+U26+U27+U28+Z26+Z27+Z28+AE26+AE27+AE28)</f>
        <v>104</v>
      </c>
      <c r="AT25" s="149">
        <f>SUM(AR25/(AR25+AS25))</f>
        <v>0.5666666666666667</v>
      </c>
      <c r="AU25" s="146">
        <f>RANK(AT25,$AT$5:$AT$28,0)</f>
        <v>2</v>
      </c>
      <c r="AV25" s="149">
        <f>RANK(AL25,$AL$5:$AL$28,1)+AP25</f>
        <v>6.888888888888889</v>
      </c>
      <c r="AW25" s="149">
        <f>RANK(AV25,$AV$5:$AV$28,1)+AT25</f>
        <v>6.566666666666666</v>
      </c>
      <c r="AX25" s="158" t="str">
        <f>$AI$25</f>
        <v>メイツ Z</v>
      </c>
      <c r="AY25" s="161">
        <f>RANK(AW25,$AW$5:$AW$28)</f>
        <v>1</v>
      </c>
    </row>
    <row r="26" spans="2:51" ht="21.75" customHeight="1">
      <c r="B26" s="141"/>
      <c r="C26" s="182">
        <f>IF(D26&gt;F26,1,0)+IF(D27&gt;F27,1,0)+IF(D28&gt;F28,1,0)</f>
        <v>2</v>
      </c>
      <c r="D26" s="22">
        <f>AE6</f>
        <v>15</v>
      </c>
      <c r="E26" s="18" t="s">
        <v>40</v>
      </c>
      <c r="F26" s="22">
        <f>AC6</f>
        <v>11</v>
      </c>
      <c r="G26" s="185">
        <f>IF(F26&gt;D26,1,0)+IF(F27&gt;D27,1,0)+IF(F28&gt;D28,1,0)</f>
        <v>0</v>
      </c>
      <c r="H26" s="185">
        <f>IF(I26&gt;K26,1,0)+IF(I27&gt;K27,1,0)+IF(I28&gt;K28,1,0)</f>
        <v>2</v>
      </c>
      <c r="I26" s="22">
        <f>AE10</f>
        <v>17</v>
      </c>
      <c r="J26" s="18" t="s">
        <v>40</v>
      </c>
      <c r="K26" s="22">
        <f>AC10</f>
        <v>15</v>
      </c>
      <c r="L26" s="185">
        <f>IF(K26&gt;I26,1,0)+IF(K27&gt;I27,1,0)+IF(K28&gt;I28,1,0)</f>
        <v>0</v>
      </c>
      <c r="M26" s="185">
        <f>IF(N26&gt;P26,1,0)+IF(N27&gt;P27,1,0)+IF(N28&gt;P28,1,0)</f>
        <v>2</v>
      </c>
      <c r="N26" s="22">
        <f>AE14</f>
        <v>15</v>
      </c>
      <c r="O26" s="18" t="s">
        <v>40</v>
      </c>
      <c r="P26" s="22">
        <f>AC14</f>
        <v>12</v>
      </c>
      <c r="Q26" s="185">
        <f>IF(P26&gt;N26,1,0)+IF(P27&gt;N27,1,0)+IF(P28&gt;N28,1,0)</f>
        <v>0</v>
      </c>
      <c r="R26" s="185">
        <f>IF(S26&gt;U26,1,0)+IF(S27&gt;U27,1,0)+IF(S28&gt;U28,1,0)</f>
        <v>2</v>
      </c>
      <c r="S26" s="22">
        <f>AE18</f>
        <v>15</v>
      </c>
      <c r="T26" s="18" t="s">
        <v>40</v>
      </c>
      <c r="U26" s="22">
        <f>AC18</f>
        <v>5</v>
      </c>
      <c r="V26" s="185">
        <f>IF(U26&gt;S26,1,0)+IF(U27&gt;S27,1,0)+IF(U28&gt;S28,1,0)</f>
        <v>1</v>
      </c>
      <c r="W26" s="171">
        <f>IF(X26&gt;Z26,1,0)+IF(X27&gt;Z27,1,0)+IF(X28&gt;Z28,1,0)</f>
        <v>0</v>
      </c>
      <c r="X26" s="19">
        <f>AE22</f>
        <v>0</v>
      </c>
      <c r="Y26" s="20" t="s">
        <v>40</v>
      </c>
      <c r="Z26" s="19">
        <f>AC22</f>
        <v>0</v>
      </c>
      <c r="AA26" s="171">
        <f>IF(Z26&gt;X26,1,0)+IF(Z27&gt;X27,1,0)+IF(Z28&gt;X28,1,0)</f>
        <v>0</v>
      </c>
      <c r="AB26" s="152">
        <f>IF(AC26&gt;AE26,1,0)+IF(AC27&gt;AE27,1,0)+IF(AC28&gt;AE28,1,0)</f>
        <v>0</v>
      </c>
      <c r="AC26" s="15"/>
      <c r="AD26" s="16" t="s">
        <v>40</v>
      </c>
      <c r="AE26" s="15"/>
      <c r="AF26" s="155">
        <f>IF(AE26&gt;AC26,1,0)+IF(AE27&gt;AC27,1,0)+IF(AE28&gt;AC28,1,0)</f>
        <v>0</v>
      </c>
      <c r="AG26" s="21"/>
      <c r="AH26" s="21"/>
      <c r="AI26" s="141"/>
      <c r="AJ26" s="144"/>
      <c r="AK26" s="147"/>
      <c r="AL26" s="150"/>
      <c r="AM26" s="147"/>
      <c r="AN26" s="147"/>
      <c r="AO26" s="147"/>
      <c r="AP26" s="150"/>
      <c r="AQ26" s="147"/>
      <c r="AR26" s="147"/>
      <c r="AS26" s="147"/>
      <c r="AT26" s="150"/>
      <c r="AU26" s="147"/>
      <c r="AV26" s="150"/>
      <c r="AW26" s="150"/>
      <c r="AX26" s="159"/>
      <c r="AY26" s="162"/>
    </row>
    <row r="27" spans="2:51" ht="21.75" customHeight="1">
      <c r="B27" s="141"/>
      <c r="C27" s="183"/>
      <c r="D27" s="22">
        <f>AE7</f>
        <v>15</v>
      </c>
      <c r="E27" s="18" t="s">
        <v>40</v>
      </c>
      <c r="F27" s="22">
        <f>AC7</f>
        <v>11</v>
      </c>
      <c r="G27" s="186"/>
      <c r="H27" s="186"/>
      <c r="I27" s="22">
        <f>AE11</f>
        <v>15</v>
      </c>
      <c r="J27" s="18" t="s">
        <v>40</v>
      </c>
      <c r="K27" s="22">
        <f>AC11</f>
        <v>9</v>
      </c>
      <c r="L27" s="186"/>
      <c r="M27" s="186"/>
      <c r="N27" s="22">
        <f>AE15</f>
        <v>16</v>
      </c>
      <c r="O27" s="18" t="s">
        <v>40</v>
      </c>
      <c r="P27" s="22">
        <f>AC15</f>
        <v>14</v>
      </c>
      <c r="Q27" s="186"/>
      <c r="R27" s="186"/>
      <c r="S27" s="22">
        <f>AE19</f>
        <v>13</v>
      </c>
      <c r="T27" s="18" t="s">
        <v>40</v>
      </c>
      <c r="U27" s="22">
        <f>AC19</f>
        <v>15</v>
      </c>
      <c r="V27" s="186"/>
      <c r="W27" s="172"/>
      <c r="X27" s="19">
        <f>AE23</f>
        <v>0</v>
      </c>
      <c r="Y27" s="20" t="s">
        <v>40</v>
      </c>
      <c r="Z27" s="19">
        <f>AC23</f>
        <v>0</v>
      </c>
      <c r="AA27" s="172"/>
      <c r="AB27" s="153"/>
      <c r="AC27" s="15"/>
      <c r="AD27" s="16" t="s">
        <v>40</v>
      </c>
      <c r="AE27" s="15"/>
      <c r="AF27" s="156"/>
      <c r="AG27" s="21"/>
      <c r="AH27" s="21"/>
      <c r="AI27" s="141"/>
      <c r="AJ27" s="144"/>
      <c r="AK27" s="147"/>
      <c r="AL27" s="150"/>
      <c r="AM27" s="147"/>
      <c r="AN27" s="147"/>
      <c r="AO27" s="147"/>
      <c r="AP27" s="150"/>
      <c r="AQ27" s="147"/>
      <c r="AR27" s="147"/>
      <c r="AS27" s="147"/>
      <c r="AT27" s="150"/>
      <c r="AU27" s="147"/>
      <c r="AV27" s="150"/>
      <c r="AW27" s="150"/>
      <c r="AX27" s="159"/>
      <c r="AY27" s="162"/>
    </row>
    <row r="28" spans="2:51" ht="21.75" customHeight="1" thickBot="1">
      <c r="B28" s="142"/>
      <c r="C28" s="184"/>
      <c r="D28" s="23">
        <f>AE8</f>
        <v>0</v>
      </c>
      <c r="E28" s="24" t="s">
        <v>40</v>
      </c>
      <c r="F28" s="23">
        <f>AC8</f>
        <v>0</v>
      </c>
      <c r="G28" s="187"/>
      <c r="H28" s="187"/>
      <c r="I28" s="23">
        <f>AE12</f>
        <v>0</v>
      </c>
      <c r="J28" s="24" t="s">
        <v>40</v>
      </c>
      <c r="K28" s="23">
        <f>AC12</f>
        <v>0</v>
      </c>
      <c r="L28" s="187"/>
      <c r="M28" s="187"/>
      <c r="N28" s="23">
        <f>AE16</f>
        <v>0</v>
      </c>
      <c r="O28" s="24" t="s">
        <v>40</v>
      </c>
      <c r="P28" s="23">
        <f>AC16</f>
        <v>0</v>
      </c>
      <c r="Q28" s="187"/>
      <c r="R28" s="187"/>
      <c r="S28" s="23">
        <f>AE20</f>
        <v>15</v>
      </c>
      <c r="T28" s="24" t="s">
        <v>40</v>
      </c>
      <c r="U28" s="23">
        <f>AC20</f>
        <v>12</v>
      </c>
      <c r="V28" s="187"/>
      <c r="W28" s="188"/>
      <c r="X28" s="25">
        <f>AE24</f>
        <v>0</v>
      </c>
      <c r="Y28" s="26" t="s">
        <v>40</v>
      </c>
      <c r="Z28" s="25">
        <f>AC24</f>
        <v>0</v>
      </c>
      <c r="AA28" s="188"/>
      <c r="AB28" s="154"/>
      <c r="AC28" s="27"/>
      <c r="AD28" s="28" t="s">
        <v>40</v>
      </c>
      <c r="AE28" s="27"/>
      <c r="AF28" s="157"/>
      <c r="AG28" s="29"/>
      <c r="AH28" s="30"/>
      <c r="AI28" s="142"/>
      <c r="AJ28" s="145"/>
      <c r="AK28" s="148"/>
      <c r="AL28" s="151"/>
      <c r="AM28" s="148"/>
      <c r="AN28" s="148"/>
      <c r="AO28" s="148"/>
      <c r="AP28" s="151"/>
      <c r="AQ28" s="148"/>
      <c r="AR28" s="148"/>
      <c r="AS28" s="148"/>
      <c r="AT28" s="151"/>
      <c r="AU28" s="148"/>
      <c r="AV28" s="151"/>
      <c r="AW28" s="151"/>
      <c r="AX28" s="160"/>
      <c r="AY28" s="163"/>
    </row>
    <row r="29" ht="24.75" customHeight="1"/>
    <row r="30" ht="24.75" customHeight="1"/>
    <row r="31" ht="24.75" customHeight="1"/>
    <row r="32" ht="24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4.75" customHeight="1"/>
    <row r="58" ht="24.75" customHeight="1"/>
    <row r="59" ht="24.75" customHeight="1"/>
    <row r="60" ht="24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spans="2:51" ht="24.75" customHeight="1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2"/>
      <c r="AH85" s="32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</row>
    <row r="86" spans="2:51" ht="24.75" customHeight="1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</row>
    <row r="87" spans="2:51" ht="24.7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4"/>
      <c r="AJ87" s="36"/>
      <c r="AK87" s="36"/>
      <c r="AL87" s="36"/>
      <c r="AM87" s="37"/>
      <c r="AN87" s="36"/>
      <c r="AO87" s="36"/>
      <c r="AP87" s="36"/>
      <c r="AQ87" s="37"/>
      <c r="AR87" s="36"/>
      <c r="AS87" s="36"/>
      <c r="AT87" s="36"/>
      <c r="AU87" s="37"/>
      <c r="AV87" s="36"/>
      <c r="AW87" s="36"/>
      <c r="AX87" s="36"/>
      <c r="AY87" s="38"/>
    </row>
    <row r="88" spans="2:51" ht="24.75" customHeight="1"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4"/>
      <c r="AJ88" s="36"/>
      <c r="AK88" s="36"/>
      <c r="AL88" s="36"/>
      <c r="AM88" s="37"/>
      <c r="AN88" s="36"/>
      <c r="AO88" s="36"/>
      <c r="AP88" s="36"/>
      <c r="AQ88" s="37"/>
      <c r="AR88" s="36"/>
      <c r="AS88" s="36"/>
      <c r="AT88" s="36"/>
      <c r="AU88" s="37"/>
      <c r="AV88" s="36"/>
      <c r="AW88" s="36"/>
      <c r="AX88" s="36"/>
      <c r="AY88" s="38"/>
    </row>
    <row r="89" spans="2:51" ht="21.75" customHeight="1">
      <c r="B89" s="35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40"/>
      <c r="AJ89" s="41"/>
      <c r="AK89" s="41"/>
      <c r="AL89" s="42"/>
      <c r="AM89" s="41"/>
      <c r="AN89" s="41"/>
      <c r="AO89" s="41"/>
      <c r="AP89" s="42"/>
      <c r="AQ89" s="41"/>
      <c r="AR89" s="41"/>
      <c r="AS89" s="41"/>
      <c r="AT89" s="42"/>
      <c r="AU89" s="41"/>
      <c r="AV89" s="42"/>
      <c r="AW89" s="42"/>
      <c r="AX89" s="42"/>
      <c r="AY89" s="43"/>
    </row>
    <row r="90" spans="2:51" ht="21.75" customHeight="1">
      <c r="B90" s="35"/>
      <c r="C90" s="40"/>
      <c r="D90" s="41"/>
      <c r="E90" s="40"/>
      <c r="F90" s="41"/>
      <c r="G90" s="40"/>
      <c r="H90" s="40"/>
      <c r="I90" s="41"/>
      <c r="J90" s="40"/>
      <c r="K90" s="41"/>
      <c r="L90" s="40"/>
      <c r="M90" s="40"/>
      <c r="N90" s="41"/>
      <c r="O90" s="40"/>
      <c r="P90" s="41"/>
      <c r="Q90" s="40"/>
      <c r="R90" s="40"/>
      <c r="S90" s="41"/>
      <c r="T90" s="40"/>
      <c r="U90" s="41"/>
      <c r="V90" s="40"/>
      <c r="W90" s="40"/>
      <c r="X90" s="41"/>
      <c r="Y90" s="40"/>
      <c r="Z90" s="41"/>
      <c r="AA90" s="40"/>
      <c r="AB90" s="40"/>
      <c r="AC90" s="41"/>
      <c r="AD90" s="40"/>
      <c r="AE90" s="41"/>
      <c r="AF90" s="40"/>
      <c r="AG90" s="40"/>
      <c r="AH90" s="40"/>
      <c r="AI90" s="40"/>
      <c r="AJ90" s="41"/>
      <c r="AK90" s="41"/>
      <c r="AL90" s="42"/>
      <c r="AM90" s="41"/>
      <c r="AN90" s="41"/>
      <c r="AO90" s="41"/>
      <c r="AP90" s="42"/>
      <c r="AQ90" s="41"/>
      <c r="AR90" s="41"/>
      <c r="AS90" s="41"/>
      <c r="AT90" s="42"/>
      <c r="AU90" s="41"/>
      <c r="AV90" s="41"/>
      <c r="AW90" s="41"/>
      <c r="AX90" s="41"/>
      <c r="AY90" s="43"/>
    </row>
    <row r="91" spans="2:51" ht="21.75" customHeight="1">
      <c r="B91" s="35"/>
      <c r="C91" s="40"/>
      <c r="D91" s="41"/>
      <c r="E91" s="40"/>
      <c r="F91" s="41"/>
      <c r="G91" s="40"/>
      <c r="H91" s="40"/>
      <c r="I91" s="41"/>
      <c r="J91" s="40"/>
      <c r="K91" s="41"/>
      <c r="L91" s="40"/>
      <c r="M91" s="40"/>
      <c r="N91" s="41"/>
      <c r="O91" s="40"/>
      <c r="P91" s="41"/>
      <c r="Q91" s="40"/>
      <c r="R91" s="40"/>
      <c r="S91" s="41"/>
      <c r="T91" s="40"/>
      <c r="U91" s="41"/>
      <c r="V91" s="40"/>
      <c r="W91" s="40"/>
      <c r="X91" s="41"/>
      <c r="Y91" s="40"/>
      <c r="Z91" s="41"/>
      <c r="AA91" s="40"/>
      <c r="AB91" s="40"/>
      <c r="AC91" s="41"/>
      <c r="AD91" s="40"/>
      <c r="AE91" s="41"/>
      <c r="AF91" s="40"/>
      <c r="AG91" s="40"/>
      <c r="AH91" s="40"/>
      <c r="AI91" s="40"/>
      <c r="AJ91" s="41"/>
      <c r="AK91" s="41"/>
      <c r="AL91" s="42"/>
      <c r="AM91" s="41"/>
      <c r="AN91" s="41"/>
      <c r="AO91" s="41"/>
      <c r="AP91" s="42"/>
      <c r="AQ91" s="41"/>
      <c r="AR91" s="41"/>
      <c r="AS91" s="41"/>
      <c r="AT91" s="42"/>
      <c r="AU91" s="41"/>
      <c r="AV91" s="41"/>
      <c r="AW91" s="41"/>
      <c r="AX91" s="41"/>
      <c r="AY91" s="43"/>
    </row>
    <row r="92" spans="2:51" ht="21.75" customHeight="1">
      <c r="B92" s="35"/>
      <c r="C92" s="40"/>
      <c r="D92" s="41"/>
      <c r="E92" s="40"/>
      <c r="F92" s="41"/>
      <c r="G92" s="40"/>
      <c r="H92" s="40"/>
      <c r="I92" s="41"/>
      <c r="J92" s="40"/>
      <c r="K92" s="41"/>
      <c r="L92" s="40"/>
      <c r="M92" s="40"/>
      <c r="N92" s="41"/>
      <c r="O92" s="40"/>
      <c r="P92" s="41"/>
      <c r="Q92" s="40"/>
      <c r="R92" s="40"/>
      <c r="S92" s="41"/>
      <c r="T92" s="40"/>
      <c r="U92" s="41"/>
      <c r="V92" s="40"/>
      <c r="W92" s="40"/>
      <c r="X92" s="41"/>
      <c r="Y92" s="40"/>
      <c r="Z92" s="41"/>
      <c r="AA92" s="40"/>
      <c r="AB92" s="40"/>
      <c r="AC92" s="41"/>
      <c r="AD92" s="40"/>
      <c r="AE92" s="41"/>
      <c r="AF92" s="40"/>
      <c r="AG92" s="40"/>
      <c r="AH92" s="40"/>
      <c r="AI92" s="40"/>
      <c r="AJ92" s="41"/>
      <c r="AK92" s="41"/>
      <c r="AL92" s="42"/>
      <c r="AM92" s="41"/>
      <c r="AN92" s="41"/>
      <c r="AO92" s="41"/>
      <c r="AP92" s="42"/>
      <c r="AQ92" s="41"/>
      <c r="AR92" s="41"/>
      <c r="AS92" s="41"/>
      <c r="AT92" s="42"/>
      <c r="AU92" s="41"/>
      <c r="AV92" s="41"/>
      <c r="AW92" s="41"/>
      <c r="AX92" s="41"/>
      <c r="AY92" s="43"/>
    </row>
    <row r="93" spans="2:51" ht="21.75" customHeight="1">
      <c r="B93" s="35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40"/>
      <c r="AJ93" s="41"/>
      <c r="AK93" s="41"/>
      <c r="AL93" s="42"/>
      <c r="AM93" s="41"/>
      <c r="AN93" s="41"/>
      <c r="AO93" s="41"/>
      <c r="AP93" s="42"/>
      <c r="AQ93" s="41"/>
      <c r="AR93" s="41"/>
      <c r="AS93" s="41"/>
      <c r="AT93" s="42"/>
      <c r="AU93" s="41"/>
      <c r="AV93" s="42"/>
      <c r="AW93" s="42"/>
      <c r="AX93" s="42"/>
      <c r="AY93" s="43"/>
    </row>
    <row r="94" spans="2:51" ht="21.75" customHeight="1">
      <c r="B94" s="35"/>
      <c r="C94" s="40"/>
      <c r="D94" s="41"/>
      <c r="E94" s="40"/>
      <c r="F94" s="41"/>
      <c r="G94" s="40"/>
      <c r="H94" s="40"/>
      <c r="I94" s="41"/>
      <c r="J94" s="40"/>
      <c r="K94" s="41"/>
      <c r="L94" s="40"/>
      <c r="M94" s="40"/>
      <c r="N94" s="41"/>
      <c r="O94" s="40"/>
      <c r="P94" s="41"/>
      <c r="Q94" s="40"/>
      <c r="R94" s="40"/>
      <c r="S94" s="41"/>
      <c r="T94" s="40"/>
      <c r="U94" s="41"/>
      <c r="V94" s="40"/>
      <c r="W94" s="40"/>
      <c r="X94" s="41"/>
      <c r="Y94" s="40"/>
      <c r="Z94" s="41"/>
      <c r="AA94" s="40"/>
      <c r="AB94" s="40"/>
      <c r="AC94" s="41"/>
      <c r="AD94" s="40"/>
      <c r="AE94" s="41"/>
      <c r="AF94" s="40"/>
      <c r="AG94" s="40"/>
      <c r="AH94" s="40"/>
      <c r="AI94" s="40"/>
      <c r="AJ94" s="41"/>
      <c r="AK94" s="41"/>
      <c r="AL94" s="42"/>
      <c r="AM94" s="41"/>
      <c r="AN94" s="41"/>
      <c r="AO94" s="41"/>
      <c r="AP94" s="42"/>
      <c r="AQ94" s="41"/>
      <c r="AR94" s="41"/>
      <c r="AS94" s="41"/>
      <c r="AT94" s="42"/>
      <c r="AU94" s="41"/>
      <c r="AV94" s="41"/>
      <c r="AW94" s="41"/>
      <c r="AX94" s="41"/>
      <c r="AY94" s="43"/>
    </row>
    <row r="95" spans="2:51" ht="21.75" customHeight="1">
      <c r="B95" s="35"/>
      <c r="C95" s="40"/>
      <c r="D95" s="41"/>
      <c r="E95" s="40"/>
      <c r="F95" s="41"/>
      <c r="G95" s="40"/>
      <c r="H95" s="40"/>
      <c r="I95" s="41"/>
      <c r="J95" s="40"/>
      <c r="K95" s="41"/>
      <c r="L95" s="40"/>
      <c r="M95" s="40"/>
      <c r="N95" s="41"/>
      <c r="O95" s="40"/>
      <c r="P95" s="41"/>
      <c r="Q95" s="40"/>
      <c r="R95" s="40"/>
      <c r="S95" s="41"/>
      <c r="T95" s="40"/>
      <c r="U95" s="41"/>
      <c r="V95" s="40"/>
      <c r="W95" s="40"/>
      <c r="X95" s="41"/>
      <c r="Y95" s="40"/>
      <c r="Z95" s="41"/>
      <c r="AA95" s="40"/>
      <c r="AB95" s="40"/>
      <c r="AC95" s="41"/>
      <c r="AD95" s="40"/>
      <c r="AE95" s="41"/>
      <c r="AF95" s="40"/>
      <c r="AG95" s="40"/>
      <c r="AH95" s="40"/>
      <c r="AI95" s="40"/>
      <c r="AJ95" s="41"/>
      <c r="AK95" s="41"/>
      <c r="AL95" s="42"/>
      <c r="AM95" s="41"/>
      <c r="AN95" s="41"/>
      <c r="AO95" s="41"/>
      <c r="AP95" s="42"/>
      <c r="AQ95" s="41"/>
      <c r="AR95" s="41"/>
      <c r="AS95" s="41"/>
      <c r="AT95" s="42"/>
      <c r="AU95" s="41"/>
      <c r="AV95" s="41"/>
      <c r="AW95" s="41"/>
      <c r="AX95" s="41"/>
      <c r="AY95" s="43"/>
    </row>
    <row r="96" spans="2:51" ht="21.75" customHeight="1">
      <c r="B96" s="35"/>
      <c r="C96" s="40"/>
      <c r="D96" s="41"/>
      <c r="E96" s="40"/>
      <c r="F96" s="41"/>
      <c r="G96" s="40"/>
      <c r="H96" s="40"/>
      <c r="I96" s="41"/>
      <c r="J96" s="40"/>
      <c r="K96" s="41"/>
      <c r="L96" s="40"/>
      <c r="M96" s="40"/>
      <c r="N96" s="41"/>
      <c r="O96" s="40"/>
      <c r="P96" s="41"/>
      <c r="Q96" s="40"/>
      <c r="R96" s="40"/>
      <c r="S96" s="41"/>
      <c r="T96" s="40"/>
      <c r="U96" s="41"/>
      <c r="V96" s="40"/>
      <c r="W96" s="40"/>
      <c r="X96" s="41"/>
      <c r="Y96" s="40"/>
      <c r="Z96" s="41"/>
      <c r="AA96" s="40"/>
      <c r="AB96" s="40"/>
      <c r="AC96" s="41"/>
      <c r="AD96" s="40"/>
      <c r="AE96" s="41"/>
      <c r="AF96" s="40"/>
      <c r="AG96" s="40"/>
      <c r="AH96" s="40"/>
      <c r="AI96" s="40"/>
      <c r="AJ96" s="41"/>
      <c r="AK96" s="41"/>
      <c r="AL96" s="42"/>
      <c r="AM96" s="41"/>
      <c r="AN96" s="41"/>
      <c r="AO96" s="41"/>
      <c r="AP96" s="42"/>
      <c r="AQ96" s="41"/>
      <c r="AR96" s="41"/>
      <c r="AS96" s="41"/>
      <c r="AT96" s="42"/>
      <c r="AU96" s="41"/>
      <c r="AV96" s="41"/>
      <c r="AW96" s="41"/>
      <c r="AX96" s="41"/>
      <c r="AY96" s="43"/>
    </row>
    <row r="97" spans="2:51" ht="21.75" customHeight="1">
      <c r="B97" s="35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40"/>
      <c r="AJ97" s="41"/>
      <c r="AK97" s="41"/>
      <c r="AL97" s="42"/>
      <c r="AM97" s="41"/>
      <c r="AN97" s="41"/>
      <c r="AO97" s="41"/>
      <c r="AP97" s="42"/>
      <c r="AQ97" s="41"/>
      <c r="AR97" s="41"/>
      <c r="AS97" s="41"/>
      <c r="AT97" s="42"/>
      <c r="AU97" s="41"/>
      <c r="AV97" s="42"/>
      <c r="AW97" s="42"/>
      <c r="AX97" s="42"/>
      <c r="AY97" s="43"/>
    </row>
    <row r="98" spans="2:51" ht="21.75" customHeight="1">
      <c r="B98" s="35"/>
      <c r="C98" s="40"/>
      <c r="D98" s="41"/>
      <c r="E98" s="40"/>
      <c r="F98" s="41"/>
      <c r="G98" s="40"/>
      <c r="H98" s="40"/>
      <c r="I98" s="41"/>
      <c r="J98" s="40"/>
      <c r="K98" s="41"/>
      <c r="L98" s="40"/>
      <c r="M98" s="40"/>
      <c r="N98" s="41"/>
      <c r="O98" s="40"/>
      <c r="P98" s="41"/>
      <c r="Q98" s="40"/>
      <c r="R98" s="40"/>
      <c r="S98" s="41"/>
      <c r="T98" s="40"/>
      <c r="U98" s="41"/>
      <c r="V98" s="40"/>
      <c r="W98" s="40"/>
      <c r="X98" s="41"/>
      <c r="Y98" s="40"/>
      <c r="Z98" s="41"/>
      <c r="AA98" s="40"/>
      <c r="AB98" s="40"/>
      <c r="AC98" s="41"/>
      <c r="AD98" s="40"/>
      <c r="AE98" s="41"/>
      <c r="AF98" s="40"/>
      <c r="AG98" s="40"/>
      <c r="AH98" s="40"/>
      <c r="AI98" s="40"/>
      <c r="AJ98" s="41"/>
      <c r="AK98" s="41"/>
      <c r="AL98" s="42"/>
      <c r="AM98" s="41"/>
      <c r="AN98" s="41"/>
      <c r="AO98" s="41"/>
      <c r="AP98" s="42"/>
      <c r="AQ98" s="41"/>
      <c r="AR98" s="41"/>
      <c r="AS98" s="41"/>
      <c r="AT98" s="42"/>
      <c r="AU98" s="41"/>
      <c r="AV98" s="41"/>
      <c r="AW98" s="41"/>
      <c r="AX98" s="41"/>
      <c r="AY98" s="43"/>
    </row>
    <row r="99" spans="2:51" ht="21.75" customHeight="1">
      <c r="B99" s="35"/>
      <c r="C99" s="40"/>
      <c r="D99" s="41"/>
      <c r="E99" s="40"/>
      <c r="F99" s="41"/>
      <c r="G99" s="40"/>
      <c r="H99" s="40"/>
      <c r="I99" s="41"/>
      <c r="J99" s="40"/>
      <c r="K99" s="41"/>
      <c r="L99" s="40"/>
      <c r="M99" s="40"/>
      <c r="N99" s="41"/>
      <c r="O99" s="40"/>
      <c r="P99" s="41"/>
      <c r="Q99" s="40"/>
      <c r="R99" s="40"/>
      <c r="S99" s="41"/>
      <c r="T99" s="40"/>
      <c r="U99" s="41"/>
      <c r="V99" s="40"/>
      <c r="W99" s="40"/>
      <c r="X99" s="41"/>
      <c r="Y99" s="40"/>
      <c r="Z99" s="41"/>
      <c r="AA99" s="40"/>
      <c r="AB99" s="40"/>
      <c r="AC99" s="41"/>
      <c r="AD99" s="40"/>
      <c r="AE99" s="41"/>
      <c r="AF99" s="40"/>
      <c r="AG99" s="40"/>
      <c r="AH99" s="40"/>
      <c r="AI99" s="40"/>
      <c r="AJ99" s="41"/>
      <c r="AK99" s="41"/>
      <c r="AL99" s="42"/>
      <c r="AM99" s="41"/>
      <c r="AN99" s="41"/>
      <c r="AO99" s="41"/>
      <c r="AP99" s="42"/>
      <c r="AQ99" s="41"/>
      <c r="AR99" s="41"/>
      <c r="AS99" s="41"/>
      <c r="AT99" s="42"/>
      <c r="AU99" s="41"/>
      <c r="AV99" s="41"/>
      <c r="AW99" s="41"/>
      <c r="AX99" s="41"/>
      <c r="AY99" s="43"/>
    </row>
    <row r="100" spans="2:51" ht="21.75" customHeight="1">
      <c r="B100" s="35"/>
      <c r="C100" s="40"/>
      <c r="D100" s="41"/>
      <c r="E100" s="40"/>
      <c r="F100" s="41"/>
      <c r="G100" s="40"/>
      <c r="H100" s="40"/>
      <c r="I100" s="41"/>
      <c r="J100" s="40"/>
      <c r="K100" s="41"/>
      <c r="L100" s="40"/>
      <c r="M100" s="40"/>
      <c r="N100" s="41"/>
      <c r="O100" s="40"/>
      <c r="P100" s="41"/>
      <c r="Q100" s="40"/>
      <c r="R100" s="40"/>
      <c r="S100" s="41"/>
      <c r="T100" s="40"/>
      <c r="U100" s="41"/>
      <c r="V100" s="40"/>
      <c r="W100" s="40"/>
      <c r="X100" s="41"/>
      <c r="Y100" s="40"/>
      <c r="Z100" s="41"/>
      <c r="AA100" s="40"/>
      <c r="AB100" s="40"/>
      <c r="AC100" s="41"/>
      <c r="AD100" s="40"/>
      <c r="AE100" s="41"/>
      <c r="AF100" s="40"/>
      <c r="AG100" s="40"/>
      <c r="AH100" s="40"/>
      <c r="AI100" s="40"/>
      <c r="AJ100" s="41"/>
      <c r="AK100" s="41"/>
      <c r="AL100" s="42"/>
      <c r="AM100" s="41"/>
      <c r="AN100" s="41"/>
      <c r="AO100" s="41"/>
      <c r="AP100" s="42"/>
      <c r="AQ100" s="41"/>
      <c r="AR100" s="41"/>
      <c r="AS100" s="41"/>
      <c r="AT100" s="42"/>
      <c r="AU100" s="41"/>
      <c r="AV100" s="41"/>
      <c r="AW100" s="41"/>
      <c r="AX100" s="41"/>
      <c r="AY100" s="43"/>
    </row>
    <row r="101" spans="2:51" ht="21.75" customHeight="1">
      <c r="B101" s="35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40"/>
      <c r="AJ101" s="41"/>
      <c r="AK101" s="41"/>
      <c r="AL101" s="42"/>
      <c r="AM101" s="41"/>
      <c r="AN101" s="41"/>
      <c r="AO101" s="41"/>
      <c r="AP101" s="42"/>
      <c r="AQ101" s="41"/>
      <c r="AR101" s="41"/>
      <c r="AS101" s="41"/>
      <c r="AT101" s="42"/>
      <c r="AU101" s="41"/>
      <c r="AV101" s="42"/>
      <c r="AW101" s="42"/>
      <c r="AX101" s="42"/>
      <c r="AY101" s="43"/>
    </row>
    <row r="102" spans="2:51" ht="21.75" customHeight="1">
      <c r="B102" s="35"/>
      <c r="C102" s="40"/>
      <c r="D102" s="41"/>
      <c r="E102" s="40"/>
      <c r="F102" s="41"/>
      <c r="G102" s="40"/>
      <c r="H102" s="40"/>
      <c r="I102" s="41"/>
      <c r="J102" s="40"/>
      <c r="K102" s="41"/>
      <c r="L102" s="40"/>
      <c r="M102" s="40"/>
      <c r="N102" s="41"/>
      <c r="O102" s="40"/>
      <c r="P102" s="41"/>
      <c r="Q102" s="40"/>
      <c r="R102" s="40"/>
      <c r="S102" s="41"/>
      <c r="T102" s="40"/>
      <c r="U102" s="41"/>
      <c r="V102" s="40"/>
      <c r="W102" s="40"/>
      <c r="X102" s="41"/>
      <c r="Y102" s="40"/>
      <c r="Z102" s="41"/>
      <c r="AA102" s="40"/>
      <c r="AB102" s="40"/>
      <c r="AC102" s="41"/>
      <c r="AD102" s="40"/>
      <c r="AE102" s="41"/>
      <c r="AF102" s="40"/>
      <c r="AG102" s="40"/>
      <c r="AH102" s="40"/>
      <c r="AI102" s="40"/>
      <c r="AJ102" s="41"/>
      <c r="AK102" s="41"/>
      <c r="AL102" s="42"/>
      <c r="AM102" s="41"/>
      <c r="AN102" s="41"/>
      <c r="AO102" s="41"/>
      <c r="AP102" s="42"/>
      <c r="AQ102" s="41"/>
      <c r="AR102" s="41"/>
      <c r="AS102" s="41"/>
      <c r="AT102" s="42"/>
      <c r="AU102" s="41"/>
      <c r="AV102" s="41"/>
      <c r="AW102" s="41"/>
      <c r="AX102" s="41"/>
      <c r="AY102" s="43"/>
    </row>
    <row r="103" spans="2:51" ht="21.75" customHeight="1">
      <c r="B103" s="35"/>
      <c r="C103" s="40"/>
      <c r="D103" s="41"/>
      <c r="E103" s="40"/>
      <c r="F103" s="41"/>
      <c r="G103" s="40"/>
      <c r="H103" s="40"/>
      <c r="I103" s="41"/>
      <c r="J103" s="40"/>
      <c r="K103" s="41"/>
      <c r="L103" s="40"/>
      <c r="M103" s="40"/>
      <c r="N103" s="41"/>
      <c r="O103" s="40"/>
      <c r="P103" s="41"/>
      <c r="Q103" s="40"/>
      <c r="R103" s="40"/>
      <c r="S103" s="41"/>
      <c r="T103" s="40"/>
      <c r="U103" s="41"/>
      <c r="V103" s="40"/>
      <c r="W103" s="40"/>
      <c r="X103" s="41"/>
      <c r="Y103" s="40"/>
      <c r="Z103" s="41"/>
      <c r="AA103" s="40"/>
      <c r="AB103" s="40"/>
      <c r="AC103" s="41"/>
      <c r="AD103" s="40"/>
      <c r="AE103" s="41"/>
      <c r="AF103" s="40"/>
      <c r="AG103" s="40"/>
      <c r="AH103" s="40"/>
      <c r="AI103" s="40"/>
      <c r="AJ103" s="41"/>
      <c r="AK103" s="41"/>
      <c r="AL103" s="42"/>
      <c r="AM103" s="41"/>
      <c r="AN103" s="41"/>
      <c r="AO103" s="41"/>
      <c r="AP103" s="42"/>
      <c r="AQ103" s="41"/>
      <c r="AR103" s="41"/>
      <c r="AS103" s="41"/>
      <c r="AT103" s="42"/>
      <c r="AU103" s="41"/>
      <c r="AV103" s="41"/>
      <c r="AW103" s="41"/>
      <c r="AX103" s="41"/>
      <c r="AY103" s="43"/>
    </row>
    <row r="104" spans="2:51" ht="21.75" customHeight="1">
      <c r="B104" s="35"/>
      <c r="C104" s="40"/>
      <c r="D104" s="41"/>
      <c r="E104" s="40"/>
      <c r="F104" s="41"/>
      <c r="G104" s="40"/>
      <c r="H104" s="40"/>
      <c r="I104" s="41"/>
      <c r="J104" s="40"/>
      <c r="K104" s="41"/>
      <c r="L104" s="40"/>
      <c r="M104" s="40"/>
      <c r="N104" s="41"/>
      <c r="O104" s="40"/>
      <c r="P104" s="41"/>
      <c r="Q104" s="40"/>
      <c r="R104" s="40"/>
      <c r="S104" s="41"/>
      <c r="T104" s="40"/>
      <c r="U104" s="41"/>
      <c r="V104" s="40"/>
      <c r="W104" s="40"/>
      <c r="X104" s="41"/>
      <c r="Y104" s="40"/>
      <c r="Z104" s="41"/>
      <c r="AA104" s="40"/>
      <c r="AB104" s="40"/>
      <c r="AC104" s="41"/>
      <c r="AD104" s="40"/>
      <c r="AE104" s="41"/>
      <c r="AF104" s="40"/>
      <c r="AG104" s="40"/>
      <c r="AH104" s="40"/>
      <c r="AI104" s="40"/>
      <c r="AJ104" s="41"/>
      <c r="AK104" s="41"/>
      <c r="AL104" s="42"/>
      <c r="AM104" s="41"/>
      <c r="AN104" s="41"/>
      <c r="AO104" s="41"/>
      <c r="AP104" s="42"/>
      <c r="AQ104" s="41"/>
      <c r="AR104" s="41"/>
      <c r="AS104" s="41"/>
      <c r="AT104" s="42"/>
      <c r="AU104" s="41"/>
      <c r="AV104" s="41"/>
      <c r="AW104" s="41"/>
      <c r="AX104" s="41"/>
      <c r="AY104" s="43"/>
    </row>
    <row r="105" spans="2:51" ht="21.75" customHeight="1">
      <c r="B105" s="35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40"/>
      <c r="AJ105" s="41"/>
      <c r="AK105" s="41"/>
      <c r="AL105" s="42"/>
      <c r="AM105" s="41"/>
      <c r="AN105" s="41"/>
      <c r="AO105" s="41"/>
      <c r="AP105" s="42"/>
      <c r="AQ105" s="41"/>
      <c r="AR105" s="41"/>
      <c r="AS105" s="41"/>
      <c r="AT105" s="42"/>
      <c r="AU105" s="41"/>
      <c r="AV105" s="42"/>
      <c r="AW105" s="42"/>
      <c r="AX105" s="42"/>
      <c r="AY105" s="43"/>
    </row>
    <row r="106" spans="2:51" ht="21.75" customHeight="1">
      <c r="B106" s="35"/>
      <c r="C106" s="40"/>
      <c r="D106" s="41"/>
      <c r="E106" s="40"/>
      <c r="F106" s="41"/>
      <c r="G106" s="40"/>
      <c r="H106" s="40"/>
      <c r="I106" s="41"/>
      <c r="J106" s="40"/>
      <c r="K106" s="41"/>
      <c r="L106" s="40"/>
      <c r="M106" s="40"/>
      <c r="N106" s="41"/>
      <c r="O106" s="40"/>
      <c r="P106" s="41"/>
      <c r="Q106" s="40"/>
      <c r="R106" s="40"/>
      <c r="S106" s="41"/>
      <c r="T106" s="40"/>
      <c r="U106" s="41"/>
      <c r="V106" s="40"/>
      <c r="W106" s="40"/>
      <c r="X106" s="41"/>
      <c r="Y106" s="40"/>
      <c r="Z106" s="41"/>
      <c r="AA106" s="40"/>
      <c r="AB106" s="40"/>
      <c r="AC106" s="41"/>
      <c r="AD106" s="40"/>
      <c r="AE106" s="41"/>
      <c r="AF106" s="40"/>
      <c r="AG106" s="40"/>
      <c r="AH106" s="40"/>
      <c r="AI106" s="40"/>
      <c r="AJ106" s="41"/>
      <c r="AK106" s="41"/>
      <c r="AL106" s="42"/>
      <c r="AM106" s="41"/>
      <c r="AN106" s="41"/>
      <c r="AO106" s="41"/>
      <c r="AP106" s="42"/>
      <c r="AQ106" s="41"/>
      <c r="AR106" s="41"/>
      <c r="AS106" s="41"/>
      <c r="AT106" s="42"/>
      <c r="AU106" s="41"/>
      <c r="AV106" s="41"/>
      <c r="AW106" s="41"/>
      <c r="AX106" s="41"/>
      <c r="AY106" s="43"/>
    </row>
    <row r="107" spans="2:51" ht="21.75" customHeight="1">
      <c r="B107" s="35"/>
      <c r="C107" s="40"/>
      <c r="D107" s="41"/>
      <c r="E107" s="40"/>
      <c r="F107" s="41"/>
      <c r="G107" s="40"/>
      <c r="H107" s="40"/>
      <c r="I107" s="41"/>
      <c r="J107" s="40"/>
      <c r="K107" s="41"/>
      <c r="L107" s="40"/>
      <c r="M107" s="40"/>
      <c r="N107" s="41"/>
      <c r="O107" s="40"/>
      <c r="P107" s="41"/>
      <c r="Q107" s="40"/>
      <c r="R107" s="40"/>
      <c r="S107" s="41"/>
      <c r="T107" s="40"/>
      <c r="U107" s="41"/>
      <c r="V107" s="40"/>
      <c r="W107" s="40"/>
      <c r="X107" s="41"/>
      <c r="Y107" s="40"/>
      <c r="Z107" s="41"/>
      <c r="AA107" s="40"/>
      <c r="AB107" s="40"/>
      <c r="AC107" s="41"/>
      <c r="AD107" s="40"/>
      <c r="AE107" s="41"/>
      <c r="AF107" s="40"/>
      <c r="AG107" s="40"/>
      <c r="AH107" s="40"/>
      <c r="AI107" s="40"/>
      <c r="AJ107" s="41"/>
      <c r="AK107" s="41"/>
      <c r="AL107" s="42"/>
      <c r="AM107" s="41"/>
      <c r="AN107" s="41"/>
      <c r="AO107" s="41"/>
      <c r="AP107" s="42"/>
      <c r="AQ107" s="41"/>
      <c r="AR107" s="41"/>
      <c r="AS107" s="41"/>
      <c r="AT107" s="42"/>
      <c r="AU107" s="41"/>
      <c r="AV107" s="41"/>
      <c r="AW107" s="41"/>
      <c r="AX107" s="41"/>
      <c r="AY107" s="43"/>
    </row>
    <row r="108" spans="2:51" ht="21.75" customHeight="1">
      <c r="B108" s="35"/>
      <c r="C108" s="40"/>
      <c r="D108" s="41"/>
      <c r="E108" s="40"/>
      <c r="F108" s="41"/>
      <c r="G108" s="40"/>
      <c r="H108" s="40"/>
      <c r="I108" s="41"/>
      <c r="J108" s="40"/>
      <c r="K108" s="41"/>
      <c r="L108" s="40"/>
      <c r="M108" s="40"/>
      <c r="N108" s="41"/>
      <c r="O108" s="40"/>
      <c r="P108" s="41"/>
      <c r="Q108" s="40"/>
      <c r="R108" s="40"/>
      <c r="S108" s="41"/>
      <c r="T108" s="40"/>
      <c r="U108" s="41"/>
      <c r="V108" s="40"/>
      <c r="W108" s="40"/>
      <c r="X108" s="41"/>
      <c r="Y108" s="40"/>
      <c r="Z108" s="41"/>
      <c r="AA108" s="40"/>
      <c r="AB108" s="40"/>
      <c r="AC108" s="41"/>
      <c r="AD108" s="40"/>
      <c r="AE108" s="41"/>
      <c r="AF108" s="40"/>
      <c r="AG108" s="40"/>
      <c r="AH108" s="40"/>
      <c r="AI108" s="40"/>
      <c r="AJ108" s="41"/>
      <c r="AK108" s="41"/>
      <c r="AL108" s="42"/>
      <c r="AM108" s="41"/>
      <c r="AN108" s="41"/>
      <c r="AO108" s="41"/>
      <c r="AP108" s="42"/>
      <c r="AQ108" s="41"/>
      <c r="AR108" s="41"/>
      <c r="AS108" s="41"/>
      <c r="AT108" s="42"/>
      <c r="AU108" s="41"/>
      <c r="AV108" s="41"/>
      <c r="AW108" s="41"/>
      <c r="AX108" s="41"/>
      <c r="AY108" s="43"/>
    </row>
    <row r="109" spans="2:51" ht="21.75" customHeight="1">
      <c r="B109" s="35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40"/>
      <c r="AJ109" s="41"/>
      <c r="AK109" s="41"/>
      <c r="AL109" s="42"/>
      <c r="AM109" s="41"/>
      <c r="AN109" s="41"/>
      <c r="AO109" s="41"/>
      <c r="AP109" s="42"/>
      <c r="AQ109" s="41"/>
      <c r="AR109" s="41"/>
      <c r="AS109" s="41"/>
      <c r="AT109" s="42"/>
      <c r="AU109" s="41"/>
      <c r="AV109" s="42"/>
      <c r="AW109" s="42"/>
      <c r="AX109" s="42"/>
      <c r="AY109" s="43"/>
    </row>
    <row r="110" spans="2:51" ht="21.75" customHeight="1">
      <c r="B110" s="35"/>
      <c r="C110" s="40"/>
      <c r="D110" s="41"/>
      <c r="E110" s="40"/>
      <c r="F110" s="41"/>
      <c r="G110" s="40"/>
      <c r="H110" s="40"/>
      <c r="I110" s="41"/>
      <c r="J110" s="40"/>
      <c r="K110" s="41"/>
      <c r="L110" s="40"/>
      <c r="M110" s="40"/>
      <c r="N110" s="41"/>
      <c r="O110" s="40"/>
      <c r="P110" s="41"/>
      <c r="Q110" s="40"/>
      <c r="R110" s="40"/>
      <c r="S110" s="41"/>
      <c r="T110" s="40"/>
      <c r="U110" s="41"/>
      <c r="V110" s="40"/>
      <c r="W110" s="40"/>
      <c r="X110" s="41"/>
      <c r="Y110" s="40"/>
      <c r="Z110" s="41"/>
      <c r="AA110" s="40"/>
      <c r="AB110" s="40"/>
      <c r="AC110" s="41"/>
      <c r="AD110" s="40"/>
      <c r="AE110" s="41"/>
      <c r="AF110" s="40"/>
      <c r="AG110" s="40"/>
      <c r="AH110" s="40"/>
      <c r="AI110" s="40"/>
      <c r="AJ110" s="41"/>
      <c r="AK110" s="41"/>
      <c r="AL110" s="42"/>
      <c r="AM110" s="41"/>
      <c r="AN110" s="41"/>
      <c r="AO110" s="41"/>
      <c r="AP110" s="42"/>
      <c r="AQ110" s="41"/>
      <c r="AR110" s="41"/>
      <c r="AS110" s="41"/>
      <c r="AT110" s="42"/>
      <c r="AU110" s="41"/>
      <c r="AV110" s="41"/>
      <c r="AW110" s="41"/>
      <c r="AX110" s="41"/>
      <c r="AY110" s="43"/>
    </row>
    <row r="111" spans="2:51" ht="21.75" customHeight="1">
      <c r="B111" s="35"/>
      <c r="C111" s="40"/>
      <c r="D111" s="41"/>
      <c r="E111" s="40"/>
      <c r="F111" s="41"/>
      <c r="G111" s="40"/>
      <c r="H111" s="40"/>
      <c r="I111" s="41"/>
      <c r="J111" s="40"/>
      <c r="K111" s="41"/>
      <c r="L111" s="40"/>
      <c r="M111" s="40"/>
      <c r="N111" s="41"/>
      <c r="O111" s="40"/>
      <c r="P111" s="41"/>
      <c r="Q111" s="40"/>
      <c r="R111" s="40"/>
      <c r="S111" s="41"/>
      <c r="T111" s="40"/>
      <c r="U111" s="41"/>
      <c r="V111" s="40"/>
      <c r="W111" s="40"/>
      <c r="X111" s="41"/>
      <c r="Y111" s="40"/>
      <c r="Z111" s="41"/>
      <c r="AA111" s="40"/>
      <c r="AB111" s="40"/>
      <c r="AC111" s="41"/>
      <c r="AD111" s="40"/>
      <c r="AE111" s="41"/>
      <c r="AF111" s="40"/>
      <c r="AG111" s="40"/>
      <c r="AH111" s="40"/>
      <c r="AI111" s="40"/>
      <c r="AJ111" s="41"/>
      <c r="AK111" s="41"/>
      <c r="AL111" s="42"/>
      <c r="AM111" s="41"/>
      <c r="AN111" s="41"/>
      <c r="AO111" s="41"/>
      <c r="AP111" s="42"/>
      <c r="AQ111" s="41"/>
      <c r="AR111" s="41"/>
      <c r="AS111" s="41"/>
      <c r="AT111" s="42"/>
      <c r="AU111" s="41"/>
      <c r="AV111" s="41"/>
      <c r="AW111" s="41"/>
      <c r="AX111" s="41"/>
      <c r="AY111" s="43"/>
    </row>
    <row r="112" spans="2:51" ht="21.75" customHeight="1">
      <c r="B112" s="35"/>
      <c r="C112" s="40"/>
      <c r="D112" s="41"/>
      <c r="E112" s="40"/>
      <c r="F112" s="41"/>
      <c r="G112" s="40"/>
      <c r="H112" s="40"/>
      <c r="I112" s="41"/>
      <c r="J112" s="40"/>
      <c r="K112" s="41"/>
      <c r="L112" s="40"/>
      <c r="M112" s="40"/>
      <c r="N112" s="41"/>
      <c r="O112" s="40"/>
      <c r="P112" s="41"/>
      <c r="Q112" s="40"/>
      <c r="R112" s="40"/>
      <c r="S112" s="41"/>
      <c r="T112" s="40"/>
      <c r="U112" s="41"/>
      <c r="V112" s="40"/>
      <c r="W112" s="40"/>
      <c r="X112" s="41"/>
      <c r="Y112" s="40"/>
      <c r="Z112" s="41"/>
      <c r="AA112" s="40"/>
      <c r="AB112" s="40"/>
      <c r="AC112" s="41"/>
      <c r="AD112" s="40"/>
      <c r="AE112" s="41"/>
      <c r="AF112" s="40"/>
      <c r="AG112" s="40"/>
      <c r="AH112" s="40"/>
      <c r="AI112" s="40"/>
      <c r="AJ112" s="41"/>
      <c r="AK112" s="41"/>
      <c r="AL112" s="42"/>
      <c r="AM112" s="41"/>
      <c r="AN112" s="41"/>
      <c r="AO112" s="41"/>
      <c r="AP112" s="42"/>
      <c r="AQ112" s="41"/>
      <c r="AR112" s="41"/>
      <c r="AS112" s="41"/>
      <c r="AT112" s="42"/>
      <c r="AU112" s="41"/>
      <c r="AV112" s="41"/>
      <c r="AW112" s="41"/>
      <c r="AX112" s="41"/>
      <c r="AY112" s="43"/>
    </row>
    <row r="113" spans="2:51" ht="24.75" customHeight="1"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2"/>
      <c r="AH113" s="32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</row>
    <row r="114" spans="2:51" ht="24.75" customHeight="1"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</row>
    <row r="115" spans="2:51" ht="24.75" customHeight="1"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4"/>
      <c r="AJ115" s="36"/>
      <c r="AK115" s="36"/>
      <c r="AL115" s="36"/>
      <c r="AM115" s="37"/>
      <c r="AN115" s="36"/>
      <c r="AO115" s="36"/>
      <c r="AP115" s="36"/>
      <c r="AQ115" s="37"/>
      <c r="AR115" s="36"/>
      <c r="AS115" s="36"/>
      <c r="AT115" s="36"/>
      <c r="AU115" s="37"/>
      <c r="AV115" s="36"/>
      <c r="AW115" s="36"/>
      <c r="AX115" s="36"/>
      <c r="AY115" s="38"/>
    </row>
    <row r="116" spans="2:51" ht="24.75" customHeight="1"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4"/>
      <c r="AJ116" s="36"/>
      <c r="AK116" s="36"/>
      <c r="AL116" s="36"/>
      <c r="AM116" s="37"/>
      <c r="AN116" s="36"/>
      <c r="AO116" s="36"/>
      <c r="AP116" s="36"/>
      <c r="AQ116" s="37"/>
      <c r="AR116" s="36"/>
      <c r="AS116" s="36"/>
      <c r="AT116" s="36"/>
      <c r="AU116" s="37"/>
      <c r="AV116" s="36"/>
      <c r="AW116" s="36"/>
      <c r="AX116" s="36"/>
      <c r="AY116" s="38"/>
    </row>
    <row r="117" spans="2:51" ht="21.75" customHeight="1">
      <c r="B117" s="35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40"/>
      <c r="AJ117" s="41"/>
      <c r="AK117" s="41"/>
      <c r="AL117" s="42"/>
      <c r="AM117" s="41"/>
      <c r="AN117" s="41"/>
      <c r="AO117" s="41"/>
      <c r="AP117" s="42"/>
      <c r="AQ117" s="41"/>
      <c r="AR117" s="41"/>
      <c r="AS117" s="41"/>
      <c r="AT117" s="42"/>
      <c r="AU117" s="41"/>
      <c r="AV117" s="42"/>
      <c r="AW117" s="42"/>
      <c r="AX117" s="42"/>
      <c r="AY117" s="43"/>
    </row>
    <row r="118" spans="2:51" ht="21.75" customHeight="1">
      <c r="B118" s="35"/>
      <c r="C118" s="40"/>
      <c r="D118" s="41"/>
      <c r="E118" s="40"/>
      <c r="F118" s="41"/>
      <c r="G118" s="40"/>
      <c r="H118" s="40"/>
      <c r="I118" s="41"/>
      <c r="J118" s="40"/>
      <c r="K118" s="41"/>
      <c r="L118" s="40"/>
      <c r="M118" s="40"/>
      <c r="N118" s="41"/>
      <c r="O118" s="40"/>
      <c r="P118" s="41"/>
      <c r="Q118" s="40"/>
      <c r="R118" s="40"/>
      <c r="S118" s="41"/>
      <c r="T118" s="40"/>
      <c r="U118" s="41"/>
      <c r="V118" s="40"/>
      <c r="W118" s="40"/>
      <c r="X118" s="41"/>
      <c r="Y118" s="40"/>
      <c r="Z118" s="41"/>
      <c r="AA118" s="40"/>
      <c r="AB118" s="40"/>
      <c r="AC118" s="41"/>
      <c r="AD118" s="40"/>
      <c r="AE118" s="41"/>
      <c r="AF118" s="40"/>
      <c r="AG118" s="40"/>
      <c r="AH118" s="40"/>
      <c r="AI118" s="40"/>
      <c r="AJ118" s="41"/>
      <c r="AK118" s="41"/>
      <c r="AL118" s="42"/>
      <c r="AM118" s="41"/>
      <c r="AN118" s="41"/>
      <c r="AO118" s="41"/>
      <c r="AP118" s="42"/>
      <c r="AQ118" s="41"/>
      <c r="AR118" s="41"/>
      <c r="AS118" s="41"/>
      <c r="AT118" s="42"/>
      <c r="AU118" s="41"/>
      <c r="AV118" s="41"/>
      <c r="AW118" s="41"/>
      <c r="AX118" s="41"/>
      <c r="AY118" s="43"/>
    </row>
    <row r="119" spans="2:51" ht="21.75" customHeight="1">
      <c r="B119" s="35"/>
      <c r="C119" s="40"/>
      <c r="D119" s="41"/>
      <c r="E119" s="40"/>
      <c r="F119" s="41"/>
      <c r="G119" s="40"/>
      <c r="H119" s="40"/>
      <c r="I119" s="41"/>
      <c r="J119" s="40"/>
      <c r="K119" s="41"/>
      <c r="L119" s="40"/>
      <c r="M119" s="40"/>
      <c r="N119" s="41"/>
      <c r="O119" s="40"/>
      <c r="P119" s="41"/>
      <c r="Q119" s="40"/>
      <c r="R119" s="40"/>
      <c r="S119" s="41"/>
      <c r="T119" s="40"/>
      <c r="U119" s="41"/>
      <c r="V119" s="40"/>
      <c r="W119" s="40"/>
      <c r="X119" s="41"/>
      <c r="Y119" s="40"/>
      <c r="Z119" s="41"/>
      <c r="AA119" s="40"/>
      <c r="AB119" s="40"/>
      <c r="AC119" s="41"/>
      <c r="AD119" s="40"/>
      <c r="AE119" s="41"/>
      <c r="AF119" s="40"/>
      <c r="AG119" s="40"/>
      <c r="AH119" s="40"/>
      <c r="AI119" s="40"/>
      <c r="AJ119" s="41"/>
      <c r="AK119" s="41"/>
      <c r="AL119" s="42"/>
      <c r="AM119" s="41"/>
      <c r="AN119" s="41"/>
      <c r="AO119" s="41"/>
      <c r="AP119" s="42"/>
      <c r="AQ119" s="41"/>
      <c r="AR119" s="41"/>
      <c r="AS119" s="41"/>
      <c r="AT119" s="42"/>
      <c r="AU119" s="41"/>
      <c r="AV119" s="41"/>
      <c r="AW119" s="41"/>
      <c r="AX119" s="41"/>
      <c r="AY119" s="43"/>
    </row>
    <row r="120" spans="2:51" ht="21.75" customHeight="1">
      <c r="B120" s="35"/>
      <c r="C120" s="40"/>
      <c r="D120" s="41"/>
      <c r="E120" s="40"/>
      <c r="F120" s="41"/>
      <c r="G120" s="40"/>
      <c r="H120" s="40"/>
      <c r="I120" s="41"/>
      <c r="J120" s="40"/>
      <c r="K120" s="41"/>
      <c r="L120" s="40"/>
      <c r="M120" s="40"/>
      <c r="N120" s="41"/>
      <c r="O120" s="40"/>
      <c r="P120" s="41"/>
      <c r="Q120" s="40"/>
      <c r="R120" s="40"/>
      <c r="S120" s="41"/>
      <c r="T120" s="40"/>
      <c r="U120" s="41"/>
      <c r="V120" s="40"/>
      <c r="W120" s="40"/>
      <c r="X120" s="41"/>
      <c r="Y120" s="40"/>
      <c r="Z120" s="41"/>
      <c r="AA120" s="40"/>
      <c r="AB120" s="40"/>
      <c r="AC120" s="41"/>
      <c r="AD120" s="40"/>
      <c r="AE120" s="41"/>
      <c r="AF120" s="40"/>
      <c r="AG120" s="40"/>
      <c r="AH120" s="40"/>
      <c r="AI120" s="40"/>
      <c r="AJ120" s="41"/>
      <c r="AK120" s="41"/>
      <c r="AL120" s="42"/>
      <c r="AM120" s="41"/>
      <c r="AN120" s="41"/>
      <c r="AO120" s="41"/>
      <c r="AP120" s="42"/>
      <c r="AQ120" s="41"/>
      <c r="AR120" s="41"/>
      <c r="AS120" s="41"/>
      <c r="AT120" s="42"/>
      <c r="AU120" s="41"/>
      <c r="AV120" s="41"/>
      <c r="AW120" s="41"/>
      <c r="AX120" s="41"/>
      <c r="AY120" s="43"/>
    </row>
    <row r="121" spans="2:51" ht="21.75" customHeight="1">
      <c r="B121" s="35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40"/>
      <c r="AJ121" s="41"/>
      <c r="AK121" s="41"/>
      <c r="AL121" s="42"/>
      <c r="AM121" s="41"/>
      <c r="AN121" s="41"/>
      <c r="AO121" s="41"/>
      <c r="AP121" s="42"/>
      <c r="AQ121" s="41"/>
      <c r="AR121" s="41"/>
      <c r="AS121" s="41"/>
      <c r="AT121" s="42"/>
      <c r="AU121" s="41"/>
      <c r="AV121" s="42"/>
      <c r="AW121" s="42"/>
      <c r="AX121" s="42"/>
      <c r="AY121" s="43"/>
    </row>
    <row r="122" spans="2:51" ht="21.75" customHeight="1">
      <c r="B122" s="35"/>
      <c r="C122" s="40"/>
      <c r="D122" s="41"/>
      <c r="E122" s="40"/>
      <c r="F122" s="41"/>
      <c r="G122" s="40"/>
      <c r="H122" s="40"/>
      <c r="I122" s="41"/>
      <c r="J122" s="40"/>
      <c r="K122" s="41"/>
      <c r="L122" s="40"/>
      <c r="M122" s="40"/>
      <c r="N122" s="41"/>
      <c r="O122" s="40"/>
      <c r="P122" s="41"/>
      <c r="Q122" s="40"/>
      <c r="R122" s="40"/>
      <c r="S122" s="41"/>
      <c r="T122" s="40"/>
      <c r="U122" s="41"/>
      <c r="V122" s="40"/>
      <c r="W122" s="40"/>
      <c r="X122" s="41"/>
      <c r="Y122" s="40"/>
      <c r="Z122" s="41"/>
      <c r="AA122" s="40"/>
      <c r="AB122" s="40"/>
      <c r="AC122" s="41"/>
      <c r="AD122" s="40"/>
      <c r="AE122" s="41"/>
      <c r="AF122" s="40"/>
      <c r="AG122" s="40"/>
      <c r="AH122" s="40"/>
      <c r="AI122" s="40"/>
      <c r="AJ122" s="41"/>
      <c r="AK122" s="41"/>
      <c r="AL122" s="42"/>
      <c r="AM122" s="41"/>
      <c r="AN122" s="41"/>
      <c r="AO122" s="41"/>
      <c r="AP122" s="42"/>
      <c r="AQ122" s="41"/>
      <c r="AR122" s="41"/>
      <c r="AS122" s="41"/>
      <c r="AT122" s="42"/>
      <c r="AU122" s="41"/>
      <c r="AV122" s="41"/>
      <c r="AW122" s="41"/>
      <c r="AX122" s="41"/>
      <c r="AY122" s="43"/>
    </row>
    <row r="123" spans="2:51" ht="21.75" customHeight="1">
      <c r="B123" s="35"/>
      <c r="C123" s="40"/>
      <c r="D123" s="41"/>
      <c r="E123" s="40"/>
      <c r="F123" s="41"/>
      <c r="G123" s="40"/>
      <c r="H123" s="40"/>
      <c r="I123" s="41"/>
      <c r="J123" s="40"/>
      <c r="K123" s="41"/>
      <c r="L123" s="40"/>
      <c r="M123" s="40"/>
      <c r="N123" s="41"/>
      <c r="O123" s="40"/>
      <c r="P123" s="41"/>
      <c r="Q123" s="40"/>
      <c r="R123" s="40"/>
      <c r="S123" s="41"/>
      <c r="T123" s="40"/>
      <c r="U123" s="41"/>
      <c r="V123" s="40"/>
      <c r="W123" s="40"/>
      <c r="X123" s="41"/>
      <c r="Y123" s="40"/>
      <c r="Z123" s="41"/>
      <c r="AA123" s="40"/>
      <c r="AB123" s="40"/>
      <c r="AC123" s="41"/>
      <c r="AD123" s="40"/>
      <c r="AE123" s="41"/>
      <c r="AF123" s="40"/>
      <c r="AG123" s="40"/>
      <c r="AH123" s="40"/>
      <c r="AI123" s="40"/>
      <c r="AJ123" s="41"/>
      <c r="AK123" s="41"/>
      <c r="AL123" s="42"/>
      <c r="AM123" s="41"/>
      <c r="AN123" s="41"/>
      <c r="AO123" s="41"/>
      <c r="AP123" s="42"/>
      <c r="AQ123" s="41"/>
      <c r="AR123" s="41"/>
      <c r="AS123" s="41"/>
      <c r="AT123" s="42"/>
      <c r="AU123" s="41"/>
      <c r="AV123" s="41"/>
      <c r="AW123" s="41"/>
      <c r="AX123" s="41"/>
      <c r="AY123" s="43"/>
    </row>
    <row r="124" spans="2:51" ht="21.75" customHeight="1">
      <c r="B124" s="35"/>
      <c r="C124" s="40"/>
      <c r="D124" s="41"/>
      <c r="E124" s="40"/>
      <c r="F124" s="41"/>
      <c r="G124" s="40"/>
      <c r="H124" s="40"/>
      <c r="I124" s="41"/>
      <c r="J124" s="40"/>
      <c r="K124" s="41"/>
      <c r="L124" s="40"/>
      <c r="M124" s="40"/>
      <c r="N124" s="41"/>
      <c r="O124" s="40"/>
      <c r="P124" s="41"/>
      <c r="Q124" s="40"/>
      <c r="R124" s="40"/>
      <c r="S124" s="41"/>
      <c r="T124" s="40"/>
      <c r="U124" s="41"/>
      <c r="V124" s="40"/>
      <c r="W124" s="40"/>
      <c r="X124" s="41"/>
      <c r="Y124" s="40"/>
      <c r="Z124" s="41"/>
      <c r="AA124" s="40"/>
      <c r="AB124" s="40"/>
      <c r="AC124" s="41"/>
      <c r="AD124" s="40"/>
      <c r="AE124" s="41"/>
      <c r="AF124" s="40"/>
      <c r="AG124" s="40"/>
      <c r="AH124" s="40"/>
      <c r="AI124" s="40"/>
      <c r="AJ124" s="41"/>
      <c r="AK124" s="41"/>
      <c r="AL124" s="42"/>
      <c r="AM124" s="41"/>
      <c r="AN124" s="41"/>
      <c r="AO124" s="41"/>
      <c r="AP124" s="42"/>
      <c r="AQ124" s="41"/>
      <c r="AR124" s="41"/>
      <c r="AS124" s="41"/>
      <c r="AT124" s="42"/>
      <c r="AU124" s="41"/>
      <c r="AV124" s="41"/>
      <c r="AW124" s="41"/>
      <c r="AX124" s="41"/>
      <c r="AY124" s="43"/>
    </row>
    <row r="125" spans="2:51" ht="21.75" customHeight="1">
      <c r="B125" s="35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40"/>
      <c r="AJ125" s="41"/>
      <c r="AK125" s="41"/>
      <c r="AL125" s="42"/>
      <c r="AM125" s="41"/>
      <c r="AN125" s="41"/>
      <c r="AO125" s="41"/>
      <c r="AP125" s="42"/>
      <c r="AQ125" s="41"/>
      <c r="AR125" s="41"/>
      <c r="AS125" s="41"/>
      <c r="AT125" s="42"/>
      <c r="AU125" s="41"/>
      <c r="AV125" s="42"/>
      <c r="AW125" s="42"/>
      <c r="AX125" s="42"/>
      <c r="AY125" s="43"/>
    </row>
    <row r="126" spans="2:51" ht="21.75" customHeight="1">
      <c r="B126" s="35"/>
      <c r="C126" s="40"/>
      <c r="D126" s="41"/>
      <c r="E126" s="40"/>
      <c r="F126" s="41"/>
      <c r="G126" s="40"/>
      <c r="H126" s="40"/>
      <c r="I126" s="41"/>
      <c r="J126" s="40"/>
      <c r="K126" s="41"/>
      <c r="L126" s="40"/>
      <c r="M126" s="40"/>
      <c r="N126" s="41"/>
      <c r="O126" s="40"/>
      <c r="P126" s="41"/>
      <c r="Q126" s="40"/>
      <c r="R126" s="40"/>
      <c r="S126" s="41"/>
      <c r="T126" s="40"/>
      <c r="U126" s="41"/>
      <c r="V126" s="40"/>
      <c r="W126" s="40"/>
      <c r="X126" s="41"/>
      <c r="Y126" s="40"/>
      <c r="Z126" s="41"/>
      <c r="AA126" s="40"/>
      <c r="AB126" s="40"/>
      <c r="AC126" s="41"/>
      <c r="AD126" s="40"/>
      <c r="AE126" s="41"/>
      <c r="AF126" s="40"/>
      <c r="AG126" s="40"/>
      <c r="AH126" s="40"/>
      <c r="AI126" s="40"/>
      <c r="AJ126" s="41"/>
      <c r="AK126" s="41"/>
      <c r="AL126" s="42"/>
      <c r="AM126" s="41"/>
      <c r="AN126" s="41"/>
      <c r="AO126" s="41"/>
      <c r="AP126" s="42"/>
      <c r="AQ126" s="41"/>
      <c r="AR126" s="41"/>
      <c r="AS126" s="41"/>
      <c r="AT126" s="42"/>
      <c r="AU126" s="41"/>
      <c r="AV126" s="41"/>
      <c r="AW126" s="41"/>
      <c r="AX126" s="41"/>
      <c r="AY126" s="43"/>
    </row>
    <row r="127" spans="2:51" ht="21.75" customHeight="1">
      <c r="B127" s="35"/>
      <c r="C127" s="40"/>
      <c r="D127" s="41"/>
      <c r="E127" s="40"/>
      <c r="F127" s="41"/>
      <c r="G127" s="40"/>
      <c r="H127" s="40"/>
      <c r="I127" s="41"/>
      <c r="J127" s="40"/>
      <c r="K127" s="41"/>
      <c r="L127" s="40"/>
      <c r="M127" s="40"/>
      <c r="N127" s="41"/>
      <c r="O127" s="40"/>
      <c r="P127" s="41"/>
      <c r="Q127" s="40"/>
      <c r="R127" s="40"/>
      <c r="S127" s="41"/>
      <c r="T127" s="40"/>
      <c r="U127" s="41"/>
      <c r="V127" s="40"/>
      <c r="W127" s="40"/>
      <c r="X127" s="41"/>
      <c r="Y127" s="40"/>
      <c r="Z127" s="41"/>
      <c r="AA127" s="40"/>
      <c r="AB127" s="40"/>
      <c r="AC127" s="41"/>
      <c r="AD127" s="40"/>
      <c r="AE127" s="41"/>
      <c r="AF127" s="40"/>
      <c r="AG127" s="40"/>
      <c r="AH127" s="40"/>
      <c r="AI127" s="40"/>
      <c r="AJ127" s="41"/>
      <c r="AK127" s="41"/>
      <c r="AL127" s="42"/>
      <c r="AM127" s="41"/>
      <c r="AN127" s="41"/>
      <c r="AO127" s="41"/>
      <c r="AP127" s="42"/>
      <c r="AQ127" s="41"/>
      <c r="AR127" s="41"/>
      <c r="AS127" s="41"/>
      <c r="AT127" s="42"/>
      <c r="AU127" s="41"/>
      <c r="AV127" s="41"/>
      <c r="AW127" s="41"/>
      <c r="AX127" s="41"/>
      <c r="AY127" s="43"/>
    </row>
    <row r="128" spans="2:51" ht="21.75" customHeight="1">
      <c r="B128" s="35"/>
      <c r="C128" s="40"/>
      <c r="D128" s="41"/>
      <c r="E128" s="40"/>
      <c r="F128" s="41"/>
      <c r="G128" s="40"/>
      <c r="H128" s="40"/>
      <c r="I128" s="41"/>
      <c r="J128" s="40"/>
      <c r="K128" s="41"/>
      <c r="L128" s="40"/>
      <c r="M128" s="40"/>
      <c r="N128" s="41"/>
      <c r="O128" s="40"/>
      <c r="P128" s="41"/>
      <c r="Q128" s="40"/>
      <c r="R128" s="40"/>
      <c r="S128" s="41"/>
      <c r="T128" s="40"/>
      <c r="U128" s="41"/>
      <c r="V128" s="40"/>
      <c r="W128" s="40"/>
      <c r="X128" s="41"/>
      <c r="Y128" s="40"/>
      <c r="Z128" s="41"/>
      <c r="AA128" s="40"/>
      <c r="AB128" s="40"/>
      <c r="AC128" s="41"/>
      <c r="AD128" s="40"/>
      <c r="AE128" s="41"/>
      <c r="AF128" s="40"/>
      <c r="AG128" s="40"/>
      <c r="AH128" s="40"/>
      <c r="AI128" s="40"/>
      <c r="AJ128" s="41"/>
      <c r="AK128" s="41"/>
      <c r="AL128" s="42"/>
      <c r="AM128" s="41"/>
      <c r="AN128" s="41"/>
      <c r="AO128" s="41"/>
      <c r="AP128" s="42"/>
      <c r="AQ128" s="41"/>
      <c r="AR128" s="41"/>
      <c r="AS128" s="41"/>
      <c r="AT128" s="42"/>
      <c r="AU128" s="41"/>
      <c r="AV128" s="41"/>
      <c r="AW128" s="41"/>
      <c r="AX128" s="41"/>
      <c r="AY128" s="43"/>
    </row>
    <row r="129" spans="2:51" ht="21.75" customHeight="1">
      <c r="B129" s="35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40"/>
      <c r="AJ129" s="41"/>
      <c r="AK129" s="41"/>
      <c r="AL129" s="42"/>
      <c r="AM129" s="41"/>
      <c r="AN129" s="41"/>
      <c r="AO129" s="41"/>
      <c r="AP129" s="42"/>
      <c r="AQ129" s="41"/>
      <c r="AR129" s="41"/>
      <c r="AS129" s="41"/>
      <c r="AT129" s="42"/>
      <c r="AU129" s="41"/>
      <c r="AV129" s="42"/>
      <c r="AW129" s="42"/>
      <c r="AX129" s="42"/>
      <c r="AY129" s="43"/>
    </row>
    <row r="130" spans="2:51" ht="21.75" customHeight="1">
      <c r="B130" s="35"/>
      <c r="C130" s="40"/>
      <c r="D130" s="41"/>
      <c r="E130" s="40"/>
      <c r="F130" s="41"/>
      <c r="G130" s="40"/>
      <c r="H130" s="40"/>
      <c r="I130" s="41"/>
      <c r="J130" s="40"/>
      <c r="K130" s="41"/>
      <c r="L130" s="40"/>
      <c r="M130" s="40"/>
      <c r="N130" s="41"/>
      <c r="O130" s="40"/>
      <c r="P130" s="41"/>
      <c r="Q130" s="40"/>
      <c r="R130" s="40"/>
      <c r="S130" s="41"/>
      <c r="T130" s="40"/>
      <c r="U130" s="41"/>
      <c r="V130" s="40"/>
      <c r="W130" s="40"/>
      <c r="X130" s="41"/>
      <c r="Y130" s="40"/>
      <c r="Z130" s="41"/>
      <c r="AA130" s="40"/>
      <c r="AB130" s="40"/>
      <c r="AC130" s="41"/>
      <c r="AD130" s="40"/>
      <c r="AE130" s="41"/>
      <c r="AF130" s="40"/>
      <c r="AG130" s="40"/>
      <c r="AH130" s="40"/>
      <c r="AI130" s="40"/>
      <c r="AJ130" s="41"/>
      <c r="AK130" s="41"/>
      <c r="AL130" s="42"/>
      <c r="AM130" s="41"/>
      <c r="AN130" s="41"/>
      <c r="AO130" s="41"/>
      <c r="AP130" s="42"/>
      <c r="AQ130" s="41"/>
      <c r="AR130" s="41"/>
      <c r="AS130" s="41"/>
      <c r="AT130" s="42"/>
      <c r="AU130" s="41"/>
      <c r="AV130" s="41"/>
      <c r="AW130" s="41"/>
      <c r="AX130" s="41"/>
      <c r="AY130" s="43"/>
    </row>
    <row r="131" spans="2:51" ht="21.75" customHeight="1">
      <c r="B131" s="35"/>
      <c r="C131" s="40"/>
      <c r="D131" s="41"/>
      <c r="E131" s="40"/>
      <c r="F131" s="41"/>
      <c r="G131" s="40"/>
      <c r="H131" s="40"/>
      <c r="I131" s="41"/>
      <c r="J131" s="40"/>
      <c r="K131" s="41"/>
      <c r="L131" s="40"/>
      <c r="M131" s="40"/>
      <c r="N131" s="41"/>
      <c r="O131" s="40"/>
      <c r="P131" s="41"/>
      <c r="Q131" s="40"/>
      <c r="R131" s="40"/>
      <c r="S131" s="41"/>
      <c r="T131" s="40"/>
      <c r="U131" s="41"/>
      <c r="V131" s="40"/>
      <c r="W131" s="40"/>
      <c r="X131" s="41"/>
      <c r="Y131" s="40"/>
      <c r="Z131" s="41"/>
      <c r="AA131" s="40"/>
      <c r="AB131" s="40"/>
      <c r="AC131" s="41"/>
      <c r="AD131" s="40"/>
      <c r="AE131" s="41"/>
      <c r="AF131" s="40"/>
      <c r="AG131" s="40"/>
      <c r="AH131" s="40"/>
      <c r="AI131" s="40"/>
      <c r="AJ131" s="41"/>
      <c r="AK131" s="41"/>
      <c r="AL131" s="42"/>
      <c r="AM131" s="41"/>
      <c r="AN131" s="41"/>
      <c r="AO131" s="41"/>
      <c r="AP131" s="42"/>
      <c r="AQ131" s="41"/>
      <c r="AR131" s="41"/>
      <c r="AS131" s="41"/>
      <c r="AT131" s="42"/>
      <c r="AU131" s="41"/>
      <c r="AV131" s="41"/>
      <c r="AW131" s="41"/>
      <c r="AX131" s="41"/>
      <c r="AY131" s="43"/>
    </row>
    <row r="132" spans="2:51" ht="21.75" customHeight="1">
      <c r="B132" s="35"/>
      <c r="C132" s="40"/>
      <c r="D132" s="41"/>
      <c r="E132" s="40"/>
      <c r="F132" s="41"/>
      <c r="G132" s="40"/>
      <c r="H132" s="40"/>
      <c r="I132" s="41"/>
      <c r="J132" s="40"/>
      <c r="K132" s="41"/>
      <c r="L132" s="40"/>
      <c r="M132" s="40"/>
      <c r="N132" s="41"/>
      <c r="O132" s="40"/>
      <c r="P132" s="41"/>
      <c r="Q132" s="40"/>
      <c r="R132" s="40"/>
      <c r="S132" s="41"/>
      <c r="T132" s="40"/>
      <c r="U132" s="41"/>
      <c r="V132" s="40"/>
      <c r="W132" s="40"/>
      <c r="X132" s="41"/>
      <c r="Y132" s="40"/>
      <c r="Z132" s="41"/>
      <c r="AA132" s="40"/>
      <c r="AB132" s="40"/>
      <c r="AC132" s="41"/>
      <c r="AD132" s="40"/>
      <c r="AE132" s="41"/>
      <c r="AF132" s="40"/>
      <c r="AG132" s="40"/>
      <c r="AH132" s="40"/>
      <c r="AI132" s="40"/>
      <c r="AJ132" s="41"/>
      <c r="AK132" s="41"/>
      <c r="AL132" s="42"/>
      <c r="AM132" s="41"/>
      <c r="AN132" s="41"/>
      <c r="AO132" s="41"/>
      <c r="AP132" s="42"/>
      <c r="AQ132" s="41"/>
      <c r="AR132" s="41"/>
      <c r="AS132" s="41"/>
      <c r="AT132" s="42"/>
      <c r="AU132" s="41"/>
      <c r="AV132" s="41"/>
      <c r="AW132" s="41"/>
      <c r="AX132" s="41"/>
      <c r="AY132" s="43"/>
    </row>
    <row r="133" spans="2:51" ht="21.75" customHeight="1">
      <c r="B133" s="35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40"/>
      <c r="AJ133" s="41"/>
      <c r="AK133" s="41"/>
      <c r="AL133" s="42"/>
      <c r="AM133" s="41"/>
      <c r="AN133" s="41"/>
      <c r="AO133" s="41"/>
      <c r="AP133" s="42"/>
      <c r="AQ133" s="41"/>
      <c r="AR133" s="41"/>
      <c r="AS133" s="41"/>
      <c r="AT133" s="42"/>
      <c r="AU133" s="41"/>
      <c r="AV133" s="42"/>
      <c r="AW133" s="42"/>
      <c r="AX133" s="42"/>
      <c r="AY133" s="43"/>
    </row>
    <row r="134" spans="2:51" ht="21.75" customHeight="1">
      <c r="B134" s="35"/>
      <c r="C134" s="40"/>
      <c r="D134" s="41"/>
      <c r="E134" s="40"/>
      <c r="F134" s="41"/>
      <c r="G134" s="40"/>
      <c r="H134" s="40"/>
      <c r="I134" s="41"/>
      <c r="J134" s="40"/>
      <c r="K134" s="41"/>
      <c r="L134" s="40"/>
      <c r="M134" s="40"/>
      <c r="N134" s="41"/>
      <c r="O134" s="40"/>
      <c r="P134" s="41"/>
      <c r="Q134" s="40"/>
      <c r="R134" s="40"/>
      <c r="S134" s="41"/>
      <c r="T134" s="40"/>
      <c r="U134" s="41"/>
      <c r="V134" s="40"/>
      <c r="W134" s="40"/>
      <c r="X134" s="41"/>
      <c r="Y134" s="40"/>
      <c r="Z134" s="41"/>
      <c r="AA134" s="40"/>
      <c r="AB134" s="40"/>
      <c r="AC134" s="41"/>
      <c r="AD134" s="40"/>
      <c r="AE134" s="41"/>
      <c r="AF134" s="40"/>
      <c r="AG134" s="40"/>
      <c r="AH134" s="40"/>
      <c r="AI134" s="40"/>
      <c r="AJ134" s="41"/>
      <c r="AK134" s="41"/>
      <c r="AL134" s="42"/>
      <c r="AM134" s="41"/>
      <c r="AN134" s="41"/>
      <c r="AO134" s="41"/>
      <c r="AP134" s="42"/>
      <c r="AQ134" s="41"/>
      <c r="AR134" s="41"/>
      <c r="AS134" s="41"/>
      <c r="AT134" s="42"/>
      <c r="AU134" s="41"/>
      <c r="AV134" s="41"/>
      <c r="AW134" s="41"/>
      <c r="AX134" s="41"/>
      <c r="AY134" s="43"/>
    </row>
    <row r="135" spans="2:51" ht="21.75" customHeight="1">
      <c r="B135" s="35"/>
      <c r="C135" s="40"/>
      <c r="D135" s="41"/>
      <c r="E135" s="40"/>
      <c r="F135" s="41"/>
      <c r="G135" s="40"/>
      <c r="H135" s="40"/>
      <c r="I135" s="41"/>
      <c r="J135" s="40"/>
      <c r="K135" s="41"/>
      <c r="L135" s="40"/>
      <c r="M135" s="40"/>
      <c r="N135" s="41"/>
      <c r="O135" s="40"/>
      <c r="P135" s="41"/>
      <c r="Q135" s="40"/>
      <c r="R135" s="40"/>
      <c r="S135" s="41"/>
      <c r="T135" s="40"/>
      <c r="U135" s="41"/>
      <c r="V135" s="40"/>
      <c r="W135" s="40"/>
      <c r="X135" s="41"/>
      <c r="Y135" s="40"/>
      <c r="Z135" s="41"/>
      <c r="AA135" s="40"/>
      <c r="AB135" s="40"/>
      <c r="AC135" s="41"/>
      <c r="AD135" s="40"/>
      <c r="AE135" s="41"/>
      <c r="AF135" s="40"/>
      <c r="AG135" s="40"/>
      <c r="AH135" s="40"/>
      <c r="AI135" s="40"/>
      <c r="AJ135" s="41"/>
      <c r="AK135" s="41"/>
      <c r="AL135" s="42"/>
      <c r="AM135" s="41"/>
      <c r="AN135" s="41"/>
      <c r="AO135" s="41"/>
      <c r="AP135" s="42"/>
      <c r="AQ135" s="41"/>
      <c r="AR135" s="41"/>
      <c r="AS135" s="41"/>
      <c r="AT135" s="42"/>
      <c r="AU135" s="41"/>
      <c r="AV135" s="41"/>
      <c r="AW135" s="41"/>
      <c r="AX135" s="41"/>
      <c r="AY135" s="43"/>
    </row>
    <row r="136" spans="2:51" ht="21.75" customHeight="1">
      <c r="B136" s="35"/>
      <c r="C136" s="40"/>
      <c r="D136" s="41"/>
      <c r="E136" s="40"/>
      <c r="F136" s="41"/>
      <c r="G136" s="40"/>
      <c r="H136" s="40"/>
      <c r="I136" s="41"/>
      <c r="J136" s="40"/>
      <c r="K136" s="41"/>
      <c r="L136" s="40"/>
      <c r="M136" s="40"/>
      <c r="N136" s="41"/>
      <c r="O136" s="40"/>
      <c r="P136" s="41"/>
      <c r="Q136" s="40"/>
      <c r="R136" s="40"/>
      <c r="S136" s="41"/>
      <c r="T136" s="40"/>
      <c r="U136" s="41"/>
      <c r="V136" s="40"/>
      <c r="W136" s="40"/>
      <c r="X136" s="41"/>
      <c r="Y136" s="40"/>
      <c r="Z136" s="41"/>
      <c r="AA136" s="40"/>
      <c r="AB136" s="40"/>
      <c r="AC136" s="41"/>
      <c r="AD136" s="40"/>
      <c r="AE136" s="41"/>
      <c r="AF136" s="40"/>
      <c r="AG136" s="40"/>
      <c r="AH136" s="40"/>
      <c r="AI136" s="40"/>
      <c r="AJ136" s="41"/>
      <c r="AK136" s="41"/>
      <c r="AL136" s="42"/>
      <c r="AM136" s="41"/>
      <c r="AN136" s="41"/>
      <c r="AO136" s="41"/>
      <c r="AP136" s="42"/>
      <c r="AQ136" s="41"/>
      <c r="AR136" s="41"/>
      <c r="AS136" s="41"/>
      <c r="AT136" s="42"/>
      <c r="AU136" s="41"/>
      <c r="AV136" s="41"/>
      <c r="AW136" s="41"/>
      <c r="AX136" s="41"/>
      <c r="AY136" s="43"/>
    </row>
    <row r="137" spans="2:51" ht="21.75" customHeight="1">
      <c r="B137" s="35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40"/>
      <c r="AJ137" s="41"/>
      <c r="AK137" s="41"/>
      <c r="AL137" s="42"/>
      <c r="AM137" s="41"/>
      <c r="AN137" s="41"/>
      <c r="AO137" s="41"/>
      <c r="AP137" s="42"/>
      <c r="AQ137" s="41"/>
      <c r="AR137" s="41"/>
      <c r="AS137" s="41"/>
      <c r="AT137" s="42"/>
      <c r="AU137" s="41"/>
      <c r="AV137" s="42"/>
      <c r="AW137" s="42"/>
      <c r="AX137" s="42"/>
      <c r="AY137" s="43"/>
    </row>
    <row r="138" spans="2:51" ht="21.75" customHeight="1">
      <c r="B138" s="35"/>
      <c r="C138" s="40"/>
      <c r="D138" s="41"/>
      <c r="E138" s="40"/>
      <c r="F138" s="41"/>
      <c r="G138" s="40"/>
      <c r="H138" s="40"/>
      <c r="I138" s="41"/>
      <c r="J138" s="40"/>
      <c r="K138" s="41"/>
      <c r="L138" s="40"/>
      <c r="M138" s="40"/>
      <c r="N138" s="41"/>
      <c r="O138" s="40"/>
      <c r="P138" s="41"/>
      <c r="Q138" s="40"/>
      <c r="R138" s="40"/>
      <c r="S138" s="41"/>
      <c r="T138" s="40"/>
      <c r="U138" s="41"/>
      <c r="V138" s="40"/>
      <c r="W138" s="40"/>
      <c r="X138" s="41"/>
      <c r="Y138" s="40"/>
      <c r="Z138" s="41"/>
      <c r="AA138" s="40"/>
      <c r="AB138" s="40"/>
      <c r="AC138" s="41"/>
      <c r="AD138" s="40"/>
      <c r="AE138" s="41"/>
      <c r="AF138" s="40"/>
      <c r="AG138" s="40"/>
      <c r="AH138" s="40"/>
      <c r="AI138" s="40"/>
      <c r="AJ138" s="41"/>
      <c r="AK138" s="41"/>
      <c r="AL138" s="42"/>
      <c r="AM138" s="41"/>
      <c r="AN138" s="41"/>
      <c r="AO138" s="41"/>
      <c r="AP138" s="42"/>
      <c r="AQ138" s="41"/>
      <c r="AR138" s="41"/>
      <c r="AS138" s="41"/>
      <c r="AT138" s="42"/>
      <c r="AU138" s="41"/>
      <c r="AV138" s="41"/>
      <c r="AW138" s="41"/>
      <c r="AX138" s="41"/>
      <c r="AY138" s="43"/>
    </row>
    <row r="139" spans="2:51" ht="21.75" customHeight="1">
      <c r="B139" s="35"/>
      <c r="C139" s="40"/>
      <c r="D139" s="41"/>
      <c r="E139" s="40"/>
      <c r="F139" s="41"/>
      <c r="G139" s="40"/>
      <c r="H139" s="40"/>
      <c r="I139" s="41"/>
      <c r="J139" s="40"/>
      <c r="K139" s="41"/>
      <c r="L139" s="40"/>
      <c r="M139" s="40"/>
      <c r="N139" s="41"/>
      <c r="O139" s="40"/>
      <c r="P139" s="41"/>
      <c r="Q139" s="40"/>
      <c r="R139" s="40"/>
      <c r="S139" s="41"/>
      <c r="T139" s="40"/>
      <c r="U139" s="41"/>
      <c r="V139" s="40"/>
      <c r="W139" s="40"/>
      <c r="X139" s="41"/>
      <c r="Y139" s="40"/>
      <c r="Z139" s="41"/>
      <c r="AA139" s="40"/>
      <c r="AB139" s="40"/>
      <c r="AC139" s="41"/>
      <c r="AD139" s="40"/>
      <c r="AE139" s="41"/>
      <c r="AF139" s="40"/>
      <c r="AG139" s="40"/>
      <c r="AH139" s="40"/>
      <c r="AI139" s="40"/>
      <c r="AJ139" s="41"/>
      <c r="AK139" s="41"/>
      <c r="AL139" s="42"/>
      <c r="AM139" s="41"/>
      <c r="AN139" s="41"/>
      <c r="AO139" s="41"/>
      <c r="AP139" s="42"/>
      <c r="AQ139" s="41"/>
      <c r="AR139" s="41"/>
      <c r="AS139" s="41"/>
      <c r="AT139" s="42"/>
      <c r="AU139" s="41"/>
      <c r="AV139" s="41"/>
      <c r="AW139" s="41"/>
      <c r="AX139" s="41"/>
      <c r="AY139" s="43"/>
    </row>
    <row r="140" spans="2:51" ht="21.75" customHeight="1">
      <c r="B140" s="35"/>
      <c r="C140" s="40"/>
      <c r="D140" s="41"/>
      <c r="E140" s="40"/>
      <c r="F140" s="41"/>
      <c r="G140" s="40"/>
      <c r="H140" s="40"/>
      <c r="I140" s="41"/>
      <c r="J140" s="40"/>
      <c r="K140" s="41"/>
      <c r="L140" s="40"/>
      <c r="M140" s="40"/>
      <c r="N140" s="41"/>
      <c r="O140" s="40"/>
      <c r="P140" s="41"/>
      <c r="Q140" s="40"/>
      <c r="R140" s="40"/>
      <c r="S140" s="41"/>
      <c r="T140" s="40"/>
      <c r="U140" s="41"/>
      <c r="V140" s="40"/>
      <c r="W140" s="40"/>
      <c r="X140" s="41"/>
      <c r="Y140" s="40"/>
      <c r="Z140" s="41"/>
      <c r="AA140" s="40"/>
      <c r="AB140" s="40"/>
      <c r="AC140" s="41"/>
      <c r="AD140" s="40"/>
      <c r="AE140" s="41"/>
      <c r="AF140" s="40"/>
      <c r="AG140" s="40"/>
      <c r="AH140" s="40"/>
      <c r="AI140" s="40"/>
      <c r="AJ140" s="41"/>
      <c r="AK140" s="41"/>
      <c r="AL140" s="42"/>
      <c r="AM140" s="41"/>
      <c r="AN140" s="41"/>
      <c r="AO140" s="41"/>
      <c r="AP140" s="42"/>
      <c r="AQ140" s="41"/>
      <c r="AR140" s="41"/>
      <c r="AS140" s="41"/>
      <c r="AT140" s="42"/>
      <c r="AU140" s="41"/>
      <c r="AV140" s="41"/>
      <c r="AW140" s="41"/>
      <c r="AX140" s="41"/>
      <c r="AY140" s="43"/>
    </row>
    <row r="141" spans="2:51" ht="24.75" customHeight="1"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2"/>
      <c r="AH141" s="32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</row>
    <row r="142" spans="2:51" ht="24.75" customHeight="1"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</row>
    <row r="143" spans="2:51" ht="24.75" customHeight="1">
      <c r="B143" s="34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4"/>
      <c r="AJ143" s="36"/>
      <c r="AK143" s="36"/>
      <c r="AL143" s="36"/>
      <c r="AM143" s="37"/>
      <c r="AN143" s="36"/>
      <c r="AO143" s="36"/>
      <c r="AP143" s="36"/>
      <c r="AQ143" s="37"/>
      <c r="AR143" s="36"/>
      <c r="AS143" s="36"/>
      <c r="AT143" s="36"/>
      <c r="AU143" s="37"/>
      <c r="AV143" s="36"/>
      <c r="AW143" s="36"/>
      <c r="AX143" s="36"/>
      <c r="AY143" s="38"/>
    </row>
    <row r="144" spans="2:51" ht="24.75" customHeight="1">
      <c r="B144" s="34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4"/>
      <c r="AJ144" s="36"/>
      <c r="AK144" s="36"/>
      <c r="AL144" s="36"/>
      <c r="AM144" s="37"/>
      <c r="AN144" s="36"/>
      <c r="AO144" s="36"/>
      <c r="AP144" s="36"/>
      <c r="AQ144" s="37"/>
      <c r="AR144" s="36"/>
      <c r="AS144" s="36"/>
      <c r="AT144" s="36"/>
      <c r="AU144" s="37"/>
      <c r="AV144" s="36"/>
      <c r="AW144" s="36"/>
      <c r="AX144" s="36"/>
      <c r="AY144" s="38"/>
    </row>
    <row r="145" spans="2:51" ht="21.75" customHeight="1">
      <c r="B145" s="35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40"/>
      <c r="AJ145" s="41"/>
      <c r="AK145" s="41"/>
      <c r="AL145" s="42"/>
      <c r="AM145" s="41"/>
      <c r="AN145" s="41"/>
      <c r="AO145" s="41"/>
      <c r="AP145" s="42"/>
      <c r="AQ145" s="41"/>
      <c r="AR145" s="41"/>
      <c r="AS145" s="41"/>
      <c r="AT145" s="42"/>
      <c r="AU145" s="41"/>
      <c r="AV145" s="42"/>
      <c r="AW145" s="42"/>
      <c r="AX145" s="42"/>
      <c r="AY145" s="43"/>
    </row>
    <row r="146" spans="2:51" ht="21.75" customHeight="1">
      <c r="B146" s="35"/>
      <c r="C146" s="40"/>
      <c r="D146" s="41"/>
      <c r="E146" s="40"/>
      <c r="F146" s="41"/>
      <c r="G146" s="40"/>
      <c r="H146" s="40"/>
      <c r="I146" s="41"/>
      <c r="J146" s="40"/>
      <c r="K146" s="41"/>
      <c r="L146" s="40"/>
      <c r="M146" s="40"/>
      <c r="N146" s="41"/>
      <c r="O146" s="40"/>
      <c r="P146" s="41"/>
      <c r="Q146" s="40"/>
      <c r="R146" s="40"/>
      <c r="S146" s="41"/>
      <c r="T146" s="40"/>
      <c r="U146" s="41"/>
      <c r="V146" s="40"/>
      <c r="W146" s="40"/>
      <c r="X146" s="41"/>
      <c r="Y146" s="40"/>
      <c r="Z146" s="41"/>
      <c r="AA146" s="40"/>
      <c r="AB146" s="40"/>
      <c r="AC146" s="41"/>
      <c r="AD146" s="40"/>
      <c r="AE146" s="41"/>
      <c r="AF146" s="40"/>
      <c r="AG146" s="40"/>
      <c r="AH146" s="40"/>
      <c r="AI146" s="40"/>
      <c r="AJ146" s="41"/>
      <c r="AK146" s="41"/>
      <c r="AL146" s="42"/>
      <c r="AM146" s="41"/>
      <c r="AN146" s="41"/>
      <c r="AO146" s="41"/>
      <c r="AP146" s="42"/>
      <c r="AQ146" s="41"/>
      <c r="AR146" s="41"/>
      <c r="AS146" s="41"/>
      <c r="AT146" s="42"/>
      <c r="AU146" s="41"/>
      <c r="AV146" s="41"/>
      <c r="AW146" s="41"/>
      <c r="AX146" s="41"/>
      <c r="AY146" s="43"/>
    </row>
    <row r="147" spans="2:51" ht="21.75" customHeight="1">
      <c r="B147" s="35"/>
      <c r="C147" s="40"/>
      <c r="D147" s="41"/>
      <c r="E147" s="40"/>
      <c r="F147" s="41"/>
      <c r="G147" s="40"/>
      <c r="H147" s="40"/>
      <c r="I147" s="41"/>
      <c r="J147" s="40"/>
      <c r="K147" s="41"/>
      <c r="L147" s="40"/>
      <c r="M147" s="40"/>
      <c r="N147" s="41"/>
      <c r="O147" s="40"/>
      <c r="P147" s="41"/>
      <c r="Q147" s="40"/>
      <c r="R147" s="40"/>
      <c r="S147" s="41"/>
      <c r="T147" s="40"/>
      <c r="U147" s="41"/>
      <c r="V147" s="40"/>
      <c r="W147" s="40"/>
      <c r="X147" s="41"/>
      <c r="Y147" s="40"/>
      <c r="Z147" s="41"/>
      <c r="AA147" s="40"/>
      <c r="AB147" s="40"/>
      <c r="AC147" s="41"/>
      <c r="AD147" s="40"/>
      <c r="AE147" s="41"/>
      <c r="AF147" s="40"/>
      <c r="AG147" s="40"/>
      <c r="AH147" s="40"/>
      <c r="AI147" s="40"/>
      <c r="AJ147" s="41"/>
      <c r="AK147" s="41"/>
      <c r="AL147" s="42"/>
      <c r="AM147" s="41"/>
      <c r="AN147" s="41"/>
      <c r="AO147" s="41"/>
      <c r="AP147" s="42"/>
      <c r="AQ147" s="41"/>
      <c r="AR147" s="41"/>
      <c r="AS147" s="41"/>
      <c r="AT147" s="42"/>
      <c r="AU147" s="41"/>
      <c r="AV147" s="41"/>
      <c r="AW147" s="41"/>
      <c r="AX147" s="41"/>
      <c r="AY147" s="43"/>
    </row>
    <row r="148" spans="2:51" ht="21.75" customHeight="1">
      <c r="B148" s="35"/>
      <c r="C148" s="40"/>
      <c r="D148" s="41"/>
      <c r="E148" s="40"/>
      <c r="F148" s="41"/>
      <c r="G148" s="40"/>
      <c r="H148" s="40"/>
      <c r="I148" s="41"/>
      <c r="J148" s="40"/>
      <c r="K148" s="41"/>
      <c r="L148" s="40"/>
      <c r="M148" s="40"/>
      <c r="N148" s="41"/>
      <c r="O148" s="40"/>
      <c r="P148" s="41"/>
      <c r="Q148" s="40"/>
      <c r="R148" s="40"/>
      <c r="S148" s="41"/>
      <c r="T148" s="40"/>
      <c r="U148" s="41"/>
      <c r="V148" s="40"/>
      <c r="W148" s="40"/>
      <c r="X148" s="41"/>
      <c r="Y148" s="40"/>
      <c r="Z148" s="41"/>
      <c r="AA148" s="40"/>
      <c r="AB148" s="40"/>
      <c r="AC148" s="41"/>
      <c r="AD148" s="40"/>
      <c r="AE148" s="41"/>
      <c r="AF148" s="40"/>
      <c r="AG148" s="40"/>
      <c r="AH148" s="40"/>
      <c r="AI148" s="40"/>
      <c r="AJ148" s="41"/>
      <c r="AK148" s="41"/>
      <c r="AL148" s="42"/>
      <c r="AM148" s="41"/>
      <c r="AN148" s="41"/>
      <c r="AO148" s="41"/>
      <c r="AP148" s="42"/>
      <c r="AQ148" s="41"/>
      <c r="AR148" s="41"/>
      <c r="AS148" s="41"/>
      <c r="AT148" s="42"/>
      <c r="AU148" s="41"/>
      <c r="AV148" s="41"/>
      <c r="AW148" s="41"/>
      <c r="AX148" s="41"/>
      <c r="AY148" s="43"/>
    </row>
    <row r="149" spans="2:51" ht="21.75" customHeight="1">
      <c r="B149" s="35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40"/>
      <c r="AJ149" s="41"/>
      <c r="AK149" s="41"/>
      <c r="AL149" s="42"/>
      <c r="AM149" s="41"/>
      <c r="AN149" s="41"/>
      <c r="AO149" s="41"/>
      <c r="AP149" s="42"/>
      <c r="AQ149" s="41"/>
      <c r="AR149" s="41"/>
      <c r="AS149" s="41"/>
      <c r="AT149" s="42"/>
      <c r="AU149" s="41"/>
      <c r="AV149" s="42"/>
      <c r="AW149" s="42"/>
      <c r="AX149" s="42"/>
      <c r="AY149" s="43"/>
    </row>
    <row r="150" spans="2:51" ht="21.75" customHeight="1">
      <c r="B150" s="35"/>
      <c r="C150" s="40"/>
      <c r="D150" s="41"/>
      <c r="E150" s="40"/>
      <c r="F150" s="41"/>
      <c r="G150" s="40"/>
      <c r="H150" s="40"/>
      <c r="I150" s="41"/>
      <c r="J150" s="40"/>
      <c r="K150" s="41"/>
      <c r="L150" s="40"/>
      <c r="M150" s="40"/>
      <c r="N150" s="41"/>
      <c r="O150" s="40"/>
      <c r="P150" s="41"/>
      <c r="Q150" s="40"/>
      <c r="R150" s="40"/>
      <c r="S150" s="41"/>
      <c r="T150" s="40"/>
      <c r="U150" s="41"/>
      <c r="V150" s="40"/>
      <c r="W150" s="40"/>
      <c r="X150" s="41"/>
      <c r="Y150" s="40"/>
      <c r="Z150" s="41"/>
      <c r="AA150" s="40"/>
      <c r="AB150" s="40"/>
      <c r="AC150" s="41"/>
      <c r="AD150" s="40"/>
      <c r="AE150" s="41"/>
      <c r="AF150" s="40"/>
      <c r="AG150" s="40"/>
      <c r="AH150" s="40"/>
      <c r="AI150" s="40"/>
      <c r="AJ150" s="41"/>
      <c r="AK150" s="41"/>
      <c r="AL150" s="42"/>
      <c r="AM150" s="41"/>
      <c r="AN150" s="41"/>
      <c r="AO150" s="41"/>
      <c r="AP150" s="42"/>
      <c r="AQ150" s="41"/>
      <c r="AR150" s="41"/>
      <c r="AS150" s="41"/>
      <c r="AT150" s="42"/>
      <c r="AU150" s="41"/>
      <c r="AV150" s="41"/>
      <c r="AW150" s="41"/>
      <c r="AX150" s="41"/>
      <c r="AY150" s="43"/>
    </row>
    <row r="151" spans="2:51" ht="21.75" customHeight="1">
      <c r="B151" s="35"/>
      <c r="C151" s="40"/>
      <c r="D151" s="41"/>
      <c r="E151" s="40"/>
      <c r="F151" s="41"/>
      <c r="G151" s="40"/>
      <c r="H151" s="40"/>
      <c r="I151" s="41"/>
      <c r="J151" s="40"/>
      <c r="K151" s="41"/>
      <c r="L151" s="40"/>
      <c r="M151" s="40"/>
      <c r="N151" s="41"/>
      <c r="O151" s="40"/>
      <c r="P151" s="41"/>
      <c r="Q151" s="40"/>
      <c r="R151" s="40"/>
      <c r="S151" s="41"/>
      <c r="T151" s="40"/>
      <c r="U151" s="41"/>
      <c r="V151" s="40"/>
      <c r="W151" s="40"/>
      <c r="X151" s="41"/>
      <c r="Y151" s="40"/>
      <c r="Z151" s="41"/>
      <c r="AA151" s="40"/>
      <c r="AB151" s="40"/>
      <c r="AC151" s="41"/>
      <c r="AD151" s="40"/>
      <c r="AE151" s="41"/>
      <c r="AF151" s="40"/>
      <c r="AG151" s="40"/>
      <c r="AH151" s="40"/>
      <c r="AI151" s="40"/>
      <c r="AJ151" s="41"/>
      <c r="AK151" s="41"/>
      <c r="AL151" s="42"/>
      <c r="AM151" s="41"/>
      <c r="AN151" s="41"/>
      <c r="AO151" s="41"/>
      <c r="AP151" s="42"/>
      <c r="AQ151" s="41"/>
      <c r="AR151" s="41"/>
      <c r="AS151" s="41"/>
      <c r="AT151" s="42"/>
      <c r="AU151" s="41"/>
      <c r="AV151" s="41"/>
      <c r="AW151" s="41"/>
      <c r="AX151" s="41"/>
      <c r="AY151" s="43"/>
    </row>
    <row r="152" spans="2:51" ht="21.75" customHeight="1">
      <c r="B152" s="35"/>
      <c r="C152" s="40"/>
      <c r="D152" s="41"/>
      <c r="E152" s="40"/>
      <c r="F152" s="41"/>
      <c r="G152" s="40"/>
      <c r="H152" s="40"/>
      <c r="I152" s="41"/>
      <c r="J152" s="40"/>
      <c r="K152" s="41"/>
      <c r="L152" s="40"/>
      <c r="M152" s="40"/>
      <c r="N152" s="41"/>
      <c r="O152" s="40"/>
      <c r="P152" s="41"/>
      <c r="Q152" s="40"/>
      <c r="R152" s="40"/>
      <c r="S152" s="41"/>
      <c r="T152" s="40"/>
      <c r="U152" s="41"/>
      <c r="V152" s="40"/>
      <c r="W152" s="40"/>
      <c r="X152" s="41"/>
      <c r="Y152" s="40"/>
      <c r="Z152" s="41"/>
      <c r="AA152" s="40"/>
      <c r="AB152" s="40"/>
      <c r="AC152" s="41"/>
      <c r="AD152" s="40"/>
      <c r="AE152" s="41"/>
      <c r="AF152" s="40"/>
      <c r="AG152" s="40"/>
      <c r="AH152" s="40"/>
      <c r="AI152" s="40"/>
      <c r="AJ152" s="41"/>
      <c r="AK152" s="41"/>
      <c r="AL152" s="42"/>
      <c r="AM152" s="41"/>
      <c r="AN152" s="41"/>
      <c r="AO152" s="41"/>
      <c r="AP152" s="42"/>
      <c r="AQ152" s="41"/>
      <c r="AR152" s="41"/>
      <c r="AS152" s="41"/>
      <c r="AT152" s="42"/>
      <c r="AU152" s="41"/>
      <c r="AV152" s="41"/>
      <c r="AW152" s="41"/>
      <c r="AX152" s="41"/>
      <c r="AY152" s="43"/>
    </row>
    <row r="153" spans="2:51" ht="21.75" customHeight="1">
      <c r="B153" s="35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40"/>
      <c r="AJ153" s="41"/>
      <c r="AK153" s="41"/>
      <c r="AL153" s="42"/>
      <c r="AM153" s="41"/>
      <c r="AN153" s="41"/>
      <c r="AO153" s="41"/>
      <c r="AP153" s="42"/>
      <c r="AQ153" s="41"/>
      <c r="AR153" s="41"/>
      <c r="AS153" s="41"/>
      <c r="AT153" s="42"/>
      <c r="AU153" s="41"/>
      <c r="AV153" s="42"/>
      <c r="AW153" s="42"/>
      <c r="AX153" s="42"/>
      <c r="AY153" s="43"/>
    </row>
    <row r="154" spans="2:51" ht="21.75" customHeight="1">
      <c r="B154" s="35"/>
      <c r="C154" s="40"/>
      <c r="D154" s="41"/>
      <c r="E154" s="40"/>
      <c r="F154" s="41"/>
      <c r="G154" s="40"/>
      <c r="H154" s="40"/>
      <c r="I154" s="41"/>
      <c r="J154" s="40"/>
      <c r="K154" s="41"/>
      <c r="L154" s="40"/>
      <c r="M154" s="40"/>
      <c r="N154" s="41"/>
      <c r="O154" s="40"/>
      <c r="P154" s="41"/>
      <c r="Q154" s="40"/>
      <c r="R154" s="40"/>
      <c r="S154" s="41"/>
      <c r="T154" s="40"/>
      <c r="U154" s="41"/>
      <c r="V154" s="40"/>
      <c r="W154" s="40"/>
      <c r="X154" s="41"/>
      <c r="Y154" s="40"/>
      <c r="Z154" s="41"/>
      <c r="AA154" s="40"/>
      <c r="AB154" s="40"/>
      <c r="AC154" s="41"/>
      <c r="AD154" s="40"/>
      <c r="AE154" s="41"/>
      <c r="AF154" s="40"/>
      <c r="AG154" s="40"/>
      <c r="AH154" s="40"/>
      <c r="AI154" s="40"/>
      <c r="AJ154" s="41"/>
      <c r="AK154" s="41"/>
      <c r="AL154" s="42"/>
      <c r="AM154" s="41"/>
      <c r="AN154" s="41"/>
      <c r="AO154" s="41"/>
      <c r="AP154" s="42"/>
      <c r="AQ154" s="41"/>
      <c r="AR154" s="41"/>
      <c r="AS154" s="41"/>
      <c r="AT154" s="42"/>
      <c r="AU154" s="41"/>
      <c r="AV154" s="41"/>
      <c r="AW154" s="41"/>
      <c r="AX154" s="41"/>
      <c r="AY154" s="43"/>
    </row>
    <row r="155" spans="2:51" ht="21.75" customHeight="1">
      <c r="B155" s="35"/>
      <c r="C155" s="40"/>
      <c r="D155" s="41"/>
      <c r="E155" s="40"/>
      <c r="F155" s="41"/>
      <c r="G155" s="40"/>
      <c r="H155" s="40"/>
      <c r="I155" s="41"/>
      <c r="J155" s="40"/>
      <c r="K155" s="41"/>
      <c r="L155" s="40"/>
      <c r="M155" s="40"/>
      <c r="N155" s="41"/>
      <c r="O155" s="40"/>
      <c r="P155" s="41"/>
      <c r="Q155" s="40"/>
      <c r="R155" s="40"/>
      <c r="S155" s="41"/>
      <c r="T155" s="40"/>
      <c r="U155" s="41"/>
      <c r="V155" s="40"/>
      <c r="W155" s="40"/>
      <c r="X155" s="41"/>
      <c r="Y155" s="40"/>
      <c r="Z155" s="41"/>
      <c r="AA155" s="40"/>
      <c r="AB155" s="40"/>
      <c r="AC155" s="41"/>
      <c r="AD155" s="40"/>
      <c r="AE155" s="41"/>
      <c r="AF155" s="40"/>
      <c r="AG155" s="40"/>
      <c r="AH155" s="40"/>
      <c r="AI155" s="40"/>
      <c r="AJ155" s="41"/>
      <c r="AK155" s="41"/>
      <c r="AL155" s="42"/>
      <c r="AM155" s="41"/>
      <c r="AN155" s="41"/>
      <c r="AO155" s="41"/>
      <c r="AP155" s="42"/>
      <c r="AQ155" s="41"/>
      <c r="AR155" s="41"/>
      <c r="AS155" s="41"/>
      <c r="AT155" s="42"/>
      <c r="AU155" s="41"/>
      <c r="AV155" s="41"/>
      <c r="AW155" s="41"/>
      <c r="AX155" s="41"/>
      <c r="AY155" s="43"/>
    </row>
    <row r="156" spans="2:51" ht="21.75" customHeight="1">
      <c r="B156" s="35"/>
      <c r="C156" s="40"/>
      <c r="D156" s="41"/>
      <c r="E156" s="40"/>
      <c r="F156" s="41"/>
      <c r="G156" s="40"/>
      <c r="H156" s="40"/>
      <c r="I156" s="41"/>
      <c r="J156" s="40"/>
      <c r="K156" s="41"/>
      <c r="L156" s="40"/>
      <c r="M156" s="40"/>
      <c r="N156" s="41"/>
      <c r="O156" s="40"/>
      <c r="P156" s="41"/>
      <c r="Q156" s="40"/>
      <c r="R156" s="40"/>
      <c r="S156" s="41"/>
      <c r="T156" s="40"/>
      <c r="U156" s="41"/>
      <c r="V156" s="40"/>
      <c r="W156" s="40"/>
      <c r="X156" s="41"/>
      <c r="Y156" s="40"/>
      <c r="Z156" s="41"/>
      <c r="AA156" s="40"/>
      <c r="AB156" s="40"/>
      <c r="AC156" s="41"/>
      <c r="AD156" s="40"/>
      <c r="AE156" s="41"/>
      <c r="AF156" s="40"/>
      <c r="AG156" s="40"/>
      <c r="AH156" s="40"/>
      <c r="AI156" s="40"/>
      <c r="AJ156" s="41"/>
      <c r="AK156" s="41"/>
      <c r="AL156" s="42"/>
      <c r="AM156" s="41"/>
      <c r="AN156" s="41"/>
      <c r="AO156" s="41"/>
      <c r="AP156" s="42"/>
      <c r="AQ156" s="41"/>
      <c r="AR156" s="41"/>
      <c r="AS156" s="41"/>
      <c r="AT156" s="42"/>
      <c r="AU156" s="41"/>
      <c r="AV156" s="41"/>
      <c r="AW156" s="41"/>
      <c r="AX156" s="41"/>
      <c r="AY156" s="43"/>
    </row>
    <row r="157" spans="2:51" ht="21.75" customHeight="1">
      <c r="B157" s="35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40"/>
      <c r="AJ157" s="41"/>
      <c r="AK157" s="41"/>
      <c r="AL157" s="42"/>
      <c r="AM157" s="41"/>
      <c r="AN157" s="41"/>
      <c r="AO157" s="41"/>
      <c r="AP157" s="42"/>
      <c r="AQ157" s="41"/>
      <c r="AR157" s="41"/>
      <c r="AS157" s="41"/>
      <c r="AT157" s="42"/>
      <c r="AU157" s="41"/>
      <c r="AV157" s="42"/>
      <c r="AW157" s="42"/>
      <c r="AX157" s="42"/>
      <c r="AY157" s="43"/>
    </row>
    <row r="158" spans="2:51" ht="21.75" customHeight="1">
      <c r="B158" s="35"/>
      <c r="C158" s="40"/>
      <c r="D158" s="41"/>
      <c r="E158" s="40"/>
      <c r="F158" s="41"/>
      <c r="G158" s="40"/>
      <c r="H158" s="40"/>
      <c r="I158" s="41"/>
      <c r="J158" s="40"/>
      <c r="K158" s="41"/>
      <c r="L158" s="40"/>
      <c r="M158" s="40"/>
      <c r="N158" s="41"/>
      <c r="O158" s="40"/>
      <c r="P158" s="41"/>
      <c r="Q158" s="40"/>
      <c r="R158" s="40"/>
      <c r="S158" s="41"/>
      <c r="T158" s="40"/>
      <c r="U158" s="41"/>
      <c r="V158" s="40"/>
      <c r="W158" s="40"/>
      <c r="X158" s="41"/>
      <c r="Y158" s="40"/>
      <c r="Z158" s="41"/>
      <c r="AA158" s="40"/>
      <c r="AB158" s="40"/>
      <c r="AC158" s="41"/>
      <c r="AD158" s="40"/>
      <c r="AE158" s="41"/>
      <c r="AF158" s="40"/>
      <c r="AG158" s="40"/>
      <c r="AH158" s="40"/>
      <c r="AI158" s="40"/>
      <c r="AJ158" s="41"/>
      <c r="AK158" s="41"/>
      <c r="AL158" s="42"/>
      <c r="AM158" s="41"/>
      <c r="AN158" s="41"/>
      <c r="AO158" s="41"/>
      <c r="AP158" s="42"/>
      <c r="AQ158" s="41"/>
      <c r="AR158" s="41"/>
      <c r="AS158" s="41"/>
      <c r="AT158" s="42"/>
      <c r="AU158" s="41"/>
      <c r="AV158" s="41"/>
      <c r="AW158" s="41"/>
      <c r="AX158" s="41"/>
      <c r="AY158" s="43"/>
    </row>
    <row r="159" spans="2:51" ht="21.75" customHeight="1">
      <c r="B159" s="35"/>
      <c r="C159" s="40"/>
      <c r="D159" s="41"/>
      <c r="E159" s="40"/>
      <c r="F159" s="41"/>
      <c r="G159" s="40"/>
      <c r="H159" s="40"/>
      <c r="I159" s="41"/>
      <c r="J159" s="40"/>
      <c r="K159" s="41"/>
      <c r="L159" s="40"/>
      <c r="M159" s="40"/>
      <c r="N159" s="41"/>
      <c r="O159" s="40"/>
      <c r="P159" s="41"/>
      <c r="Q159" s="40"/>
      <c r="R159" s="40"/>
      <c r="S159" s="41"/>
      <c r="T159" s="40"/>
      <c r="U159" s="41"/>
      <c r="V159" s="40"/>
      <c r="W159" s="40"/>
      <c r="X159" s="41"/>
      <c r="Y159" s="40"/>
      <c r="Z159" s="41"/>
      <c r="AA159" s="40"/>
      <c r="AB159" s="40"/>
      <c r="AC159" s="41"/>
      <c r="AD159" s="40"/>
      <c r="AE159" s="41"/>
      <c r="AF159" s="40"/>
      <c r="AG159" s="40"/>
      <c r="AH159" s="40"/>
      <c r="AI159" s="40"/>
      <c r="AJ159" s="41"/>
      <c r="AK159" s="41"/>
      <c r="AL159" s="42"/>
      <c r="AM159" s="41"/>
      <c r="AN159" s="41"/>
      <c r="AO159" s="41"/>
      <c r="AP159" s="42"/>
      <c r="AQ159" s="41"/>
      <c r="AR159" s="41"/>
      <c r="AS159" s="41"/>
      <c r="AT159" s="42"/>
      <c r="AU159" s="41"/>
      <c r="AV159" s="41"/>
      <c r="AW159" s="41"/>
      <c r="AX159" s="41"/>
      <c r="AY159" s="43"/>
    </row>
    <row r="160" spans="2:51" ht="21.75" customHeight="1">
      <c r="B160" s="35"/>
      <c r="C160" s="40"/>
      <c r="D160" s="41"/>
      <c r="E160" s="40"/>
      <c r="F160" s="41"/>
      <c r="G160" s="40"/>
      <c r="H160" s="40"/>
      <c r="I160" s="41"/>
      <c r="J160" s="40"/>
      <c r="K160" s="41"/>
      <c r="L160" s="40"/>
      <c r="M160" s="40"/>
      <c r="N160" s="41"/>
      <c r="O160" s="40"/>
      <c r="P160" s="41"/>
      <c r="Q160" s="40"/>
      <c r="R160" s="40"/>
      <c r="S160" s="41"/>
      <c r="T160" s="40"/>
      <c r="U160" s="41"/>
      <c r="V160" s="40"/>
      <c r="W160" s="40"/>
      <c r="X160" s="41"/>
      <c r="Y160" s="40"/>
      <c r="Z160" s="41"/>
      <c r="AA160" s="40"/>
      <c r="AB160" s="40"/>
      <c r="AC160" s="41"/>
      <c r="AD160" s="40"/>
      <c r="AE160" s="41"/>
      <c r="AF160" s="40"/>
      <c r="AG160" s="40"/>
      <c r="AH160" s="40"/>
      <c r="AI160" s="40"/>
      <c r="AJ160" s="41"/>
      <c r="AK160" s="41"/>
      <c r="AL160" s="42"/>
      <c r="AM160" s="41"/>
      <c r="AN160" s="41"/>
      <c r="AO160" s="41"/>
      <c r="AP160" s="42"/>
      <c r="AQ160" s="41"/>
      <c r="AR160" s="41"/>
      <c r="AS160" s="41"/>
      <c r="AT160" s="42"/>
      <c r="AU160" s="41"/>
      <c r="AV160" s="41"/>
      <c r="AW160" s="41"/>
      <c r="AX160" s="41"/>
      <c r="AY160" s="43"/>
    </row>
    <row r="161" spans="2:51" ht="21.75" customHeight="1">
      <c r="B161" s="35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40"/>
      <c r="AJ161" s="41"/>
      <c r="AK161" s="41"/>
      <c r="AL161" s="42"/>
      <c r="AM161" s="41"/>
      <c r="AN161" s="41"/>
      <c r="AO161" s="41"/>
      <c r="AP161" s="42"/>
      <c r="AQ161" s="41"/>
      <c r="AR161" s="41"/>
      <c r="AS161" s="41"/>
      <c r="AT161" s="42"/>
      <c r="AU161" s="41"/>
      <c r="AV161" s="42"/>
      <c r="AW161" s="42"/>
      <c r="AX161" s="42"/>
      <c r="AY161" s="43"/>
    </row>
    <row r="162" spans="2:51" ht="21.75" customHeight="1">
      <c r="B162" s="35"/>
      <c r="C162" s="40"/>
      <c r="D162" s="41"/>
      <c r="E162" s="40"/>
      <c r="F162" s="41"/>
      <c r="G162" s="40"/>
      <c r="H162" s="40"/>
      <c r="I162" s="41"/>
      <c r="J162" s="40"/>
      <c r="K162" s="41"/>
      <c r="L162" s="40"/>
      <c r="M162" s="40"/>
      <c r="N162" s="41"/>
      <c r="O162" s="40"/>
      <c r="P162" s="41"/>
      <c r="Q162" s="40"/>
      <c r="R162" s="40"/>
      <c r="S162" s="41"/>
      <c r="T162" s="40"/>
      <c r="U162" s="41"/>
      <c r="V162" s="40"/>
      <c r="W162" s="40"/>
      <c r="X162" s="41"/>
      <c r="Y162" s="40"/>
      <c r="Z162" s="41"/>
      <c r="AA162" s="40"/>
      <c r="AB162" s="40"/>
      <c r="AC162" s="41"/>
      <c r="AD162" s="40"/>
      <c r="AE162" s="41"/>
      <c r="AF162" s="40"/>
      <c r="AG162" s="40"/>
      <c r="AH162" s="40"/>
      <c r="AI162" s="40"/>
      <c r="AJ162" s="41"/>
      <c r="AK162" s="41"/>
      <c r="AL162" s="42"/>
      <c r="AM162" s="41"/>
      <c r="AN162" s="41"/>
      <c r="AO162" s="41"/>
      <c r="AP162" s="42"/>
      <c r="AQ162" s="41"/>
      <c r="AR162" s="41"/>
      <c r="AS162" s="41"/>
      <c r="AT162" s="42"/>
      <c r="AU162" s="41"/>
      <c r="AV162" s="41"/>
      <c r="AW162" s="41"/>
      <c r="AX162" s="41"/>
      <c r="AY162" s="43"/>
    </row>
    <row r="163" spans="2:51" ht="21.75" customHeight="1">
      <c r="B163" s="35"/>
      <c r="C163" s="40"/>
      <c r="D163" s="41"/>
      <c r="E163" s="40"/>
      <c r="F163" s="41"/>
      <c r="G163" s="40"/>
      <c r="H163" s="40"/>
      <c r="I163" s="41"/>
      <c r="J163" s="40"/>
      <c r="K163" s="41"/>
      <c r="L163" s="40"/>
      <c r="M163" s="40"/>
      <c r="N163" s="41"/>
      <c r="O163" s="40"/>
      <c r="P163" s="41"/>
      <c r="Q163" s="40"/>
      <c r="R163" s="40"/>
      <c r="S163" s="41"/>
      <c r="T163" s="40"/>
      <c r="U163" s="41"/>
      <c r="V163" s="40"/>
      <c r="W163" s="40"/>
      <c r="X163" s="41"/>
      <c r="Y163" s="40"/>
      <c r="Z163" s="41"/>
      <c r="AA163" s="40"/>
      <c r="AB163" s="40"/>
      <c r="AC163" s="41"/>
      <c r="AD163" s="40"/>
      <c r="AE163" s="41"/>
      <c r="AF163" s="40"/>
      <c r="AG163" s="40"/>
      <c r="AH163" s="40"/>
      <c r="AI163" s="40"/>
      <c r="AJ163" s="41"/>
      <c r="AK163" s="41"/>
      <c r="AL163" s="42"/>
      <c r="AM163" s="41"/>
      <c r="AN163" s="41"/>
      <c r="AO163" s="41"/>
      <c r="AP163" s="42"/>
      <c r="AQ163" s="41"/>
      <c r="AR163" s="41"/>
      <c r="AS163" s="41"/>
      <c r="AT163" s="42"/>
      <c r="AU163" s="41"/>
      <c r="AV163" s="41"/>
      <c r="AW163" s="41"/>
      <c r="AX163" s="41"/>
      <c r="AY163" s="43"/>
    </row>
    <row r="164" spans="2:51" ht="21.75" customHeight="1">
      <c r="B164" s="35"/>
      <c r="C164" s="40"/>
      <c r="D164" s="41"/>
      <c r="E164" s="40"/>
      <c r="F164" s="41"/>
      <c r="G164" s="40"/>
      <c r="H164" s="40"/>
      <c r="I164" s="41"/>
      <c r="J164" s="40"/>
      <c r="K164" s="41"/>
      <c r="L164" s="40"/>
      <c r="M164" s="40"/>
      <c r="N164" s="41"/>
      <c r="O164" s="40"/>
      <c r="P164" s="41"/>
      <c r="Q164" s="40"/>
      <c r="R164" s="40"/>
      <c r="S164" s="41"/>
      <c r="T164" s="40"/>
      <c r="U164" s="41"/>
      <c r="V164" s="40"/>
      <c r="W164" s="40"/>
      <c r="X164" s="41"/>
      <c r="Y164" s="40"/>
      <c r="Z164" s="41"/>
      <c r="AA164" s="40"/>
      <c r="AB164" s="40"/>
      <c r="AC164" s="41"/>
      <c r="AD164" s="40"/>
      <c r="AE164" s="41"/>
      <c r="AF164" s="40"/>
      <c r="AG164" s="40"/>
      <c r="AH164" s="40"/>
      <c r="AI164" s="40"/>
      <c r="AJ164" s="41"/>
      <c r="AK164" s="41"/>
      <c r="AL164" s="42"/>
      <c r="AM164" s="41"/>
      <c r="AN164" s="41"/>
      <c r="AO164" s="41"/>
      <c r="AP164" s="42"/>
      <c r="AQ164" s="41"/>
      <c r="AR164" s="41"/>
      <c r="AS164" s="41"/>
      <c r="AT164" s="42"/>
      <c r="AU164" s="41"/>
      <c r="AV164" s="41"/>
      <c r="AW164" s="41"/>
      <c r="AX164" s="41"/>
      <c r="AY164" s="43"/>
    </row>
    <row r="165" spans="2:51" ht="21.75" customHeight="1">
      <c r="B165" s="35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40"/>
      <c r="AJ165" s="41"/>
      <c r="AK165" s="41"/>
      <c r="AL165" s="42"/>
      <c r="AM165" s="41"/>
      <c r="AN165" s="41"/>
      <c r="AO165" s="41"/>
      <c r="AP165" s="42"/>
      <c r="AQ165" s="41"/>
      <c r="AR165" s="41"/>
      <c r="AS165" s="41"/>
      <c r="AT165" s="42"/>
      <c r="AU165" s="41"/>
      <c r="AV165" s="42"/>
      <c r="AW165" s="42"/>
      <c r="AX165" s="42"/>
      <c r="AY165" s="43"/>
    </row>
    <row r="166" spans="2:51" ht="21.75" customHeight="1">
      <c r="B166" s="35"/>
      <c r="C166" s="40"/>
      <c r="D166" s="41"/>
      <c r="E166" s="40"/>
      <c r="F166" s="41"/>
      <c r="G166" s="40"/>
      <c r="H166" s="40"/>
      <c r="I166" s="41"/>
      <c r="J166" s="40"/>
      <c r="K166" s="41"/>
      <c r="L166" s="40"/>
      <c r="M166" s="40"/>
      <c r="N166" s="41"/>
      <c r="O166" s="40"/>
      <c r="P166" s="41"/>
      <c r="Q166" s="40"/>
      <c r="R166" s="40"/>
      <c r="S166" s="41"/>
      <c r="T166" s="40"/>
      <c r="U166" s="41"/>
      <c r="V166" s="40"/>
      <c r="W166" s="40"/>
      <c r="X166" s="41"/>
      <c r="Y166" s="40"/>
      <c r="Z166" s="41"/>
      <c r="AA166" s="40"/>
      <c r="AB166" s="40"/>
      <c r="AC166" s="41"/>
      <c r="AD166" s="40"/>
      <c r="AE166" s="41"/>
      <c r="AF166" s="40"/>
      <c r="AG166" s="40"/>
      <c r="AH166" s="40"/>
      <c r="AI166" s="40"/>
      <c r="AJ166" s="41"/>
      <c r="AK166" s="41"/>
      <c r="AL166" s="42"/>
      <c r="AM166" s="41"/>
      <c r="AN166" s="41"/>
      <c r="AO166" s="41"/>
      <c r="AP166" s="42"/>
      <c r="AQ166" s="41"/>
      <c r="AR166" s="41"/>
      <c r="AS166" s="41"/>
      <c r="AT166" s="42"/>
      <c r="AU166" s="41"/>
      <c r="AV166" s="41"/>
      <c r="AW166" s="41"/>
      <c r="AX166" s="41"/>
      <c r="AY166" s="43"/>
    </row>
    <row r="167" spans="2:51" ht="21.75" customHeight="1">
      <c r="B167" s="35"/>
      <c r="C167" s="40"/>
      <c r="D167" s="41"/>
      <c r="E167" s="40"/>
      <c r="F167" s="41"/>
      <c r="G167" s="40"/>
      <c r="H167" s="40"/>
      <c r="I167" s="41"/>
      <c r="J167" s="40"/>
      <c r="K167" s="41"/>
      <c r="L167" s="40"/>
      <c r="M167" s="40"/>
      <c r="N167" s="41"/>
      <c r="O167" s="40"/>
      <c r="P167" s="41"/>
      <c r="Q167" s="40"/>
      <c r="R167" s="40"/>
      <c r="S167" s="41"/>
      <c r="T167" s="40"/>
      <c r="U167" s="41"/>
      <c r="V167" s="40"/>
      <c r="W167" s="40"/>
      <c r="X167" s="41"/>
      <c r="Y167" s="40"/>
      <c r="Z167" s="41"/>
      <c r="AA167" s="40"/>
      <c r="AB167" s="40"/>
      <c r="AC167" s="41"/>
      <c r="AD167" s="40"/>
      <c r="AE167" s="41"/>
      <c r="AF167" s="40"/>
      <c r="AG167" s="40"/>
      <c r="AH167" s="40"/>
      <c r="AI167" s="40"/>
      <c r="AJ167" s="41"/>
      <c r="AK167" s="41"/>
      <c r="AL167" s="42"/>
      <c r="AM167" s="41"/>
      <c r="AN167" s="41"/>
      <c r="AO167" s="41"/>
      <c r="AP167" s="42"/>
      <c r="AQ167" s="41"/>
      <c r="AR167" s="41"/>
      <c r="AS167" s="41"/>
      <c r="AT167" s="42"/>
      <c r="AU167" s="41"/>
      <c r="AV167" s="41"/>
      <c r="AW167" s="41"/>
      <c r="AX167" s="41"/>
      <c r="AY167" s="43"/>
    </row>
    <row r="168" spans="2:51" ht="21.75" customHeight="1">
      <c r="B168" s="35"/>
      <c r="C168" s="40"/>
      <c r="D168" s="41"/>
      <c r="E168" s="40"/>
      <c r="F168" s="41"/>
      <c r="G168" s="40"/>
      <c r="H168" s="40"/>
      <c r="I168" s="41"/>
      <c r="J168" s="40"/>
      <c r="K168" s="41"/>
      <c r="L168" s="40"/>
      <c r="M168" s="40"/>
      <c r="N168" s="41"/>
      <c r="O168" s="40"/>
      <c r="P168" s="41"/>
      <c r="Q168" s="40"/>
      <c r="R168" s="40"/>
      <c r="S168" s="41"/>
      <c r="T168" s="40"/>
      <c r="U168" s="41"/>
      <c r="V168" s="40"/>
      <c r="W168" s="40"/>
      <c r="X168" s="41"/>
      <c r="Y168" s="40"/>
      <c r="Z168" s="41"/>
      <c r="AA168" s="40"/>
      <c r="AB168" s="40"/>
      <c r="AC168" s="41"/>
      <c r="AD168" s="40"/>
      <c r="AE168" s="41"/>
      <c r="AF168" s="40"/>
      <c r="AG168" s="40"/>
      <c r="AH168" s="40"/>
      <c r="AI168" s="40"/>
      <c r="AJ168" s="41"/>
      <c r="AK168" s="41"/>
      <c r="AL168" s="42"/>
      <c r="AM168" s="41"/>
      <c r="AN168" s="41"/>
      <c r="AO168" s="41"/>
      <c r="AP168" s="42"/>
      <c r="AQ168" s="41"/>
      <c r="AR168" s="41"/>
      <c r="AS168" s="41"/>
      <c r="AT168" s="42"/>
      <c r="AU168" s="41"/>
      <c r="AV168" s="41"/>
      <c r="AW168" s="41"/>
      <c r="AX168" s="41"/>
      <c r="AY168" s="43"/>
    </row>
  </sheetData>
  <sheetProtection sheet="1" objects="1" scenarios="1"/>
  <mergeCells count="238">
    <mergeCell ref="B1:AF1"/>
    <mergeCell ref="AI1:AY1"/>
    <mergeCell ref="B2:AF2"/>
    <mergeCell ref="AI2:AY2"/>
    <mergeCell ref="B3:B4"/>
    <mergeCell ref="C3:G4"/>
    <mergeCell ref="H3:L4"/>
    <mergeCell ref="M3:Q4"/>
    <mergeCell ref="R3:V4"/>
    <mergeCell ref="W3:AA4"/>
    <mergeCell ref="AR3:AT3"/>
    <mergeCell ref="AU3:AU4"/>
    <mergeCell ref="AV3:AV4"/>
    <mergeCell ref="AW3:AW4"/>
    <mergeCell ref="AX3:AX4"/>
    <mergeCell ref="AY3:AY4"/>
    <mergeCell ref="AB3:AF4"/>
    <mergeCell ref="AI3:AI4"/>
    <mergeCell ref="AJ3:AL3"/>
    <mergeCell ref="AM3:AM4"/>
    <mergeCell ref="AN3:AP3"/>
    <mergeCell ref="AQ3:AQ4"/>
    <mergeCell ref="B5:B8"/>
    <mergeCell ref="C5:G5"/>
    <mergeCell ref="H5:L5"/>
    <mergeCell ref="M5:Q5"/>
    <mergeCell ref="R5:V5"/>
    <mergeCell ref="W5:AA5"/>
    <mergeCell ref="C6:C8"/>
    <mergeCell ref="G6:G8"/>
    <mergeCell ref="H6:H8"/>
    <mergeCell ref="L6:L8"/>
    <mergeCell ref="M6:M8"/>
    <mergeCell ref="Q6:Q8"/>
    <mergeCell ref="R6:R8"/>
    <mergeCell ref="V6:V8"/>
    <mergeCell ref="W6:W8"/>
    <mergeCell ref="AA6:AA8"/>
    <mergeCell ref="AW5:AW8"/>
    <mergeCell ref="AX5:AX8"/>
    <mergeCell ref="AY5:AY8"/>
    <mergeCell ref="AN5:AN8"/>
    <mergeCell ref="AO5:AO8"/>
    <mergeCell ref="AP5:AP8"/>
    <mergeCell ref="AQ5:AQ8"/>
    <mergeCell ref="AR5:AR8"/>
    <mergeCell ref="AS5:AS8"/>
    <mergeCell ref="AT5:AT8"/>
    <mergeCell ref="AU5:AU8"/>
    <mergeCell ref="AV5:AV8"/>
    <mergeCell ref="AB5:AF5"/>
    <mergeCell ref="AI5:AI8"/>
    <mergeCell ref="AJ5:AJ8"/>
    <mergeCell ref="AK5:AK8"/>
    <mergeCell ref="AL5:AL8"/>
    <mergeCell ref="AM5:AM8"/>
    <mergeCell ref="AB6:AB8"/>
    <mergeCell ref="AF6:AF8"/>
    <mergeCell ref="B9:B12"/>
    <mergeCell ref="C9:G9"/>
    <mergeCell ref="H9:L9"/>
    <mergeCell ref="M9:Q9"/>
    <mergeCell ref="R9:V9"/>
    <mergeCell ref="W9:AA9"/>
    <mergeCell ref="C10:C12"/>
    <mergeCell ref="G10:G12"/>
    <mergeCell ref="H10:H12"/>
    <mergeCell ref="L10:L12"/>
    <mergeCell ref="M10:M12"/>
    <mergeCell ref="Q10:Q12"/>
    <mergeCell ref="R10:R12"/>
    <mergeCell ref="V10:V12"/>
    <mergeCell ref="W10:W12"/>
    <mergeCell ref="AA10:AA12"/>
    <mergeCell ref="AW9:AW12"/>
    <mergeCell ref="AX9:AX12"/>
    <mergeCell ref="AY9:AY12"/>
    <mergeCell ref="AN9:AN12"/>
    <mergeCell ref="AO9:AO12"/>
    <mergeCell ref="AP9:AP12"/>
    <mergeCell ref="AQ9:AQ12"/>
    <mergeCell ref="AR9:AR12"/>
    <mergeCell ref="AS9:AS12"/>
    <mergeCell ref="AT9:AT12"/>
    <mergeCell ref="AU9:AU12"/>
    <mergeCell ref="AV9:AV12"/>
    <mergeCell ref="AB9:AF9"/>
    <mergeCell ref="AI9:AI12"/>
    <mergeCell ref="AJ9:AJ12"/>
    <mergeCell ref="AK9:AK12"/>
    <mergeCell ref="AL9:AL12"/>
    <mergeCell ref="AM9:AM12"/>
    <mergeCell ref="AB10:AB12"/>
    <mergeCell ref="AF10:AF12"/>
    <mergeCell ref="B13:B16"/>
    <mergeCell ref="C13:G13"/>
    <mergeCell ref="H13:L13"/>
    <mergeCell ref="M13:Q13"/>
    <mergeCell ref="R13:V13"/>
    <mergeCell ref="W13:AA13"/>
    <mergeCell ref="C14:C16"/>
    <mergeCell ref="G14:G16"/>
    <mergeCell ref="H14:H16"/>
    <mergeCell ref="L14:L16"/>
    <mergeCell ref="M14:M16"/>
    <mergeCell ref="Q14:Q16"/>
    <mergeCell ref="R14:R16"/>
    <mergeCell ref="V14:V16"/>
    <mergeCell ref="W14:W16"/>
    <mergeCell ref="AA14:AA16"/>
    <mergeCell ref="AW13:AW16"/>
    <mergeCell ref="AX13:AX16"/>
    <mergeCell ref="AY13:AY16"/>
    <mergeCell ref="AN13:AN16"/>
    <mergeCell ref="AO13:AO16"/>
    <mergeCell ref="AP13:AP16"/>
    <mergeCell ref="AQ13:AQ16"/>
    <mergeCell ref="AR13:AR16"/>
    <mergeCell ref="AS13:AS16"/>
    <mergeCell ref="AT13:AT16"/>
    <mergeCell ref="AU13:AU16"/>
    <mergeCell ref="AV13:AV16"/>
    <mergeCell ref="AB13:AF13"/>
    <mergeCell ref="AI13:AI16"/>
    <mergeCell ref="AJ13:AJ16"/>
    <mergeCell ref="AK13:AK16"/>
    <mergeCell ref="AL13:AL16"/>
    <mergeCell ref="AM13:AM16"/>
    <mergeCell ref="AB14:AB16"/>
    <mergeCell ref="AF14:AF16"/>
    <mergeCell ref="B17:B20"/>
    <mergeCell ref="C17:G17"/>
    <mergeCell ref="H17:L17"/>
    <mergeCell ref="M17:Q17"/>
    <mergeCell ref="R17:V17"/>
    <mergeCell ref="W17:AA17"/>
    <mergeCell ref="C18:C20"/>
    <mergeCell ref="G18:G20"/>
    <mergeCell ref="H18:H20"/>
    <mergeCell ref="L18:L20"/>
    <mergeCell ref="M18:M20"/>
    <mergeCell ref="Q18:Q20"/>
    <mergeCell ref="R18:R20"/>
    <mergeCell ref="V18:V20"/>
    <mergeCell ref="W18:W20"/>
    <mergeCell ref="AA18:AA20"/>
    <mergeCell ref="AW17:AW20"/>
    <mergeCell ref="AX17:AX20"/>
    <mergeCell ref="AY17:AY20"/>
    <mergeCell ref="AN17:AN20"/>
    <mergeCell ref="AO17:AO20"/>
    <mergeCell ref="AP17:AP20"/>
    <mergeCell ref="AQ17:AQ20"/>
    <mergeCell ref="AR17:AR20"/>
    <mergeCell ref="AS17:AS20"/>
    <mergeCell ref="AT17:AT20"/>
    <mergeCell ref="AU17:AU20"/>
    <mergeCell ref="AV17:AV20"/>
    <mergeCell ref="AB17:AF17"/>
    <mergeCell ref="AI17:AI20"/>
    <mergeCell ref="AJ17:AJ20"/>
    <mergeCell ref="AK17:AK20"/>
    <mergeCell ref="AL17:AL20"/>
    <mergeCell ref="AM17:AM20"/>
    <mergeCell ref="AB18:AB20"/>
    <mergeCell ref="AF18:AF20"/>
    <mergeCell ref="B21:B24"/>
    <mergeCell ref="C21:G21"/>
    <mergeCell ref="H21:L21"/>
    <mergeCell ref="M21:Q21"/>
    <mergeCell ref="R21:V21"/>
    <mergeCell ref="W21:AA21"/>
    <mergeCell ref="C22:C24"/>
    <mergeCell ref="G22:G24"/>
    <mergeCell ref="H22:H24"/>
    <mergeCell ref="L22:L24"/>
    <mergeCell ref="M22:M24"/>
    <mergeCell ref="Q22:Q24"/>
    <mergeCell ref="R22:R24"/>
    <mergeCell ref="V22:V24"/>
    <mergeCell ref="W22:W24"/>
    <mergeCell ref="AA22:AA24"/>
    <mergeCell ref="AW21:AW24"/>
    <mergeCell ref="AX21:AX24"/>
    <mergeCell ref="AY21:AY24"/>
    <mergeCell ref="AN21:AN24"/>
    <mergeCell ref="AO21:AO24"/>
    <mergeCell ref="AP21:AP24"/>
    <mergeCell ref="AQ21:AQ24"/>
    <mergeCell ref="AR21:AR24"/>
    <mergeCell ref="AS21:AS24"/>
    <mergeCell ref="AT21:AT24"/>
    <mergeCell ref="AU21:AU24"/>
    <mergeCell ref="AV21:AV24"/>
    <mergeCell ref="AB21:AF21"/>
    <mergeCell ref="AI21:AI24"/>
    <mergeCell ref="AJ21:AJ24"/>
    <mergeCell ref="AK21:AK24"/>
    <mergeCell ref="AL21:AL24"/>
    <mergeCell ref="AM21:AM24"/>
    <mergeCell ref="AB22:AB24"/>
    <mergeCell ref="AF22:AF24"/>
    <mergeCell ref="B25:B28"/>
    <mergeCell ref="C25:G25"/>
    <mergeCell ref="H25:L25"/>
    <mergeCell ref="M25:Q25"/>
    <mergeCell ref="R25:V25"/>
    <mergeCell ref="W25:AA25"/>
    <mergeCell ref="C26:C28"/>
    <mergeCell ref="G26:G28"/>
    <mergeCell ref="H26:H28"/>
    <mergeCell ref="L26:L28"/>
    <mergeCell ref="M26:M28"/>
    <mergeCell ref="Q26:Q28"/>
    <mergeCell ref="R26:R28"/>
    <mergeCell ref="V26:V28"/>
    <mergeCell ref="W26:W28"/>
    <mergeCell ref="AA26:AA28"/>
    <mergeCell ref="AX25:AX28"/>
    <mergeCell ref="AY25:AY28"/>
    <mergeCell ref="AN25:AN28"/>
    <mergeCell ref="AO25:AO28"/>
    <mergeCell ref="AP25:AP28"/>
    <mergeCell ref="AQ25:AQ28"/>
    <mergeCell ref="AR25:AR28"/>
    <mergeCell ref="AS25:AS28"/>
    <mergeCell ref="AT25:AT28"/>
    <mergeCell ref="AU25:AU28"/>
    <mergeCell ref="AV25:AV28"/>
    <mergeCell ref="AB25:AF25"/>
    <mergeCell ref="AI25:AI28"/>
    <mergeCell ref="AJ25:AJ28"/>
    <mergeCell ref="AK25:AK28"/>
    <mergeCell ref="AL25:AL28"/>
    <mergeCell ref="AM25:AM28"/>
    <mergeCell ref="AB26:AB28"/>
    <mergeCell ref="AF26:AF28"/>
    <mergeCell ref="AW25:AW2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AY168"/>
  <sheetViews>
    <sheetView zoomScale="70" zoomScaleNormal="70" zoomScalePageLayoutView="0" workbookViewId="0" topLeftCell="A1">
      <selection activeCell="AC20" sqref="AC18:AE20"/>
    </sheetView>
  </sheetViews>
  <sheetFormatPr defaultColWidth="9.140625" defaultRowHeight="15"/>
  <cols>
    <col min="1" max="1" width="1.57421875" style="8" customWidth="1"/>
    <col min="2" max="2" width="15.57421875" style="8" customWidth="1"/>
    <col min="3" max="33" width="3.8515625" style="8" customWidth="1"/>
    <col min="34" max="34" width="3.7109375" style="8" customWidth="1"/>
    <col min="35" max="35" width="15.57421875" style="8" customWidth="1"/>
    <col min="36" max="37" width="5.57421875" style="8" customWidth="1"/>
    <col min="38" max="39" width="8.57421875" style="8" customWidth="1"/>
    <col min="40" max="41" width="5.57421875" style="8" customWidth="1"/>
    <col min="42" max="43" width="8.57421875" style="8" customWidth="1"/>
    <col min="44" max="45" width="5.57421875" style="8" customWidth="1"/>
    <col min="46" max="46" width="9.57421875" style="8" customWidth="1"/>
    <col min="47" max="49" width="8.57421875" style="8" customWidth="1"/>
    <col min="50" max="50" width="15.7109375" style="8" customWidth="1"/>
    <col min="51" max="51" width="9.57421875" style="8" customWidth="1"/>
    <col min="52" max="16384" width="9.00390625" style="8" customWidth="1"/>
  </cols>
  <sheetData>
    <row r="1" spans="2:51" ht="24.75" customHeight="1">
      <c r="B1" s="228" t="s">
        <v>26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I1" s="229" t="str">
        <f>B1</f>
        <v>トリム３０歳</v>
      </c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</row>
    <row r="2" spans="2:51" ht="24.75" customHeight="1" thickBot="1">
      <c r="B2" s="230" t="s">
        <v>41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9"/>
      <c r="AH2" s="10"/>
      <c r="AI2" s="231" t="str">
        <f>B2</f>
        <v>Ｂコート    Ｂグループ</v>
      </c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</row>
    <row r="3" spans="2:51" ht="24.75" customHeight="1">
      <c r="B3" s="232"/>
      <c r="C3" s="234" t="str">
        <f>'[1]ﾄﾘﾑ30'!$D$40</f>
        <v>Cranberrt空組</v>
      </c>
      <c r="D3" s="235"/>
      <c r="E3" s="235"/>
      <c r="F3" s="235"/>
      <c r="G3" s="236"/>
      <c r="H3" s="240" t="str">
        <f>'[1]ﾄﾘﾑ30'!$D$41</f>
        <v>マッキーZOO B</v>
      </c>
      <c r="I3" s="235"/>
      <c r="J3" s="235"/>
      <c r="K3" s="235"/>
      <c r="L3" s="236"/>
      <c r="M3" s="240" t="str">
        <f>'[1]ﾄﾘﾑ30'!$D$42</f>
        <v>RinRin</v>
      </c>
      <c r="N3" s="235"/>
      <c r="O3" s="235"/>
      <c r="P3" s="235"/>
      <c r="Q3" s="236"/>
      <c r="R3" s="240" t="str">
        <f>'[1]ﾄﾘﾑ30'!$G$42</f>
        <v>６７'ers B</v>
      </c>
      <c r="S3" s="235"/>
      <c r="T3" s="235"/>
      <c r="U3" s="235"/>
      <c r="V3" s="236"/>
      <c r="W3" s="240" t="str">
        <f>'[1]ﾄﾘﾑ30'!$G$41</f>
        <v>MSG P</v>
      </c>
      <c r="X3" s="235"/>
      <c r="Y3" s="235"/>
      <c r="Z3" s="235"/>
      <c r="AA3" s="236"/>
      <c r="AB3" s="240" t="str">
        <f>'[1]ﾄﾘﾑ30'!$G$40</f>
        <v>サンライズ F</v>
      </c>
      <c r="AC3" s="235"/>
      <c r="AD3" s="235"/>
      <c r="AE3" s="235"/>
      <c r="AF3" s="253"/>
      <c r="AG3" s="11"/>
      <c r="AH3" s="11"/>
      <c r="AI3" s="232"/>
      <c r="AJ3" s="255" t="s">
        <v>28</v>
      </c>
      <c r="AK3" s="243"/>
      <c r="AL3" s="244"/>
      <c r="AM3" s="245" t="s">
        <v>29</v>
      </c>
      <c r="AN3" s="242" t="s">
        <v>42</v>
      </c>
      <c r="AO3" s="243"/>
      <c r="AP3" s="244"/>
      <c r="AQ3" s="245" t="s">
        <v>29</v>
      </c>
      <c r="AR3" s="242" t="s">
        <v>31</v>
      </c>
      <c r="AS3" s="243"/>
      <c r="AT3" s="244"/>
      <c r="AU3" s="245" t="s">
        <v>32</v>
      </c>
      <c r="AV3" s="247" t="s">
        <v>43</v>
      </c>
      <c r="AW3" s="247" t="s">
        <v>44</v>
      </c>
      <c r="AX3" s="249" t="s">
        <v>35</v>
      </c>
      <c r="AY3" s="251" t="s">
        <v>36</v>
      </c>
    </row>
    <row r="4" spans="2:51" ht="24.75" customHeight="1" thickBot="1">
      <c r="B4" s="233"/>
      <c r="C4" s="237"/>
      <c r="D4" s="238"/>
      <c r="E4" s="238"/>
      <c r="F4" s="238"/>
      <c r="G4" s="239"/>
      <c r="H4" s="241"/>
      <c r="I4" s="238"/>
      <c r="J4" s="238"/>
      <c r="K4" s="238"/>
      <c r="L4" s="239"/>
      <c r="M4" s="241"/>
      <c r="N4" s="238"/>
      <c r="O4" s="238"/>
      <c r="P4" s="238"/>
      <c r="Q4" s="239"/>
      <c r="R4" s="241"/>
      <c r="S4" s="238"/>
      <c r="T4" s="238"/>
      <c r="U4" s="238"/>
      <c r="V4" s="239"/>
      <c r="W4" s="241"/>
      <c r="X4" s="238"/>
      <c r="Y4" s="238"/>
      <c r="Z4" s="238"/>
      <c r="AA4" s="239"/>
      <c r="AB4" s="241"/>
      <c r="AC4" s="238"/>
      <c r="AD4" s="238"/>
      <c r="AE4" s="238"/>
      <c r="AF4" s="254"/>
      <c r="AG4" s="11"/>
      <c r="AH4" s="11"/>
      <c r="AI4" s="233"/>
      <c r="AJ4" s="12" t="s">
        <v>37</v>
      </c>
      <c r="AK4" s="13" t="s">
        <v>38</v>
      </c>
      <c r="AL4" s="13" t="s">
        <v>39</v>
      </c>
      <c r="AM4" s="246"/>
      <c r="AN4" s="12" t="s">
        <v>37</v>
      </c>
      <c r="AO4" s="13" t="s">
        <v>38</v>
      </c>
      <c r="AP4" s="13" t="s">
        <v>39</v>
      </c>
      <c r="AQ4" s="246"/>
      <c r="AR4" s="12" t="s">
        <v>37</v>
      </c>
      <c r="AS4" s="13" t="s">
        <v>38</v>
      </c>
      <c r="AT4" s="13" t="s">
        <v>39</v>
      </c>
      <c r="AU4" s="246"/>
      <c r="AV4" s="248"/>
      <c r="AW4" s="248"/>
      <c r="AX4" s="250"/>
      <c r="AY4" s="252"/>
    </row>
    <row r="5" spans="2:51" ht="21.75" customHeight="1">
      <c r="B5" s="212" t="str">
        <f>C3</f>
        <v>Cranberrt空組</v>
      </c>
      <c r="C5" s="218"/>
      <c r="D5" s="219"/>
      <c r="E5" s="219"/>
      <c r="F5" s="219"/>
      <c r="G5" s="220"/>
      <c r="H5" s="209">
        <v>10</v>
      </c>
      <c r="I5" s="210"/>
      <c r="J5" s="210"/>
      <c r="K5" s="210"/>
      <c r="L5" s="221"/>
      <c r="M5" s="209">
        <v>7</v>
      </c>
      <c r="N5" s="210"/>
      <c r="O5" s="210"/>
      <c r="P5" s="210"/>
      <c r="Q5" s="221"/>
      <c r="R5" s="222">
        <v>0</v>
      </c>
      <c r="S5" s="223"/>
      <c r="T5" s="223"/>
      <c r="U5" s="223"/>
      <c r="V5" s="224"/>
      <c r="W5" s="209">
        <v>4</v>
      </c>
      <c r="X5" s="210"/>
      <c r="Y5" s="210"/>
      <c r="Z5" s="210"/>
      <c r="AA5" s="221"/>
      <c r="AB5" s="209">
        <v>1</v>
      </c>
      <c r="AC5" s="210"/>
      <c r="AD5" s="210"/>
      <c r="AE5" s="210"/>
      <c r="AF5" s="211"/>
      <c r="AG5" s="14"/>
      <c r="AH5" s="14"/>
      <c r="AI5" s="212" t="str">
        <f>B5</f>
        <v>Cranberrt空組</v>
      </c>
      <c r="AJ5" s="213">
        <f>IF(C6&gt;G6,1,0)+IF(H6&gt;L6,1,0)+IF(M6&gt;Q6,1,0)+IF(R6&gt;V6,1,0)+IF(W6&gt;AA6,1,0)+IF(AB6&gt;AF6,1,0)</f>
        <v>2</v>
      </c>
      <c r="AK5" s="214">
        <f>IF(G6&gt;C6,1,0)+IF(L6&gt;H6,1,0)+IF(Q6&gt;M6,1,0)+IF(V6&gt;R6,1,0)+IF(AA6&gt;W6,1,0)+IF(AF6&gt;AB6,1,0)</f>
        <v>2</v>
      </c>
      <c r="AL5" s="215">
        <f>SUM(AJ5/(AJ5+AK5))</f>
        <v>0.5</v>
      </c>
      <c r="AM5" s="214">
        <f>RANK(AL5,$AL$5:$AL$28,0)</f>
        <v>3</v>
      </c>
      <c r="AN5" s="214">
        <f>SUM(C6+H6+M6+R6+W6+AB6)</f>
        <v>5</v>
      </c>
      <c r="AO5" s="214">
        <f>SUM(G6+L6+Q6+V6+AA6+AF6)</f>
        <v>6</v>
      </c>
      <c r="AP5" s="215">
        <f>SUM(AN5/(AN5+AO5))</f>
        <v>0.45454545454545453</v>
      </c>
      <c r="AQ5" s="214">
        <f>RANK(AP5,$AP$5:$AP$28,0)</f>
        <v>3</v>
      </c>
      <c r="AR5" s="214">
        <f>SUM(D6+D7+D8+I6+I7+I8+N6+N7+N8+S6+S7+S8+X6+X7+X8+AC6+AC7+AC8)</f>
        <v>150</v>
      </c>
      <c r="AS5" s="214">
        <f>SUM(F6+F7+F8+K6+K7+K8+P6+P7+P8+U6+U7+U8+Z6+Z7+Z8+AE6+AE7+AE8)</f>
        <v>129</v>
      </c>
      <c r="AT5" s="215">
        <f>SUM(AR5/(AR5+AS5))</f>
        <v>0.5376344086021505</v>
      </c>
      <c r="AU5" s="214">
        <f>RANK(AT5,$AT$5:$AT$28,0)</f>
        <v>2</v>
      </c>
      <c r="AV5" s="215">
        <f>RANK(AL5,$AL$5:$AL$28,1)+AP5</f>
        <v>3.4545454545454546</v>
      </c>
      <c r="AW5" s="215">
        <f>RANK(AV5,$AV$5:$AV$28,1)+AT5</f>
        <v>4.53763440860215</v>
      </c>
      <c r="AX5" s="216" t="str">
        <f>$AI$5</f>
        <v>Cranberrt空組</v>
      </c>
      <c r="AY5" s="217">
        <f>RANK(AW5,$AW$5:$AW$28)</f>
        <v>3</v>
      </c>
    </row>
    <row r="6" spans="2:51" ht="21.75" customHeight="1">
      <c r="B6" s="141"/>
      <c r="C6" s="225">
        <f>IF(D6&gt;F6,1,0)+IF(D7&gt;F7,1,0)+IF(D8&gt;F8,1,0)</f>
        <v>0</v>
      </c>
      <c r="D6" s="15"/>
      <c r="E6" s="16" t="s">
        <v>45</v>
      </c>
      <c r="F6" s="15"/>
      <c r="G6" s="152">
        <f>IF(F6&gt;D6,1,0)+IF(F7&gt;D7,1,0)+IF(F8&gt;D8,1,0)</f>
        <v>0</v>
      </c>
      <c r="H6" s="194">
        <f>IF(I6&gt;K6,1,0)+IF(I7&gt;K7,1,0)+IF(I8&gt;K8,1,0)</f>
        <v>2</v>
      </c>
      <c r="I6" s="17">
        <v>15</v>
      </c>
      <c r="J6" s="18" t="s">
        <v>45</v>
      </c>
      <c r="K6" s="17">
        <v>8</v>
      </c>
      <c r="L6" s="194">
        <f>IF(K6&gt;I6,1,0)+IF(K7&gt;I7,1,0)+IF(K8&gt;I8,1,0)</f>
        <v>1</v>
      </c>
      <c r="M6" s="194">
        <f>IF(N6&gt;P6,1,0)+IF(N7&gt;P7,1,0)+IF(N8&gt;P8,1,0)</f>
        <v>1</v>
      </c>
      <c r="N6" s="17">
        <v>15</v>
      </c>
      <c r="O6" s="18" t="s">
        <v>45</v>
      </c>
      <c r="P6" s="17">
        <v>11</v>
      </c>
      <c r="Q6" s="194">
        <f>IF(P6&gt;N6,1,0)+IF(P7&gt;N7,1,0)+IF(P8&gt;N8,1,0)</f>
        <v>2</v>
      </c>
      <c r="R6" s="171">
        <f>IF(S6&gt;U6,1,0)+IF(S7&gt;U7,1,0)+IF(S8&gt;U8,1,0)</f>
        <v>0</v>
      </c>
      <c r="S6" s="19"/>
      <c r="T6" s="20" t="s">
        <v>45</v>
      </c>
      <c r="U6" s="19"/>
      <c r="V6" s="171">
        <f>IF(U6&gt;S6,1,0)+IF(U7&gt;S7,1,0)+IF(U8&gt;S8,1,0)</f>
        <v>0</v>
      </c>
      <c r="W6" s="194">
        <f>IF(X6&gt;Z6,1,0)+IF(X7&gt;Z7,1,0)+IF(X8&gt;Z8,1,0)</f>
        <v>2</v>
      </c>
      <c r="X6" s="17">
        <v>13</v>
      </c>
      <c r="Y6" s="18" t="s">
        <v>45</v>
      </c>
      <c r="Z6" s="17">
        <v>15</v>
      </c>
      <c r="AA6" s="194">
        <f>IF(Z6&gt;X6,1,0)+IF(Z7&gt;X7,1,0)+IF(Z8&gt;X8,1,0)</f>
        <v>1</v>
      </c>
      <c r="AB6" s="194">
        <f>IF(AC6&gt;AE6,1,0)+IF(AC7&gt;AE7,1,0)+IF(AC8&gt;AE8,1,0)</f>
        <v>0</v>
      </c>
      <c r="AC6" s="17">
        <v>12</v>
      </c>
      <c r="AD6" s="18" t="s">
        <v>45</v>
      </c>
      <c r="AE6" s="17">
        <v>15</v>
      </c>
      <c r="AF6" s="197">
        <f>IF(AE6&gt;AC6,1,0)+IF(AE7&gt;AC7,1,0)+IF(AE8&gt;AC8,1,0)</f>
        <v>2</v>
      </c>
      <c r="AG6" s="21"/>
      <c r="AH6" s="21"/>
      <c r="AI6" s="141"/>
      <c r="AJ6" s="144"/>
      <c r="AK6" s="147"/>
      <c r="AL6" s="150"/>
      <c r="AM6" s="147"/>
      <c r="AN6" s="147"/>
      <c r="AO6" s="147"/>
      <c r="AP6" s="150"/>
      <c r="AQ6" s="147"/>
      <c r="AR6" s="147"/>
      <c r="AS6" s="147"/>
      <c r="AT6" s="150"/>
      <c r="AU6" s="147"/>
      <c r="AV6" s="150"/>
      <c r="AW6" s="150"/>
      <c r="AX6" s="159"/>
      <c r="AY6" s="162"/>
    </row>
    <row r="7" spans="2:51" ht="21.75" customHeight="1">
      <c r="B7" s="141"/>
      <c r="C7" s="226"/>
      <c r="D7" s="15"/>
      <c r="E7" s="16" t="s">
        <v>45</v>
      </c>
      <c r="F7" s="15"/>
      <c r="G7" s="153"/>
      <c r="H7" s="195"/>
      <c r="I7" s="17">
        <v>12</v>
      </c>
      <c r="J7" s="18" t="s">
        <v>45</v>
      </c>
      <c r="K7" s="17">
        <v>15</v>
      </c>
      <c r="L7" s="195"/>
      <c r="M7" s="195"/>
      <c r="N7" s="17">
        <v>11</v>
      </c>
      <c r="O7" s="18" t="s">
        <v>45</v>
      </c>
      <c r="P7" s="17">
        <v>15</v>
      </c>
      <c r="Q7" s="195"/>
      <c r="R7" s="172"/>
      <c r="S7" s="19"/>
      <c r="T7" s="20" t="s">
        <v>45</v>
      </c>
      <c r="U7" s="19"/>
      <c r="V7" s="172"/>
      <c r="W7" s="195"/>
      <c r="X7" s="17">
        <v>15</v>
      </c>
      <c r="Y7" s="18" t="s">
        <v>45</v>
      </c>
      <c r="Z7" s="17">
        <v>7</v>
      </c>
      <c r="AA7" s="195"/>
      <c r="AB7" s="195"/>
      <c r="AC7" s="17">
        <v>12</v>
      </c>
      <c r="AD7" s="18" t="s">
        <v>45</v>
      </c>
      <c r="AE7" s="17">
        <v>15</v>
      </c>
      <c r="AF7" s="198"/>
      <c r="AG7" s="21"/>
      <c r="AH7" s="21"/>
      <c r="AI7" s="141"/>
      <c r="AJ7" s="144"/>
      <c r="AK7" s="147"/>
      <c r="AL7" s="150"/>
      <c r="AM7" s="147"/>
      <c r="AN7" s="147"/>
      <c r="AO7" s="147"/>
      <c r="AP7" s="150"/>
      <c r="AQ7" s="147"/>
      <c r="AR7" s="147"/>
      <c r="AS7" s="147"/>
      <c r="AT7" s="150"/>
      <c r="AU7" s="147"/>
      <c r="AV7" s="150"/>
      <c r="AW7" s="150"/>
      <c r="AX7" s="159"/>
      <c r="AY7" s="162"/>
    </row>
    <row r="8" spans="2:51" ht="21.75" customHeight="1">
      <c r="B8" s="167"/>
      <c r="C8" s="227"/>
      <c r="D8" s="15"/>
      <c r="E8" s="16" t="s">
        <v>45</v>
      </c>
      <c r="F8" s="15"/>
      <c r="G8" s="203"/>
      <c r="H8" s="196"/>
      <c r="I8" s="17">
        <v>15</v>
      </c>
      <c r="J8" s="18" t="s">
        <v>45</v>
      </c>
      <c r="K8" s="17">
        <v>3</v>
      </c>
      <c r="L8" s="196"/>
      <c r="M8" s="196"/>
      <c r="N8" s="17">
        <v>15</v>
      </c>
      <c r="O8" s="18" t="s">
        <v>45</v>
      </c>
      <c r="P8" s="17">
        <v>17</v>
      </c>
      <c r="Q8" s="196"/>
      <c r="R8" s="173"/>
      <c r="S8" s="19"/>
      <c r="T8" s="20" t="s">
        <v>45</v>
      </c>
      <c r="U8" s="19"/>
      <c r="V8" s="173"/>
      <c r="W8" s="196"/>
      <c r="X8" s="17">
        <v>15</v>
      </c>
      <c r="Y8" s="18" t="s">
        <v>45</v>
      </c>
      <c r="Z8" s="17">
        <v>8</v>
      </c>
      <c r="AA8" s="196"/>
      <c r="AB8" s="196"/>
      <c r="AC8" s="17"/>
      <c r="AD8" s="18" t="s">
        <v>45</v>
      </c>
      <c r="AE8" s="17"/>
      <c r="AF8" s="199"/>
      <c r="AG8" s="21"/>
      <c r="AH8" s="21"/>
      <c r="AI8" s="167"/>
      <c r="AJ8" s="168"/>
      <c r="AK8" s="169"/>
      <c r="AL8" s="170"/>
      <c r="AM8" s="169"/>
      <c r="AN8" s="169"/>
      <c r="AO8" s="169"/>
      <c r="AP8" s="170"/>
      <c r="AQ8" s="169"/>
      <c r="AR8" s="169"/>
      <c r="AS8" s="169"/>
      <c r="AT8" s="170"/>
      <c r="AU8" s="169"/>
      <c r="AV8" s="170"/>
      <c r="AW8" s="170"/>
      <c r="AX8" s="189"/>
      <c r="AY8" s="190"/>
    </row>
    <row r="9" spans="2:51" ht="21.75" customHeight="1">
      <c r="B9" s="140" t="str">
        <f>H3</f>
        <v>マッキーZOO B</v>
      </c>
      <c r="C9" s="177">
        <f>H5</f>
        <v>10</v>
      </c>
      <c r="D9" s="178"/>
      <c r="E9" s="178"/>
      <c r="F9" s="178"/>
      <c r="G9" s="179"/>
      <c r="H9" s="137"/>
      <c r="I9" s="138"/>
      <c r="J9" s="138"/>
      <c r="K9" s="138"/>
      <c r="L9" s="200"/>
      <c r="M9" s="164">
        <v>0</v>
      </c>
      <c r="N9" s="165"/>
      <c r="O9" s="165"/>
      <c r="P9" s="165"/>
      <c r="Q9" s="181"/>
      <c r="R9" s="191">
        <v>6</v>
      </c>
      <c r="S9" s="192"/>
      <c r="T9" s="192"/>
      <c r="U9" s="192"/>
      <c r="V9" s="205"/>
      <c r="W9" s="191">
        <v>2</v>
      </c>
      <c r="X9" s="192"/>
      <c r="Y9" s="192"/>
      <c r="Z9" s="192"/>
      <c r="AA9" s="205"/>
      <c r="AB9" s="191">
        <v>8</v>
      </c>
      <c r="AC9" s="192"/>
      <c r="AD9" s="192"/>
      <c r="AE9" s="192"/>
      <c r="AF9" s="193"/>
      <c r="AG9" s="14"/>
      <c r="AH9" s="14"/>
      <c r="AI9" s="140" t="str">
        <f>B9</f>
        <v>マッキーZOO B</v>
      </c>
      <c r="AJ9" s="143">
        <f>IF(C10&gt;G10,1,0)+IF(H10&gt;L10,1,0)+IF(M10&gt;Q10,1,0)+IF(R10&gt;V10,1,0)+IF(W10&gt;AA10,1,0)+IF(AB10&gt;AF10,1,0)</f>
        <v>1</v>
      </c>
      <c r="AK9" s="146">
        <f>IF(G10&gt;C10,1,0)+IF(L10&gt;H10,1,0)+IF(Q10&gt;M10,1,0)+IF(V10&gt;R10,1,0)+IF(AA10&gt;W10,1,0)+IF(AF10&gt;AB10,1,0)</f>
        <v>3</v>
      </c>
      <c r="AL9" s="149">
        <f>SUM(AJ9/(AJ9+AK9))</f>
        <v>0.25</v>
      </c>
      <c r="AM9" s="146">
        <f>RANK(AL9,$AL$5:$AL$28,0)</f>
        <v>5</v>
      </c>
      <c r="AN9" s="146">
        <f>SUM(C10+H10+M10+R10+W10+AB10)</f>
        <v>4</v>
      </c>
      <c r="AO9" s="146">
        <f>SUM(G10+L10+Q10+V10+AA10+AF10)</f>
        <v>7</v>
      </c>
      <c r="AP9" s="149">
        <f>SUM(AN9/(AN9+AO9))</f>
        <v>0.36363636363636365</v>
      </c>
      <c r="AQ9" s="146">
        <f>RANK(AP9,$AP$5:$AP$28,0)</f>
        <v>6</v>
      </c>
      <c r="AR9" s="146">
        <f>SUM(D10+D11+D12+I10+I11+I12+N10+N11+N12+S10+S11+S12+X10+X11+X12+AC10+AC11+AC12)</f>
        <v>121</v>
      </c>
      <c r="AS9" s="146">
        <f>SUM(F10+F11+F12+K10+K11+K12+P10+P11+P12+U10+U11+U12+Z10+Z11+Z12+AE10+AE11+AE12)</f>
        <v>151</v>
      </c>
      <c r="AT9" s="149">
        <f>SUM(AR9/(AR9+AS9))</f>
        <v>0.44485294117647056</v>
      </c>
      <c r="AU9" s="146">
        <f>RANK(AT9,$AT$5:$AT$28,0)</f>
        <v>6</v>
      </c>
      <c r="AV9" s="149">
        <f>RANK(AL9,$AL$5:$AL$28,1)+AP9</f>
        <v>1.3636363636363638</v>
      </c>
      <c r="AW9" s="149">
        <f>RANK(AV9,$AV$5:$AV$28,1)+AT9</f>
        <v>1.4448529411764706</v>
      </c>
      <c r="AX9" s="158" t="str">
        <f>$AI$9</f>
        <v>マッキーZOO B</v>
      </c>
      <c r="AY9" s="161">
        <f>RANK(AW9,$AW$5:$AW$28)</f>
        <v>6</v>
      </c>
    </row>
    <row r="10" spans="2:51" ht="21.75" customHeight="1">
      <c r="B10" s="141"/>
      <c r="C10" s="182">
        <f>IF(D10&gt;F10,1,0)+IF(D11&gt;F11,1,0)+IF(D12&gt;F12,1,0)</f>
        <v>1</v>
      </c>
      <c r="D10" s="22">
        <f>K6</f>
        <v>8</v>
      </c>
      <c r="E10" s="18" t="s">
        <v>46</v>
      </c>
      <c r="F10" s="22">
        <f>I6</f>
        <v>15</v>
      </c>
      <c r="G10" s="185">
        <f>IF(F10&gt;D10,1,0)+IF(F11&gt;D11,1,0)+IF(F12&gt;D12,1,0)</f>
        <v>2</v>
      </c>
      <c r="H10" s="152">
        <f>IF(I10&gt;K10,1,0)+IF(I11&gt;K11,1,0)+IF(I12&gt;K12,1,0)</f>
        <v>0</v>
      </c>
      <c r="I10" s="15"/>
      <c r="J10" s="16" t="s">
        <v>46</v>
      </c>
      <c r="K10" s="15"/>
      <c r="L10" s="152">
        <f>IF(K10&gt;I10,1,0)+IF(K11&gt;I11,1,0)+IF(K12&gt;I12,1,0)</f>
        <v>0</v>
      </c>
      <c r="M10" s="171">
        <f>IF(N10&gt;P10,1,0)+IF(N11&gt;P11,1,0)+IF(N12&gt;P12,1,0)</f>
        <v>0</v>
      </c>
      <c r="N10" s="19"/>
      <c r="O10" s="20" t="s">
        <v>46</v>
      </c>
      <c r="P10" s="19"/>
      <c r="Q10" s="171">
        <f>IF(P10&gt;N10,1,0)+IF(P11&gt;N11,1,0)+IF(P12&gt;N12,1,0)</f>
        <v>0</v>
      </c>
      <c r="R10" s="194">
        <f>IF(S10&gt;U10,1,0)+IF(S11&gt;U11,1,0)+IF(S12&gt;U12,1,0)</f>
        <v>2</v>
      </c>
      <c r="S10" s="17">
        <v>15</v>
      </c>
      <c r="T10" s="18" t="s">
        <v>46</v>
      </c>
      <c r="U10" s="17">
        <v>12</v>
      </c>
      <c r="V10" s="194">
        <f>IF(U10&gt;S10,1,0)+IF(U11&gt;S11,1,0)+IF(U12&gt;S12,1,0)</f>
        <v>1</v>
      </c>
      <c r="W10" s="194">
        <f>IF(X10&gt;Z10,1,0)+IF(X11&gt;Z11,1,0)+IF(X12&gt;Z12,1,0)</f>
        <v>0</v>
      </c>
      <c r="X10" s="17">
        <v>10</v>
      </c>
      <c r="Y10" s="18" t="s">
        <v>46</v>
      </c>
      <c r="Z10" s="17">
        <v>15</v>
      </c>
      <c r="AA10" s="194">
        <f>IF(Z10&gt;X10,1,0)+IF(Z11&gt;X11,1,0)+IF(Z12&gt;X12,1,0)</f>
        <v>2</v>
      </c>
      <c r="AB10" s="194">
        <f>IF(AC10&gt;AE10,1,0)+IF(AC11&gt;AE11,1,0)+IF(AC12&gt;AE12,1,0)</f>
        <v>1</v>
      </c>
      <c r="AC10" s="17">
        <v>15</v>
      </c>
      <c r="AD10" s="18" t="s">
        <v>46</v>
      </c>
      <c r="AE10" s="17">
        <v>12</v>
      </c>
      <c r="AF10" s="197">
        <f>IF(AE10&gt;AC10,1,0)+IF(AE11&gt;AC11,1,0)+IF(AE12&gt;AC12,1,0)</f>
        <v>2</v>
      </c>
      <c r="AG10" s="21"/>
      <c r="AH10" s="21"/>
      <c r="AI10" s="141"/>
      <c r="AJ10" s="144"/>
      <c r="AK10" s="147"/>
      <c r="AL10" s="150"/>
      <c r="AM10" s="147"/>
      <c r="AN10" s="147"/>
      <c r="AO10" s="147"/>
      <c r="AP10" s="150"/>
      <c r="AQ10" s="147"/>
      <c r="AR10" s="147"/>
      <c r="AS10" s="147"/>
      <c r="AT10" s="150"/>
      <c r="AU10" s="147"/>
      <c r="AV10" s="150"/>
      <c r="AW10" s="150"/>
      <c r="AX10" s="159"/>
      <c r="AY10" s="162"/>
    </row>
    <row r="11" spans="2:51" ht="21.75" customHeight="1">
      <c r="B11" s="141"/>
      <c r="C11" s="183"/>
      <c r="D11" s="22">
        <f>K7</f>
        <v>15</v>
      </c>
      <c r="E11" s="18" t="s">
        <v>46</v>
      </c>
      <c r="F11" s="22">
        <f>I7</f>
        <v>12</v>
      </c>
      <c r="G11" s="186"/>
      <c r="H11" s="153"/>
      <c r="I11" s="15"/>
      <c r="J11" s="16" t="s">
        <v>46</v>
      </c>
      <c r="K11" s="15"/>
      <c r="L11" s="153"/>
      <c r="M11" s="172"/>
      <c r="N11" s="19"/>
      <c r="O11" s="20" t="s">
        <v>46</v>
      </c>
      <c r="P11" s="19"/>
      <c r="Q11" s="172"/>
      <c r="R11" s="195"/>
      <c r="S11" s="17">
        <v>12</v>
      </c>
      <c r="T11" s="18" t="s">
        <v>46</v>
      </c>
      <c r="U11" s="17">
        <v>15</v>
      </c>
      <c r="V11" s="195"/>
      <c r="W11" s="195"/>
      <c r="X11" s="17">
        <v>12</v>
      </c>
      <c r="Y11" s="18" t="s">
        <v>46</v>
      </c>
      <c r="Z11" s="17">
        <v>15</v>
      </c>
      <c r="AA11" s="195"/>
      <c r="AB11" s="195"/>
      <c r="AC11" s="17">
        <v>9</v>
      </c>
      <c r="AD11" s="18" t="s">
        <v>46</v>
      </c>
      <c r="AE11" s="17">
        <v>15</v>
      </c>
      <c r="AF11" s="198"/>
      <c r="AG11" s="21"/>
      <c r="AH11" s="21"/>
      <c r="AI11" s="141"/>
      <c r="AJ11" s="144"/>
      <c r="AK11" s="147"/>
      <c r="AL11" s="150"/>
      <c r="AM11" s="147"/>
      <c r="AN11" s="147"/>
      <c r="AO11" s="147"/>
      <c r="AP11" s="150"/>
      <c r="AQ11" s="147"/>
      <c r="AR11" s="147"/>
      <c r="AS11" s="147"/>
      <c r="AT11" s="150"/>
      <c r="AU11" s="147"/>
      <c r="AV11" s="150"/>
      <c r="AW11" s="150"/>
      <c r="AX11" s="159"/>
      <c r="AY11" s="162"/>
    </row>
    <row r="12" spans="2:51" ht="21.75" customHeight="1">
      <c r="B12" s="167"/>
      <c r="C12" s="201"/>
      <c r="D12" s="22">
        <f>K8</f>
        <v>3</v>
      </c>
      <c r="E12" s="18" t="s">
        <v>46</v>
      </c>
      <c r="F12" s="22">
        <f>I8</f>
        <v>15</v>
      </c>
      <c r="G12" s="202"/>
      <c r="H12" s="203"/>
      <c r="I12" s="15"/>
      <c r="J12" s="16" t="s">
        <v>47</v>
      </c>
      <c r="K12" s="15"/>
      <c r="L12" s="203"/>
      <c r="M12" s="173"/>
      <c r="N12" s="19"/>
      <c r="O12" s="20" t="s">
        <v>47</v>
      </c>
      <c r="P12" s="19"/>
      <c r="Q12" s="173"/>
      <c r="R12" s="196"/>
      <c r="S12" s="17">
        <v>15</v>
      </c>
      <c r="T12" s="18" t="s">
        <v>47</v>
      </c>
      <c r="U12" s="17">
        <v>10</v>
      </c>
      <c r="V12" s="196"/>
      <c r="W12" s="196"/>
      <c r="X12" s="17"/>
      <c r="Y12" s="18" t="s">
        <v>47</v>
      </c>
      <c r="Z12" s="17"/>
      <c r="AA12" s="196"/>
      <c r="AB12" s="196"/>
      <c r="AC12" s="17">
        <v>7</v>
      </c>
      <c r="AD12" s="18" t="s">
        <v>47</v>
      </c>
      <c r="AE12" s="17">
        <v>15</v>
      </c>
      <c r="AF12" s="199"/>
      <c r="AG12" s="21"/>
      <c r="AH12" s="21"/>
      <c r="AI12" s="167"/>
      <c r="AJ12" s="168"/>
      <c r="AK12" s="169"/>
      <c r="AL12" s="170"/>
      <c r="AM12" s="169"/>
      <c r="AN12" s="169"/>
      <c r="AO12" s="169"/>
      <c r="AP12" s="170"/>
      <c r="AQ12" s="169"/>
      <c r="AR12" s="169"/>
      <c r="AS12" s="169"/>
      <c r="AT12" s="170"/>
      <c r="AU12" s="169"/>
      <c r="AV12" s="170"/>
      <c r="AW12" s="170"/>
      <c r="AX12" s="189"/>
      <c r="AY12" s="190"/>
    </row>
    <row r="13" spans="2:51" ht="21.75" customHeight="1">
      <c r="B13" s="140" t="str">
        <f>M3</f>
        <v>RinRin</v>
      </c>
      <c r="C13" s="177">
        <f>M5</f>
        <v>7</v>
      </c>
      <c r="D13" s="178"/>
      <c r="E13" s="178"/>
      <c r="F13" s="178"/>
      <c r="G13" s="179"/>
      <c r="H13" s="164">
        <f>M9</f>
        <v>0</v>
      </c>
      <c r="I13" s="165"/>
      <c r="J13" s="165"/>
      <c r="K13" s="165"/>
      <c r="L13" s="181"/>
      <c r="M13" s="137"/>
      <c r="N13" s="138"/>
      <c r="O13" s="138"/>
      <c r="P13" s="138"/>
      <c r="Q13" s="200"/>
      <c r="R13" s="191">
        <v>3</v>
      </c>
      <c r="S13" s="192"/>
      <c r="T13" s="192"/>
      <c r="U13" s="192"/>
      <c r="V13" s="205"/>
      <c r="W13" s="191">
        <v>11</v>
      </c>
      <c r="X13" s="192"/>
      <c r="Y13" s="192"/>
      <c r="Z13" s="192"/>
      <c r="AA13" s="205"/>
      <c r="AB13" s="191">
        <v>5</v>
      </c>
      <c r="AC13" s="192"/>
      <c r="AD13" s="192"/>
      <c r="AE13" s="192"/>
      <c r="AF13" s="193"/>
      <c r="AG13" s="14"/>
      <c r="AH13" s="14"/>
      <c r="AI13" s="140" t="str">
        <f>B13</f>
        <v>RinRin</v>
      </c>
      <c r="AJ13" s="143">
        <f>IF(C14&gt;G14,1,0)+IF(H14&gt;L14,1,0)+IF(M14&gt;Q14,1,0)+IF(R14&gt;V14,1,0)+IF(W14&gt;AA14,1,0)+IF(AB14&gt;AF14,1,0)</f>
        <v>2</v>
      </c>
      <c r="AK13" s="146">
        <f>IF(G14&gt;C14,1,0)+IF(L14&gt;H14,1,0)+IF(Q14&gt;M14,1,0)+IF(V14&gt;R14,1,0)+IF(AA14&gt;W14,1,0)+IF(AF14&gt;AB14,1,0)</f>
        <v>2</v>
      </c>
      <c r="AL13" s="149">
        <f>SUM(AJ13/(AJ13+AK13))</f>
        <v>0.5</v>
      </c>
      <c r="AM13" s="146">
        <f>RANK(AL13,$AL$5:$AL$28,0)</f>
        <v>3</v>
      </c>
      <c r="AN13" s="146">
        <f>SUM(C14+H14+M14+R14+W14+AB14)</f>
        <v>4</v>
      </c>
      <c r="AO13" s="146">
        <f>SUM(G14+L14+Q14+V14+AA14+AF14)</f>
        <v>6</v>
      </c>
      <c r="AP13" s="149">
        <f>SUM(AN13/(AN13+AO13))</f>
        <v>0.4</v>
      </c>
      <c r="AQ13" s="146">
        <f>RANK(AP13,$AP$5:$AP$28,0)</f>
        <v>5</v>
      </c>
      <c r="AR13" s="146">
        <f>SUM(D14+D15+D16+I14+I15+I16+N14+N15+N16+S14+S15+S16+X14+X15+X16+AC14+AC15+AC16)</f>
        <v>127</v>
      </c>
      <c r="AS13" s="146">
        <f>SUM(F14+F15+F16+K14+K15+K16+P14+P15+P16+U14+U15+U16+Z14+Z15+Z16+AE14+AE15+AE16)</f>
        <v>142</v>
      </c>
      <c r="AT13" s="149">
        <f>SUM(AR13/(AR13+AS13))</f>
        <v>0.4721189591078067</v>
      </c>
      <c r="AU13" s="146">
        <f>RANK(AT13,$AT$5:$AT$28,0)</f>
        <v>5</v>
      </c>
      <c r="AV13" s="149">
        <f>RANK(AL13,$AL$5:$AL$28,1)+AP13</f>
        <v>3.4</v>
      </c>
      <c r="AW13" s="149">
        <f>RANK(AV13,$AV$5:$AV$28,1)+AT13</f>
        <v>3.4721189591078065</v>
      </c>
      <c r="AX13" s="158" t="str">
        <f>$AI$13</f>
        <v>RinRin</v>
      </c>
      <c r="AY13" s="161">
        <f>RANK(AW13,$AW$5:$AW$28)</f>
        <v>4</v>
      </c>
    </row>
    <row r="14" spans="2:51" ht="21.75" customHeight="1">
      <c r="B14" s="141"/>
      <c r="C14" s="182">
        <f>IF(D14&gt;F14,1,0)+IF(D15&gt;F15,1,0)+IF(D16&gt;F16,1,0)</f>
        <v>2</v>
      </c>
      <c r="D14" s="22">
        <f>P6</f>
        <v>11</v>
      </c>
      <c r="E14" s="18" t="s">
        <v>46</v>
      </c>
      <c r="F14" s="22">
        <f>N6</f>
        <v>15</v>
      </c>
      <c r="G14" s="185">
        <f>IF(F14&gt;D14,1,0)+IF(F15&gt;D15,1,0)+IF(F16&gt;D16,1,0)</f>
        <v>1</v>
      </c>
      <c r="H14" s="171">
        <f>IF(I14&gt;K14,1,0)+IF(I15&gt;K15,1,0)+IF(I16&gt;K16,1,0)</f>
        <v>0</v>
      </c>
      <c r="I14" s="19">
        <f>P10</f>
        <v>0</v>
      </c>
      <c r="J14" s="20" t="s">
        <v>48</v>
      </c>
      <c r="K14" s="19">
        <f>N10</f>
        <v>0</v>
      </c>
      <c r="L14" s="171">
        <f>IF(K14&gt;I14,1,0)+IF(K15&gt;I15,1,0)+IF(K16&gt;I16,1,0)</f>
        <v>0</v>
      </c>
      <c r="M14" s="152">
        <f>IF(N14&gt;P14,1,0)+IF(N15&gt;P15,1,0)+IF(N16&gt;P16,1,0)</f>
        <v>0</v>
      </c>
      <c r="N14" s="15"/>
      <c r="O14" s="16" t="s">
        <v>48</v>
      </c>
      <c r="P14" s="15"/>
      <c r="Q14" s="152">
        <f>IF(P14&gt;N14,1,0)+IF(P15&gt;N15,1,0)+IF(P16&gt;N16,1,0)</f>
        <v>0</v>
      </c>
      <c r="R14" s="194">
        <f>IF(S14&gt;U14,1,0)+IF(S15&gt;U15,1,0)+IF(S16&gt;U16,1,0)</f>
        <v>2</v>
      </c>
      <c r="S14" s="17">
        <v>12</v>
      </c>
      <c r="T14" s="18" t="s">
        <v>48</v>
      </c>
      <c r="U14" s="17">
        <v>15</v>
      </c>
      <c r="V14" s="194">
        <f>IF(U14&gt;S14,1,0)+IF(U15&gt;S15,1,0)+IF(U16&gt;S16,1,0)</f>
        <v>1</v>
      </c>
      <c r="W14" s="194">
        <f>IF(X14&gt;Z14,1,0)+IF(X15&gt;Z15,1,0)+IF(X16&gt;Z16,1,0)</f>
        <v>0</v>
      </c>
      <c r="X14" s="17">
        <v>13</v>
      </c>
      <c r="Y14" s="18" t="s">
        <v>48</v>
      </c>
      <c r="Z14" s="17">
        <v>15</v>
      </c>
      <c r="AA14" s="194">
        <f>IF(Z14&gt;X14,1,0)+IF(Z15&gt;X15,1,0)+IF(Z16&gt;X16,1,0)</f>
        <v>2</v>
      </c>
      <c r="AB14" s="194">
        <f>IF(AC14&gt;AE14,1,0)+IF(AC15&gt;AE15,1,0)+IF(AC16&gt;AE16,1,0)</f>
        <v>0</v>
      </c>
      <c r="AC14" s="17">
        <v>12</v>
      </c>
      <c r="AD14" s="18" t="s">
        <v>48</v>
      </c>
      <c r="AE14" s="17">
        <v>15</v>
      </c>
      <c r="AF14" s="197">
        <f>IF(AE14&gt;AC14,1,0)+IF(AE15&gt;AC15,1,0)+IF(AE16&gt;AC16,1,0)</f>
        <v>2</v>
      </c>
      <c r="AG14" s="21"/>
      <c r="AH14" s="21"/>
      <c r="AI14" s="141"/>
      <c r="AJ14" s="144"/>
      <c r="AK14" s="147"/>
      <c r="AL14" s="150"/>
      <c r="AM14" s="147"/>
      <c r="AN14" s="147"/>
      <c r="AO14" s="147"/>
      <c r="AP14" s="150"/>
      <c r="AQ14" s="147"/>
      <c r="AR14" s="147"/>
      <c r="AS14" s="147"/>
      <c r="AT14" s="150"/>
      <c r="AU14" s="147"/>
      <c r="AV14" s="150"/>
      <c r="AW14" s="150"/>
      <c r="AX14" s="159"/>
      <c r="AY14" s="162"/>
    </row>
    <row r="15" spans="2:51" ht="21.75" customHeight="1">
      <c r="B15" s="141"/>
      <c r="C15" s="183"/>
      <c r="D15" s="22">
        <f>P7</f>
        <v>15</v>
      </c>
      <c r="E15" s="18" t="s">
        <v>46</v>
      </c>
      <c r="F15" s="22">
        <f>N7</f>
        <v>11</v>
      </c>
      <c r="G15" s="186"/>
      <c r="H15" s="172"/>
      <c r="I15" s="19">
        <f>P11</f>
        <v>0</v>
      </c>
      <c r="J15" s="20" t="s">
        <v>48</v>
      </c>
      <c r="K15" s="19">
        <f>N11</f>
        <v>0</v>
      </c>
      <c r="L15" s="172"/>
      <c r="M15" s="153"/>
      <c r="N15" s="15"/>
      <c r="O15" s="16" t="s">
        <v>48</v>
      </c>
      <c r="P15" s="15"/>
      <c r="Q15" s="153"/>
      <c r="R15" s="195"/>
      <c r="S15" s="17">
        <v>15</v>
      </c>
      <c r="T15" s="18" t="s">
        <v>48</v>
      </c>
      <c r="U15" s="17">
        <v>12</v>
      </c>
      <c r="V15" s="195"/>
      <c r="W15" s="195"/>
      <c r="X15" s="17">
        <v>9</v>
      </c>
      <c r="Y15" s="18" t="s">
        <v>48</v>
      </c>
      <c r="Z15" s="17">
        <v>15</v>
      </c>
      <c r="AA15" s="195"/>
      <c r="AB15" s="195"/>
      <c r="AC15" s="17">
        <v>7</v>
      </c>
      <c r="AD15" s="18" t="s">
        <v>48</v>
      </c>
      <c r="AE15" s="17">
        <v>15</v>
      </c>
      <c r="AF15" s="198"/>
      <c r="AG15" s="21"/>
      <c r="AH15" s="21"/>
      <c r="AI15" s="141"/>
      <c r="AJ15" s="144"/>
      <c r="AK15" s="147"/>
      <c r="AL15" s="150"/>
      <c r="AM15" s="147"/>
      <c r="AN15" s="147"/>
      <c r="AO15" s="147"/>
      <c r="AP15" s="150"/>
      <c r="AQ15" s="147"/>
      <c r="AR15" s="147"/>
      <c r="AS15" s="147"/>
      <c r="AT15" s="150"/>
      <c r="AU15" s="147"/>
      <c r="AV15" s="150"/>
      <c r="AW15" s="150"/>
      <c r="AX15" s="159"/>
      <c r="AY15" s="162"/>
    </row>
    <row r="16" spans="2:51" ht="21.75" customHeight="1">
      <c r="B16" s="167"/>
      <c r="C16" s="201"/>
      <c r="D16" s="22">
        <f>P8</f>
        <v>17</v>
      </c>
      <c r="E16" s="18" t="s">
        <v>46</v>
      </c>
      <c r="F16" s="22">
        <f>N8</f>
        <v>15</v>
      </c>
      <c r="G16" s="202"/>
      <c r="H16" s="173"/>
      <c r="I16" s="19">
        <f>P12</f>
        <v>0</v>
      </c>
      <c r="J16" s="20" t="s">
        <v>48</v>
      </c>
      <c r="K16" s="19">
        <f>N12</f>
        <v>0</v>
      </c>
      <c r="L16" s="173"/>
      <c r="M16" s="203"/>
      <c r="N16" s="15"/>
      <c r="O16" s="16" t="s">
        <v>46</v>
      </c>
      <c r="P16" s="15"/>
      <c r="Q16" s="203"/>
      <c r="R16" s="196"/>
      <c r="S16" s="17">
        <v>16</v>
      </c>
      <c r="T16" s="18" t="s">
        <v>46</v>
      </c>
      <c r="U16" s="17">
        <v>14</v>
      </c>
      <c r="V16" s="196"/>
      <c r="W16" s="196"/>
      <c r="X16" s="17"/>
      <c r="Y16" s="18" t="s">
        <v>46</v>
      </c>
      <c r="Z16" s="17"/>
      <c r="AA16" s="196"/>
      <c r="AB16" s="196"/>
      <c r="AC16" s="17"/>
      <c r="AD16" s="18" t="s">
        <v>46</v>
      </c>
      <c r="AE16" s="17"/>
      <c r="AF16" s="199"/>
      <c r="AG16" s="21"/>
      <c r="AH16" s="21"/>
      <c r="AI16" s="167"/>
      <c r="AJ16" s="168"/>
      <c r="AK16" s="169"/>
      <c r="AL16" s="170"/>
      <c r="AM16" s="169"/>
      <c r="AN16" s="169"/>
      <c r="AO16" s="169"/>
      <c r="AP16" s="170"/>
      <c r="AQ16" s="169"/>
      <c r="AR16" s="169"/>
      <c r="AS16" s="169"/>
      <c r="AT16" s="170"/>
      <c r="AU16" s="169"/>
      <c r="AV16" s="170"/>
      <c r="AW16" s="170"/>
      <c r="AX16" s="189"/>
      <c r="AY16" s="190"/>
    </row>
    <row r="17" spans="2:51" ht="21.75" customHeight="1">
      <c r="B17" s="140" t="str">
        <f>R3</f>
        <v>６７'ers B</v>
      </c>
      <c r="C17" s="204">
        <f>R5</f>
        <v>0</v>
      </c>
      <c r="D17" s="165"/>
      <c r="E17" s="165"/>
      <c r="F17" s="165"/>
      <c r="G17" s="181"/>
      <c r="H17" s="180">
        <f>R9</f>
        <v>6</v>
      </c>
      <c r="I17" s="178"/>
      <c r="J17" s="178"/>
      <c r="K17" s="178"/>
      <c r="L17" s="179"/>
      <c r="M17" s="180">
        <f>R13</f>
        <v>3</v>
      </c>
      <c r="N17" s="178"/>
      <c r="O17" s="178"/>
      <c r="P17" s="178"/>
      <c r="Q17" s="179"/>
      <c r="R17" s="137"/>
      <c r="S17" s="138"/>
      <c r="T17" s="138"/>
      <c r="U17" s="138"/>
      <c r="V17" s="200"/>
      <c r="W17" s="191">
        <v>9</v>
      </c>
      <c r="X17" s="192"/>
      <c r="Y17" s="192"/>
      <c r="Z17" s="192"/>
      <c r="AA17" s="205"/>
      <c r="AB17" s="191">
        <v>12</v>
      </c>
      <c r="AC17" s="192"/>
      <c r="AD17" s="192"/>
      <c r="AE17" s="192"/>
      <c r="AF17" s="193"/>
      <c r="AG17" s="14"/>
      <c r="AH17" s="14"/>
      <c r="AI17" s="140" t="str">
        <f>B17</f>
        <v>６７'ers B</v>
      </c>
      <c r="AJ17" s="143">
        <f>IF(C18&gt;G18,1,0)+IF(H18&gt;L18,1,0)+IF(M18&gt;Q18,1,0)+IF(R18&gt;V18,1,0)+IF(W18&gt;AA18,1,0)+IF(AB18&gt;AF18,1,0)</f>
        <v>1</v>
      </c>
      <c r="AK17" s="146">
        <f>IF(G18&gt;C18,1,0)+IF(L18&gt;H18,1,0)+IF(Q18&gt;M18,1,0)+IF(V18&gt;R18,1,0)+IF(AA18&gt;W18,1,0)+IF(AF18&gt;AB18,1,0)</f>
        <v>3</v>
      </c>
      <c r="AL17" s="149">
        <f>SUM(AJ17/(AJ17+AK17))</f>
        <v>0.25</v>
      </c>
      <c r="AM17" s="146">
        <f>RANK(AL17,$AL$5:$AL$28,0)</f>
        <v>5</v>
      </c>
      <c r="AN17" s="146">
        <f>SUM(C18+H18+M18+R18+W18+AB18)</f>
        <v>5</v>
      </c>
      <c r="AO17" s="146">
        <f>SUM(G18+L18+Q18+V18+AA18+AF18)</f>
        <v>6</v>
      </c>
      <c r="AP17" s="149">
        <f>SUM(AN17/(AN17+AO17))</f>
        <v>0.45454545454545453</v>
      </c>
      <c r="AQ17" s="146">
        <f>RANK(AP17,$AP$5:$AP$28,0)</f>
        <v>3</v>
      </c>
      <c r="AR17" s="146">
        <f>SUM(D18+D19+D20+I18+I19+I20+N18+N19+N20+S18+S19+S20+X18+X19+X20+AC18+AC19+AC20)</f>
        <v>143</v>
      </c>
      <c r="AS17" s="146">
        <f>SUM(F18+F19+F20+K18+K19+K20+P18+P19+P20+U18+U19+U20+Z18+Z19+Z20+AE18+AE19+AE20)</f>
        <v>152</v>
      </c>
      <c r="AT17" s="149">
        <f>SUM(AR17/(AR17+AS17))</f>
        <v>0.4847457627118644</v>
      </c>
      <c r="AU17" s="146">
        <f>RANK(AT17,$AT$5:$AT$28,0)</f>
        <v>4</v>
      </c>
      <c r="AV17" s="149">
        <f>RANK(AL17,$AL$5:$AL$28,1)+AP17</f>
        <v>1.4545454545454546</v>
      </c>
      <c r="AW17" s="149">
        <f>RANK(AV17,$AV$5:$AV$28,1)+AT17</f>
        <v>2.4847457627118645</v>
      </c>
      <c r="AX17" s="158" t="str">
        <f>$AI$17</f>
        <v>６７'ers B</v>
      </c>
      <c r="AY17" s="161">
        <f>RANK(AW17,$AW$5:$AW$28)</f>
        <v>5</v>
      </c>
    </row>
    <row r="18" spans="2:51" ht="21.75" customHeight="1">
      <c r="B18" s="141"/>
      <c r="C18" s="206">
        <f>IF(D18&gt;F18,1,0)+IF(D19&gt;F19,1,0)+IF(D20&gt;F20,1,0)</f>
        <v>0</v>
      </c>
      <c r="D18" s="19">
        <f>U6</f>
        <v>0</v>
      </c>
      <c r="E18" s="20" t="s">
        <v>48</v>
      </c>
      <c r="F18" s="19">
        <f>S6</f>
        <v>0</v>
      </c>
      <c r="G18" s="171">
        <f>IF(F18&gt;D18,1,0)+IF(F19&gt;D19,1,0)+IF(F20&gt;D20,1,0)</f>
        <v>0</v>
      </c>
      <c r="H18" s="185">
        <f>IF(I18&gt;K18,1,0)+IF(I19&gt;K19,1,0)+IF(I20&gt;K20,1,0)</f>
        <v>1</v>
      </c>
      <c r="I18" s="22">
        <f>U10</f>
        <v>12</v>
      </c>
      <c r="J18" s="18" t="s">
        <v>46</v>
      </c>
      <c r="K18" s="22">
        <f>S10</f>
        <v>15</v>
      </c>
      <c r="L18" s="185">
        <f>IF(K18&gt;I18,1,0)+IF(K19&gt;I19,1,0)+IF(K20&gt;I20,1,0)</f>
        <v>2</v>
      </c>
      <c r="M18" s="185">
        <f>IF(N18&gt;P18,1,0)+IF(N19&gt;P19,1,0)+IF(N20&gt;P20,1,0)</f>
        <v>1</v>
      </c>
      <c r="N18" s="22">
        <f>U14</f>
        <v>15</v>
      </c>
      <c r="O18" s="18" t="s">
        <v>46</v>
      </c>
      <c r="P18" s="22">
        <f>S14</f>
        <v>12</v>
      </c>
      <c r="Q18" s="185">
        <f>IF(P18&gt;N18,1,0)+IF(P19&gt;N19,1,0)+IF(P20&gt;N20,1,0)</f>
        <v>2</v>
      </c>
      <c r="R18" s="152">
        <f>IF(S18&gt;U18,1,0)+IF(S19&gt;U19,1,0)+IF(S20&gt;U20,1,0)</f>
        <v>0</v>
      </c>
      <c r="S18" s="15"/>
      <c r="T18" s="16" t="s">
        <v>48</v>
      </c>
      <c r="U18" s="15"/>
      <c r="V18" s="152">
        <f>IF(U18&gt;S18,1,0)+IF(U19&gt;S19,1,0)+IF(U20&gt;S20,1,0)</f>
        <v>0</v>
      </c>
      <c r="W18" s="194">
        <f>IF(X18&gt;Z18,1,0)+IF(X19&gt;Z19,1,0)+IF(X20&gt;Z20,1,0)</f>
        <v>1</v>
      </c>
      <c r="X18" s="17">
        <v>15</v>
      </c>
      <c r="Y18" s="18" t="s">
        <v>48</v>
      </c>
      <c r="Z18" s="17">
        <v>11</v>
      </c>
      <c r="AA18" s="194">
        <f>IF(Z18&gt;X18,1,0)+IF(Z19&gt;X19,1,0)+IF(Z20&gt;X20,1,0)</f>
        <v>2</v>
      </c>
      <c r="AB18" s="194">
        <f>IF(AC18&gt;AE18,1,0)+IF(AC19&gt;AE19,1,0)+IF(AC20&gt;AE20,1,0)</f>
        <v>2</v>
      </c>
      <c r="AC18" s="17">
        <v>15</v>
      </c>
      <c r="AD18" s="18" t="s">
        <v>48</v>
      </c>
      <c r="AE18" s="17">
        <v>13</v>
      </c>
      <c r="AF18" s="197">
        <f>IF(AE18&gt;AC18,1,0)+IF(AE19&gt;AC19,1,0)+IF(AE20&gt;AC20,1,0)</f>
        <v>0</v>
      </c>
      <c r="AG18" s="21"/>
      <c r="AH18" s="21"/>
      <c r="AI18" s="141"/>
      <c r="AJ18" s="144"/>
      <c r="AK18" s="147"/>
      <c r="AL18" s="150"/>
      <c r="AM18" s="147"/>
      <c r="AN18" s="147"/>
      <c r="AO18" s="147"/>
      <c r="AP18" s="150"/>
      <c r="AQ18" s="147"/>
      <c r="AR18" s="147"/>
      <c r="AS18" s="147"/>
      <c r="AT18" s="150"/>
      <c r="AU18" s="147"/>
      <c r="AV18" s="150"/>
      <c r="AW18" s="150"/>
      <c r="AX18" s="159"/>
      <c r="AY18" s="162"/>
    </row>
    <row r="19" spans="2:51" ht="21.75" customHeight="1">
      <c r="B19" s="141"/>
      <c r="C19" s="207"/>
      <c r="D19" s="19">
        <f>U7</f>
        <v>0</v>
      </c>
      <c r="E19" s="20" t="s">
        <v>48</v>
      </c>
      <c r="F19" s="19">
        <f>S7</f>
        <v>0</v>
      </c>
      <c r="G19" s="172"/>
      <c r="H19" s="186"/>
      <c r="I19" s="22">
        <f>U11</f>
        <v>15</v>
      </c>
      <c r="J19" s="18" t="s">
        <v>46</v>
      </c>
      <c r="K19" s="22">
        <f>S11</f>
        <v>12</v>
      </c>
      <c r="L19" s="186"/>
      <c r="M19" s="186"/>
      <c r="N19" s="22">
        <f>U15</f>
        <v>12</v>
      </c>
      <c r="O19" s="18" t="s">
        <v>48</v>
      </c>
      <c r="P19" s="22">
        <f>S15</f>
        <v>15</v>
      </c>
      <c r="Q19" s="186"/>
      <c r="R19" s="153"/>
      <c r="S19" s="15"/>
      <c r="T19" s="16" t="s">
        <v>48</v>
      </c>
      <c r="U19" s="15"/>
      <c r="V19" s="153"/>
      <c r="W19" s="195"/>
      <c r="X19" s="17">
        <v>8</v>
      </c>
      <c r="Y19" s="18" t="s">
        <v>48</v>
      </c>
      <c r="Z19" s="17">
        <v>15</v>
      </c>
      <c r="AA19" s="195"/>
      <c r="AB19" s="195"/>
      <c r="AC19" s="17">
        <v>15</v>
      </c>
      <c r="AD19" s="18" t="s">
        <v>48</v>
      </c>
      <c r="AE19" s="17">
        <v>13</v>
      </c>
      <c r="AF19" s="198"/>
      <c r="AG19" s="21"/>
      <c r="AH19" s="21"/>
      <c r="AI19" s="141"/>
      <c r="AJ19" s="144"/>
      <c r="AK19" s="147"/>
      <c r="AL19" s="150"/>
      <c r="AM19" s="147"/>
      <c r="AN19" s="147"/>
      <c r="AO19" s="147"/>
      <c r="AP19" s="150"/>
      <c r="AQ19" s="147"/>
      <c r="AR19" s="147"/>
      <c r="AS19" s="147"/>
      <c r="AT19" s="150"/>
      <c r="AU19" s="147"/>
      <c r="AV19" s="150"/>
      <c r="AW19" s="150"/>
      <c r="AX19" s="159"/>
      <c r="AY19" s="162"/>
    </row>
    <row r="20" spans="2:51" ht="21.75" customHeight="1">
      <c r="B20" s="167"/>
      <c r="C20" s="208"/>
      <c r="D20" s="19">
        <f>U8</f>
        <v>0</v>
      </c>
      <c r="E20" s="20" t="s">
        <v>46</v>
      </c>
      <c r="F20" s="19">
        <f>S8</f>
        <v>0</v>
      </c>
      <c r="G20" s="173"/>
      <c r="H20" s="202"/>
      <c r="I20" s="22">
        <f>U12</f>
        <v>10</v>
      </c>
      <c r="J20" s="18" t="s">
        <v>40</v>
      </c>
      <c r="K20" s="22">
        <f>S12</f>
        <v>15</v>
      </c>
      <c r="L20" s="202"/>
      <c r="M20" s="202"/>
      <c r="N20" s="22">
        <f>U16</f>
        <v>14</v>
      </c>
      <c r="O20" s="18" t="s">
        <v>40</v>
      </c>
      <c r="P20" s="22">
        <f>S16</f>
        <v>16</v>
      </c>
      <c r="Q20" s="202"/>
      <c r="R20" s="203"/>
      <c r="S20" s="15"/>
      <c r="T20" s="16" t="s">
        <v>40</v>
      </c>
      <c r="U20" s="15"/>
      <c r="V20" s="203"/>
      <c r="W20" s="196"/>
      <c r="X20" s="17">
        <v>12</v>
      </c>
      <c r="Y20" s="18" t="s">
        <v>40</v>
      </c>
      <c r="Z20" s="17">
        <v>15</v>
      </c>
      <c r="AA20" s="196"/>
      <c r="AB20" s="196"/>
      <c r="AC20" s="17"/>
      <c r="AD20" s="18" t="s">
        <v>40</v>
      </c>
      <c r="AE20" s="17"/>
      <c r="AF20" s="199"/>
      <c r="AG20" s="21"/>
      <c r="AH20" s="21"/>
      <c r="AI20" s="167"/>
      <c r="AJ20" s="168"/>
      <c r="AK20" s="169"/>
      <c r="AL20" s="170"/>
      <c r="AM20" s="169"/>
      <c r="AN20" s="169"/>
      <c r="AO20" s="169"/>
      <c r="AP20" s="170"/>
      <c r="AQ20" s="169"/>
      <c r="AR20" s="169"/>
      <c r="AS20" s="169"/>
      <c r="AT20" s="170"/>
      <c r="AU20" s="169"/>
      <c r="AV20" s="170"/>
      <c r="AW20" s="170"/>
      <c r="AX20" s="189"/>
      <c r="AY20" s="190"/>
    </row>
    <row r="21" spans="2:51" ht="21.75" customHeight="1">
      <c r="B21" s="140" t="str">
        <f>W3</f>
        <v>MSG P</v>
      </c>
      <c r="C21" s="177">
        <f>W5</f>
        <v>4</v>
      </c>
      <c r="D21" s="178"/>
      <c r="E21" s="178"/>
      <c r="F21" s="178"/>
      <c r="G21" s="179"/>
      <c r="H21" s="180">
        <f>W9</f>
        <v>2</v>
      </c>
      <c r="I21" s="178"/>
      <c r="J21" s="178"/>
      <c r="K21" s="178"/>
      <c r="L21" s="179"/>
      <c r="M21" s="180">
        <f>W13</f>
        <v>11</v>
      </c>
      <c r="N21" s="178"/>
      <c r="O21" s="178"/>
      <c r="P21" s="178"/>
      <c r="Q21" s="179"/>
      <c r="R21" s="180">
        <f>W17</f>
        <v>9</v>
      </c>
      <c r="S21" s="178"/>
      <c r="T21" s="178"/>
      <c r="U21" s="178"/>
      <c r="V21" s="179"/>
      <c r="W21" s="137"/>
      <c r="X21" s="138"/>
      <c r="Y21" s="138"/>
      <c r="Z21" s="138"/>
      <c r="AA21" s="200"/>
      <c r="AB21" s="164">
        <v>0</v>
      </c>
      <c r="AC21" s="165"/>
      <c r="AD21" s="165"/>
      <c r="AE21" s="165"/>
      <c r="AF21" s="166"/>
      <c r="AG21" s="14"/>
      <c r="AH21" s="14"/>
      <c r="AI21" s="140" t="str">
        <f>B21</f>
        <v>MSG P</v>
      </c>
      <c r="AJ21" s="143">
        <f>IF(C22&gt;G22,1,0)+IF(H22&gt;L22,1,0)+IF(M22&gt;Q22,1,0)+IF(R22&gt;V22,1,0)+IF(W22&gt;AA22,1,0)+IF(AB22&gt;AF22,1,0)</f>
        <v>3</v>
      </c>
      <c r="AK21" s="146">
        <f>IF(G22&gt;C22,1,0)+IF(L22&gt;H22,1,0)+IF(Q22&gt;M22,1,0)+IF(V22&gt;R22,1,0)+IF(AA22&gt;W22,1,0)+IF(AF22&gt;AB22,1,0)</f>
        <v>1</v>
      </c>
      <c r="AL21" s="149">
        <f>SUM(AJ21/(AJ21+AK21))</f>
        <v>0.75</v>
      </c>
      <c r="AM21" s="146">
        <f>RANK(AL21,$AL$5:$AL$28,0)</f>
        <v>1</v>
      </c>
      <c r="AN21" s="146">
        <f>SUM(C22+H22+M22+R22+W22+AB22)</f>
        <v>7</v>
      </c>
      <c r="AO21" s="146">
        <f>SUM(G22+L22+Q22+V22+AA22+AF22)</f>
        <v>3</v>
      </c>
      <c r="AP21" s="149">
        <f>SUM(AN21/(AN21+AO21))</f>
        <v>0.7</v>
      </c>
      <c r="AQ21" s="146">
        <f>RANK(AP21,$AP$5:$AP$28,0)</f>
        <v>1</v>
      </c>
      <c r="AR21" s="146">
        <f>SUM(D22+D23+D24+I22+I23+I24+N22+N23+N24+S22+S23+S24+X22+X23+X24+AC22+AC23+AC24)</f>
        <v>131</v>
      </c>
      <c r="AS21" s="146">
        <f>SUM(F22+F23+F24+K22+K23+K24+P22+P23+P24+U22+U23+U24+Z22+Z23+Z24+AE22+AE23+AE24)</f>
        <v>122</v>
      </c>
      <c r="AT21" s="149">
        <f>SUM(AR21/(AR21+AS21))</f>
        <v>0.5177865612648221</v>
      </c>
      <c r="AU21" s="146">
        <f>RANK(AT21,$AT$5:$AT$28,0)</f>
        <v>3</v>
      </c>
      <c r="AV21" s="149">
        <f>RANK(AL21,$AL$5:$AL$28,1)+AP21</f>
        <v>5.7</v>
      </c>
      <c r="AW21" s="149">
        <f>RANK(AV21,$AV$5:$AV$28,1)+AT21</f>
        <v>6.517786561264822</v>
      </c>
      <c r="AX21" s="158" t="str">
        <f>$AI$21</f>
        <v>MSG P</v>
      </c>
      <c r="AY21" s="161">
        <f>RANK(AW21,$AW$5:$AW$28)</f>
        <v>1</v>
      </c>
    </row>
    <row r="22" spans="2:51" ht="21.75" customHeight="1">
      <c r="B22" s="141"/>
      <c r="C22" s="182">
        <f>IF(D22&gt;F22,1,0)+IF(D23&gt;F23,1,0)+IF(D24&gt;F24,1,0)</f>
        <v>1</v>
      </c>
      <c r="D22" s="22">
        <f>Z6</f>
        <v>15</v>
      </c>
      <c r="E22" s="18" t="s">
        <v>40</v>
      </c>
      <c r="F22" s="22">
        <f>X6</f>
        <v>13</v>
      </c>
      <c r="G22" s="185">
        <f>IF(F22&gt;D22,1,0)+IF(F23&gt;D23,1,0)+IF(F24&gt;D24,1,0)</f>
        <v>2</v>
      </c>
      <c r="H22" s="185">
        <f>IF(I22&gt;K22,1,0)+IF(I23&gt;K23,1,0)+IF(I24&gt;K24,1,0)</f>
        <v>2</v>
      </c>
      <c r="I22" s="22">
        <f>Z10</f>
        <v>15</v>
      </c>
      <c r="J22" s="18" t="s">
        <v>40</v>
      </c>
      <c r="K22" s="22">
        <f>X10</f>
        <v>10</v>
      </c>
      <c r="L22" s="185">
        <f>IF(K22&gt;I22,1,0)+IF(K23&gt;I23,1,0)+IF(K24&gt;I24,1,0)</f>
        <v>0</v>
      </c>
      <c r="M22" s="185">
        <f>IF(N22&gt;P22,1,0)+IF(N23&gt;P23,1,0)+IF(N24&gt;P24,1,0)</f>
        <v>2</v>
      </c>
      <c r="N22" s="22">
        <f>Z14</f>
        <v>15</v>
      </c>
      <c r="O22" s="18" t="s">
        <v>40</v>
      </c>
      <c r="P22" s="22">
        <f>X14</f>
        <v>13</v>
      </c>
      <c r="Q22" s="185">
        <f>IF(P22&gt;N22,1,0)+IF(P23&gt;N23,1,0)+IF(P24&gt;N24,1,0)</f>
        <v>0</v>
      </c>
      <c r="R22" s="185">
        <f>IF(S22&gt;U22,1,0)+IF(S23&gt;U23,1,0)+IF(S24&gt;U24,1,0)</f>
        <v>2</v>
      </c>
      <c r="S22" s="22">
        <f>Z18</f>
        <v>11</v>
      </c>
      <c r="T22" s="18" t="s">
        <v>40</v>
      </c>
      <c r="U22" s="22">
        <f>X18</f>
        <v>15</v>
      </c>
      <c r="V22" s="185">
        <f>IF(U22&gt;S22,1,0)+IF(U23&gt;S23,1,0)+IF(U24&gt;S24,1,0)</f>
        <v>1</v>
      </c>
      <c r="W22" s="152">
        <f>IF(X22&gt;Z22,1,0)+IF(X23&gt;Z23,1,0)+IF(X24&gt;Z24,1,0)</f>
        <v>0</v>
      </c>
      <c r="X22" s="15"/>
      <c r="Y22" s="16" t="s">
        <v>40</v>
      </c>
      <c r="Z22" s="15"/>
      <c r="AA22" s="152">
        <f>IF(Z22&gt;X22,1,0)+IF(Z23&gt;X23,1,0)+IF(Z24&gt;X24,1,0)</f>
        <v>0</v>
      </c>
      <c r="AB22" s="171">
        <f>IF(AC22&gt;AE22,1,0)+IF(AC23&gt;AE23,1,0)+IF(AC24&gt;AE24,1,0)</f>
        <v>0</v>
      </c>
      <c r="AC22" s="19"/>
      <c r="AD22" s="20" t="s">
        <v>40</v>
      </c>
      <c r="AE22" s="19"/>
      <c r="AF22" s="174">
        <f>IF(AE22&gt;AC22,1,0)+IF(AE23&gt;AC23,1,0)+IF(AE24&gt;AC24,1,0)</f>
        <v>0</v>
      </c>
      <c r="AG22" s="21"/>
      <c r="AH22" s="21"/>
      <c r="AI22" s="141"/>
      <c r="AJ22" s="144"/>
      <c r="AK22" s="147"/>
      <c r="AL22" s="150"/>
      <c r="AM22" s="147"/>
      <c r="AN22" s="147"/>
      <c r="AO22" s="147"/>
      <c r="AP22" s="150"/>
      <c r="AQ22" s="147"/>
      <c r="AR22" s="147"/>
      <c r="AS22" s="147"/>
      <c r="AT22" s="150"/>
      <c r="AU22" s="147"/>
      <c r="AV22" s="150"/>
      <c r="AW22" s="150"/>
      <c r="AX22" s="159"/>
      <c r="AY22" s="162"/>
    </row>
    <row r="23" spans="2:51" ht="21.75" customHeight="1">
      <c r="B23" s="141"/>
      <c r="C23" s="183"/>
      <c r="D23" s="22">
        <f>Z7</f>
        <v>7</v>
      </c>
      <c r="E23" s="18" t="s">
        <v>40</v>
      </c>
      <c r="F23" s="22">
        <f>X7</f>
        <v>15</v>
      </c>
      <c r="G23" s="186"/>
      <c r="H23" s="186"/>
      <c r="I23" s="22">
        <f>Z11</f>
        <v>15</v>
      </c>
      <c r="J23" s="18" t="s">
        <v>40</v>
      </c>
      <c r="K23" s="22">
        <f>X11</f>
        <v>12</v>
      </c>
      <c r="L23" s="186"/>
      <c r="M23" s="186"/>
      <c r="N23" s="22">
        <f>Z15</f>
        <v>15</v>
      </c>
      <c r="O23" s="18" t="s">
        <v>40</v>
      </c>
      <c r="P23" s="22">
        <f>X15</f>
        <v>9</v>
      </c>
      <c r="Q23" s="186"/>
      <c r="R23" s="186"/>
      <c r="S23" s="22">
        <f>Z19</f>
        <v>15</v>
      </c>
      <c r="T23" s="18" t="s">
        <v>40</v>
      </c>
      <c r="U23" s="22">
        <f>X19</f>
        <v>8</v>
      </c>
      <c r="V23" s="186"/>
      <c r="W23" s="153"/>
      <c r="X23" s="15"/>
      <c r="Y23" s="16" t="s">
        <v>40</v>
      </c>
      <c r="Z23" s="15"/>
      <c r="AA23" s="153"/>
      <c r="AB23" s="172"/>
      <c r="AC23" s="19"/>
      <c r="AD23" s="20" t="s">
        <v>40</v>
      </c>
      <c r="AE23" s="19"/>
      <c r="AF23" s="175"/>
      <c r="AG23" s="21"/>
      <c r="AH23" s="21"/>
      <c r="AI23" s="141"/>
      <c r="AJ23" s="144"/>
      <c r="AK23" s="147"/>
      <c r="AL23" s="150"/>
      <c r="AM23" s="147"/>
      <c r="AN23" s="147"/>
      <c r="AO23" s="147"/>
      <c r="AP23" s="150"/>
      <c r="AQ23" s="147"/>
      <c r="AR23" s="147"/>
      <c r="AS23" s="147"/>
      <c r="AT23" s="150"/>
      <c r="AU23" s="147"/>
      <c r="AV23" s="150"/>
      <c r="AW23" s="150"/>
      <c r="AX23" s="159"/>
      <c r="AY23" s="162"/>
    </row>
    <row r="24" spans="2:51" ht="21.75" customHeight="1">
      <c r="B24" s="167"/>
      <c r="C24" s="201"/>
      <c r="D24" s="22">
        <f>Z8</f>
        <v>8</v>
      </c>
      <c r="E24" s="18" t="s">
        <v>40</v>
      </c>
      <c r="F24" s="22">
        <f>X8</f>
        <v>15</v>
      </c>
      <c r="G24" s="202"/>
      <c r="H24" s="202"/>
      <c r="I24" s="22">
        <f>Z12</f>
        <v>0</v>
      </c>
      <c r="J24" s="18" t="s">
        <v>40</v>
      </c>
      <c r="K24" s="22">
        <f>X12</f>
        <v>0</v>
      </c>
      <c r="L24" s="202"/>
      <c r="M24" s="202"/>
      <c r="N24" s="22">
        <f>Z16</f>
        <v>0</v>
      </c>
      <c r="O24" s="18" t="s">
        <v>40</v>
      </c>
      <c r="P24" s="22">
        <f>X16</f>
        <v>0</v>
      </c>
      <c r="Q24" s="202"/>
      <c r="R24" s="202"/>
      <c r="S24" s="22">
        <f>Z20</f>
        <v>15</v>
      </c>
      <c r="T24" s="18" t="s">
        <v>40</v>
      </c>
      <c r="U24" s="22">
        <f>X20</f>
        <v>12</v>
      </c>
      <c r="V24" s="202"/>
      <c r="W24" s="203"/>
      <c r="X24" s="15"/>
      <c r="Y24" s="16" t="s">
        <v>40</v>
      </c>
      <c r="Z24" s="15"/>
      <c r="AA24" s="203"/>
      <c r="AB24" s="173"/>
      <c r="AC24" s="19"/>
      <c r="AD24" s="20" t="s">
        <v>40</v>
      </c>
      <c r="AE24" s="19"/>
      <c r="AF24" s="176"/>
      <c r="AG24" s="21"/>
      <c r="AH24" s="21"/>
      <c r="AI24" s="167"/>
      <c r="AJ24" s="168"/>
      <c r="AK24" s="169"/>
      <c r="AL24" s="170"/>
      <c r="AM24" s="169"/>
      <c r="AN24" s="169"/>
      <c r="AO24" s="169"/>
      <c r="AP24" s="170"/>
      <c r="AQ24" s="169"/>
      <c r="AR24" s="169"/>
      <c r="AS24" s="169"/>
      <c r="AT24" s="170"/>
      <c r="AU24" s="169"/>
      <c r="AV24" s="170"/>
      <c r="AW24" s="170"/>
      <c r="AX24" s="189"/>
      <c r="AY24" s="190"/>
    </row>
    <row r="25" spans="2:51" ht="21.75" customHeight="1">
      <c r="B25" s="140" t="str">
        <f>AB3</f>
        <v>サンライズ F</v>
      </c>
      <c r="C25" s="177">
        <f>AB5</f>
        <v>1</v>
      </c>
      <c r="D25" s="178"/>
      <c r="E25" s="178"/>
      <c r="F25" s="178"/>
      <c r="G25" s="179"/>
      <c r="H25" s="180">
        <f>AB9</f>
        <v>8</v>
      </c>
      <c r="I25" s="178"/>
      <c r="J25" s="178"/>
      <c r="K25" s="178"/>
      <c r="L25" s="179"/>
      <c r="M25" s="180">
        <f>AB13</f>
        <v>5</v>
      </c>
      <c r="N25" s="178"/>
      <c r="O25" s="178"/>
      <c r="P25" s="178"/>
      <c r="Q25" s="179"/>
      <c r="R25" s="180">
        <f>AB17</f>
        <v>12</v>
      </c>
      <c r="S25" s="178"/>
      <c r="T25" s="178"/>
      <c r="U25" s="178"/>
      <c r="V25" s="179"/>
      <c r="W25" s="164">
        <f>AB21</f>
        <v>0</v>
      </c>
      <c r="X25" s="165"/>
      <c r="Y25" s="165"/>
      <c r="Z25" s="165"/>
      <c r="AA25" s="181"/>
      <c r="AB25" s="137"/>
      <c r="AC25" s="138"/>
      <c r="AD25" s="138"/>
      <c r="AE25" s="138"/>
      <c r="AF25" s="139"/>
      <c r="AG25" s="14"/>
      <c r="AH25" s="14"/>
      <c r="AI25" s="140" t="str">
        <f>B25</f>
        <v>サンライズ F</v>
      </c>
      <c r="AJ25" s="143">
        <f>IF(C26&gt;G26,1,0)+IF(H26&gt;L26,1,0)+IF(M26&gt;Q26,1,0)+IF(R26&gt;V26,1,0)+IF(W26&gt;AA26,1,0)+IF(AB26&gt;AF26,1,0)</f>
        <v>3</v>
      </c>
      <c r="AK25" s="146">
        <f>IF(G26&gt;C26,1,0)+IF(L26&gt;H26,1,0)+IF(Q26&gt;M26,1,0)+IF(V26&gt;R26,1,0)+IF(AA26&gt;W26,1,0)+IF(AF26&gt;AB26,1,0)</f>
        <v>1</v>
      </c>
      <c r="AL25" s="149">
        <f>SUM(AJ25/(AJ25+AK25))</f>
        <v>0.75</v>
      </c>
      <c r="AM25" s="146">
        <f>RANK(AL25,$AL$5:$AL$28,0)</f>
        <v>1</v>
      </c>
      <c r="AN25" s="146">
        <f>SUM(C26+H26+M26+R26+W26+AB26)</f>
        <v>6</v>
      </c>
      <c r="AO25" s="146">
        <f>SUM(G26+L26+Q26+V26+AA26+AF26)</f>
        <v>3</v>
      </c>
      <c r="AP25" s="149">
        <f>SUM(AN25/(AN25+AO25))</f>
        <v>0.6666666666666666</v>
      </c>
      <c r="AQ25" s="146">
        <f>RANK(AP25,$AP$5:$AP$28,0)</f>
        <v>2</v>
      </c>
      <c r="AR25" s="146">
        <f>SUM(D26+D27+D28+I26+I27+I28+N26+N27+N28+S26+S27+S28+X26+X27+X28+AC26+AC27+AC28)</f>
        <v>128</v>
      </c>
      <c r="AS25" s="146">
        <f>SUM(F26+F27+F28+K26+K27+K28+P26+P27+P28+U26+U27+U28+Z26+Z27+Z28+AE26+AE27+AE28)</f>
        <v>104</v>
      </c>
      <c r="AT25" s="149">
        <f>SUM(AR25/(AR25+AS25))</f>
        <v>0.5517241379310345</v>
      </c>
      <c r="AU25" s="146">
        <f>RANK(AT25,$AT$5:$AT$28,0)</f>
        <v>1</v>
      </c>
      <c r="AV25" s="149">
        <f>RANK(AL25,$AL$5:$AL$28,1)+AP25</f>
        <v>5.666666666666667</v>
      </c>
      <c r="AW25" s="149">
        <f>RANK(AV25,$AV$5:$AV$28,1)+AT25</f>
        <v>5.551724137931035</v>
      </c>
      <c r="AX25" s="158" t="str">
        <f>$AI$25</f>
        <v>サンライズ F</v>
      </c>
      <c r="AY25" s="161">
        <f>RANK(AW25,$AW$5:$AW$28)</f>
        <v>2</v>
      </c>
    </row>
    <row r="26" spans="2:51" ht="21.75" customHeight="1">
      <c r="B26" s="141"/>
      <c r="C26" s="182">
        <f>IF(D26&gt;F26,1,0)+IF(D27&gt;F27,1,0)+IF(D28&gt;F28,1,0)</f>
        <v>2</v>
      </c>
      <c r="D26" s="22">
        <f>AE6</f>
        <v>15</v>
      </c>
      <c r="E26" s="18" t="s">
        <v>40</v>
      </c>
      <c r="F26" s="22">
        <f>AC6</f>
        <v>12</v>
      </c>
      <c r="G26" s="185">
        <f>IF(F26&gt;D26,1,0)+IF(F27&gt;D27,1,0)+IF(F28&gt;D28,1,0)</f>
        <v>0</v>
      </c>
      <c r="H26" s="185">
        <f>IF(I26&gt;K26,1,0)+IF(I27&gt;K27,1,0)+IF(I28&gt;K28,1,0)</f>
        <v>2</v>
      </c>
      <c r="I26" s="22">
        <f>AE10</f>
        <v>12</v>
      </c>
      <c r="J26" s="18" t="s">
        <v>40</v>
      </c>
      <c r="K26" s="22">
        <f>AC10</f>
        <v>15</v>
      </c>
      <c r="L26" s="185">
        <f>IF(K26&gt;I26,1,0)+IF(K27&gt;I27,1,0)+IF(K28&gt;I28,1,0)</f>
        <v>1</v>
      </c>
      <c r="M26" s="185">
        <f>IF(N26&gt;P26,1,0)+IF(N27&gt;P27,1,0)+IF(N28&gt;P28,1,0)</f>
        <v>2</v>
      </c>
      <c r="N26" s="22">
        <f>AE14</f>
        <v>15</v>
      </c>
      <c r="O26" s="18" t="s">
        <v>40</v>
      </c>
      <c r="P26" s="22">
        <f>AC14</f>
        <v>12</v>
      </c>
      <c r="Q26" s="185">
        <f>IF(P26&gt;N26,1,0)+IF(P27&gt;N27,1,0)+IF(P28&gt;N28,1,0)</f>
        <v>0</v>
      </c>
      <c r="R26" s="185">
        <f>IF(S26&gt;U26,1,0)+IF(S27&gt;U27,1,0)+IF(S28&gt;U28,1,0)</f>
        <v>0</v>
      </c>
      <c r="S26" s="22">
        <f>AE18</f>
        <v>13</v>
      </c>
      <c r="T26" s="18" t="s">
        <v>40</v>
      </c>
      <c r="U26" s="22">
        <f>AC18</f>
        <v>15</v>
      </c>
      <c r="V26" s="185">
        <f>IF(U26&gt;S26,1,0)+IF(U27&gt;S27,1,0)+IF(U28&gt;S28,1,0)</f>
        <v>2</v>
      </c>
      <c r="W26" s="171">
        <f>IF(X26&gt;Z26,1,0)+IF(X27&gt;Z27,1,0)+IF(X28&gt;Z28,1,0)</f>
        <v>0</v>
      </c>
      <c r="X26" s="19">
        <f>AE22</f>
        <v>0</v>
      </c>
      <c r="Y26" s="20" t="s">
        <v>40</v>
      </c>
      <c r="Z26" s="19">
        <f>AC22</f>
        <v>0</v>
      </c>
      <c r="AA26" s="171">
        <f>IF(Z26&gt;X26,1,0)+IF(Z27&gt;X27,1,0)+IF(Z28&gt;X28,1,0)</f>
        <v>0</v>
      </c>
      <c r="AB26" s="152">
        <f>IF(AC26&gt;AE26,1,0)+IF(AC27&gt;AE27,1,0)+IF(AC28&gt;AE28,1,0)</f>
        <v>0</v>
      </c>
      <c r="AC26" s="15"/>
      <c r="AD26" s="16" t="s">
        <v>40</v>
      </c>
      <c r="AE26" s="15"/>
      <c r="AF26" s="155">
        <f>IF(AE26&gt;AC26,1,0)+IF(AE27&gt;AC27,1,0)+IF(AE28&gt;AC28,1,0)</f>
        <v>0</v>
      </c>
      <c r="AG26" s="21"/>
      <c r="AH26" s="21"/>
      <c r="AI26" s="141"/>
      <c r="AJ26" s="144"/>
      <c r="AK26" s="147"/>
      <c r="AL26" s="150"/>
      <c r="AM26" s="147"/>
      <c r="AN26" s="147"/>
      <c r="AO26" s="147"/>
      <c r="AP26" s="150"/>
      <c r="AQ26" s="147"/>
      <c r="AR26" s="147"/>
      <c r="AS26" s="147"/>
      <c r="AT26" s="150"/>
      <c r="AU26" s="147"/>
      <c r="AV26" s="150"/>
      <c r="AW26" s="150"/>
      <c r="AX26" s="159"/>
      <c r="AY26" s="162"/>
    </row>
    <row r="27" spans="2:51" ht="21.75" customHeight="1">
      <c r="B27" s="141"/>
      <c r="C27" s="183"/>
      <c r="D27" s="22">
        <f>AE7</f>
        <v>15</v>
      </c>
      <c r="E27" s="18" t="s">
        <v>40</v>
      </c>
      <c r="F27" s="22">
        <f>AC7</f>
        <v>12</v>
      </c>
      <c r="G27" s="186"/>
      <c r="H27" s="186"/>
      <c r="I27" s="22">
        <f>AE11</f>
        <v>15</v>
      </c>
      <c r="J27" s="18" t="s">
        <v>40</v>
      </c>
      <c r="K27" s="22">
        <f>AC11</f>
        <v>9</v>
      </c>
      <c r="L27" s="186"/>
      <c r="M27" s="186"/>
      <c r="N27" s="22">
        <f>AE15</f>
        <v>15</v>
      </c>
      <c r="O27" s="18" t="s">
        <v>40</v>
      </c>
      <c r="P27" s="22">
        <f>AC15</f>
        <v>7</v>
      </c>
      <c r="Q27" s="186"/>
      <c r="R27" s="186"/>
      <c r="S27" s="22">
        <f>AE19</f>
        <v>13</v>
      </c>
      <c r="T27" s="18" t="s">
        <v>40</v>
      </c>
      <c r="U27" s="22">
        <f>AC19</f>
        <v>15</v>
      </c>
      <c r="V27" s="186"/>
      <c r="W27" s="172"/>
      <c r="X27" s="19">
        <f>AE23</f>
        <v>0</v>
      </c>
      <c r="Y27" s="20" t="s">
        <v>40</v>
      </c>
      <c r="Z27" s="19">
        <f>AC23</f>
        <v>0</v>
      </c>
      <c r="AA27" s="172"/>
      <c r="AB27" s="153"/>
      <c r="AC27" s="15"/>
      <c r="AD27" s="16" t="s">
        <v>40</v>
      </c>
      <c r="AE27" s="15"/>
      <c r="AF27" s="156"/>
      <c r="AG27" s="21"/>
      <c r="AH27" s="21"/>
      <c r="AI27" s="141"/>
      <c r="AJ27" s="144"/>
      <c r="AK27" s="147"/>
      <c r="AL27" s="150"/>
      <c r="AM27" s="147"/>
      <c r="AN27" s="147"/>
      <c r="AO27" s="147"/>
      <c r="AP27" s="150"/>
      <c r="AQ27" s="147"/>
      <c r="AR27" s="147"/>
      <c r="AS27" s="147"/>
      <c r="AT27" s="150"/>
      <c r="AU27" s="147"/>
      <c r="AV27" s="150"/>
      <c r="AW27" s="150"/>
      <c r="AX27" s="159"/>
      <c r="AY27" s="162"/>
    </row>
    <row r="28" spans="2:51" ht="21.75" customHeight="1" thickBot="1">
      <c r="B28" s="142"/>
      <c r="C28" s="184"/>
      <c r="D28" s="23">
        <f>AE8</f>
        <v>0</v>
      </c>
      <c r="E28" s="24" t="s">
        <v>40</v>
      </c>
      <c r="F28" s="23">
        <f>AC8</f>
        <v>0</v>
      </c>
      <c r="G28" s="187"/>
      <c r="H28" s="187"/>
      <c r="I28" s="23">
        <f>AE12</f>
        <v>15</v>
      </c>
      <c r="J28" s="24" t="s">
        <v>40</v>
      </c>
      <c r="K28" s="23">
        <f>AC12</f>
        <v>7</v>
      </c>
      <c r="L28" s="187"/>
      <c r="M28" s="187"/>
      <c r="N28" s="23">
        <f>AE16</f>
        <v>0</v>
      </c>
      <c r="O28" s="24" t="s">
        <v>40</v>
      </c>
      <c r="P28" s="23">
        <f>AC16</f>
        <v>0</v>
      </c>
      <c r="Q28" s="187"/>
      <c r="R28" s="187"/>
      <c r="S28" s="23">
        <f>AE20</f>
        <v>0</v>
      </c>
      <c r="T28" s="24" t="s">
        <v>40</v>
      </c>
      <c r="U28" s="23">
        <f>AC20</f>
        <v>0</v>
      </c>
      <c r="V28" s="187"/>
      <c r="W28" s="188"/>
      <c r="X28" s="25">
        <f>AE24</f>
        <v>0</v>
      </c>
      <c r="Y28" s="26" t="s">
        <v>40</v>
      </c>
      <c r="Z28" s="25">
        <f>AC24</f>
        <v>0</v>
      </c>
      <c r="AA28" s="188"/>
      <c r="AB28" s="154"/>
      <c r="AC28" s="27"/>
      <c r="AD28" s="28" t="s">
        <v>40</v>
      </c>
      <c r="AE28" s="27"/>
      <c r="AF28" s="157"/>
      <c r="AG28" s="29"/>
      <c r="AH28" s="30"/>
      <c r="AI28" s="142"/>
      <c r="AJ28" s="145"/>
      <c r="AK28" s="148"/>
      <c r="AL28" s="151"/>
      <c r="AM28" s="148"/>
      <c r="AN28" s="148"/>
      <c r="AO28" s="148"/>
      <c r="AP28" s="151"/>
      <c r="AQ28" s="148"/>
      <c r="AR28" s="148"/>
      <c r="AS28" s="148"/>
      <c r="AT28" s="151"/>
      <c r="AU28" s="148"/>
      <c r="AV28" s="151"/>
      <c r="AW28" s="151"/>
      <c r="AX28" s="160"/>
      <c r="AY28" s="163"/>
    </row>
    <row r="29" ht="24.75" customHeight="1"/>
    <row r="30" ht="24.75" customHeight="1"/>
    <row r="31" ht="24.75" customHeight="1"/>
    <row r="32" ht="24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4.75" customHeight="1"/>
    <row r="58" ht="24.75" customHeight="1"/>
    <row r="59" ht="24.75" customHeight="1"/>
    <row r="60" ht="24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spans="2:51" ht="24.75" customHeight="1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2"/>
      <c r="AH85" s="32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</row>
    <row r="86" spans="2:51" ht="24.75" customHeight="1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</row>
    <row r="87" spans="2:51" ht="24.7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4"/>
      <c r="AJ87" s="36"/>
      <c r="AK87" s="36"/>
      <c r="AL87" s="36"/>
      <c r="AM87" s="37"/>
      <c r="AN87" s="36"/>
      <c r="AO87" s="36"/>
      <c r="AP87" s="36"/>
      <c r="AQ87" s="37"/>
      <c r="AR87" s="36"/>
      <c r="AS87" s="36"/>
      <c r="AT87" s="36"/>
      <c r="AU87" s="37"/>
      <c r="AV87" s="36"/>
      <c r="AW87" s="36"/>
      <c r="AX87" s="36"/>
      <c r="AY87" s="38"/>
    </row>
    <row r="88" spans="2:51" ht="24.75" customHeight="1"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4"/>
      <c r="AJ88" s="36"/>
      <c r="AK88" s="36"/>
      <c r="AL88" s="36"/>
      <c r="AM88" s="37"/>
      <c r="AN88" s="36"/>
      <c r="AO88" s="36"/>
      <c r="AP88" s="36"/>
      <c r="AQ88" s="37"/>
      <c r="AR88" s="36"/>
      <c r="AS88" s="36"/>
      <c r="AT88" s="36"/>
      <c r="AU88" s="37"/>
      <c r="AV88" s="36"/>
      <c r="AW88" s="36"/>
      <c r="AX88" s="36"/>
      <c r="AY88" s="38"/>
    </row>
    <row r="89" spans="2:51" ht="21.75" customHeight="1">
      <c r="B89" s="35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40"/>
      <c r="AJ89" s="41"/>
      <c r="AK89" s="41"/>
      <c r="AL89" s="42"/>
      <c r="AM89" s="41"/>
      <c r="AN89" s="41"/>
      <c r="AO89" s="41"/>
      <c r="AP89" s="42"/>
      <c r="AQ89" s="41"/>
      <c r="AR89" s="41"/>
      <c r="AS89" s="41"/>
      <c r="AT89" s="42"/>
      <c r="AU89" s="41"/>
      <c r="AV89" s="42"/>
      <c r="AW89" s="42"/>
      <c r="AX89" s="42"/>
      <c r="AY89" s="43"/>
    </row>
    <row r="90" spans="2:51" ht="21.75" customHeight="1">
      <c r="B90" s="35"/>
      <c r="C90" s="40"/>
      <c r="D90" s="41"/>
      <c r="E90" s="40"/>
      <c r="F90" s="41"/>
      <c r="G90" s="40"/>
      <c r="H90" s="40"/>
      <c r="I90" s="41"/>
      <c r="J90" s="40"/>
      <c r="K90" s="41"/>
      <c r="L90" s="40"/>
      <c r="M90" s="40"/>
      <c r="N90" s="41"/>
      <c r="O90" s="40"/>
      <c r="P90" s="41"/>
      <c r="Q90" s="40"/>
      <c r="R90" s="40"/>
      <c r="S90" s="41"/>
      <c r="T90" s="40"/>
      <c r="U90" s="41"/>
      <c r="V90" s="40"/>
      <c r="W90" s="40"/>
      <c r="X90" s="41"/>
      <c r="Y90" s="40"/>
      <c r="Z90" s="41"/>
      <c r="AA90" s="40"/>
      <c r="AB90" s="40"/>
      <c r="AC90" s="41"/>
      <c r="AD90" s="40"/>
      <c r="AE90" s="41"/>
      <c r="AF90" s="40"/>
      <c r="AG90" s="40"/>
      <c r="AH90" s="40"/>
      <c r="AI90" s="40"/>
      <c r="AJ90" s="41"/>
      <c r="AK90" s="41"/>
      <c r="AL90" s="42"/>
      <c r="AM90" s="41"/>
      <c r="AN90" s="41"/>
      <c r="AO90" s="41"/>
      <c r="AP90" s="42"/>
      <c r="AQ90" s="41"/>
      <c r="AR90" s="41"/>
      <c r="AS90" s="41"/>
      <c r="AT90" s="42"/>
      <c r="AU90" s="41"/>
      <c r="AV90" s="41"/>
      <c r="AW90" s="41"/>
      <c r="AX90" s="41"/>
      <c r="AY90" s="43"/>
    </row>
    <row r="91" spans="2:51" ht="21.75" customHeight="1">
      <c r="B91" s="35"/>
      <c r="C91" s="40"/>
      <c r="D91" s="41"/>
      <c r="E91" s="40"/>
      <c r="F91" s="41"/>
      <c r="G91" s="40"/>
      <c r="H91" s="40"/>
      <c r="I91" s="41"/>
      <c r="J91" s="40"/>
      <c r="K91" s="41"/>
      <c r="L91" s="40"/>
      <c r="M91" s="40"/>
      <c r="N91" s="41"/>
      <c r="O91" s="40"/>
      <c r="P91" s="41"/>
      <c r="Q91" s="40"/>
      <c r="R91" s="40"/>
      <c r="S91" s="41"/>
      <c r="T91" s="40"/>
      <c r="U91" s="41"/>
      <c r="V91" s="40"/>
      <c r="W91" s="40"/>
      <c r="X91" s="41"/>
      <c r="Y91" s="40"/>
      <c r="Z91" s="41"/>
      <c r="AA91" s="40"/>
      <c r="AB91" s="40"/>
      <c r="AC91" s="41"/>
      <c r="AD91" s="40"/>
      <c r="AE91" s="41"/>
      <c r="AF91" s="40"/>
      <c r="AG91" s="40"/>
      <c r="AH91" s="40"/>
      <c r="AI91" s="40"/>
      <c r="AJ91" s="41"/>
      <c r="AK91" s="41"/>
      <c r="AL91" s="42"/>
      <c r="AM91" s="41"/>
      <c r="AN91" s="41"/>
      <c r="AO91" s="41"/>
      <c r="AP91" s="42"/>
      <c r="AQ91" s="41"/>
      <c r="AR91" s="41"/>
      <c r="AS91" s="41"/>
      <c r="AT91" s="42"/>
      <c r="AU91" s="41"/>
      <c r="AV91" s="41"/>
      <c r="AW91" s="41"/>
      <c r="AX91" s="41"/>
      <c r="AY91" s="43"/>
    </row>
    <row r="92" spans="2:51" ht="21.75" customHeight="1">
      <c r="B92" s="35"/>
      <c r="C92" s="40"/>
      <c r="D92" s="41"/>
      <c r="E92" s="40"/>
      <c r="F92" s="41"/>
      <c r="G92" s="40"/>
      <c r="H92" s="40"/>
      <c r="I92" s="41"/>
      <c r="J92" s="40"/>
      <c r="K92" s="41"/>
      <c r="L92" s="40"/>
      <c r="M92" s="40"/>
      <c r="N92" s="41"/>
      <c r="O92" s="40"/>
      <c r="P92" s="41"/>
      <c r="Q92" s="40"/>
      <c r="R92" s="40"/>
      <c r="S92" s="41"/>
      <c r="T92" s="40"/>
      <c r="U92" s="41"/>
      <c r="V92" s="40"/>
      <c r="W92" s="40"/>
      <c r="X92" s="41"/>
      <c r="Y92" s="40"/>
      <c r="Z92" s="41"/>
      <c r="AA92" s="40"/>
      <c r="AB92" s="40"/>
      <c r="AC92" s="41"/>
      <c r="AD92" s="40"/>
      <c r="AE92" s="41"/>
      <c r="AF92" s="40"/>
      <c r="AG92" s="40"/>
      <c r="AH92" s="40"/>
      <c r="AI92" s="40"/>
      <c r="AJ92" s="41"/>
      <c r="AK92" s="41"/>
      <c r="AL92" s="42"/>
      <c r="AM92" s="41"/>
      <c r="AN92" s="41"/>
      <c r="AO92" s="41"/>
      <c r="AP92" s="42"/>
      <c r="AQ92" s="41"/>
      <c r="AR92" s="41"/>
      <c r="AS92" s="41"/>
      <c r="AT92" s="42"/>
      <c r="AU92" s="41"/>
      <c r="AV92" s="41"/>
      <c r="AW92" s="41"/>
      <c r="AX92" s="41"/>
      <c r="AY92" s="43"/>
    </row>
    <row r="93" spans="2:51" ht="21.75" customHeight="1">
      <c r="B93" s="35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40"/>
      <c r="AJ93" s="41"/>
      <c r="AK93" s="41"/>
      <c r="AL93" s="42"/>
      <c r="AM93" s="41"/>
      <c r="AN93" s="41"/>
      <c r="AO93" s="41"/>
      <c r="AP93" s="42"/>
      <c r="AQ93" s="41"/>
      <c r="AR93" s="41"/>
      <c r="AS93" s="41"/>
      <c r="AT93" s="42"/>
      <c r="AU93" s="41"/>
      <c r="AV93" s="42"/>
      <c r="AW93" s="42"/>
      <c r="AX93" s="42"/>
      <c r="AY93" s="43"/>
    </row>
    <row r="94" spans="2:51" ht="21.75" customHeight="1">
      <c r="B94" s="35"/>
      <c r="C94" s="40"/>
      <c r="D94" s="41"/>
      <c r="E94" s="40"/>
      <c r="F94" s="41"/>
      <c r="G94" s="40"/>
      <c r="H94" s="40"/>
      <c r="I94" s="41"/>
      <c r="J94" s="40"/>
      <c r="K94" s="41"/>
      <c r="L94" s="40"/>
      <c r="M94" s="40"/>
      <c r="N94" s="41"/>
      <c r="O94" s="40"/>
      <c r="P94" s="41"/>
      <c r="Q94" s="40"/>
      <c r="R94" s="40"/>
      <c r="S94" s="41"/>
      <c r="T94" s="40"/>
      <c r="U94" s="41"/>
      <c r="V94" s="40"/>
      <c r="W94" s="40"/>
      <c r="X94" s="41"/>
      <c r="Y94" s="40"/>
      <c r="Z94" s="41"/>
      <c r="AA94" s="40"/>
      <c r="AB94" s="40"/>
      <c r="AC94" s="41"/>
      <c r="AD94" s="40"/>
      <c r="AE94" s="41"/>
      <c r="AF94" s="40"/>
      <c r="AG94" s="40"/>
      <c r="AH94" s="40"/>
      <c r="AI94" s="40"/>
      <c r="AJ94" s="41"/>
      <c r="AK94" s="41"/>
      <c r="AL94" s="42"/>
      <c r="AM94" s="41"/>
      <c r="AN94" s="41"/>
      <c r="AO94" s="41"/>
      <c r="AP94" s="42"/>
      <c r="AQ94" s="41"/>
      <c r="AR94" s="41"/>
      <c r="AS94" s="41"/>
      <c r="AT94" s="42"/>
      <c r="AU94" s="41"/>
      <c r="AV94" s="41"/>
      <c r="AW94" s="41"/>
      <c r="AX94" s="41"/>
      <c r="AY94" s="43"/>
    </row>
    <row r="95" spans="2:51" ht="21.75" customHeight="1">
      <c r="B95" s="35"/>
      <c r="C95" s="40"/>
      <c r="D95" s="41"/>
      <c r="E95" s="40"/>
      <c r="F95" s="41"/>
      <c r="G95" s="40"/>
      <c r="H95" s="40"/>
      <c r="I95" s="41"/>
      <c r="J95" s="40"/>
      <c r="K95" s="41"/>
      <c r="L95" s="40"/>
      <c r="M95" s="40"/>
      <c r="N95" s="41"/>
      <c r="O95" s="40"/>
      <c r="P95" s="41"/>
      <c r="Q95" s="40"/>
      <c r="R95" s="40"/>
      <c r="S95" s="41"/>
      <c r="T95" s="40"/>
      <c r="U95" s="41"/>
      <c r="V95" s="40"/>
      <c r="W95" s="40"/>
      <c r="X95" s="41"/>
      <c r="Y95" s="40"/>
      <c r="Z95" s="41"/>
      <c r="AA95" s="40"/>
      <c r="AB95" s="40"/>
      <c r="AC95" s="41"/>
      <c r="AD95" s="40"/>
      <c r="AE95" s="41"/>
      <c r="AF95" s="40"/>
      <c r="AG95" s="40"/>
      <c r="AH95" s="40"/>
      <c r="AI95" s="40"/>
      <c r="AJ95" s="41"/>
      <c r="AK95" s="41"/>
      <c r="AL95" s="42"/>
      <c r="AM95" s="41"/>
      <c r="AN95" s="41"/>
      <c r="AO95" s="41"/>
      <c r="AP95" s="42"/>
      <c r="AQ95" s="41"/>
      <c r="AR95" s="41"/>
      <c r="AS95" s="41"/>
      <c r="AT95" s="42"/>
      <c r="AU95" s="41"/>
      <c r="AV95" s="41"/>
      <c r="AW95" s="41"/>
      <c r="AX95" s="41"/>
      <c r="AY95" s="43"/>
    </row>
    <row r="96" spans="2:51" ht="21.75" customHeight="1">
      <c r="B96" s="35"/>
      <c r="C96" s="40"/>
      <c r="D96" s="41"/>
      <c r="E96" s="40"/>
      <c r="F96" s="41"/>
      <c r="G96" s="40"/>
      <c r="H96" s="40"/>
      <c r="I96" s="41"/>
      <c r="J96" s="40"/>
      <c r="K96" s="41"/>
      <c r="L96" s="40"/>
      <c r="M96" s="40"/>
      <c r="N96" s="41"/>
      <c r="O96" s="40"/>
      <c r="P96" s="41"/>
      <c r="Q96" s="40"/>
      <c r="R96" s="40"/>
      <c r="S96" s="41"/>
      <c r="T96" s="40"/>
      <c r="U96" s="41"/>
      <c r="V96" s="40"/>
      <c r="W96" s="40"/>
      <c r="X96" s="41"/>
      <c r="Y96" s="40"/>
      <c r="Z96" s="41"/>
      <c r="AA96" s="40"/>
      <c r="AB96" s="40"/>
      <c r="AC96" s="41"/>
      <c r="AD96" s="40"/>
      <c r="AE96" s="41"/>
      <c r="AF96" s="40"/>
      <c r="AG96" s="40"/>
      <c r="AH96" s="40"/>
      <c r="AI96" s="40"/>
      <c r="AJ96" s="41"/>
      <c r="AK96" s="41"/>
      <c r="AL96" s="42"/>
      <c r="AM96" s="41"/>
      <c r="AN96" s="41"/>
      <c r="AO96" s="41"/>
      <c r="AP96" s="42"/>
      <c r="AQ96" s="41"/>
      <c r="AR96" s="41"/>
      <c r="AS96" s="41"/>
      <c r="AT96" s="42"/>
      <c r="AU96" s="41"/>
      <c r="AV96" s="41"/>
      <c r="AW96" s="41"/>
      <c r="AX96" s="41"/>
      <c r="AY96" s="43"/>
    </row>
    <row r="97" spans="2:51" ht="21.75" customHeight="1">
      <c r="B97" s="35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40"/>
      <c r="AJ97" s="41"/>
      <c r="AK97" s="41"/>
      <c r="AL97" s="42"/>
      <c r="AM97" s="41"/>
      <c r="AN97" s="41"/>
      <c r="AO97" s="41"/>
      <c r="AP97" s="42"/>
      <c r="AQ97" s="41"/>
      <c r="AR97" s="41"/>
      <c r="AS97" s="41"/>
      <c r="AT97" s="42"/>
      <c r="AU97" s="41"/>
      <c r="AV97" s="42"/>
      <c r="AW97" s="42"/>
      <c r="AX97" s="42"/>
      <c r="AY97" s="43"/>
    </row>
    <row r="98" spans="2:51" ht="21.75" customHeight="1">
      <c r="B98" s="35"/>
      <c r="C98" s="40"/>
      <c r="D98" s="41"/>
      <c r="E98" s="40"/>
      <c r="F98" s="41"/>
      <c r="G98" s="40"/>
      <c r="H98" s="40"/>
      <c r="I98" s="41"/>
      <c r="J98" s="40"/>
      <c r="K98" s="41"/>
      <c r="L98" s="40"/>
      <c r="M98" s="40"/>
      <c r="N98" s="41"/>
      <c r="O98" s="40"/>
      <c r="P98" s="41"/>
      <c r="Q98" s="40"/>
      <c r="R98" s="40"/>
      <c r="S98" s="41"/>
      <c r="T98" s="40"/>
      <c r="U98" s="41"/>
      <c r="V98" s="40"/>
      <c r="W98" s="40"/>
      <c r="X98" s="41"/>
      <c r="Y98" s="40"/>
      <c r="Z98" s="41"/>
      <c r="AA98" s="40"/>
      <c r="AB98" s="40"/>
      <c r="AC98" s="41"/>
      <c r="AD98" s="40"/>
      <c r="AE98" s="41"/>
      <c r="AF98" s="40"/>
      <c r="AG98" s="40"/>
      <c r="AH98" s="40"/>
      <c r="AI98" s="40"/>
      <c r="AJ98" s="41"/>
      <c r="AK98" s="41"/>
      <c r="AL98" s="42"/>
      <c r="AM98" s="41"/>
      <c r="AN98" s="41"/>
      <c r="AO98" s="41"/>
      <c r="AP98" s="42"/>
      <c r="AQ98" s="41"/>
      <c r="AR98" s="41"/>
      <c r="AS98" s="41"/>
      <c r="AT98" s="42"/>
      <c r="AU98" s="41"/>
      <c r="AV98" s="41"/>
      <c r="AW98" s="41"/>
      <c r="AX98" s="41"/>
      <c r="AY98" s="43"/>
    </row>
    <row r="99" spans="2:51" ht="21.75" customHeight="1">
      <c r="B99" s="35"/>
      <c r="C99" s="40"/>
      <c r="D99" s="41"/>
      <c r="E99" s="40"/>
      <c r="F99" s="41"/>
      <c r="G99" s="40"/>
      <c r="H99" s="40"/>
      <c r="I99" s="41"/>
      <c r="J99" s="40"/>
      <c r="K99" s="41"/>
      <c r="L99" s="40"/>
      <c r="M99" s="40"/>
      <c r="N99" s="41"/>
      <c r="O99" s="40"/>
      <c r="P99" s="41"/>
      <c r="Q99" s="40"/>
      <c r="R99" s="40"/>
      <c r="S99" s="41"/>
      <c r="T99" s="40"/>
      <c r="U99" s="41"/>
      <c r="V99" s="40"/>
      <c r="W99" s="40"/>
      <c r="X99" s="41"/>
      <c r="Y99" s="40"/>
      <c r="Z99" s="41"/>
      <c r="AA99" s="40"/>
      <c r="AB99" s="40"/>
      <c r="AC99" s="41"/>
      <c r="AD99" s="40"/>
      <c r="AE99" s="41"/>
      <c r="AF99" s="40"/>
      <c r="AG99" s="40"/>
      <c r="AH99" s="40"/>
      <c r="AI99" s="40"/>
      <c r="AJ99" s="41"/>
      <c r="AK99" s="41"/>
      <c r="AL99" s="42"/>
      <c r="AM99" s="41"/>
      <c r="AN99" s="41"/>
      <c r="AO99" s="41"/>
      <c r="AP99" s="42"/>
      <c r="AQ99" s="41"/>
      <c r="AR99" s="41"/>
      <c r="AS99" s="41"/>
      <c r="AT99" s="42"/>
      <c r="AU99" s="41"/>
      <c r="AV99" s="41"/>
      <c r="AW99" s="41"/>
      <c r="AX99" s="41"/>
      <c r="AY99" s="43"/>
    </row>
    <row r="100" spans="2:51" ht="21.75" customHeight="1">
      <c r="B100" s="35"/>
      <c r="C100" s="40"/>
      <c r="D100" s="41"/>
      <c r="E100" s="40"/>
      <c r="F100" s="41"/>
      <c r="G100" s="40"/>
      <c r="H100" s="40"/>
      <c r="I100" s="41"/>
      <c r="J100" s="40"/>
      <c r="K100" s="41"/>
      <c r="L100" s="40"/>
      <c r="M100" s="40"/>
      <c r="N100" s="41"/>
      <c r="O100" s="40"/>
      <c r="P100" s="41"/>
      <c r="Q100" s="40"/>
      <c r="R100" s="40"/>
      <c r="S100" s="41"/>
      <c r="T100" s="40"/>
      <c r="U100" s="41"/>
      <c r="V100" s="40"/>
      <c r="W100" s="40"/>
      <c r="X100" s="41"/>
      <c r="Y100" s="40"/>
      <c r="Z100" s="41"/>
      <c r="AA100" s="40"/>
      <c r="AB100" s="40"/>
      <c r="AC100" s="41"/>
      <c r="AD100" s="40"/>
      <c r="AE100" s="41"/>
      <c r="AF100" s="40"/>
      <c r="AG100" s="40"/>
      <c r="AH100" s="40"/>
      <c r="AI100" s="40"/>
      <c r="AJ100" s="41"/>
      <c r="AK100" s="41"/>
      <c r="AL100" s="42"/>
      <c r="AM100" s="41"/>
      <c r="AN100" s="41"/>
      <c r="AO100" s="41"/>
      <c r="AP100" s="42"/>
      <c r="AQ100" s="41"/>
      <c r="AR100" s="41"/>
      <c r="AS100" s="41"/>
      <c r="AT100" s="42"/>
      <c r="AU100" s="41"/>
      <c r="AV100" s="41"/>
      <c r="AW100" s="41"/>
      <c r="AX100" s="41"/>
      <c r="AY100" s="43"/>
    </row>
    <row r="101" spans="2:51" ht="21.75" customHeight="1">
      <c r="B101" s="35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40"/>
      <c r="AJ101" s="41"/>
      <c r="AK101" s="41"/>
      <c r="AL101" s="42"/>
      <c r="AM101" s="41"/>
      <c r="AN101" s="41"/>
      <c r="AO101" s="41"/>
      <c r="AP101" s="42"/>
      <c r="AQ101" s="41"/>
      <c r="AR101" s="41"/>
      <c r="AS101" s="41"/>
      <c r="AT101" s="42"/>
      <c r="AU101" s="41"/>
      <c r="AV101" s="42"/>
      <c r="AW101" s="42"/>
      <c r="AX101" s="42"/>
      <c r="AY101" s="43"/>
    </row>
    <row r="102" spans="2:51" ht="21.75" customHeight="1">
      <c r="B102" s="35"/>
      <c r="C102" s="40"/>
      <c r="D102" s="41"/>
      <c r="E102" s="40"/>
      <c r="F102" s="41"/>
      <c r="G102" s="40"/>
      <c r="H102" s="40"/>
      <c r="I102" s="41"/>
      <c r="J102" s="40"/>
      <c r="K102" s="41"/>
      <c r="L102" s="40"/>
      <c r="M102" s="40"/>
      <c r="N102" s="41"/>
      <c r="O102" s="40"/>
      <c r="P102" s="41"/>
      <c r="Q102" s="40"/>
      <c r="R102" s="40"/>
      <c r="S102" s="41"/>
      <c r="T102" s="40"/>
      <c r="U102" s="41"/>
      <c r="V102" s="40"/>
      <c r="W102" s="40"/>
      <c r="X102" s="41"/>
      <c r="Y102" s="40"/>
      <c r="Z102" s="41"/>
      <c r="AA102" s="40"/>
      <c r="AB102" s="40"/>
      <c r="AC102" s="41"/>
      <c r="AD102" s="40"/>
      <c r="AE102" s="41"/>
      <c r="AF102" s="40"/>
      <c r="AG102" s="40"/>
      <c r="AH102" s="40"/>
      <c r="AI102" s="40"/>
      <c r="AJ102" s="41"/>
      <c r="AK102" s="41"/>
      <c r="AL102" s="42"/>
      <c r="AM102" s="41"/>
      <c r="AN102" s="41"/>
      <c r="AO102" s="41"/>
      <c r="AP102" s="42"/>
      <c r="AQ102" s="41"/>
      <c r="AR102" s="41"/>
      <c r="AS102" s="41"/>
      <c r="AT102" s="42"/>
      <c r="AU102" s="41"/>
      <c r="AV102" s="41"/>
      <c r="AW102" s="41"/>
      <c r="AX102" s="41"/>
      <c r="AY102" s="43"/>
    </row>
    <row r="103" spans="2:51" ht="21.75" customHeight="1">
      <c r="B103" s="35"/>
      <c r="C103" s="40"/>
      <c r="D103" s="41"/>
      <c r="E103" s="40"/>
      <c r="F103" s="41"/>
      <c r="G103" s="40"/>
      <c r="H103" s="40"/>
      <c r="I103" s="41"/>
      <c r="J103" s="40"/>
      <c r="K103" s="41"/>
      <c r="L103" s="40"/>
      <c r="M103" s="40"/>
      <c r="N103" s="41"/>
      <c r="O103" s="40"/>
      <c r="P103" s="41"/>
      <c r="Q103" s="40"/>
      <c r="R103" s="40"/>
      <c r="S103" s="41"/>
      <c r="T103" s="40"/>
      <c r="U103" s="41"/>
      <c r="V103" s="40"/>
      <c r="W103" s="40"/>
      <c r="X103" s="41"/>
      <c r="Y103" s="40"/>
      <c r="Z103" s="41"/>
      <c r="AA103" s="40"/>
      <c r="AB103" s="40"/>
      <c r="AC103" s="41"/>
      <c r="AD103" s="40"/>
      <c r="AE103" s="41"/>
      <c r="AF103" s="40"/>
      <c r="AG103" s="40"/>
      <c r="AH103" s="40"/>
      <c r="AI103" s="40"/>
      <c r="AJ103" s="41"/>
      <c r="AK103" s="41"/>
      <c r="AL103" s="42"/>
      <c r="AM103" s="41"/>
      <c r="AN103" s="41"/>
      <c r="AO103" s="41"/>
      <c r="AP103" s="42"/>
      <c r="AQ103" s="41"/>
      <c r="AR103" s="41"/>
      <c r="AS103" s="41"/>
      <c r="AT103" s="42"/>
      <c r="AU103" s="41"/>
      <c r="AV103" s="41"/>
      <c r="AW103" s="41"/>
      <c r="AX103" s="41"/>
      <c r="AY103" s="43"/>
    </row>
    <row r="104" spans="2:51" ht="21.75" customHeight="1">
      <c r="B104" s="35"/>
      <c r="C104" s="40"/>
      <c r="D104" s="41"/>
      <c r="E104" s="40"/>
      <c r="F104" s="41"/>
      <c r="G104" s="40"/>
      <c r="H104" s="40"/>
      <c r="I104" s="41"/>
      <c r="J104" s="40"/>
      <c r="K104" s="41"/>
      <c r="L104" s="40"/>
      <c r="M104" s="40"/>
      <c r="N104" s="41"/>
      <c r="O104" s="40"/>
      <c r="P104" s="41"/>
      <c r="Q104" s="40"/>
      <c r="R104" s="40"/>
      <c r="S104" s="41"/>
      <c r="T104" s="40"/>
      <c r="U104" s="41"/>
      <c r="V104" s="40"/>
      <c r="W104" s="40"/>
      <c r="X104" s="41"/>
      <c r="Y104" s="40"/>
      <c r="Z104" s="41"/>
      <c r="AA104" s="40"/>
      <c r="AB104" s="40"/>
      <c r="AC104" s="41"/>
      <c r="AD104" s="40"/>
      <c r="AE104" s="41"/>
      <c r="AF104" s="40"/>
      <c r="AG104" s="40"/>
      <c r="AH104" s="40"/>
      <c r="AI104" s="40"/>
      <c r="AJ104" s="41"/>
      <c r="AK104" s="41"/>
      <c r="AL104" s="42"/>
      <c r="AM104" s="41"/>
      <c r="AN104" s="41"/>
      <c r="AO104" s="41"/>
      <c r="AP104" s="42"/>
      <c r="AQ104" s="41"/>
      <c r="AR104" s="41"/>
      <c r="AS104" s="41"/>
      <c r="AT104" s="42"/>
      <c r="AU104" s="41"/>
      <c r="AV104" s="41"/>
      <c r="AW104" s="41"/>
      <c r="AX104" s="41"/>
      <c r="AY104" s="43"/>
    </row>
    <row r="105" spans="2:51" ht="21.75" customHeight="1">
      <c r="B105" s="35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40"/>
      <c r="AJ105" s="41"/>
      <c r="AK105" s="41"/>
      <c r="AL105" s="42"/>
      <c r="AM105" s="41"/>
      <c r="AN105" s="41"/>
      <c r="AO105" s="41"/>
      <c r="AP105" s="42"/>
      <c r="AQ105" s="41"/>
      <c r="AR105" s="41"/>
      <c r="AS105" s="41"/>
      <c r="AT105" s="42"/>
      <c r="AU105" s="41"/>
      <c r="AV105" s="42"/>
      <c r="AW105" s="42"/>
      <c r="AX105" s="42"/>
      <c r="AY105" s="43"/>
    </row>
    <row r="106" spans="2:51" ht="21.75" customHeight="1">
      <c r="B106" s="35"/>
      <c r="C106" s="40"/>
      <c r="D106" s="41"/>
      <c r="E106" s="40"/>
      <c r="F106" s="41"/>
      <c r="G106" s="40"/>
      <c r="H106" s="40"/>
      <c r="I106" s="41"/>
      <c r="J106" s="40"/>
      <c r="K106" s="41"/>
      <c r="L106" s="40"/>
      <c r="M106" s="40"/>
      <c r="N106" s="41"/>
      <c r="O106" s="40"/>
      <c r="P106" s="41"/>
      <c r="Q106" s="40"/>
      <c r="R106" s="40"/>
      <c r="S106" s="41"/>
      <c r="T106" s="40"/>
      <c r="U106" s="41"/>
      <c r="V106" s="40"/>
      <c r="W106" s="40"/>
      <c r="X106" s="41"/>
      <c r="Y106" s="40"/>
      <c r="Z106" s="41"/>
      <c r="AA106" s="40"/>
      <c r="AB106" s="40"/>
      <c r="AC106" s="41"/>
      <c r="AD106" s="40"/>
      <c r="AE106" s="41"/>
      <c r="AF106" s="40"/>
      <c r="AG106" s="40"/>
      <c r="AH106" s="40"/>
      <c r="AI106" s="40"/>
      <c r="AJ106" s="41"/>
      <c r="AK106" s="41"/>
      <c r="AL106" s="42"/>
      <c r="AM106" s="41"/>
      <c r="AN106" s="41"/>
      <c r="AO106" s="41"/>
      <c r="AP106" s="42"/>
      <c r="AQ106" s="41"/>
      <c r="AR106" s="41"/>
      <c r="AS106" s="41"/>
      <c r="AT106" s="42"/>
      <c r="AU106" s="41"/>
      <c r="AV106" s="41"/>
      <c r="AW106" s="41"/>
      <c r="AX106" s="41"/>
      <c r="AY106" s="43"/>
    </row>
    <row r="107" spans="2:51" ht="21.75" customHeight="1">
      <c r="B107" s="35"/>
      <c r="C107" s="40"/>
      <c r="D107" s="41"/>
      <c r="E107" s="40"/>
      <c r="F107" s="41"/>
      <c r="G107" s="40"/>
      <c r="H107" s="40"/>
      <c r="I107" s="41"/>
      <c r="J107" s="40"/>
      <c r="K107" s="41"/>
      <c r="L107" s="40"/>
      <c r="M107" s="40"/>
      <c r="N107" s="41"/>
      <c r="O107" s="40"/>
      <c r="P107" s="41"/>
      <c r="Q107" s="40"/>
      <c r="R107" s="40"/>
      <c r="S107" s="41"/>
      <c r="T107" s="40"/>
      <c r="U107" s="41"/>
      <c r="V107" s="40"/>
      <c r="W107" s="40"/>
      <c r="X107" s="41"/>
      <c r="Y107" s="40"/>
      <c r="Z107" s="41"/>
      <c r="AA107" s="40"/>
      <c r="AB107" s="40"/>
      <c r="AC107" s="41"/>
      <c r="AD107" s="40"/>
      <c r="AE107" s="41"/>
      <c r="AF107" s="40"/>
      <c r="AG107" s="40"/>
      <c r="AH107" s="40"/>
      <c r="AI107" s="40"/>
      <c r="AJ107" s="41"/>
      <c r="AK107" s="41"/>
      <c r="AL107" s="42"/>
      <c r="AM107" s="41"/>
      <c r="AN107" s="41"/>
      <c r="AO107" s="41"/>
      <c r="AP107" s="42"/>
      <c r="AQ107" s="41"/>
      <c r="AR107" s="41"/>
      <c r="AS107" s="41"/>
      <c r="AT107" s="42"/>
      <c r="AU107" s="41"/>
      <c r="AV107" s="41"/>
      <c r="AW107" s="41"/>
      <c r="AX107" s="41"/>
      <c r="AY107" s="43"/>
    </row>
    <row r="108" spans="2:51" ht="21.75" customHeight="1">
      <c r="B108" s="35"/>
      <c r="C108" s="40"/>
      <c r="D108" s="41"/>
      <c r="E108" s="40"/>
      <c r="F108" s="41"/>
      <c r="G108" s="40"/>
      <c r="H108" s="40"/>
      <c r="I108" s="41"/>
      <c r="J108" s="40"/>
      <c r="K108" s="41"/>
      <c r="L108" s="40"/>
      <c r="M108" s="40"/>
      <c r="N108" s="41"/>
      <c r="O108" s="40"/>
      <c r="P108" s="41"/>
      <c r="Q108" s="40"/>
      <c r="R108" s="40"/>
      <c r="S108" s="41"/>
      <c r="T108" s="40"/>
      <c r="U108" s="41"/>
      <c r="V108" s="40"/>
      <c r="W108" s="40"/>
      <c r="X108" s="41"/>
      <c r="Y108" s="40"/>
      <c r="Z108" s="41"/>
      <c r="AA108" s="40"/>
      <c r="AB108" s="40"/>
      <c r="AC108" s="41"/>
      <c r="AD108" s="40"/>
      <c r="AE108" s="41"/>
      <c r="AF108" s="40"/>
      <c r="AG108" s="40"/>
      <c r="AH108" s="40"/>
      <c r="AI108" s="40"/>
      <c r="AJ108" s="41"/>
      <c r="AK108" s="41"/>
      <c r="AL108" s="42"/>
      <c r="AM108" s="41"/>
      <c r="AN108" s="41"/>
      <c r="AO108" s="41"/>
      <c r="AP108" s="42"/>
      <c r="AQ108" s="41"/>
      <c r="AR108" s="41"/>
      <c r="AS108" s="41"/>
      <c r="AT108" s="42"/>
      <c r="AU108" s="41"/>
      <c r="AV108" s="41"/>
      <c r="AW108" s="41"/>
      <c r="AX108" s="41"/>
      <c r="AY108" s="43"/>
    </row>
    <row r="109" spans="2:51" ht="21.75" customHeight="1">
      <c r="B109" s="35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40"/>
      <c r="AJ109" s="41"/>
      <c r="AK109" s="41"/>
      <c r="AL109" s="42"/>
      <c r="AM109" s="41"/>
      <c r="AN109" s="41"/>
      <c r="AO109" s="41"/>
      <c r="AP109" s="42"/>
      <c r="AQ109" s="41"/>
      <c r="AR109" s="41"/>
      <c r="AS109" s="41"/>
      <c r="AT109" s="42"/>
      <c r="AU109" s="41"/>
      <c r="AV109" s="42"/>
      <c r="AW109" s="42"/>
      <c r="AX109" s="42"/>
      <c r="AY109" s="43"/>
    </row>
    <row r="110" spans="2:51" ht="21.75" customHeight="1">
      <c r="B110" s="35"/>
      <c r="C110" s="40"/>
      <c r="D110" s="41"/>
      <c r="E110" s="40"/>
      <c r="F110" s="41"/>
      <c r="G110" s="40"/>
      <c r="H110" s="40"/>
      <c r="I110" s="41"/>
      <c r="J110" s="40"/>
      <c r="K110" s="41"/>
      <c r="L110" s="40"/>
      <c r="M110" s="40"/>
      <c r="N110" s="41"/>
      <c r="O110" s="40"/>
      <c r="P110" s="41"/>
      <c r="Q110" s="40"/>
      <c r="R110" s="40"/>
      <c r="S110" s="41"/>
      <c r="T110" s="40"/>
      <c r="U110" s="41"/>
      <c r="V110" s="40"/>
      <c r="W110" s="40"/>
      <c r="X110" s="41"/>
      <c r="Y110" s="40"/>
      <c r="Z110" s="41"/>
      <c r="AA110" s="40"/>
      <c r="AB110" s="40"/>
      <c r="AC110" s="41"/>
      <c r="AD110" s="40"/>
      <c r="AE110" s="41"/>
      <c r="AF110" s="40"/>
      <c r="AG110" s="40"/>
      <c r="AH110" s="40"/>
      <c r="AI110" s="40"/>
      <c r="AJ110" s="41"/>
      <c r="AK110" s="41"/>
      <c r="AL110" s="42"/>
      <c r="AM110" s="41"/>
      <c r="AN110" s="41"/>
      <c r="AO110" s="41"/>
      <c r="AP110" s="42"/>
      <c r="AQ110" s="41"/>
      <c r="AR110" s="41"/>
      <c r="AS110" s="41"/>
      <c r="AT110" s="42"/>
      <c r="AU110" s="41"/>
      <c r="AV110" s="41"/>
      <c r="AW110" s="41"/>
      <c r="AX110" s="41"/>
      <c r="AY110" s="43"/>
    </row>
    <row r="111" spans="2:51" ht="21.75" customHeight="1">
      <c r="B111" s="35"/>
      <c r="C111" s="40"/>
      <c r="D111" s="41"/>
      <c r="E111" s="40"/>
      <c r="F111" s="41"/>
      <c r="G111" s="40"/>
      <c r="H111" s="40"/>
      <c r="I111" s="41"/>
      <c r="J111" s="40"/>
      <c r="K111" s="41"/>
      <c r="L111" s="40"/>
      <c r="M111" s="40"/>
      <c r="N111" s="41"/>
      <c r="O111" s="40"/>
      <c r="P111" s="41"/>
      <c r="Q111" s="40"/>
      <c r="R111" s="40"/>
      <c r="S111" s="41"/>
      <c r="T111" s="40"/>
      <c r="U111" s="41"/>
      <c r="V111" s="40"/>
      <c r="W111" s="40"/>
      <c r="X111" s="41"/>
      <c r="Y111" s="40"/>
      <c r="Z111" s="41"/>
      <c r="AA111" s="40"/>
      <c r="AB111" s="40"/>
      <c r="AC111" s="41"/>
      <c r="AD111" s="40"/>
      <c r="AE111" s="41"/>
      <c r="AF111" s="40"/>
      <c r="AG111" s="40"/>
      <c r="AH111" s="40"/>
      <c r="AI111" s="40"/>
      <c r="AJ111" s="41"/>
      <c r="AK111" s="41"/>
      <c r="AL111" s="42"/>
      <c r="AM111" s="41"/>
      <c r="AN111" s="41"/>
      <c r="AO111" s="41"/>
      <c r="AP111" s="42"/>
      <c r="AQ111" s="41"/>
      <c r="AR111" s="41"/>
      <c r="AS111" s="41"/>
      <c r="AT111" s="42"/>
      <c r="AU111" s="41"/>
      <c r="AV111" s="41"/>
      <c r="AW111" s="41"/>
      <c r="AX111" s="41"/>
      <c r="AY111" s="43"/>
    </row>
    <row r="112" spans="2:51" ht="21.75" customHeight="1">
      <c r="B112" s="35"/>
      <c r="C112" s="40"/>
      <c r="D112" s="41"/>
      <c r="E112" s="40"/>
      <c r="F112" s="41"/>
      <c r="G112" s="40"/>
      <c r="H112" s="40"/>
      <c r="I112" s="41"/>
      <c r="J112" s="40"/>
      <c r="K112" s="41"/>
      <c r="L112" s="40"/>
      <c r="M112" s="40"/>
      <c r="N112" s="41"/>
      <c r="O112" s="40"/>
      <c r="P112" s="41"/>
      <c r="Q112" s="40"/>
      <c r="R112" s="40"/>
      <c r="S112" s="41"/>
      <c r="T112" s="40"/>
      <c r="U112" s="41"/>
      <c r="V112" s="40"/>
      <c r="W112" s="40"/>
      <c r="X112" s="41"/>
      <c r="Y112" s="40"/>
      <c r="Z112" s="41"/>
      <c r="AA112" s="40"/>
      <c r="AB112" s="40"/>
      <c r="AC112" s="41"/>
      <c r="AD112" s="40"/>
      <c r="AE112" s="41"/>
      <c r="AF112" s="40"/>
      <c r="AG112" s="40"/>
      <c r="AH112" s="40"/>
      <c r="AI112" s="40"/>
      <c r="AJ112" s="41"/>
      <c r="AK112" s="41"/>
      <c r="AL112" s="42"/>
      <c r="AM112" s="41"/>
      <c r="AN112" s="41"/>
      <c r="AO112" s="41"/>
      <c r="AP112" s="42"/>
      <c r="AQ112" s="41"/>
      <c r="AR112" s="41"/>
      <c r="AS112" s="41"/>
      <c r="AT112" s="42"/>
      <c r="AU112" s="41"/>
      <c r="AV112" s="41"/>
      <c r="AW112" s="41"/>
      <c r="AX112" s="41"/>
      <c r="AY112" s="43"/>
    </row>
    <row r="113" spans="2:51" ht="24.75" customHeight="1"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2"/>
      <c r="AH113" s="32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</row>
    <row r="114" spans="2:51" ht="24.75" customHeight="1"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</row>
    <row r="115" spans="2:51" ht="24.75" customHeight="1"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4"/>
      <c r="AJ115" s="36"/>
      <c r="AK115" s="36"/>
      <c r="AL115" s="36"/>
      <c r="AM115" s="37"/>
      <c r="AN115" s="36"/>
      <c r="AO115" s="36"/>
      <c r="AP115" s="36"/>
      <c r="AQ115" s="37"/>
      <c r="AR115" s="36"/>
      <c r="AS115" s="36"/>
      <c r="AT115" s="36"/>
      <c r="AU115" s="37"/>
      <c r="AV115" s="36"/>
      <c r="AW115" s="36"/>
      <c r="AX115" s="36"/>
      <c r="AY115" s="38"/>
    </row>
    <row r="116" spans="2:51" ht="24.75" customHeight="1"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4"/>
      <c r="AJ116" s="36"/>
      <c r="AK116" s="36"/>
      <c r="AL116" s="36"/>
      <c r="AM116" s="37"/>
      <c r="AN116" s="36"/>
      <c r="AO116" s="36"/>
      <c r="AP116" s="36"/>
      <c r="AQ116" s="37"/>
      <c r="AR116" s="36"/>
      <c r="AS116" s="36"/>
      <c r="AT116" s="36"/>
      <c r="AU116" s="37"/>
      <c r="AV116" s="36"/>
      <c r="AW116" s="36"/>
      <c r="AX116" s="36"/>
      <c r="AY116" s="38"/>
    </row>
    <row r="117" spans="2:51" ht="21.75" customHeight="1">
      <c r="B117" s="35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40"/>
      <c r="AJ117" s="41"/>
      <c r="AK117" s="41"/>
      <c r="AL117" s="42"/>
      <c r="AM117" s="41"/>
      <c r="AN117" s="41"/>
      <c r="AO117" s="41"/>
      <c r="AP117" s="42"/>
      <c r="AQ117" s="41"/>
      <c r="AR117" s="41"/>
      <c r="AS117" s="41"/>
      <c r="AT117" s="42"/>
      <c r="AU117" s="41"/>
      <c r="AV117" s="42"/>
      <c r="AW117" s="42"/>
      <c r="AX117" s="42"/>
      <c r="AY117" s="43"/>
    </row>
    <row r="118" spans="2:51" ht="21.75" customHeight="1">
      <c r="B118" s="35"/>
      <c r="C118" s="40"/>
      <c r="D118" s="41"/>
      <c r="E118" s="40"/>
      <c r="F118" s="41"/>
      <c r="G118" s="40"/>
      <c r="H118" s="40"/>
      <c r="I118" s="41"/>
      <c r="J118" s="40"/>
      <c r="K118" s="41"/>
      <c r="L118" s="40"/>
      <c r="M118" s="40"/>
      <c r="N118" s="41"/>
      <c r="O118" s="40"/>
      <c r="P118" s="41"/>
      <c r="Q118" s="40"/>
      <c r="R118" s="40"/>
      <c r="S118" s="41"/>
      <c r="T118" s="40"/>
      <c r="U118" s="41"/>
      <c r="V118" s="40"/>
      <c r="W118" s="40"/>
      <c r="X118" s="41"/>
      <c r="Y118" s="40"/>
      <c r="Z118" s="41"/>
      <c r="AA118" s="40"/>
      <c r="AB118" s="40"/>
      <c r="AC118" s="41"/>
      <c r="AD118" s="40"/>
      <c r="AE118" s="41"/>
      <c r="AF118" s="40"/>
      <c r="AG118" s="40"/>
      <c r="AH118" s="40"/>
      <c r="AI118" s="40"/>
      <c r="AJ118" s="41"/>
      <c r="AK118" s="41"/>
      <c r="AL118" s="42"/>
      <c r="AM118" s="41"/>
      <c r="AN118" s="41"/>
      <c r="AO118" s="41"/>
      <c r="AP118" s="42"/>
      <c r="AQ118" s="41"/>
      <c r="AR118" s="41"/>
      <c r="AS118" s="41"/>
      <c r="AT118" s="42"/>
      <c r="AU118" s="41"/>
      <c r="AV118" s="41"/>
      <c r="AW118" s="41"/>
      <c r="AX118" s="41"/>
      <c r="AY118" s="43"/>
    </row>
    <row r="119" spans="2:51" ht="21.75" customHeight="1">
      <c r="B119" s="35"/>
      <c r="C119" s="40"/>
      <c r="D119" s="41"/>
      <c r="E119" s="40"/>
      <c r="F119" s="41"/>
      <c r="G119" s="40"/>
      <c r="H119" s="40"/>
      <c r="I119" s="41"/>
      <c r="J119" s="40"/>
      <c r="K119" s="41"/>
      <c r="L119" s="40"/>
      <c r="M119" s="40"/>
      <c r="N119" s="41"/>
      <c r="O119" s="40"/>
      <c r="P119" s="41"/>
      <c r="Q119" s="40"/>
      <c r="R119" s="40"/>
      <c r="S119" s="41"/>
      <c r="T119" s="40"/>
      <c r="U119" s="41"/>
      <c r="V119" s="40"/>
      <c r="W119" s="40"/>
      <c r="X119" s="41"/>
      <c r="Y119" s="40"/>
      <c r="Z119" s="41"/>
      <c r="AA119" s="40"/>
      <c r="AB119" s="40"/>
      <c r="AC119" s="41"/>
      <c r="AD119" s="40"/>
      <c r="AE119" s="41"/>
      <c r="AF119" s="40"/>
      <c r="AG119" s="40"/>
      <c r="AH119" s="40"/>
      <c r="AI119" s="40"/>
      <c r="AJ119" s="41"/>
      <c r="AK119" s="41"/>
      <c r="AL119" s="42"/>
      <c r="AM119" s="41"/>
      <c r="AN119" s="41"/>
      <c r="AO119" s="41"/>
      <c r="AP119" s="42"/>
      <c r="AQ119" s="41"/>
      <c r="AR119" s="41"/>
      <c r="AS119" s="41"/>
      <c r="AT119" s="42"/>
      <c r="AU119" s="41"/>
      <c r="AV119" s="41"/>
      <c r="AW119" s="41"/>
      <c r="AX119" s="41"/>
      <c r="AY119" s="43"/>
    </row>
    <row r="120" spans="2:51" ht="21.75" customHeight="1">
      <c r="B120" s="35"/>
      <c r="C120" s="40"/>
      <c r="D120" s="41"/>
      <c r="E120" s="40"/>
      <c r="F120" s="41"/>
      <c r="G120" s="40"/>
      <c r="H120" s="40"/>
      <c r="I120" s="41"/>
      <c r="J120" s="40"/>
      <c r="K120" s="41"/>
      <c r="L120" s="40"/>
      <c r="M120" s="40"/>
      <c r="N120" s="41"/>
      <c r="O120" s="40"/>
      <c r="P120" s="41"/>
      <c r="Q120" s="40"/>
      <c r="R120" s="40"/>
      <c r="S120" s="41"/>
      <c r="T120" s="40"/>
      <c r="U120" s="41"/>
      <c r="V120" s="40"/>
      <c r="W120" s="40"/>
      <c r="X120" s="41"/>
      <c r="Y120" s="40"/>
      <c r="Z120" s="41"/>
      <c r="AA120" s="40"/>
      <c r="AB120" s="40"/>
      <c r="AC120" s="41"/>
      <c r="AD120" s="40"/>
      <c r="AE120" s="41"/>
      <c r="AF120" s="40"/>
      <c r="AG120" s="40"/>
      <c r="AH120" s="40"/>
      <c r="AI120" s="40"/>
      <c r="AJ120" s="41"/>
      <c r="AK120" s="41"/>
      <c r="AL120" s="42"/>
      <c r="AM120" s="41"/>
      <c r="AN120" s="41"/>
      <c r="AO120" s="41"/>
      <c r="AP120" s="42"/>
      <c r="AQ120" s="41"/>
      <c r="AR120" s="41"/>
      <c r="AS120" s="41"/>
      <c r="AT120" s="42"/>
      <c r="AU120" s="41"/>
      <c r="AV120" s="41"/>
      <c r="AW120" s="41"/>
      <c r="AX120" s="41"/>
      <c r="AY120" s="43"/>
    </row>
    <row r="121" spans="2:51" ht="21.75" customHeight="1">
      <c r="B121" s="35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40"/>
      <c r="AJ121" s="41"/>
      <c r="AK121" s="41"/>
      <c r="AL121" s="42"/>
      <c r="AM121" s="41"/>
      <c r="AN121" s="41"/>
      <c r="AO121" s="41"/>
      <c r="AP121" s="42"/>
      <c r="AQ121" s="41"/>
      <c r="AR121" s="41"/>
      <c r="AS121" s="41"/>
      <c r="AT121" s="42"/>
      <c r="AU121" s="41"/>
      <c r="AV121" s="42"/>
      <c r="AW121" s="42"/>
      <c r="AX121" s="42"/>
      <c r="AY121" s="43"/>
    </row>
    <row r="122" spans="2:51" ht="21.75" customHeight="1">
      <c r="B122" s="35"/>
      <c r="C122" s="40"/>
      <c r="D122" s="41"/>
      <c r="E122" s="40"/>
      <c r="F122" s="41"/>
      <c r="G122" s="40"/>
      <c r="H122" s="40"/>
      <c r="I122" s="41"/>
      <c r="J122" s="40"/>
      <c r="K122" s="41"/>
      <c r="L122" s="40"/>
      <c r="M122" s="40"/>
      <c r="N122" s="41"/>
      <c r="O122" s="40"/>
      <c r="P122" s="41"/>
      <c r="Q122" s="40"/>
      <c r="R122" s="40"/>
      <c r="S122" s="41"/>
      <c r="T122" s="40"/>
      <c r="U122" s="41"/>
      <c r="V122" s="40"/>
      <c r="W122" s="40"/>
      <c r="X122" s="41"/>
      <c r="Y122" s="40"/>
      <c r="Z122" s="41"/>
      <c r="AA122" s="40"/>
      <c r="AB122" s="40"/>
      <c r="AC122" s="41"/>
      <c r="AD122" s="40"/>
      <c r="AE122" s="41"/>
      <c r="AF122" s="40"/>
      <c r="AG122" s="40"/>
      <c r="AH122" s="40"/>
      <c r="AI122" s="40"/>
      <c r="AJ122" s="41"/>
      <c r="AK122" s="41"/>
      <c r="AL122" s="42"/>
      <c r="AM122" s="41"/>
      <c r="AN122" s="41"/>
      <c r="AO122" s="41"/>
      <c r="AP122" s="42"/>
      <c r="AQ122" s="41"/>
      <c r="AR122" s="41"/>
      <c r="AS122" s="41"/>
      <c r="AT122" s="42"/>
      <c r="AU122" s="41"/>
      <c r="AV122" s="41"/>
      <c r="AW122" s="41"/>
      <c r="AX122" s="41"/>
      <c r="AY122" s="43"/>
    </row>
    <row r="123" spans="2:51" ht="21.75" customHeight="1">
      <c r="B123" s="35"/>
      <c r="C123" s="40"/>
      <c r="D123" s="41"/>
      <c r="E123" s="40"/>
      <c r="F123" s="41"/>
      <c r="G123" s="40"/>
      <c r="H123" s="40"/>
      <c r="I123" s="41"/>
      <c r="J123" s="40"/>
      <c r="K123" s="41"/>
      <c r="L123" s="40"/>
      <c r="M123" s="40"/>
      <c r="N123" s="41"/>
      <c r="O123" s="40"/>
      <c r="P123" s="41"/>
      <c r="Q123" s="40"/>
      <c r="R123" s="40"/>
      <c r="S123" s="41"/>
      <c r="T123" s="40"/>
      <c r="U123" s="41"/>
      <c r="V123" s="40"/>
      <c r="W123" s="40"/>
      <c r="X123" s="41"/>
      <c r="Y123" s="40"/>
      <c r="Z123" s="41"/>
      <c r="AA123" s="40"/>
      <c r="AB123" s="40"/>
      <c r="AC123" s="41"/>
      <c r="AD123" s="40"/>
      <c r="AE123" s="41"/>
      <c r="AF123" s="40"/>
      <c r="AG123" s="40"/>
      <c r="AH123" s="40"/>
      <c r="AI123" s="40"/>
      <c r="AJ123" s="41"/>
      <c r="AK123" s="41"/>
      <c r="AL123" s="42"/>
      <c r="AM123" s="41"/>
      <c r="AN123" s="41"/>
      <c r="AO123" s="41"/>
      <c r="AP123" s="42"/>
      <c r="AQ123" s="41"/>
      <c r="AR123" s="41"/>
      <c r="AS123" s="41"/>
      <c r="AT123" s="42"/>
      <c r="AU123" s="41"/>
      <c r="AV123" s="41"/>
      <c r="AW123" s="41"/>
      <c r="AX123" s="41"/>
      <c r="AY123" s="43"/>
    </row>
    <row r="124" spans="2:51" ht="21.75" customHeight="1">
      <c r="B124" s="35"/>
      <c r="C124" s="40"/>
      <c r="D124" s="41"/>
      <c r="E124" s="40"/>
      <c r="F124" s="41"/>
      <c r="G124" s="40"/>
      <c r="H124" s="40"/>
      <c r="I124" s="41"/>
      <c r="J124" s="40"/>
      <c r="K124" s="41"/>
      <c r="L124" s="40"/>
      <c r="M124" s="40"/>
      <c r="N124" s="41"/>
      <c r="O124" s="40"/>
      <c r="P124" s="41"/>
      <c r="Q124" s="40"/>
      <c r="R124" s="40"/>
      <c r="S124" s="41"/>
      <c r="T124" s="40"/>
      <c r="U124" s="41"/>
      <c r="V124" s="40"/>
      <c r="W124" s="40"/>
      <c r="X124" s="41"/>
      <c r="Y124" s="40"/>
      <c r="Z124" s="41"/>
      <c r="AA124" s="40"/>
      <c r="AB124" s="40"/>
      <c r="AC124" s="41"/>
      <c r="AD124" s="40"/>
      <c r="AE124" s="41"/>
      <c r="AF124" s="40"/>
      <c r="AG124" s="40"/>
      <c r="AH124" s="40"/>
      <c r="AI124" s="40"/>
      <c r="AJ124" s="41"/>
      <c r="AK124" s="41"/>
      <c r="AL124" s="42"/>
      <c r="AM124" s="41"/>
      <c r="AN124" s="41"/>
      <c r="AO124" s="41"/>
      <c r="AP124" s="42"/>
      <c r="AQ124" s="41"/>
      <c r="AR124" s="41"/>
      <c r="AS124" s="41"/>
      <c r="AT124" s="42"/>
      <c r="AU124" s="41"/>
      <c r="AV124" s="41"/>
      <c r="AW124" s="41"/>
      <c r="AX124" s="41"/>
      <c r="AY124" s="43"/>
    </row>
    <row r="125" spans="2:51" ht="21.75" customHeight="1">
      <c r="B125" s="35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40"/>
      <c r="AJ125" s="41"/>
      <c r="AK125" s="41"/>
      <c r="AL125" s="42"/>
      <c r="AM125" s="41"/>
      <c r="AN125" s="41"/>
      <c r="AO125" s="41"/>
      <c r="AP125" s="42"/>
      <c r="AQ125" s="41"/>
      <c r="AR125" s="41"/>
      <c r="AS125" s="41"/>
      <c r="AT125" s="42"/>
      <c r="AU125" s="41"/>
      <c r="AV125" s="42"/>
      <c r="AW125" s="42"/>
      <c r="AX125" s="42"/>
      <c r="AY125" s="43"/>
    </row>
    <row r="126" spans="2:51" ht="21.75" customHeight="1">
      <c r="B126" s="35"/>
      <c r="C126" s="40"/>
      <c r="D126" s="41"/>
      <c r="E126" s="40"/>
      <c r="F126" s="41"/>
      <c r="G126" s="40"/>
      <c r="H126" s="40"/>
      <c r="I126" s="41"/>
      <c r="J126" s="40"/>
      <c r="K126" s="41"/>
      <c r="L126" s="40"/>
      <c r="M126" s="40"/>
      <c r="N126" s="41"/>
      <c r="O126" s="40"/>
      <c r="P126" s="41"/>
      <c r="Q126" s="40"/>
      <c r="R126" s="40"/>
      <c r="S126" s="41"/>
      <c r="T126" s="40"/>
      <c r="U126" s="41"/>
      <c r="V126" s="40"/>
      <c r="W126" s="40"/>
      <c r="X126" s="41"/>
      <c r="Y126" s="40"/>
      <c r="Z126" s="41"/>
      <c r="AA126" s="40"/>
      <c r="AB126" s="40"/>
      <c r="AC126" s="41"/>
      <c r="AD126" s="40"/>
      <c r="AE126" s="41"/>
      <c r="AF126" s="40"/>
      <c r="AG126" s="40"/>
      <c r="AH126" s="40"/>
      <c r="AI126" s="40"/>
      <c r="AJ126" s="41"/>
      <c r="AK126" s="41"/>
      <c r="AL126" s="42"/>
      <c r="AM126" s="41"/>
      <c r="AN126" s="41"/>
      <c r="AO126" s="41"/>
      <c r="AP126" s="42"/>
      <c r="AQ126" s="41"/>
      <c r="AR126" s="41"/>
      <c r="AS126" s="41"/>
      <c r="AT126" s="42"/>
      <c r="AU126" s="41"/>
      <c r="AV126" s="41"/>
      <c r="AW126" s="41"/>
      <c r="AX126" s="41"/>
      <c r="AY126" s="43"/>
    </row>
    <row r="127" spans="2:51" ht="21.75" customHeight="1">
      <c r="B127" s="35"/>
      <c r="C127" s="40"/>
      <c r="D127" s="41"/>
      <c r="E127" s="40"/>
      <c r="F127" s="41"/>
      <c r="G127" s="40"/>
      <c r="H127" s="40"/>
      <c r="I127" s="41"/>
      <c r="J127" s="40"/>
      <c r="K127" s="41"/>
      <c r="L127" s="40"/>
      <c r="M127" s="40"/>
      <c r="N127" s="41"/>
      <c r="O127" s="40"/>
      <c r="P127" s="41"/>
      <c r="Q127" s="40"/>
      <c r="R127" s="40"/>
      <c r="S127" s="41"/>
      <c r="T127" s="40"/>
      <c r="U127" s="41"/>
      <c r="V127" s="40"/>
      <c r="W127" s="40"/>
      <c r="X127" s="41"/>
      <c r="Y127" s="40"/>
      <c r="Z127" s="41"/>
      <c r="AA127" s="40"/>
      <c r="AB127" s="40"/>
      <c r="AC127" s="41"/>
      <c r="AD127" s="40"/>
      <c r="AE127" s="41"/>
      <c r="AF127" s="40"/>
      <c r="AG127" s="40"/>
      <c r="AH127" s="40"/>
      <c r="AI127" s="40"/>
      <c r="AJ127" s="41"/>
      <c r="AK127" s="41"/>
      <c r="AL127" s="42"/>
      <c r="AM127" s="41"/>
      <c r="AN127" s="41"/>
      <c r="AO127" s="41"/>
      <c r="AP127" s="42"/>
      <c r="AQ127" s="41"/>
      <c r="AR127" s="41"/>
      <c r="AS127" s="41"/>
      <c r="AT127" s="42"/>
      <c r="AU127" s="41"/>
      <c r="AV127" s="41"/>
      <c r="AW127" s="41"/>
      <c r="AX127" s="41"/>
      <c r="AY127" s="43"/>
    </row>
    <row r="128" spans="2:51" ht="21.75" customHeight="1">
      <c r="B128" s="35"/>
      <c r="C128" s="40"/>
      <c r="D128" s="41"/>
      <c r="E128" s="40"/>
      <c r="F128" s="41"/>
      <c r="G128" s="40"/>
      <c r="H128" s="40"/>
      <c r="I128" s="41"/>
      <c r="J128" s="40"/>
      <c r="K128" s="41"/>
      <c r="L128" s="40"/>
      <c r="M128" s="40"/>
      <c r="N128" s="41"/>
      <c r="O128" s="40"/>
      <c r="P128" s="41"/>
      <c r="Q128" s="40"/>
      <c r="R128" s="40"/>
      <c r="S128" s="41"/>
      <c r="T128" s="40"/>
      <c r="U128" s="41"/>
      <c r="V128" s="40"/>
      <c r="W128" s="40"/>
      <c r="X128" s="41"/>
      <c r="Y128" s="40"/>
      <c r="Z128" s="41"/>
      <c r="AA128" s="40"/>
      <c r="AB128" s="40"/>
      <c r="AC128" s="41"/>
      <c r="AD128" s="40"/>
      <c r="AE128" s="41"/>
      <c r="AF128" s="40"/>
      <c r="AG128" s="40"/>
      <c r="AH128" s="40"/>
      <c r="AI128" s="40"/>
      <c r="AJ128" s="41"/>
      <c r="AK128" s="41"/>
      <c r="AL128" s="42"/>
      <c r="AM128" s="41"/>
      <c r="AN128" s="41"/>
      <c r="AO128" s="41"/>
      <c r="AP128" s="42"/>
      <c r="AQ128" s="41"/>
      <c r="AR128" s="41"/>
      <c r="AS128" s="41"/>
      <c r="AT128" s="42"/>
      <c r="AU128" s="41"/>
      <c r="AV128" s="41"/>
      <c r="AW128" s="41"/>
      <c r="AX128" s="41"/>
      <c r="AY128" s="43"/>
    </row>
    <row r="129" spans="2:51" ht="21.75" customHeight="1">
      <c r="B129" s="35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40"/>
      <c r="AJ129" s="41"/>
      <c r="AK129" s="41"/>
      <c r="AL129" s="42"/>
      <c r="AM129" s="41"/>
      <c r="AN129" s="41"/>
      <c r="AO129" s="41"/>
      <c r="AP129" s="42"/>
      <c r="AQ129" s="41"/>
      <c r="AR129" s="41"/>
      <c r="AS129" s="41"/>
      <c r="AT129" s="42"/>
      <c r="AU129" s="41"/>
      <c r="AV129" s="42"/>
      <c r="AW129" s="42"/>
      <c r="AX129" s="42"/>
      <c r="AY129" s="43"/>
    </row>
    <row r="130" spans="2:51" ht="21.75" customHeight="1">
      <c r="B130" s="35"/>
      <c r="C130" s="40"/>
      <c r="D130" s="41"/>
      <c r="E130" s="40"/>
      <c r="F130" s="41"/>
      <c r="G130" s="40"/>
      <c r="H130" s="40"/>
      <c r="I130" s="41"/>
      <c r="J130" s="40"/>
      <c r="K130" s="41"/>
      <c r="L130" s="40"/>
      <c r="M130" s="40"/>
      <c r="N130" s="41"/>
      <c r="O130" s="40"/>
      <c r="P130" s="41"/>
      <c r="Q130" s="40"/>
      <c r="R130" s="40"/>
      <c r="S130" s="41"/>
      <c r="T130" s="40"/>
      <c r="U130" s="41"/>
      <c r="V130" s="40"/>
      <c r="W130" s="40"/>
      <c r="X130" s="41"/>
      <c r="Y130" s="40"/>
      <c r="Z130" s="41"/>
      <c r="AA130" s="40"/>
      <c r="AB130" s="40"/>
      <c r="AC130" s="41"/>
      <c r="AD130" s="40"/>
      <c r="AE130" s="41"/>
      <c r="AF130" s="40"/>
      <c r="AG130" s="40"/>
      <c r="AH130" s="40"/>
      <c r="AI130" s="40"/>
      <c r="AJ130" s="41"/>
      <c r="AK130" s="41"/>
      <c r="AL130" s="42"/>
      <c r="AM130" s="41"/>
      <c r="AN130" s="41"/>
      <c r="AO130" s="41"/>
      <c r="AP130" s="42"/>
      <c r="AQ130" s="41"/>
      <c r="AR130" s="41"/>
      <c r="AS130" s="41"/>
      <c r="AT130" s="42"/>
      <c r="AU130" s="41"/>
      <c r="AV130" s="41"/>
      <c r="AW130" s="41"/>
      <c r="AX130" s="41"/>
      <c r="AY130" s="43"/>
    </row>
    <row r="131" spans="2:51" ht="21.75" customHeight="1">
      <c r="B131" s="35"/>
      <c r="C131" s="40"/>
      <c r="D131" s="41"/>
      <c r="E131" s="40"/>
      <c r="F131" s="41"/>
      <c r="G131" s="40"/>
      <c r="H131" s="40"/>
      <c r="I131" s="41"/>
      <c r="J131" s="40"/>
      <c r="K131" s="41"/>
      <c r="L131" s="40"/>
      <c r="M131" s="40"/>
      <c r="N131" s="41"/>
      <c r="O131" s="40"/>
      <c r="P131" s="41"/>
      <c r="Q131" s="40"/>
      <c r="R131" s="40"/>
      <c r="S131" s="41"/>
      <c r="T131" s="40"/>
      <c r="U131" s="41"/>
      <c r="V131" s="40"/>
      <c r="W131" s="40"/>
      <c r="X131" s="41"/>
      <c r="Y131" s="40"/>
      <c r="Z131" s="41"/>
      <c r="AA131" s="40"/>
      <c r="AB131" s="40"/>
      <c r="AC131" s="41"/>
      <c r="AD131" s="40"/>
      <c r="AE131" s="41"/>
      <c r="AF131" s="40"/>
      <c r="AG131" s="40"/>
      <c r="AH131" s="40"/>
      <c r="AI131" s="40"/>
      <c r="AJ131" s="41"/>
      <c r="AK131" s="41"/>
      <c r="AL131" s="42"/>
      <c r="AM131" s="41"/>
      <c r="AN131" s="41"/>
      <c r="AO131" s="41"/>
      <c r="AP131" s="42"/>
      <c r="AQ131" s="41"/>
      <c r="AR131" s="41"/>
      <c r="AS131" s="41"/>
      <c r="AT131" s="42"/>
      <c r="AU131" s="41"/>
      <c r="AV131" s="41"/>
      <c r="AW131" s="41"/>
      <c r="AX131" s="41"/>
      <c r="AY131" s="43"/>
    </row>
    <row r="132" spans="2:51" ht="21.75" customHeight="1">
      <c r="B132" s="35"/>
      <c r="C132" s="40"/>
      <c r="D132" s="41"/>
      <c r="E132" s="40"/>
      <c r="F132" s="41"/>
      <c r="G132" s="40"/>
      <c r="H132" s="40"/>
      <c r="I132" s="41"/>
      <c r="J132" s="40"/>
      <c r="K132" s="41"/>
      <c r="L132" s="40"/>
      <c r="M132" s="40"/>
      <c r="N132" s="41"/>
      <c r="O132" s="40"/>
      <c r="P132" s="41"/>
      <c r="Q132" s="40"/>
      <c r="R132" s="40"/>
      <c r="S132" s="41"/>
      <c r="T132" s="40"/>
      <c r="U132" s="41"/>
      <c r="V132" s="40"/>
      <c r="W132" s="40"/>
      <c r="X132" s="41"/>
      <c r="Y132" s="40"/>
      <c r="Z132" s="41"/>
      <c r="AA132" s="40"/>
      <c r="AB132" s="40"/>
      <c r="AC132" s="41"/>
      <c r="AD132" s="40"/>
      <c r="AE132" s="41"/>
      <c r="AF132" s="40"/>
      <c r="AG132" s="40"/>
      <c r="AH132" s="40"/>
      <c r="AI132" s="40"/>
      <c r="AJ132" s="41"/>
      <c r="AK132" s="41"/>
      <c r="AL132" s="42"/>
      <c r="AM132" s="41"/>
      <c r="AN132" s="41"/>
      <c r="AO132" s="41"/>
      <c r="AP132" s="42"/>
      <c r="AQ132" s="41"/>
      <c r="AR132" s="41"/>
      <c r="AS132" s="41"/>
      <c r="AT132" s="42"/>
      <c r="AU132" s="41"/>
      <c r="AV132" s="41"/>
      <c r="AW132" s="41"/>
      <c r="AX132" s="41"/>
      <c r="AY132" s="43"/>
    </row>
    <row r="133" spans="2:51" ht="21.75" customHeight="1">
      <c r="B133" s="35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40"/>
      <c r="AJ133" s="41"/>
      <c r="AK133" s="41"/>
      <c r="AL133" s="42"/>
      <c r="AM133" s="41"/>
      <c r="AN133" s="41"/>
      <c r="AO133" s="41"/>
      <c r="AP133" s="42"/>
      <c r="AQ133" s="41"/>
      <c r="AR133" s="41"/>
      <c r="AS133" s="41"/>
      <c r="AT133" s="42"/>
      <c r="AU133" s="41"/>
      <c r="AV133" s="42"/>
      <c r="AW133" s="42"/>
      <c r="AX133" s="42"/>
      <c r="AY133" s="43"/>
    </row>
    <row r="134" spans="2:51" ht="21.75" customHeight="1">
      <c r="B134" s="35"/>
      <c r="C134" s="40"/>
      <c r="D134" s="41"/>
      <c r="E134" s="40"/>
      <c r="F134" s="41"/>
      <c r="G134" s="40"/>
      <c r="H134" s="40"/>
      <c r="I134" s="41"/>
      <c r="J134" s="40"/>
      <c r="K134" s="41"/>
      <c r="L134" s="40"/>
      <c r="M134" s="40"/>
      <c r="N134" s="41"/>
      <c r="O134" s="40"/>
      <c r="P134" s="41"/>
      <c r="Q134" s="40"/>
      <c r="R134" s="40"/>
      <c r="S134" s="41"/>
      <c r="T134" s="40"/>
      <c r="U134" s="41"/>
      <c r="V134" s="40"/>
      <c r="W134" s="40"/>
      <c r="X134" s="41"/>
      <c r="Y134" s="40"/>
      <c r="Z134" s="41"/>
      <c r="AA134" s="40"/>
      <c r="AB134" s="40"/>
      <c r="AC134" s="41"/>
      <c r="AD134" s="40"/>
      <c r="AE134" s="41"/>
      <c r="AF134" s="40"/>
      <c r="AG134" s="40"/>
      <c r="AH134" s="40"/>
      <c r="AI134" s="40"/>
      <c r="AJ134" s="41"/>
      <c r="AK134" s="41"/>
      <c r="AL134" s="42"/>
      <c r="AM134" s="41"/>
      <c r="AN134" s="41"/>
      <c r="AO134" s="41"/>
      <c r="AP134" s="42"/>
      <c r="AQ134" s="41"/>
      <c r="AR134" s="41"/>
      <c r="AS134" s="41"/>
      <c r="AT134" s="42"/>
      <c r="AU134" s="41"/>
      <c r="AV134" s="41"/>
      <c r="AW134" s="41"/>
      <c r="AX134" s="41"/>
      <c r="AY134" s="43"/>
    </row>
    <row r="135" spans="2:51" ht="21.75" customHeight="1">
      <c r="B135" s="35"/>
      <c r="C135" s="40"/>
      <c r="D135" s="41"/>
      <c r="E135" s="40"/>
      <c r="F135" s="41"/>
      <c r="G135" s="40"/>
      <c r="H135" s="40"/>
      <c r="I135" s="41"/>
      <c r="J135" s="40"/>
      <c r="K135" s="41"/>
      <c r="L135" s="40"/>
      <c r="M135" s="40"/>
      <c r="N135" s="41"/>
      <c r="O135" s="40"/>
      <c r="P135" s="41"/>
      <c r="Q135" s="40"/>
      <c r="R135" s="40"/>
      <c r="S135" s="41"/>
      <c r="T135" s="40"/>
      <c r="U135" s="41"/>
      <c r="V135" s="40"/>
      <c r="W135" s="40"/>
      <c r="X135" s="41"/>
      <c r="Y135" s="40"/>
      <c r="Z135" s="41"/>
      <c r="AA135" s="40"/>
      <c r="AB135" s="40"/>
      <c r="AC135" s="41"/>
      <c r="AD135" s="40"/>
      <c r="AE135" s="41"/>
      <c r="AF135" s="40"/>
      <c r="AG135" s="40"/>
      <c r="AH135" s="40"/>
      <c r="AI135" s="40"/>
      <c r="AJ135" s="41"/>
      <c r="AK135" s="41"/>
      <c r="AL135" s="42"/>
      <c r="AM135" s="41"/>
      <c r="AN135" s="41"/>
      <c r="AO135" s="41"/>
      <c r="AP135" s="42"/>
      <c r="AQ135" s="41"/>
      <c r="AR135" s="41"/>
      <c r="AS135" s="41"/>
      <c r="AT135" s="42"/>
      <c r="AU135" s="41"/>
      <c r="AV135" s="41"/>
      <c r="AW135" s="41"/>
      <c r="AX135" s="41"/>
      <c r="AY135" s="43"/>
    </row>
    <row r="136" spans="2:51" ht="21.75" customHeight="1">
      <c r="B136" s="35"/>
      <c r="C136" s="40"/>
      <c r="D136" s="41"/>
      <c r="E136" s="40"/>
      <c r="F136" s="41"/>
      <c r="G136" s="40"/>
      <c r="H136" s="40"/>
      <c r="I136" s="41"/>
      <c r="J136" s="40"/>
      <c r="K136" s="41"/>
      <c r="L136" s="40"/>
      <c r="M136" s="40"/>
      <c r="N136" s="41"/>
      <c r="O136" s="40"/>
      <c r="P136" s="41"/>
      <c r="Q136" s="40"/>
      <c r="R136" s="40"/>
      <c r="S136" s="41"/>
      <c r="T136" s="40"/>
      <c r="U136" s="41"/>
      <c r="V136" s="40"/>
      <c r="W136" s="40"/>
      <c r="X136" s="41"/>
      <c r="Y136" s="40"/>
      <c r="Z136" s="41"/>
      <c r="AA136" s="40"/>
      <c r="AB136" s="40"/>
      <c r="AC136" s="41"/>
      <c r="AD136" s="40"/>
      <c r="AE136" s="41"/>
      <c r="AF136" s="40"/>
      <c r="AG136" s="40"/>
      <c r="AH136" s="40"/>
      <c r="AI136" s="40"/>
      <c r="AJ136" s="41"/>
      <c r="AK136" s="41"/>
      <c r="AL136" s="42"/>
      <c r="AM136" s="41"/>
      <c r="AN136" s="41"/>
      <c r="AO136" s="41"/>
      <c r="AP136" s="42"/>
      <c r="AQ136" s="41"/>
      <c r="AR136" s="41"/>
      <c r="AS136" s="41"/>
      <c r="AT136" s="42"/>
      <c r="AU136" s="41"/>
      <c r="AV136" s="41"/>
      <c r="AW136" s="41"/>
      <c r="AX136" s="41"/>
      <c r="AY136" s="43"/>
    </row>
    <row r="137" spans="2:51" ht="21.75" customHeight="1">
      <c r="B137" s="35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40"/>
      <c r="AJ137" s="41"/>
      <c r="AK137" s="41"/>
      <c r="AL137" s="42"/>
      <c r="AM137" s="41"/>
      <c r="AN137" s="41"/>
      <c r="AO137" s="41"/>
      <c r="AP137" s="42"/>
      <c r="AQ137" s="41"/>
      <c r="AR137" s="41"/>
      <c r="AS137" s="41"/>
      <c r="AT137" s="42"/>
      <c r="AU137" s="41"/>
      <c r="AV137" s="42"/>
      <c r="AW137" s="42"/>
      <c r="AX137" s="42"/>
      <c r="AY137" s="43"/>
    </row>
    <row r="138" spans="2:51" ht="21.75" customHeight="1">
      <c r="B138" s="35"/>
      <c r="C138" s="40"/>
      <c r="D138" s="41"/>
      <c r="E138" s="40"/>
      <c r="F138" s="41"/>
      <c r="G138" s="40"/>
      <c r="H138" s="40"/>
      <c r="I138" s="41"/>
      <c r="J138" s="40"/>
      <c r="K138" s="41"/>
      <c r="L138" s="40"/>
      <c r="M138" s="40"/>
      <c r="N138" s="41"/>
      <c r="O138" s="40"/>
      <c r="P138" s="41"/>
      <c r="Q138" s="40"/>
      <c r="R138" s="40"/>
      <c r="S138" s="41"/>
      <c r="T138" s="40"/>
      <c r="U138" s="41"/>
      <c r="V138" s="40"/>
      <c r="W138" s="40"/>
      <c r="X138" s="41"/>
      <c r="Y138" s="40"/>
      <c r="Z138" s="41"/>
      <c r="AA138" s="40"/>
      <c r="AB138" s="40"/>
      <c r="AC138" s="41"/>
      <c r="AD138" s="40"/>
      <c r="AE138" s="41"/>
      <c r="AF138" s="40"/>
      <c r="AG138" s="40"/>
      <c r="AH138" s="40"/>
      <c r="AI138" s="40"/>
      <c r="AJ138" s="41"/>
      <c r="AK138" s="41"/>
      <c r="AL138" s="42"/>
      <c r="AM138" s="41"/>
      <c r="AN138" s="41"/>
      <c r="AO138" s="41"/>
      <c r="AP138" s="42"/>
      <c r="AQ138" s="41"/>
      <c r="AR138" s="41"/>
      <c r="AS138" s="41"/>
      <c r="AT138" s="42"/>
      <c r="AU138" s="41"/>
      <c r="AV138" s="41"/>
      <c r="AW138" s="41"/>
      <c r="AX138" s="41"/>
      <c r="AY138" s="43"/>
    </row>
    <row r="139" spans="2:51" ht="21.75" customHeight="1">
      <c r="B139" s="35"/>
      <c r="C139" s="40"/>
      <c r="D139" s="41"/>
      <c r="E139" s="40"/>
      <c r="F139" s="41"/>
      <c r="G139" s="40"/>
      <c r="H139" s="40"/>
      <c r="I139" s="41"/>
      <c r="J139" s="40"/>
      <c r="K139" s="41"/>
      <c r="L139" s="40"/>
      <c r="M139" s="40"/>
      <c r="N139" s="41"/>
      <c r="O139" s="40"/>
      <c r="P139" s="41"/>
      <c r="Q139" s="40"/>
      <c r="R139" s="40"/>
      <c r="S139" s="41"/>
      <c r="T139" s="40"/>
      <c r="U139" s="41"/>
      <c r="V139" s="40"/>
      <c r="W139" s="40"/>
      <c r="X139" s="41"/>
      <c r="Y139" s="40"/>
      <c r="Z139" s="41"/>
      <c r="AA139" s="40"/>
      <c r="AB139" s="40"/>
      <c r="AC139" s="41"/>
      <c r="AD139" s="40"/>
      <c r="AE139" s="41"/>
      <c r="AF139" s="40"/>
      <c r="AG139" s="40"/>
      <c r="AH139" s="40"/>
      <c r="AI139" s="40"/>
      <c r="AJ139" s="41"/>
      <c r="AK139" s="41"/>
      <c r="AL139" s="42"/>
      <c r="AM139" s="41"/>
      <c r="AN139" s="41"/>
      <c r="AO139" s="41"/>
      <c r="AP139" s="42"/>
      <c r="AQ139" s="41"/>
      <c r="AR139" s="41"/>
      <c r="AS139" s="41"/>
      <c r="AT139" s="42"/>
      <c r="AU139" s="41"/>
      <c r="AV139" s="41"/>
      <c r="AW139" s="41"/>
      <c r="AX139" s="41"/>
      <c r="AY139" s="43"/>
    </row>
    <row r="140" spans="2:51" ht="21.75" customHeight="1">
      <c r="B140" s="35"/>
      <c r="C140" s="40"/>
      <c r="D140" s="41"/>
      <c r="E140" s="40"/>
      <c r="F140" s="41"/>
      <c r="G140" s="40"/>
      <c r="H140" s="40"/>
      <c r="I140" s="41"/>
      <c r="J140" s="40"/>
      <c r="K140" s="41"/>
      <c r="L140" s="40"/>
      <c r="M140" s="40"/>
      <c r="N140" s="41"/>
      <c r="O140" s="40"/>
      <c r="P140" s="41"/>
      <c r="Q140" s="40"/>
      <c r="R140" s="40"/>
      <c r="S140" s="41"/>
      <c r="T140" s="40"/>
      <c r="U140" s="41"/>
      <c r="V140" s="40"/>
      <c r="W140" s="40"/>
      <c r="X140" s="41"/>
      <c r="Y140" s="40"/>
      <c r="Z140" s="41"/>
      <c r="AA140" s="40"/>
      <c r="AB140" s="40"/>
      <c r="AC140" s="41"/>
      <c r="AD140" s="40"/>
      <c r="AE140" s="41"/>
      <c r="AF140" s="40"/>
      <c r="AG140" s="40"/>
      <c r="AH140" s="40"/>
      <c r="AI140" s="40"/>
      <c r="AJ140" s="41"/>
      <c r="AK140" s="41"/>
      <c r="AL140" s="42"/>
      <c r="AM140" s="41"/>
      <c r="AN140" s="41"/>
      <c r="AO140" s="41"/>
      <c r="AP140" s="42"/>
      <c r="AQ140" s="41"/>
      <c r="AR140" s="41"/>
      <c r="AS140" s="41"/>
      <c r="AT140" s="42"/>
      <c r="AU140" s="41"/>
      <c r="AV140" s="41"/>
      <c r="AW140" s="41"/>
      <c r="AX140" s="41"/>
      <c r="AY140" s="43"/>
    </row>
    <row r="141" spans="2:51" ht="24.75" customHeight="1"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2"/>
      <c r="AH141" s="32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</row>
    <row r="142" spans="2:51" ht="24.75" customHeight="1"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</row>
    <row r="143" spans="2:51" ht="24.75" customHeight="1">
      <c r="B143" s="34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4"/>
      <c r="AJ143" s="36"/>
      <c r="AK143" s="36"/>
      <c r="AL143" s="36"/>
      <c r="AM143" s="37"/>
      <c r="AN143" s="36"/>
      <c r="AO143" s="36"/>
      <c r="AP143" s="36"/>
      <c r="AQ143" s="37"/>
      <c r="AR143" s="36"/>
      <c r="AS143" s="36"/>
      <c r="AT143" s="36"/>
      <c r="AU143" s="37"/>
      <c r="AV143" s="36"/>
      <c r="AW143" s="36"/>
      <c r="AX143" s="36"/>
      <c r="AY143" s="38"/>
    </row>
    <row r="144" spans="2:51" ht="24.75" customHeight="1">
      <c r="B144" s="34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4"/>
      <c r="AJ144" s="36"/>
      <c r="AK144" s="36"/>
      <c r="AL144" s="36"/>
      <c r="AM144" s="37"/>
      <c r="AN144" s="36"/>
      <c r="AO144" s="36"/>
      <c r="AP144" s="36"/>
      <c r="AQ144" s="37"/>
      <c r="AR144" s="36"/>
      <c r="AS144" s="36"/>
      <c r="AT144" s="36"/>
      <c r="AU144" s="37"/>
      <c r="AV144" s="36"/>
      <c r="AW144" s="36"/>
      <c r="AX144" s="36"/>
      <c r="AY144" s="38"/>
    </row>
    <row r="145" spans="2:51" ht="21.75" customHeight="1">
      <c r="B145" s="35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40"/>
      <c r="AJ145" s="41"/>
      <c r="AK145" s="41"/>
      <c r="AL145" s="42"/>
      <c r="AM145" s="41"/>
      <c r="AN145" s="41"/>
      <c r="AO145" s="41"/>
      <c r="AP145" s="42"/>
      <c r="AQ145" s="41"/>
      <c r="AR145" s="41"/>
      <c r="AS145" s="41"/>
      <c r="AT145" s="42"/>
      <c r="AU145" s="41"/>
      <c r="AV145" s="42"/>
      <c r="AW145" s="42"/>
      <c r="AX145" s="42"/>
      <c r="AY145" s="43"/>
    </row>
    <row r="146" spans="2:51" ht="21.75" customHeight="1">
      <c r="B146" s="35"/>
      <c r="C146" s="40"/>
      <c r="D146" s="41"/>
      <c r="E146" s="40"/>
      <c r="F146" s="41"/>
      <c r="G146" s="40"/>
      <c r="H146" s="40"/>
      <c r="I146" s="41"/>
      <c r="J146" s="40"/>
      <c r="K146" s="41"/>
      <c r="L146" s="40"/>
      <c r="M146" s="40"/>
      <c r="N146" s="41"/>
      <c r="O146" s="40"/>
      <c r="P146" s="41"/>
      <c r="Q146" s="40"/>
      <c r="R146" s="40"/>
      <c r="S146" s="41"/>
      <c r="T146" s="40"/>
      <c r="U146" s="41"/>
      <c r="V146" s="40"/>
      <c r="W146" s="40"/>
      <c r="X146" s="41"/>
      <c r="Y146" s="40"/>
      <c r="Z146" s="41"/>
      <c r="AA146" s="40"/>
      <c r="AB146" s="40"/>
      <c r="AC146" s="41"/>
      <c r="AD146" s="40"/>
      <c r="AE146" s="41"/>
      <c r="AF146" s="40"/>
      <c r="AG146" s="40"/>
      <c r="AH146" s="40"/>
      <c r="AI146" s="40"/>
      <c r="AJ146" s="41"/>
      <c r="AK146" s="41"/>
      <c r="AL146" s="42"/>
      <c r="AM146" s="41"/>
      <c r="AN146" s="41"/>
      <c r="AO146" s="41"/>
      <c r="AP146" s="42"/>
      <c r="AQ146" s="41"/>
      <c r="AR146" s="41"/>
      <c r="AS146" s="41"/>
      <c r="AT146" s="42"/>
      <c r="AU146" s="41"/>
      <c r="AV146" s="41"/>
      <c r="AW146" s="41"/>
      <c r="AX146" s="41"/>
      <c r="AY146" s="43"/>
    </row>
    <row r="147" spans="2:51" ht="21.75" customHeight="1">
      <c r="B147" s="35"/>
      <c r="C147" s="40"/>
      <c r="D147" s="41"/>
      <c r="E147" s="40"/>
      <c r="F147" s="41"/>
      <c r="G147" s="40"/>
      <c r="H147" s="40"/>
      <c r="I147" s="41"/>
      <c r="J147" s="40"/>
      <c r="K147" s="41"/>
      <c r="L147" s="40"/>
      <c r="M147" s="40"/>
      <c r="N147" s="41"/>
      <c r="O147" s="40"/>
      <c r="P147" s="41"/>
      <c r="Q147" s="40"/>
      <c r="R147" s="40"/>
      <c r="S147" s="41"/>
      <c r="T147" s="40"/>
      <c r="U147" s="41"/>
      <c r="V147" s="40"/>
      <c r="W147" s="40"/>
      <c r="X147" s="41"/>
      <c r="Y147" s="40"/>
      <c r="Z147" s="41"/>
      <c r="AA147" s="40"/>
      <c r="AB147" s="40"/>
      <c r="AC147" s="41"/>
      <c r="AD147" s="40"/>
      <c r="AE147" s="41"/>
      <c r="AF147" s="40"/>
      <c r="AG147" s="40"/>
      <c r="AH147" s="40"/>
      <c r="AI147" s="40"/>
      <c r="AJ147" s="41"/>
      <c r="AK147" s="41"/>
      <c r="AL147" s="42"/>
      <c r="AM147" s="41"/>
      <c r="AN147" s="41"/>
      <c r="AO147" s="41"/>
      <c r="AP147" s="42"/>
      <c r="AQ147" s="41"/>
      <c r="AR147" s="41"/>
      <c r="AS147" s="41"/>
      <c r="AT147" s="42"/>
      <c r="AU147" s="41"/>
      <c r="AV147" s="41"/>
      <c r="AW147" s="41"/>
      <c r="AX147" s="41"/>
      <c r="AY147" s="43"/>
    </row>
    <row r="148" spans="2:51" ht="21.75" customHeight="1">
      <c r="B148" s="35"/>
      <c r="C148" s="40"/>
      <c r="D148" s="41"/>
      <c r="E148" s="40"/>
      <c r="F148" s="41"/>
      <c r="G148" s="40"/>
      <c r="H148" s="40"/>
      <c r="I148" s="41"/>
      <c r="J148" s="40"/>
      <c r="K148" s="41"/>
      <c r="L148" s="40"/>
      <c r="M148" s="40"/>
      <c r="N148" s="41"/>
      <c r="O148" s="40"/>
      <c r="P148" s="41"/>
      <c r="Q148" s="40"/>
      <c r="R148" s="40"/>
      <c r="S148" s="41"/>
      <c r="T148" s="40"/>
      <c r="U148" s="41"/>
      <c r="V148" s="40"/>
      <c r="W148" s="40"/>
      <c r="X148" s="41"/>
      <c r="Y148" s="40"/>
      <c r="Z148" s="41"/>
      <c r="AA148" s="40"/>
      <c r="AB148" s="40"/>
      <c r="AC148" s="41"/>
      <c r="AD148" s="40"/>
      <c r="AE148" s="41"/>
      <c r="AF148" s="40"/>
      <c r="AG148" s="40"/>
      <c r="AH148" s="40"/>
      <c r="AI148" s="40"/>
      <c r="AJ148" s="41"/>
      <c r="AK148" s="41"/>
      <c r="AL148" s="42"/>
      <c r="AM148" s="41"/>
      <c r="AN148" s="41"/>
      <c r="AO148" s="41"/>
      <c r="AP148" s="42"/>
      <c r="AQ148" s="41"/>
      <c r="AR148" s="41"/>
      <c r="AS148" s="41"/>
      <c r="AT148" s="42"/>
      <c r="AU148" s="41"/>
      <c r="AV148" s="41"/>
      <c r="AW148" s="41"/>
      <c r="AX148" s="41"/>
      <c r="AY148" s="43"/>
    </row>
    <row r="149" spans="2:51" ht="21.75" customHeight="1">
      <c r="B149" s="35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40"/>
      <c r="AJ149" s="41"/>
      <c r="AK149" s="41"/>
      <c r="AL149" s="42"/>
      <c r="AM149" s="41"/>
      <c r="AN149" s="41"/>
      <c r="AO149" s="41"/>
      <c r="AP149" s="42"/>
      <c r="AQ149" s="41"/>
      <c r="AR149" s="41"/>
      <c r="AS149" s="41"/>
      <c r="AT149" s="42"/>
      <c r="AU149" s="41"/>
      <c r="AV149" s="42"/>
      <c r="AW149" s="42"/>
      <c r="AX149" s="42"/>
      <c r="AY149" s="43"/>
    </row>
    <row r="150" spans="2:51" ht="21.75" customHeight="1">
      <c r="B150" s="35"/>
      <c r="C150" s="40"/>
      <c r="D150" s="41"/>
      <c r="E150" s="40"/>
      <c r="F150" s="41"/>
      <c r="G150" s="40"/>
      <c r="H150" s="40"/>
      <c r="I150" s="41"/>
      <c r="J150" s="40"/>
      <c r="K150" s="41"/>
      <c r="L150" s="40"/>
      <c r="M150" s="40"/>
      <c r="N150" s="41"/>
      <c r="O150" s="40"/>
      <c r="P150" s="41"/>
      <c r="Q150" s="40"/>
      <c r="R150" s="40"/>
      <c r="S150" s="41"/>
      <c r="T150" s="40"/>
      <c r="U150" s="41"/>
      <c r="V150" s="40"/>
      <c r="W150" s="40"/>
      <c r="X150" s="41"/>
      <c r="Y150" s="40"/>
      <c r="Z150" s="41"/>
      <c r="AA150" s="40"/>
      <c r="AB150" s="40"/>
      <c r="AC150" s="41"/>
      <c r="AD150" s="40"/>
      <c r="AE150" s="41"/>
      <c r="AF150" s="40"/>
      <c r="AG150" s="40"/>
      <c r="AH150" s="40"/>
      <c r="AI150" s="40"/>
      <c r="AJ150" s="41"/>
      <c r="AK150" s="41"/>
      <c r="AL150" s="42"/>
      <c r="AM150" s="41"/>
      <c r="AN150" s="41"/>
      <c r="AO150" s="41"/>
      <c r="AP150" s="42"/>
      <c r="AQ150" s="41"/>
      <c r="AR150" s="41"/>
      <c r="AS150" s="41"/>
      <c r="AT150" s="42"/>
      <c r="AU150" s="41"/>
      <c r="AV150" s="41"/>
      <c r="AW150" s="41"/>
      <c r="AX150" s="41"/>
      <c r="AY150" s="43"/>
    </row>
    <row r="151" spans="2:51" ht="21.75" customHeight="1">
      <c r="B151" s="35"/>
      <c r="C151" s="40"/>
      <c r="D151" s="41"/>
      <c r="E151" s="40"/>
      <c r="F151" s="41"/>
      <c r="G151" s="40"/>
      <c r="H151" s="40"/>
      <c r="I151" s="41"/>
      <c r="J151" s="40"/>
      <c r="K151" s="41"/>
      <c r="L151" s="40"/>
      <c r="M151" s="40"/>
      <c r="N151" s="41"/>
      <c r="O151" s="40"/>
      <c r="P151" s="41"/>
      <c r="Q151" s="40"/>
      <c r="R151" s="40"/>
      <c r="S151" s="41"/>
      <c r="T151" s="40"/>
      <c r="U151" s="41"/>
      <c r="V151" s="40"/>
      <c r="W151" s="40"/>
      <c r="X151" s="41"/>
      <c r="Y151" s="40"/>
      <c r="Z151" s="41"/>
      <c r="AA151" s="40"/>
      <c r="AB151" s="40"/>
      <c r="AC151" s="41"/>
      <c r="AD151" s="40"/>
      <c r="AE151" s="41"/>
      <c r="AF151" s="40"/>
      <c r="AG151" s="40"/>
      <c r="AH151" s="40"/>
      <c r="AI151" s="40"/>
      <c r="AJ151" s="41"/>
      <c r="AK151" s="41"/>
      <c r="AL151" s="42"/>
      <c r="AM151" s="41"/>
      <c r="AN151" s="41"/>
      <c r="AO151" s="41"/>
      <c r="AP151" s="42"/>
      <c r="AQ151" s="41"/>
      <c r="AR151" s="41"/>
      <c r="AS151" s="41"/>
      <c r="AT151" s="42"/>
      <c r="AU151" s="41"/>
      <c r="AV151" s="41"/>
      <c r="AW151" s="41"/>
      <c r="AX151" s="41"/>
      <c r="AY151" s="43"/>
    </row>
    <row r="152" spans="2:51" ht="21.75" customHeight="1">
      <c r="B152" s="35"/>
      <c r="C152" s="40"/>
      <c r="D152" s="41"/>
      <c r="E152" s="40"/>
      <c r="F152" s="41"/>
      <c r="G152" s="40"/>
      <c r="H152" s="40"/>
      <c r="I152" s="41"/>
      <c r="J152" s="40"/>
      <c r="K152" s="41"/>
      <c r="L152" s="40"/>
      <c r="M152" s="40"/>
      <c r="N152" s="41"/>
      <c r="O152" s="40"/>
      <c r="P152" s="41"/>
      <c r="Q152" s="40"/>
      <c r="R152" s="40"/>
      <c r="S152" s="41"/>
      <c r="T152" s="40"/>
      <c r="U152" s="41"/>
      <c r="V152" s="40"/>
      <c r="W152" s="40"/>
      <c r="X152" s="41"/>
      <c r="Y152" s="40"/>
      <c r="Z152" s="41"/>
      <c r="AA152" s="40"/>
      <c r="AB152" s="40"/>
      <c r="AC152" s="41"/>
      <c r="AD152" s="40"/>
      <c r="AE152" s="41"/>
      <c r="AF152" s="40"/>
      <c r="AG152" s="40"/>
      <c r="AH152" s="40"/>
      <c r="AI152" s="40"/>
      <c r="AJ152" s="41"/>
      <c r="AK152" s="41"/>
      <c r="AL152" s="42"/>
      <c r="AM152" s="41"/>
      <c r="AN152" s="41"/>
      <c r="AO152" s="41"/>
      <c r="AP152" s="42"/>
      <c r="AQ152" s="41"/>
      <c r="AR152" s="41"/>
      <c r="AS152" s="41"/>
      <c r="AT152" s="42"/>
      <c r="AU152" s="41"/>
      <c r="AV152" s="41"/>
      <c r="AW152" s="41"/>
      <c r="AX152" s="41"/>
      <c r="AY152" s="43"/>
    </row>
    <row r="153" spans="2:51" ht="21.75" customHeight="1">
      <c r="B153" s="35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40"/>
      <c r="AJ153" s="41"/>
      <c r="AK153" s="41"/>
      <c r="AL153" s="42"/>
      <c r="AM153" s="41"/>
      <c r="AN153" s="41"/>
      <c r="AO153" s="41"/>
      <c r="AP153" s="42"/>
      <c r="AQ153" s="41"/>
      <c r="AR153" s="41"/>
      <c r="AS153" s="41"/>
      <c r="AT153" s="42"/>
      <c r="AU153" s="41"/>
      <c r="AV153" s="42"/>
      <c r="AW153" s="42"/>
      <c r="AX153" s="42"/>
      <c r="AY153" s="43"/>
    </row>
    <row r="154" spans="2:51" ht="21.75" customHeight="1">
      <c r="B154" s="35"/>
      <c r="C154" s="40"/>
      <c r="D154" s="41"/>
      <c r="E154" s="40"/>
      <c r="F154" s="41"/>
      <c r="G154" s="40"/>
      <c r="H154" s="40"/>
      <c r="I154" s="41"/>
      <c r="J154" s="40"/>
      <c r="K154" s="41"/>
      <c r="L154" s="40"/>
      <c r="M154" s="40"/>
      <c r="N154" s="41"/>
      <c r="O154" s="40"/>
      <c r="P154" s="41"/>
      <c r="Q154" s="40"/>
      <c r="R154" s="40"/>
      <c r="S154" s="41"/>
      <c r="T154" s="40"/>
      <c r="U154" s="41"/>
      <c r="V154" s="40"/>
      <c r="W154" s="40"/>
      <c r="X154" s="41"/>
      <c r="Y154" s="40"/>
      <c r="Z154" s="41"/>
      <c r="AA154" s="40"/>
      <c r="AB154" s="40"/>
      <c r="AC154" s="41"/>
      <c r="AD154" s="40"/>
      <c r="AE154" s="41"/>
      <c r="AF154" s="40"/>
      <c r="AG154" s="40"/>
      <c r="AH154" s="40"/>
      <c r="AI154" s="40"/>
      <c r="AJ154" s="41"/>
      <c r="AK154" s="41"/>
      <c r="AL154" s="42"/>
      <c r="AM154" s="41"/>
      <c r="AN154" s="41"/>
      <c r="AO154" s="41"/>
      <c r="AP154" s="42"/>
      <c r="AQ154" s="41"/>
      <c r="AR154" s="41"/>
      <c r="AS154" s="41"/>
      <c r="AT154" s="42"/>
      <c r="AU154" s="41"/>
      <c r="AV154" s="41"/>
      <c r="AW154" s="41"/>
      <c r="AX154" s="41"/>
      <c r="AY154" s="43"/>
    </row>
    <row r="155" spans="2:51" ht="21.75" customHeight="1">
      <c r="B155" s="35"/>
      <c r="C155" s="40"/>
      <c r="D155" s="41"/>
      <c r="E155" s="40"/>
      <c r="F155" s="41"/>
      <c r="G155" s="40"/>
      <c r="H155" s="40"/>
      <c r="I155" s="41"/>
      <c r="J155" s="40"/>
      <c r="K155" s="41"/>
      <c r="L155" s="40"/>
      <c r="M155" s="40"/>
      <c r="N155" s="41"/>
      <c r="O155" s="40"/>
      <c r="P155" s="41"/>
      <c r="Q155" s="40"/>
      <c r="R155" s="40"/>
      <c r="S155" s="41"/>
      <c r="T155" s="40"/>
      <c r="U155" s="41"/>
      <c r="V155" s="40"/>
      <c r="W155" s="40"/>
      <c r="X155" s="41"/>
      <c r="Y155" s="40"/>
      <c r="Z155" s="41"/>
      <c r="AA155" s="40"/>
      <c r="AB155" s="40"/>
      <c r="AC155" s="41"/>
      <c r="AD155" s="40"/>
      <c r="AE155" s="41"/>
      <c r="AF155" s="40"/>
      <c r="AG155" s="40"/>
      <c r="AH155" s="40"/>
      <c r="AI155" s="40"/>
      <c r="AJ155" s="41"/>
      <c r="AK155" s="41"/>
      <c r="AL155" s="42"/>
      <c r="AM155" s="41"/>
      <c r="AN155" s="41"/>
      <c r="AO155" s="41"/>
      <c r="AP155" s="42"/>
      <c r="AQ155" s="41"/>
      <c r="AR155" s="41"/>
      <c r="AS155" s="41"/>
      <c r="AT155" s="42"/>
      <c r="AU155" s="41"/>
      <c r="AV155" s="41"/>
      <c r="AW155" s="41"/>
      <c r="AX155" s="41"/>
      <c r="AY155" s="43"/>
    </row>
    <row r="156" spans="2:51" ht="21.75" customHeight="1">
      <c r="B156" s="35"/>
      <c r="C156" s="40"/>
      <c r="D156" s="41"/>
      <c r="E156" s="40"/>
      <c r="F156" s="41"/>
      <c r="G156" s="40"/>
      <c r="H156" s="40"/>
      <c r="I156" s="41"/>
      <c r="J156" s="40"/>
      <c r="K156" s="41"/>
      <c r="L156" s="40"/>
      <c r="M156" s="40"/>
      <c r="N156" s="41"/>
      <c r="O156" s="40"/>
      <c r="P156" s="41"/>
      <c r="Q156" s="40"/>
      <c r="R156" s="40"/>
      <c r="S156" s="41"/>
      <c r="T156" s="40"/>
      <c r="U156" s="41"/>
      <c r="V156" s="40"/>
      <c r="W156" s="40"/>
      <c r="X156" s="41"/>
      <c r="Y156" s="40"/>
      <c r="Z156" s="41"/>
      <c r="AA156" s="40"/>
      <c r="AB156" s="40"/>
      <c r="AC156" s="41"/>
      <c r="AD156" s="40"/>
      <c r="AE156" s="41"/>
      <c r="AF156" s="40"/>
      <c r="AG156" s="40"/>
      <c r="AH156" s="40"/>
      <c r="AI156" s="40"/>
      <c r="AJ156" s="41"/>
      <c r="AK156" s="41"/>
      <c r="AL156" s="42"/>
      <c r="AM156" s="41"/>
      <c r="AN156" s="41"/>
      <c r="AO156" s="41"/>
      <c r="AP156" s="42"/>
      <c r="AQ156" s="41"/>
      <c r="AR156" s="41"/>
      <c r="AS156" s="41"/>
      <c r="AT156" s="42"/>
      <c r="AU156" s="41"/>
      <c r="AV156" s="41"/>
      <c r="AW156" s="41"/>
      <c r="AX156" s="41"/>
      <c r="AY156" s="43"/>
    </row>
    <row r="157" spans="2:51" ht="21.75" customHeight="1">
      <c r="B157" s="35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40"/>
      <c r="AJ157" s="41"/>
      <c r="AK157" s="41"/>
      <c r="AL157" s="42"/>
      <c r="AM157" s="41"/>
      <c r="AN157" s="41"/>
      <c r="AO157" s="41"/>
      <c r="AP157" s="42"/>
      <c r="AQ157" s="41"/>
      <c r="AR157" s="41"/>
      <c r="AS157" s="41"/>
      <c r="AT157" s="42"/>
      <c r="AU157" s="41"/>
      <c r="AV157" s="42"/>
      <c r="AW157" s="42"/>
      <c r="AX157" s="42"/>
      <c r="AY157" s="43"/>
    </row>
    <row r="158" spans="2:51" ht="21.75" customHeight="1">
      <c r="B158" s="35"/>
      <c r="C158" s="40"/>
      <c r="D158" s="41"/>
      <c r="E158" s="40"/>
      <c r="F158" s="41"/>
      <c r="G158" s="40"/>
      <c r="H158" s="40"/>
      <c r="I158" s="41"/>
      <c r="J158" s="40"/>
      <c r="K158" s="41"/>
      <c r="L158" s="40"/>
      <c r="M158" s="40"/>
      <c r="N158" s="41"/>
      <c r="O158" s="40"/>
      <c r="P158" s="41"/>
      <c r="Q158" s="40"/>
      <c r="R158" s="40"/>
      <c r="S158" s="41"/>
      <c r="T158" s="40"/>
      <c r="U158" s="41"/>
      <c r="V158" s="40"/>
      <c r="W158" s="40"/>
      <c r="X158" s="41"/>
      <c r="Y158" s="40"/>
      <c r="Z158" s="41"/>
      <c r="AA158" s="40"/>
      <c r="AB158" s="40"/>
      <c r="AC158" s="41"/>
      <c r="AD158" s="40"/>
      <c r="AE158" s="41"/>
      <c r="AF158" s="40"/>
      <c r="AG158" s="40"/>
      <c r="AH158" s="40"/>
      <c r="AI158" s="40"/>
      <c r="AJ158" s="41"/>
      <c r="AK158" s="41"/>
      <c r="AL158" s="42"/>
      <c r="AM158" s="41"/>
      <c r="AN158" s="41"/>
      <c r="AO158" s="41"/>
      <c r="AP158" s="42"/>
      <c r="AQ158" s="41"/>
      <c r="AR158" s="41"/>
      <c r="AS158" s="41"/>
      <c r="AT158" s="42"/>
      <c r="AU158" s="41"/>
      <c r="AV158" s="41"/>
      <c r="AW158" s="41"/>
      <c r="AX158" s="41"/>
      <c r="AY158" s="43"/>
    </row>
    <row r="159" spans="2:51" ht="21.75" customHeight="1">
      <c r="B159" s="35"/>
      <c r="C159" s="40"/>
      <c r="D159" s="41"/>
      <c r="E159" s="40"/>
      <c r="F159" s="41"/>
      <c r="G159" s="40"/>
      <c r="H159" s="40"/>
      <c r="I159" s="41"/>
      <c r="J159" s="40"/>
      <c r="K159" s="41"/>
      <c r="L159" s="40"/>
      <c r="M159" s="40"/>
      <c r="N159" s="41"/>
      <c r="O159" s="40"/>
      <c r="P159" s="41"/>
      <c r="Q159" s="40"/>
      <c r="R159" s="40"/>
      <c r="S159" s="41"/>
      <c r="T159" s="40"/>
      <c r="U159" s="41"/>
      <c r="V159" s="40"/>
      <c r="W159" s="40"/>
      <c r="X159" s="41"/>
      <c r="Y159" s="40"/>
      <c r="Z159" s="41"/>
      <c r="AA159" s="40"/>
      <c r="AB159" s="40"/>
      <c r="AC159" s="41"/>
      <c r="AD159" s="40"/>
      <c r="AE159" s="41"/>
      <c r="AF159" s="40"/>
      <c r="AG159" s="40"/>
      <c r="AH159" s="40"/>
      <c r="AI159" s="40"/>
      <c r="AJ159" s="41"/>
      <c r="AK159" s="41"/>
      <c r="AL159" s="42"/>
      <c r="AM159" s="41"/>
      <c r="AN159" s="41"/>
      <c r="AO159" s="41"/>
      <c r="AP159" s="42"/>
      <c r="AQ159" s="41"/>
      <c r="AR159" s="41"/>
      <c r="AS159" s="41"/>
      <c r="AT159" s="42"/>
      <c r="AU159" s="41"/>
      <c r="AV159" s="41"/>
      <c r="AW159" s="41"/>
      <c r="AX159" s="41"/>
      <c r="AY159" s="43"/>
    </row>
    <row r="160" spans="2:51" ht="21.75" customHeight="1">
      <c r="B160" s="35"/>
      <c r="C160" s="40"/>
      <c r="D160" s="41"/>
      <c r="E160" s="40"/>
      <c r="F160" s="41"/>
      <c r="G160" s="40"/>
      <c r="H160" s="40"/>
      <c r="I160" s="41"/>
      <c r="J160" s="40"/>
      <c r="K160" s="41"/>
      <c r="L160" s="40"/>
      <c r="M160" s="40"/>
      <c r="N160" s="41"/>
      <c r="O160" s="40"/>
      <c r="P160" s="41"/>
      <c r="Q160" s="40"/>
      <c r="R160" s="40"/>
      <c r="S160" s="41"/>
      <c r="T160" s="40"/>
      <c r="U160" s="41"/>
      <c r="V160" s="40"/>
      <c r="W160" s="40"/>
      <c r="X160" s="41"/>
      <c r="Y160" s="40"/>
      <c r="Z160" s="41"/>
      <c r="AA160" s="40"/>
      <c r="AB160" s="40"/>
      <c r="AC160" s="41"/>
      <c r="AD160" s="40"/>
      <c r="AE160" s="41"/>
      <c r="AF160" s="40"/>
      <c r="AG160" s="40"/>
      <c r="AH160" s="40"/>
      <c r="AI160" s="40"/>
      <c r="AJ160" s="41"/>
      <c r="AK160" s="41"/>
      <c r="AL160" s="42"/>
      <c r="AM160" s="41"/>
      <c r="AN160" s="41"/>
      <c r="AO160" s="41"/>
      <c r="AP160" s="42"/>
      <c r="AQ160" s="41"/>
      <c r="AR160" s="41"/>
      <c r="AS160" s="41"/>
      <c r="AT160" s="42"/>
      <c r="AU160" s="41"/>
      <c r="AV160" s="41"/>
      <c r="AW160" s="41"/>
      <c r="AX160" s="41"/>
      <c r="AY160" s="43"/>
    </row>
    <row r="161" spans="2:51" ht="21.75" customHeight="1">
      <c r="B161" s="35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40"/>
      <c r="AJ161" s="41"/>
      <c r="AK161" s="41"/>
      <c r="AL161" s="42"/>
      <c r="AM161" s="41"/>
      <c r="AN161" s="41"/>
      <c r="AO161" s="41"/>
      <c r="AP161" s="42"/>
      <c r="AQ161" s="41"/>
      <c r="AR161" s="41"/>
      <c r="AS161" s="41"/>
      <c r="AT161" s="42"/>
      <c r="AU161" s="41"/>
      <c r="AV161" s="42"/>
      <c r="AW161" s="42"/>
      <c r="AX161" s="42"/>
      <c r="AY161" s="43"/>
    </row>
    <row r="162" spans="2:51" ht="21.75" customHeight="1">
      <c r="B162" s="35"/>
      <c r="C162" s="40"/>
      <c r="D162" s="41"/>
      <c r="E162" s="40"/>
      <c r="F162" s="41"/>
      <c r="G162" s="40"/>
      <c r="H162" s="40"/>
      <c r="I162" s="41"/>
      <c r="J162" s="40"/>
      <c r="K162" s="41"/>
      <c r="L162" s="40"/>
      <c r="M162" s="40"/>
      <c r="N162" s="41"/>
      <c r="O162" s="40"/>
      <c r="P162" s="41"/>
      <c r="Q162" s="40"/>
      <c r="R162" s="40"/>
      <c r="S162" s="41"/>
      <c r="T162" s="40"/>
      <c r="U162" s="41"/>
      <c r="V162" s="40"/>
      <c r="W162" s="40"/>
      <c r="X162" s="41"/>
      <c r="Y162" s="40"/>
      <c r="Z162" s="41"/>
      <c r="AA162" s="40"/>
      <c r="AB162" s="40"/>
      <c r="AC162" s="41"/>
      <c r="AD162" s="40"/>
      <c r="AE162" s="41"/>
      <c r="AF162" s="40"/>
      <c r="AG162" s="40"/>
      <c r="AH162" s="40"/>
      <c r="AI162" s="40"/>
      <c r="AJ162" s="41"/>
      <c r="AK162" s="41"/>
      <c r="AL162" s="42"/>
      <c r="AM162" s="41"/>
      <c r="AN162" s="41"/>
      <c r="AO162" s="41"/>
      <c r="AP162" s="42"/>
      <c r="AQ162" s="41"/>
      <c r="AR162" s="41"/>
      <c r="AS162" s="41"/>
      <c r="AT162" s="42"/>
      <c r="AU162" s="41"/>
      <c r="AV162" s="41"/>
      <c r="AW162" s="41"/>
      <c r="AX162" s="41"/>
      <c r="AY162" s="43"/>
    </row>
    <row r="163" spans="2:51" ht="21.75" customHeight="1">
      <c r="B163" s="35"/>
      <c r="C163" s="40"/>
      <c r="D163" s="41"/>
      <c r="E163" s="40"/>
      <c r="F163" s="41"/>
      <c r="G163" s="40"/>
      <c r="H163" s="40"/>
      <c r="I163" s="41"/>
      <c r="J163" s="40"/>
      <c r="K163" s="41"/>
      <c r="L163" s="40"/>
      <c r="M163" s="40"/>
      <c r="N163" s="41"/>
      <c r="O163" s="40"/>
      <c r="P163" s="41"/>
      <c r="Q163" s="40"/>
      <c r="R163" s="40"/>
      <c r="S163" s="41"/>
      <c r="T163" s="40"/>
      <c r="U163" s="41"/>
      <c r="V163" s="40"/>
      <c r="W163" s="40"/>
      <c r="X163" s="41"/>
      <c r="Y163" s="40"/>
      <c r="Z163" s="41"/>
      <c r="AA163" s="40"/>
      <c r="AB163" s="40"/>
      <c r="AC163" s="41"/>
      <c r="AD163" s="40"/>
      <c r="AE163" s="41"/>
      <c r="AF163" s="40"/>
      <c r="AG163" s="40"/>
      <c r="AH163" s="40"/>
      <c r="AI163" s="40"/>
      <c r="AJ163" s="41"/>
      <c r="AK163" s="41"/>
      <c r="AL163" s="42"/>
      <c r="AM163" s="41"/>
      <c r="AN163" s="41"/>
      <c r="AO163" s="41"/>
      <c r="AP163" s="42"/>
      <c r="AQ163" s="41"/>
      <c r="AR163" s="41"/>
      <c r="AS163" s="41"/>
      <c r="AT163" s="42"/>
      <c r="AU163" s="41"/>
      <c r="AV163" s="41"/>
      <c r="AW163" s="41"/>
      <c r="AX163" s="41"/>
      <c r="AY163" s="43"/>
    </row>
    <row r="164" spans="2:51" ht="21.75" customHeight="1">
      <c r="B164" s="35"/>
      <c r="C164" s="40"/>
      <c r="D164" s="41"/>
      <c r="E164" s="40"/>
      <c r="F164" s="41"/>
      <c r="G164" s="40"/>
      <c r="H164" s="40"/>
      <c r="I164" s="41"/>
      <c r="J164" s="40"/>
      <c r="K164" s="41"/>
      <c r="L164" s="40"/>
      <c r="M164" s="40"/>
      <c r="N164" s="41"/>
      <c r="O164" s="40"/>
      <c r="P164" s="41"/>
      <c r="Q164" s="40"/>
      <c r="R164" s="40"/>
      <c r="S164" s="41"/>
      <c r="T164" s="40"/>
      <c r="U164" s="41"/>
      <c r="V164" s="40"/>
      <c r="W164" s="40"/>
      <c r="X164" s="41"/>
      <c r="Y164" s="40"/>
      <c r="Z164" s="41"/>
      <c r="AA164" s="40"/>
      <c r="AB164" s="40"/>
      <c r="AC164" s="41"/>
      <c r="AD164" s="40"/>
      <c r="AE164" s="41"/>
      <c r="AF164" s="40"/>
      <c r="AG164" s="40"/>
      <c r="AH164" s="40"/>
      <c r="AI164" s="40"/>
      <c r="AJ164" s="41"/>
      <c r="AK164" s="41"/>
      <c r="AL164" s="42"/>
      <c r="AM164" s="41"/>
      <c r="AN164" s="41"/>
      <c r="AO164" s="41"/>
      <c r="AP164" s="42"/>
      <c r="AQ164" s="41"/>
      <c r="AR164" s="41"/>
      <c r="AS164" s="41"/>
      <c r="AT164" s="42"/>
      <c r="AU164" s="41"/>
      <c r="AV164" s="41"/>
      <c r="AW164" s="41"/>
      <c r="AX164" s="41"/>
      <c r="AY164" s="43"/>
    </row>
    <row r="165" spans="2:51" ht="21.75" customHeight="1">
      <c r="B165" s="35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40"/>
      <c r="AJ165" s="41"/>
      <c r="AK165" s="41"/>
      <c r="AL165" s="42"/>
      <c r="AM165" s="41"/>
      <c r="AN165" s="41"/>
      <c r="AO165" s="41"/>
      <c r="AP165" s="42"/>
      <c r="AQ165" s="41"/>
      <c r="AR165" s="41"/>
      <c r="AS165" s="41"/>
      <c r="AT165" s="42"/>
      <c r="AU165" s="41"/>
      <c r="AV165" s="42"/>
      <c r="AW165" s="42"/>
      <c r="AX165" s="42"/>
      <c r="AY165" s="43"/>
    </row>
    <row r="166" spans="2:51" ht="21.75" customHeight="1">
      <c r="B166" s="35"/>
      <c r="C166" s="40"/>
      <c r="D166" s="41"/>
      <c r="E166" s="40"/>
      <c r="F166" s="41"/>
      <c r="G166" s="40"/>
      <c r="H166" s="40"/>
      <c r="I166" s="41"/>
      <c r="J166" s="40"/>
      <c r="K166" s="41"/>
      <c r="L166" s="40"/>
      <c r="M166" s="40"/>
      <c r="N166" s="41"/>
      <c r="O166" s="40"/>
      <c r="P166" s="41"/>
      <c r="Q166" s="40"/>
      <c r="R166" s="40"/>
      <c r="S166" s="41"/>
      <c r="T166" s="40"/>
      <c r="U166" s="41"/>
      <c r="V166" s="40"/>
      <c r="W166" s="40"/>
      <c r="X166" s="41"/>
      <c r="Y166" s="40"/>
      <c r="Z166" s="41"/>
      <c r="AA166" s="40"/>
      <c r="AB166" s="40"/>
      <c r="AC166" s="41"/>
      <c r="AD166" s="40"/>
      <c r="AE166" s="41"/>
      <c r="AF166" s="40"/>
      <c r="AG166" s="40"/>
      <c r="AH166" s="40"/>
      <c r="AI166" s="40"/>
      <c r="AJ166" s="41"/>
      <c r="AK166" s="41"/>
      <c r="AL166" s="42"/>
      <c r="AM166" s="41"/>
      <c r="AN166" s="41"/>
      <c r="AO166" s="41"/>
      <c r="AP166" s="42"/>
      <c r="AQ166" s="41"/>
      <c r="AR166" s="41"/>
      <c r="AS166" s="41"/>
      <c r="AT166" s="42"/>
      <c r="AU166" s="41"/>
      <c r="AV166" s="41"/>
      <c r="AW166" s="41"/>
      <c r="AX166" s="41"/>
      <c r="AY166" s="43"/>
    </row>
    <row r="167" spans="2:51" ht="21.75" customHeight="1">
      <c r="B167" s="35"/>
      <c r="C167" s="40"/>
      <c r="D167" s="41"/>
      <c r="E167" s="40"/>
      <c r="F167" s="41"/>
      <c r="G167" s="40"/>
      <c r="H167" s="40"/>
      <c r="I167" s="41"/>
      <c r="J167" s="40"/>
      <c r="K167" s="41"/>
      <c r="L167" s="40"/>
      <c r="M167" s="40"/>
      <c r="N167" s="41"/>
      <c r="O167" s="40"/>
      <c r="P167" s="41"/>
      <c r="Q167" s="40"/>
      <c r="R167" s="40"/>
      <c r="S167" s="41"/>
      <c r="T167" s="40"/>
      <c r="U167" s="41"/>
      <c r="V167" s="40"/>
      <c r="W167" s="40"/>
      <c r="X167" s="41"/>
      <c r="Y167" s="40"/>
      <c r="Z167" s="41"/>
      <c r="AA167" s="40"/>
      <c r="AB167" s="40"/>
      <c r="AC167" s="41"/>
      <c r="AD167" s="40"/>
      <c r="AE167" s="41"/>
      <c r="AF167" s="40"/>
      <c r="AG167" s="40"/>
      <c r="AH167" s="40"/>
      <c r="AI167" s="40"/>
      <c r="AJ167" s="41"/>
      <c r="AK167" s="41"/>
      <c r="AL167" s="42"/>
      <c r="AM167" s="41"/>
      <c r="AN167" s="41"/>
      <c r="AO167" s="41"/>
      <c r="AP167" s="42"/>
      <c r="AQ167" s="41"/>
      <c r="AR167" s="41"/>
      <c r="AS167" s="41"/>
      <c r="AT167" s="42"/>
      <c r="AU167" s="41"/>
      <c r="AV167" s="41"/>
      <c r="AW167" s="41"/>
      <c r="AX167" s="41"/>
      <c r="AY167" s="43"/>
    </row>
    <row r="168" spans="2:51" ht="21.75" customHeight="1">
      <c r="B168" s="35"/>
      <c r="C168" s="40"/>
      <c r="D168" s="41"/>
      <c r="E168" s="40"/>
      <c r="F168" s="41"/>
      <c r="G168" s="40"/>
      <c r="H168" s="40"/>
      <c r="I168" s="41"/>
      <c r="J168" s="40"/>
      <c r="K168" s="41"/>
      <c r="L168" s="40"/>
      <c r="M168" s="40"/>
      <c r="N168" s="41"/>
      <c r="O168" s="40"/>
      <c r="P168" s="41"/>
      <c r="Q168" s="40"/>
      <c r="R168" s="40"/>
      <c r="S168" s="41"/>
      <c r="T168" s="40"/>
      <c r="U168" s="41"/>
      <c r="V168" s="40"/>
      <c r="W168" s="40"/>
      <c r="X168" s="41"/>
      <c r="Y168" s="40"/>
      <c r="Z168" s="41"/>
      <c r="AA168" s="40"/>
      <c r="AB168" s="40"/>
      <c r="AC168" s="41"/>
      <c r="AD168" s="40"/>
      <c r="AE168" s="41"/>
      <c r="AF168" s="40"/>
      <c r="AG168" s="40"/>
      <c r="AH168" s="40"/>
      <c r="AI168" s="40"/>
      <c r="AJ168" s="41"/>
      <c r="AK168" s="41"/>
      <c r="AL168" s="42"/>
      <c r="AM168" s="41"/>
      <c r="AN168" s="41"/>
      <c r="AO168" s="41"/>
      <c r="AP168" s="42"/>
      <c r="AQ168" s="41"/>
      <c r="AR168" s="41"/>
      <c r="AS168" s="41"/>
      <c r="AT168" s="42"/>
      <c r="AU168" s="41"/>
      <c r="AV168" s="41"/>
      <c r="AW168" s="41"/>
      <c r="AX168" s="41"/>
      <c r="AY168" s="43"/>
    </row>
  </sheetData>
  <sheetProtection sheet="1" objects="1" scenarios="1"/>
  <mergeCells count="238">
    <mergeCell ref="B1:AF1"/>
    <mergeCell ref="AI1:AY1"/>
    <mergeCell ref="B2:AF2"/>
    <mergeCell ref="AI2:AY2"/>
    <mergeCell ref="B3:B4"/>
    <mergeCell ref="C3:G4"/>
    <mergeCell ref="H3:L4"/>
    <mergeCell ref="M3:Q4"/>
    <mergeCell ref="R3:V4"/>
    <mergeCell ref="W3:AA4"/>
    <mergeCell ref="AR3:AT3"/>
    <mergeCell ref="AU3:AU4"/>
    <mergeCell ref="AV3:AV4"/>
    <mergeCell ref="AW3:AW4"/>
    <mergeCell ref="AX3:AX4"/>
    <mergeCell ref="AY3:AY4"/>
    <mergeCell ref="AB3:AF4"/>
    <mergeCell ref="AI3:AI4"/>
    <mergeCell ref="AJ3:AL3"/>
    <mergeCell ref="AM3:AM4"/>
    <mergeCell ref="AN3:AP3"/>
    <mergeCell ref="AQ3:AQ4"/>
    <mergeCell ref="B5:B8"/>
    <mergeCell ref="C5:G5"/>
    <mergeCell ref="H5:L5"/>
    <mergeCell ref="M5:Q5"/>
    <mergeCell ref="R5:V5"/>
    <mergeCell ref="W5:AA5"/>
    <mergeCell ref="C6:C8"/>
    <mergeCell ref="G6:G8"/>
    <mergeCell ref="H6:H8"/>
    <mergeCell ref="L6:L8"/>
    <mergeCell ref="M6:M8"/>
    <mergeCell ref="Q6:Q8"/>
    <mergeCell ref="R6:R8"/>
    <mergeCell ref="V6:V8"/>
    <mergeCell ref="W6:W8"/>
    <mergeCell ref="AA6:AA8"/>
    <mergeCell ref="AW5:AW8"/>
    <mergeCell ref="AX5:AX8"/>
    <mergeCell ref="AY5:AY8"/>
    <mergeCell ref="AN5:AN8"/>
    <mergeCell ref="AO5:AO8"/>
    <mergeCell ref="AP5:AP8"/>
    <mergeCell ref="AQ5:AQ8"/>
    <mergeCell ref="AR5:AR8"/>
    <mergeCell ref="AS5:AS8"/>
    <mergeCell ref="AT5:AT8"/>
    <mergeCell ref="AU5:AU8"/>
    <mergeCell ref="AV5:AV8"/>
    <mergeCell ref="AB5:AF5"/>
    <mergeCell ref="AI5:AI8"/>
    <mergeCell ref="AJ5:AJ8"/>
    <mergeCell ref="AK5:AK8"/>
    <mergeCell ref="AL5:AL8"/>
    <mergeCell ref="AM5:AM8"/>
    <mergeCell ref="AB6:AB8"/>
    <mergeCell ref="AF6:AF8"/>
    <mergeCell ref="B9:B12"/>
    <mergeCell ref="C9:G9"/>
    <mergeCell ref="H9:L9"/>
    <mergeCell ref="M9:Q9"/>
    <mergeCell ref="R9:V9"/>
    <mergeCell ref="W9:AA9"/>
    <mergeCell ref="C10:C12"/>
    <mergeCell ref="G10:G12"/>
    <mergeCell ref="H10:H12"/>
    <mergeCell ref="L10:L12"/>
    <mergeCell ref="M10:M12"/>
    <mergeCell ref="Q10:Q12"/>
    <mergeCell ref="R10:R12"/>
    <mergeCell ref="V10:V12"/>
    <mergeCell ref="W10:W12"/>
    <mergeCell ref="AA10:AA12"/>
    <mergeCell ref="AW9:AW12"/>
    <mergeCell ref="AX9:AX12"/>
    <mergeCell ref="AY9:AY12"/>
    <mergeCell ref="AN9:AN12"/>
    <mergeCell ref="AO9:AO12"/>
    <mergeCell ref="AP9:AP12"/>
    <mergeCell ref="AQ9:AQ12"/>
    <mergeCell ref="AR9:AR12"/>
    <mergeCell ref="AS9:AS12"/>
    <mergeCell ref="AT9:AT12"/>
    <mergeCell ref="AU9:AU12"/>
    <mergeCell ref="AV9:AV12"/>
    <mergeCell ref="AB9:AF9"/>
    <mergeCell ref="AI9:AI12"/>
    <mergeCell ref="AJ9:AJ12"/>
    <mergeCell ref="AK9:AK12"/>
    <mergeCell ref="AL9:AL12"/>
    <mergeCell ref="AM9:AM12"/>
    <mergeCell ref="AB10:AB12"/>
    <mergeCell ref="AF10:AF12"/>
    <mergeCell ref="B13:B16"/>
    <mergeCell ref="C13:G13"/>
    <mergeCell ref="H13:L13"/>
    <mergeCell ref="M13:Q13"/>
    <mergeCell ref="R13:V13"/>
    <mergeCell ref="W13:AA13"/>
    <mergeCell ref="C14:C16"/>
    <mergeCell ref="G14:G16"/>
    <mergeCell ref="H14:H16"/>
    <mergeCell ref="L14:L16"/>
    <mergeCell ref="M14:M16"/>
    <mergeCell ref="Q14:Q16"/>
    <mergeCell ref="R14:R16"/>
    <mergeCell ref="V14:V16"/>
    <mergeCell ref="W14:W16"/>
    <mergeCell ref="AA14:AA16"/>
    <mergeCell ref="AW13:AW16"/>
    <mergeCell ref="AX13:AX16"/>
    <mergeCell ref="AY13:AY16"/>
    <mergeCell ref="AN13:AN16"/>
    <mergeCell ref="AO13:AO16"/>
    <mergeCell ref="AP13:AP16"/>
    <mergeCell ref="AQ13:AQ16"/>
    <mergeCell ref="AR13:AR16"/>
    <mergeCell ref="AS13:AS16"/>
    <mergeCell ref="AT13:AT16"/>
    <mergeCell ref="AU13:AU16"/>
    <mergeCell ref="AV13:AV16"/>
    <mergeCell ref="AB13:AF13"/>
    <mergeCell ref="AI13:AI16"/>
    <mergeCell ref="AJ13:AJ16"/>
    <mergeCell ref="AK13:AK16"/>
    <mergeCell ref="AL13:AL16"/>
    <mergeCell ref="AM13:AM16"/>
    <mergeCell ref="AB14:AB16"/>
    <mergeCell ref="AF14:AF16"/>
    <mergeCell ref="B17:B20"/>
    <mergeCell ref="C17:G17"/>
    <mergeCell ref="H17:L17"/>
    <mergeCell ref="M17:Q17"/>
    <mergeCell ref="R17:V17"/>
    <mergeCell ref="W17:AA17"/>
    <mergeCell ref="C18:C20"/>
    <mergeCell ref="G18:G20"/>
    <mergeCell ref="H18:H20"/>
    <mergeCell ref="L18:L20"/>
    <mergeCell ref="M18:M20"/>
    <mergeCell ref="Q18:Q20"/>
    <mergeCell ref="R18:R20"/>
    <mergeCell ref="V18:V20"/>
    <mergeCell ref="W18:W20"/>
    <mergeCell ref="AA18:AA20"/>
    <mergeCell ref="AW17:AW20"/>
    <mergeCell ref="AX17:AX20"/>
    <mergeCell ref="AY17:AY20"/>
    <mergeCell ref="AN17:AN20"/>
    <mergeCell ref="AO17:AO20"/>
    <mergeCell ref="AP17:AP20"/>
    <mergeCell ref="AQ17:AQ20"/>
    <mergeCell ref="AR17:AR20"/>
    <mergeCell ref="AS17:AS20"/>
    <mergeCell ref="AT17:AT20"/>
    <mergeCell ref="AU17:AU20"/>
    <mergeCell ref="AV17:AV20"/>
    <mergeCell ref="AB17:AF17"/>
    <mergeCell ref="AI17:AI20"/>
    <mergeCell ref="AJ17:AJ20"/>
    <mergeCell ref="AK17:AK20"/>
    <mergeCell ref="AL17:AL20"/>
    <mergeCell ref="AM17:AM20"/>
    <mergeCell ref="AB18:AB20"/>
    <mergeCell ref="AF18:AF20"/>
    <mergeCell ref="B21:B24"/>
    <mergeCell ref="C21:G21"/>
    <mergeCell ref="H21:L21"/>
    <mergeCell ref="M21:Q21"/>
    <mergeCell ref="R21:V21"/>
    <mergeCell ref="W21:AA21"/>
    <mergeCell ref="C22:C24"/>
    <mergeCell ref="G22:G24"/>
    <mergeCell ref="H22:H24"/>
    <mergeCell ref="L22:L24"/>
    <mergeCell ref="M22:M24"/>
    <mergeCell ref="Q22:Q24"/>
    <mergeCell ref="R22:R24"/>
    <mergeCell ref="V22:V24"/>
    <mergeCell ref="W22:W24"/>
    <mergeCell ref="AA22:AA24"/>
    <mergeCell ref="AW21:AW24"/>
    <mergeCell ref="AX21:AX24"/>
    <mergeCell ref="AY21:AY24"/>
    <mergeCell ref="AN21:AN24"/>
    <mergeCell ref="AO21:AO24"/>
    <mergeCell ref="AP21:AP24"/>
    <mergeCell ref="AQ21:AQ24"/>
    <mergeCell ref="AR21:AR24"/>
    <mergeCell ref="AS21:AS24"/>
    <mergeCell ref="AT21:AT24"/>
    <mergeCell ref="AU21:AU24"/>
    <mergeCell ref="AV21:AV24"/>
    <mergeCell ref="AB21:AF21"/>
    <mergeCell ref="AI21:AI24"/>
    <mergeCell ref="AJ21:AJ24"/>
    <mergeCell ref="AK21:AK24"/>
    <mergeCell ref="AL21:AL24"/>
    <mergeCell ref="AM21:AM24"/>
    <mergeCell ref="AB22:AB24"/>
    <mergeCell ref="AF22:AF24"/>
    <mergeCell ref="B25:B28"/>
    <mergeCell ref="C25:G25"/>
    <mergeCell ref="H25:L25"/>
    <mergeCell ref="M25:Q25"/>
    <mergeCell ref="R25:V25"/>
    <mergeCell ref="W25:AA25"/>
    <mergeCell ref="C26:C28"/>
    <mergeCell ref="G26:G28"/>
    <mergeCell ref="H26:H28"/>
    <mergeCell ref="L26:L28"/>
    <mergeCell ref="M26:M28"/>
    <mergeCell ref="Q26:Q28"/>
    <mergeCell ref="R26:R28"/>
    <mergeCell ref="V26:V28"/>
    <mergeCell ref="W26:W28"/>
    <mergeCell ref="AA26:AA28"/>
    <mergeCell ref="AX25:AX28"/>
    <mergeCell ref="AY25:AY28"/>
    <mergeCell ref="AN25:AN28"/>
    <mergeCell ref="AO25:AO28"/>
    <mergeCell ref="AP25:AP28"/>
    <mergeCell ref="AQ25:AQ28"/>
    <mergeCell ref="AR25:AR28"/>
    <mergeCell ref="AS25:AS28"/>
    <mergeCell ref="AT25:AT28"/>
    <mergeCell ref="AU25:AU28"/>
    <mergeCell ref="AV25:AV28"/>
    <mergeCell ref="AB25:AF25"/>
    <mergeCell ref="AI25:AI28"/>
    <mergeCell ref="AJ25:AJ28"/>
    <mergeCell ref="AK25:AK28"/>
    <mergeCell ref="AL25:AL28"/>
    <mergeCell ref="AM25:AM28"/>
    <mergeCell ref="AB26:AB28"/>
    <mergeCell ref="AF26:AF28"/>
    <mergeCell ref="AW25:AW2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AY168"/>
  <sheetViews>
    <sheetView zoomScale="70" zoomScaleNormal="70" zoomScalePageLayoutView="0" workbookViewId="0" topLeftCell="A1">
      <selection activeCell="B3" sqref="B3:B4"/>
    </sheetView>
  </sheetViews>
  <sheetFormatPr defaultColWidth="9.140625" defaultRowHeight="15"/>
  <cols>
    <col min="1" max="1" width="1.57421875" style="8" customWidth="1"/>
    <col min="2" max="2" width="15.57421875" style="8" customWidth="1"/>
    <col min="3" max="33" width="3.8515625" style="8" customWidth="1"/>
    <col min="34" max="34" width="3.7109375" style="8" customWidth="1"/>
    <col min="35" max="35" width="15.57421875" style="8" customWidth="1"/>
    <col min="36" max="37" width="5.57421875" style="8" customWidth="1"/>
    <col min="38" max="39" width="8.57421875" style="8" customWidth="1"/>
    <col min="40" max="41" width="5.57421875" style="8" customWidth="1"/>
    <col min="42" max="43" width="8.57421875" style="8" customWidth="1"/>
    <col min="44" max="45" width="5.57421875" style="8" customWidth="1"/>
    <col min="46" max="46" width="9.57421875" style="8" customWidth="1"/>
    <col min="47" max="49" width="8.57421875" style="8" customWidth="1"/>
    <col min="50" max="50" width="15.7109375" style="8" customWidth="1"/>
    <col min="51" max="51" width="9.57421875" style="8" customWidth="1"/>
    <col min="52" max="16384" width="9.00390625" style="8" customWidth="1"/>
  </cols>
  <sheetData>
    <row r="1" spans="2:51" ht="24.75" customHeight="1">
      <c r="B1" s="228" t="s">
        <v>26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I1" s="229" t="str">
        <f>B1</f>
        <v>トリム３０歳</v>
      </c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</row>
    <row r="2" spans="2:51" ht="24.75" customHeight="1" thickBot="1">
      <c r="B2" s="230" t="s">
        <v>49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9"/>
      <c r="AH2" s="10"/>
      <c r="AI2" s="231" t="str">
        <f>B2</f>
        <v>Ｃコート    Ｃグループ</v>
      </c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</row>
    <row r="3" spans="2:51" ht="24.75" customHeight="1">
      <c r="B3" s="232"/>
      <c r="C3" s="234" t="str">
        <f>'[1]ﾄﾘﾑ30'!$D$66</f>
        <v>Mamesora</v>
      </c>
      <c r="D3" s="235"/>
      <c r="E3" s="235"/>
      <c r="F3" s="235"/>
      <c r="G3" s="236"/>
      <c r="H3" s="240" t="str">
        <f>'[1]ﾄﾘﾑ30'!$D$67</f>
        <v>６７'ers A</v>
      </c>
      <c r="I3" s="235"/>
      <c r="J3" s="235"/>
      <c r="K3" s="235"/>
      <c r="L3" s="236"/>
      <c r="M3" s="240" t="str">
        <f>'[1]ﾄﾘﾑ30'!$D$68</f>
        <v>排球倶楽部 烈</v>
      </c>
      <c r="N3" s="235"/>
      <c r="O3" s="235"/>
      <c r="P3" s="235"/>
      <c r="Q3" s="236"/>
      <c r="R3" s="240" t="str">
        <f>'[1]ﾄﾘﾑ30'!$G$68</f>
        <v>Cranberrt豆組</v>
      </c>
      <c r="S3" s="235"/>
      <c r="T3" s="235"/>
      <c r="U3" s="235"/>
      <c r="V3" s="236"/>
      <c r="W3" s="240" t="str">
        <f>'[1]ﾄﾘﾑ30'!$G$67</f>
        <v>ルートスター松組</v>
      </c>
      <c r="X3" s="235"/>
      <c r="Y3" s="235"/>
      <c r="Z3" s="235"/>
      <c r="AA3" s="236"/>
      <c r="AB3" s="240" t="str">
        <f>'[1]ﾄﾘﾑ30'!$G$66</f>
        <v>SSK</v>
      </c>
      <c r="AC3" s="235"/>
      <c r="AD3" s="235"/>
      <c r="AE3" s="235"/>
      <c r="AF3" s="253"/>
      <c r="AG3" s="11"/>
      <c r="AH3" s="11"/>
      <c r="AI3" s="232"/>
      <c r="AJ3" s="255" t="s">
        <v>28</v>
      </c>
      <c r="AK3" s="243"/>
      <c r="AL3" s="244"/>
      <c r="AM3" s="245" t="s">
        <v>29</v>
      </c>
      <c r="AN3" s="242" t="s">
        <v>50</v>
      </c>
      <c r="AO3" s="243"/>
      <c r="AP3" s="244"/>
      <c r="AQ3" s="245" t="s">
        <v>29</v>
      </c>
      <c r="AR3" s="242" t="s">
        <v>31</v>
      </c>
      <c r="AS3" s="243"/>
      <c r="AT3" s="244"/>
      <c r="AU3" s="245" t="s">
        <v>32</v>
      </c>
      <c r="AV3" s="247" t="s">
        <v>51</v>
      </c>
      <c r="AW3" s="247" t="s">
        <v>44</v>
      </c>
      <c r="AX3" s="249" t="s">
        <v>35</v>
      </c>
      <c r="AY3" s="251" t="s">
        <v>36</v>
      </c>
    </row>
    <row r="4" spans="2:51" ht="24.75" customHeight="1" thickBot="1">
      <c r="B4" s="233"/>
      <c r="C4" s="237"/>
      <c r="D4" s="238"/>
      <c r="E4" s="238"/>
      <c r="F4" s="238"/>
      <c r="G4" s="239"/>
      <c r="H4" s="241"/>
      <c r="I4" s="238"/>
      <c r="J4" s="238"/>
      <c r="K4" s="238"/>
      <c r="L4" s="239"/>
      <c r="M4" s="241"/>
      <c r="N4" s="238"/>
      <c r="O4" s="238"/>
      <c r="P4" s="238"/>
      <c r="Q4" s="239"/>
      <c r="R4" s="241"/>
      <c r="S4" s="238"/>
      <c r="T4" s="238"/>
      <c r="U4" s="238"/>
      <c r="V4" s="239"/>
      <c r="W4" s="241"/>
      <c r="X4" s="238"/>
      <c r="Y4" s="238"/>
      <c r="Z4" s="238"/>
      <c r="AA4" s="239"/>
      <c r="AB4" s="241"/>
      <c r="AC4" s="238"/>
      <c r="AD4" s="238"/>
      <c r="AE4" s="238"/>
      <c r="AF4" s="254"/>
      <c r="AG4" s="11"/>
      <c r="AH4" s="11"/>
      <c r="AI4" s="233"/>
      <c r="AJ4" s="12" t="s">
        <v>37</v>
      </c>
      <c r="AK4" s="13" t="s">
        <v>38</v>
      </c>
      <c r="AL4" s="13" t="s">
        <v>52</v>
      </c>
      <c r="AM4" s="246"/>
      <c r="AN4" s="12" t="s">
        <v>37</v>
      </c>
      <c r="AO4" s="13" t="s">
        <v>38</v>
      </c>
      <c r="AP4" s="13" t="s">
        <v>53</v>
      </c>
      <c r="AQ4" s="246"/>
      <c r="AR4" s="12" t="s">
        <v>37</v>
      </c>
      <c r="AS4" s="13" t="s">
        <v>38</v>
      </c>
      <c r="AT4" s="13" t="s">
        <v>52</v>
      </c>
      <c r="AU4" s="246"/>
      <c r="AV4" s="248"/>
      <c r="AW4" s="248"/>
      <c r="AX4" s="250"/>
      <c r="AY4" s="252"/>
    </row>
    <row r="5" spans="2:51" ht="21.75" customHeight="1">
      <c r="B5" s="212" t="str">
        <f>C3</f>
        <v>Mamesora</v>
      </c>
      <c r="C5" s="218"/>
      <c r="D5" s="219"/>
      <c r="E5" s="219"/>
      <c r="F5" s="219"/>
      <c r="G5" s="220"/>
      <c r="H5" s="209">
        <v>10</v>
      </c>
      <c r="I5" s="210"/>
      <c r="J5" s="210"/>
      <c r="K5" s="210"/>
      <c r="L5" s="221"/>
      <c r="M5" s="209">
        <v>7</v>
      </c>
      <c r="N5" s="210"/>
      <c r="O5" s="210"/>
      <c r="P5" s="210"/>
      <c r="Q5" s="221"/>
      <c r="R5" s="222">
        <v>0</v>
      </c>
      <c r="S5" s="223"/>
      <c r="T5" s="223"/>
      <c r="U5" s="223"/>
      <c r="V5" s="224"/>
      <c r="W5" s="209">
        <v>4</v>
      </c>
      <c r="X5" s="210"/>
      <c r="Y5" s="210"/>
      <c r="Z5" s="210"/>
      <c r="AA5" s="221"/>
      <c r="AB5" s="209">
        <v>1</v>
      </c>
      <c r="AC5" s="210"/>
      <c r="AD5" s="210"/>
      <c r="AE5" s="210"/>
      <c r="AF5" s="211"/>
      <c r="AG5" s="14"/>
      <c r="AH5" s="14"/>
      <c r="AI5" s="212" t="str">
        <f>B5</f>
        <v>Mamesora</v>
      </c>
      <c r="AJ5" s="213">
        <f>IF(C6&gt;G6,1,0)+IF(H6&gt;L6,1,0)+IF(M6&gt;Q6,1,0)+IF(R6&gt;V6,1,0)+IF(W6&gt;AA6,1,0)+IF(AB6&gt;AF6,1,0)</f>
        <v>3</v>
      </c>
      <c r="AK5" s="214">
        <f>IF(G6&gt;C6,1,0)+IF(L6&gt;H6,1,0)+IF(Q6&gt;M6,1,0)+IF(V6&gt;R6,1,0)+IF(AA6&gt;W6,1,0)+IF(AF6&gt;AB6,1,0)</f>
        <v>1</v>
      </c>
      <c r="AL5" s="215">
        <f>SUM(AJ5/(AJ5+AK5))</f>
        <v>0.75</v>
      </c>
      <c r="AM5" s="214">
        <f>RANK(AL5,$AL$5:$AL$28,0)</f>
        <v>2</v>
      </c>
      <c r="AN5" s="214">
        <f>SUM(C6+H6+M6+R6+W6+AB6)</f>
        <v>7</v>
      </c>
      <c r="AO5" s="214">
        <f>SUM(G6+L6+Q6+V6+AA6+AF6)</f>
        <v>4</v>
      </c>
      <c r="AP5" s="215">
        <f>SUM(AN5/(AN5+AO5))</f>
        <v>0.6363636363636364</v>
      </c>
      <c r="AQ5" s="214">
        <f>RANK(AP5,$AP$5:$AP$28,0)</f>
        <v>3</v>
      </c>
      <c r="AR5" s="214">
        <f>SUM(D6+D7+D8+I6+I7+I8+N6+N7+N8+S6+S7+S8+X6+X7+X8+AC6+AC7+AC8)</f>
        <v>156</v>
      </c>
      <c r="AS5" s="214">
        <f>SUM(F6+F7+F8+K6+K7+K8+P6+P7+P8+U6+U7+U8+Z6+Z7+Z8+AE6+AE7+AE8)</f>
        <v>134</v>
      </c>
      <c r="AT5" s="215">
        <f>SUM(AR5/(AR5+AS5))</f>
        <v>0.5379310344827586</v>
      </c>
      <c r="AU5" s="214">
        <f>RANK(AT5,$AT$5:$AT$28,0)</f>
        <v>3</v>
      </c>
      <c r="AV5" s="215">
        <f>RANK(AL5,$AL$5:$AL$28,1)+AP5</f>
        <v>4.636363636363637</v>
      </c>
      <c r="AW5" s="215">
        <f>RANK(AV5,$AV$5:$AV$28,1)+AT5</f>
        <v>4.537931034482758</v>
      </c>
      <c r="AX5" s="216" t="str">
        <f>$AI$5</f>
        <v>Mamesora</v>
      </c>
      <c r="AY5" s="217">
        <f>RANK(AW5,$AW$5:$AW$28)</f>
        <v>3</v>
      </c>
    </row>
    <row r="6" spans="2:51" ht="21.75" customHeight="1">
      <c r="B6" s="141"/>
      <c r="C6" s="225">
        <f>IF(D6&gt;F6,1,0)+IF(D7&gt;F7,1,0)+IF(D8&gt;F8,1,0)</f>
        <v>0</v>
      </c>
      <c r="D6" s="15"/>
      <c r="E6" s="16" t="s">
        <v>46</v>
      </c>
      <c r="F6" s="15"/>
      <c r="G6" s="152">
        <f>IF(F6&gt;D6,1,0)+IF(F7&gt;D7,1,0)+IF(F8&gt;D8,1,0)</f>
        <v>0</v>
      </c>
      <c r="H6" s="194">
        <f>IF(I6&gt;K6,1,0)+IF(I7&gt;K7,1,0)+IF(I8&gt;K8,1,0)</f>
        <v>1</v>
      </c>
      <c r="I6" s="17">
        <v>12</v>
      </c>
      <c r="J6" s="18" t="s">
        <v>46</v>
      </c>
      <c r="K6" s="17">
        <v>15</v>
      </c>
      <c r="L6" s="194">
        <f>IF(K6&gt;I6,1,0)+IF(K7&gt;I7,1,0)+IF(K8&gt;I8,1,0)</f>
        <v>2</v>
      </c>
      <c r="M6" s="194">
        <f>IF(N6&gt;P6,1,0)+IF(N7&gt;P7,1,0)+IF(N8&gt;P8,1,0)</f>
        <v>2</v>
      </c>
      <c r="N6" s="17">
        <v>15</v>
      </c>
      <c r="O6" s="18" t="s">
        <v>46</v>
      </c>
      <c r="P6" s="17">
        <v>10</v>
      </c>
      <c r="Q6" s="194">
        <f>IF(P6&gt;N6,1,0)+IF(P7&gt;N7,1,0)+IF(P8&gt;N8,1,0)</f>
        <v>1</v>
      </c>
      <c r="R6" s="171">
        <f>IF(S6&gt;U6,1,0)+IF(S7&gt;U7,1,0)+IF(S8&gt;U8,1,0)</f>
        <v>0</v>
      </c>
      <c r="S6" s="19"/>
      <c r="T6" s="20" t="s">
        <v>54</v>
      </c>
      <c r="U6" s="19"/>
      <c r="V6" s="171">
        <f>IF(U6&gt;S6,1,0)+IF(U7&gt;S7,1,0)+IF(U8&gt;S8,1,0)</f>
        <v>0</v>
      </c>
      <c r="W6" s="194">
        <f>IF(X6&gt;Z6,1,0)+IF(X7&gt;Z7,1,0)+IF(X8&gt;Z8,1,0)</f>
        <v>2</v>
      </c>
      <c r="X6" s="17">
        <v>13</v>
      </c>
      <c r="Y6" s="18" t="s">
        <v>46</v>
      </c>
      <c r="Z6" s="17">
        <v>15</v>
      </c>
      <c r="AA6" s="194">
        <f>IF(Z6&gt;X6,1,0)+IF(Z7&gt;X7,1,0)+IF(Z8&gt;X8,1,0)</f>
        <v>1</v>
      </c>
      <c r="AB6" s="194">
        <f>IF(AC6&gt;AE6,1,0)+IF(AC7&gt;AE7,1,0)+IF(AC8&gt;AE8,1,0)</f>
        <v>2</v>
      </c>
      <c r="AC6" s="17">
        <v>15</v>
      </c>
      <c r="AD6" s="18" t="s">
        <v>46</v>
      </c>
      <c r="AE6" s="17">
        <v>8</v>
      </c>
      <c r="AF6" s="197">
        <f>IF(AE6&gt;AC6,1,0)+IF(AE7&gt;AC7,1,0)+IF(AE8&gt;AC8,1,0)</f>
        <v>0</v>
      </c>
      <c r="AG6" s="21"/>
      <c r="AH6" s="21"/>
      <c r="AI6" s="141"/>
      <c r="AJ6" s="144"/>
      <c r="AK6" s="147"/>
      <c r="AL6" s="150"/>
      <c r="AM6" s="147"/>
      <c r="AN6" s="147"/>
      <c r="AO6" s="147"/>
      <c r="AP6" s="150"/>
      <c r="AQ6" s="147"/>
      <c r="AR6" s="147"/>
      <c r="AS6" s="147"/>
      <c r="AT6" s="150"/>
      <c r="AU6" s="147"/>
      <c r="AV6" s="150"/>
      <c r="AW6" s="150"/>
      <c r="AX6" s="159"/>
      <c r="AY6" s="162"/>
    </row>
    <row r="7" spans="2:51" ht="21.75" customHeight="1">
      <c r="B7" s="141"/>
      <c r="C7" s="226"/>
      <c r="D7" s="15"/>
      <c r="E7" s="16" t="s">
        <v>46</v>
      </c>
      <c r="F7" s="15"/>
      <c r="G7" s="153"/>
      <c r="H7" s="195"/>
      <c r="I7" s="17">
        <v>17</v>
      </c>
      <c r="J7" s="18" t="s">
        <v>46</v>
      </c>
      <c r="K7" s="17">
        <v>16</v>
      </c>
      <c r="L7" s="195"/>
      <c r="M7" s="195"/>
      <c r="N7" s="17">
        <v>14</v>
      </c>
      <c r="O7" s="18" t="s">
        <v>54</v>
      </c>
      <c r="P7" s="17">
        <v>16</v>
      </c>
      <c r="Q7" s="195"/>
      <c r="R7" s="172"/>
      <c r="S7" s="19"/>
      <c r="T7" s="20" t="s">
        <v>46</v>
      </c>
      <c r="U7" s="19"/>
      <c r="V7" s="172"/>
      <c r="W7" s="195"/>
      <c r="X7" s="17">
        <v>15</v>
      </c>
      <c r="Y7" s="18" t="s">
        <v>46</v>
      </c>
      <c r="Z7" s="17">
        <v>10</v>
      </c>
      <c r="AA7" s="195"/>
      <c r="AB7" s="195"/>
      <c r="AC7" s="17">
        <v>15</v>
      </c>
      <c r="AD7" s="18" t="s">
        <v>46</v>
      </c>
      <c r="AE7" s="17">
        <v>5</v>
      </c>
      <c r="AF7" s="198"/>
      <c r="AG7" s="21"/>
      <c r="AH7" s="21"/>
      <c r="AI7" s="141"/>
      <c r="AJ7" s="144"/>
      <c r="AK7" s="147"/>
      <c r="AL7" s="150"/>
      <c r="AM7" s="147"/>
      <c r="AN7" s="147"/>
      <c r="AO7" s="147"/>
      <c r="AP7" s="150"/>
      <c r="AQ7" s="147"/>
      <c r="AR7" s="147"/>
      <c r="AS7" s="147"/>
      <c r="AT7" s="150"/>
      <c r="AU7" s="147"/>
      <c r="AV7" s="150"/>
      <c r="AW7" s="150"/>
      <c r="AX7" s="159"/>
      <c r="AY7" s="162"/>
    </row>
    <row r="8" spans="2:51" ht="21.75" customHeight="1">
      <c r="B8" s="167"/>
      <c r="C8" s="227"/>
      <c r="D8" s="15"/>
      <c r="E8" s="16" t="s">
        <v>46</v>
      </c>
      <c r="F8" s="15"/>
      <c r="G8" s="203"/>
      <c r="H8" s="196"/>
      <c r="I8" s="17">
        <v>10</v>
      </c>
      <c r="J8" s="18" t="s">
        <v>55</v>
      </c>
      <c r="K8" s="17">
        <v>15</v>
      </c>
      <c r="L8" s="196"/>
      <c r="M8" s="196"/>
      <c r="N8" s="17">
        <v>15</v>
      </c>
      <c r="O8" s="18" t="s">
        <v>46</v>
      </c>
      <c r="P8" s="17">
        <v>13</v>
      </c>
      <c r="Q8" s="196"/>
      <c r="R8" s="173"/>
      <c r="S8" s="19"/>
      <c r="T8" s="20" t="s">
        <v>46</v>
      </c>
      <c r="U8" s="19"/>
      <c r="V8" s="173"/>
      <c r="W8" s="196"/>
      <c r="X8" s="17">
        <v>15</v>
      </c>
      <c r="Y8" s="18" t="s">
        <v>46</v>
      </c>
      <c r="Z8" s="17">
        <v>11</v>
      </c>
      <c r="AA8" s="196"/>
      <c r="AB8" s="196"/>
      <c r="AC8" s="17"/>
      <c r="AD8" s="18" t="s">
        <v>46</v>
      </c>
      <c r="AE8" s="17"/>
      <c r="AF8" s="199"/>
      <c r="AG8" s="21"/>
      <c r="AH8" s="21"/>
      <c r="AI8" s="167"/>
      <c r="AJ8" s="168"/>
      <c r="AK8" s="169"/>
      <c r="AL8" s="170"/>
      <c r="AM8" s="169"/>
      <c r="AN8" s="169"/>
      <c r="AO8" s="169"/>
      <c r="AP8" s="170"/>
      <c r="AQ8" s="169"/>
      <c r="AR8" s="169"/>
      <c r="AS8" s="169"/>
      <c r="AT8" s="170"/>
      <c r="AU8" s="169"/>
      <c r="AV8" s="170"/>
      <c r="AW8" s="170"/>
      <c r="AX8" s="189"/>
      <c r="AY8" s="190"/>
    </row>
    <row r="9" spans="2:51" ht="21.75" customHeight="1">
      <c r="B9" s="140" t="str">
        <f>H3</f>
        <v>６７'ers A</v>
      </c>
      <c r="C9" s="177">
        <f>H5</f>
        <v>10</v>
      </c>
      <c r="D9" s="178"/>
      <c r="E9" s="178"/>
      <c r="F9" s="178"/>
      <c r="G9" s="179"/>
      <c r="H9" s="137"/>
      <c r="I9" s="138"/>
      <c r="J9" s="138"/>
      <c r="K9" s="138"/>
      <c r="L9" s="200"/>
      <c r="M9" s="164">
        <v>0</v>
      </c>
      <c r="N9" s="165"/>
      <c r="O9" s="165"/>
      <c r="P9" s="165"/>
      <c r="Q9" s="181"/>
      <c r="R9" s="191">
        <v>6</v>
      </c>
      <c r="S9" s="192"/>
      <c r="T9" s="192"/>
      <c r="U9" s="192"/>
      <c r="V9" s="205"/>
      <c r="W9" s="191">
        <v>2</v>
      </c>
      <c r="X9" s="192"/>
      <c r="Y9" s="192"/>
      <c r="Z9" s="192"/>
      <c r="AA9" s="205"/>
      <c r="AB9" s="191">
        <v>8</v>
      </c>
      <c r="AC9" s="192"/>
      <c r="AD9" s="192"/>
      <c r="AE9" s="192"/>
      <c r="AF9" s="193"/>
      <c r="AG9" s="14"/>
      <c r="AH9" s="14"/>
      <c r="AI9" s="140" t="str">
        <f>B9</f>
        <v>６７'ers A</v>
      </c>
      <c r="AJ9" s="143">
        <f>IF(C10&gt;G10,1,0)+IF(H10&gt;L10,1,0)+IF(M10&gt;Q10,1,0)+IF(R10&gt;V10,1,0)+IF(W10&gt;AA10,1,0)+IF(AB10&gt;AF10,1,0)</f>
        <v>4</v>
      </c>
      <c r="AK9" s="146">
        <f>IF(G10&gt;C10,1,0)+IF(L10&gt;H10,1,0)+IF(Q10&gt;M10,1,0)+IF(V10&gt;R10,1,0)+IF(AA10&gt;W10,1,0)+IF(AF10&gt;AB10,1,0)</f>
        <v>0</v>
      </c>
      <c r="AL9" s="149">
        <f>SUM(AJ9/(AJ9+AK9))</f>
        <v>1</v>
      </c>
      <c r="AM9" s="146">
        <f>RANK(AL9,$AL$5:$AL$28,0)</f>
        <v>1</v>
      </c>
      <c r="AN9" s="146">
        <f>SUM(C10+H10+M10+R10+W10+AB10)</f>
        <v>8</v>
      </c>
      <c r="AO9" s="146">
        <f>SUM(G10+L10+Q10+V10+AA10+AF10)</f>
        <v>2</v>
      </c>
      <c r="AP9" s="149">
        <f>SUM(AN9/(AN9+AO9))</f>
        <v>0.8</v>
      </c>
      <c r="AQ9" s="146">
        <f>RANK(AP9,$AP$5:$AP$28,0)</f>
        <v>1</v>
      </c>
      <c r="AR9" s="146">
        <f>SUM(D10+D11+D12+I10+I11+I12+N10+N11+N12+S10+S11+S12+X10+X11+X12+AC10+AC11+AC12)</f>
        <v>145</v>
      </c>
      <c r="AS9" s="146">
        <f>SUM(F10+F11+F12+K10+K11+K12+P10+P11+P12+U10+U11+U12+Z10+Z11+Z12+AE10+AE11+AE12)</f>
        <v>105</v>
      </c>
      <c r="AT9" s="149">
        <f>SUM(AR9/(AR9+AS9))</f>
        <v>0.58</v>
      </c>
      <c r="AU9" s="146">
        <f>RANK(AT9,$AT$5:$AT$28,0)</f>
        <v>1</v>
      </c>
      <c r="AV9" s="149">
        <f>RANK(AL9,$AL$5:$AL$28,1)+AP9</f>
        <v>6.8</v>
      </c>
      <c r="AW9" s="149">
        <f>RANK(AV9,$AV$5:$AV$28,1)+AT9</f>
        <v>6.58</v>
      </c>
      <c r="AX9" s="158" t="str">
        <f>$AI$9</f>
        <v>６７'ers A</v>
      </c>
      <c r="AY9" s="161">
        <f>RANK(AW9,$AW$5:$AW$28)</f>
        <v>1</v>
      </c>
    </row>
    <row r="10" spans="2:51" ht="21.75" customHeight="1">
      <c r="B10" s="141"/>
      <c r="C10" s="182">
        <f>IF(D10&gt;F10,1,0)+IF(D11&gt;F11,1,0)+IF(D12&gt;F12,1,0)</f>
        <v>2</v>
      </c>
      <c r="D10" s="22">
        <f>K6</f>
        <v>15</v>
      </c>
      <c r="E10" s="18" t="s">
        <v>46</v>
      </c>
      <c r="F10" s="22">
        <f>I6</f>
        <v>12</v>
      </c>
      <c r="G10" s="185">
        <f>IF(F10&gt;D10,1,0)+IF(F11&gt;D11,1,0)+IF(F12&gt;D12,1,0)</f>
        <v>1</v>
      </c>
      <c r="H10" s="152">
        <f>IF(I10&gt;K10,1,0)+IF(I11&gt;K11,1,0)+IF(I12&gt;K12,1,0)</f>
        <v>0</v>
      </c>
      <c r="I10" s="15"/>
      <c r="J10" s="16" t="s">
        <v>46</v>
      </c>
      <c r="K10" s="15"/>
      <c r="L10" s="152">
        <f>IF(K10&gt;I10,1,0)+IF(K11&gt;I11,1,0)+IF(K12&gt;I12,1,0)</f>
        <v>0</v>
      </c>
      <c r="M10" s="171">
        <f>IF(N10&gt;P10,1,0)+IF(N11&gt;P11,1,0)+IF(N12&gt;P12,1,0)</f>
        <v>0</v>
      </c>
      <c r="N10" s="19"/>
      <c r="O10" s="20" t="s">
        <v>56</v>
      </c>
      <c r="P10" s="19"/>
      <c r="Q10" s="171">
        <f>IF(P10&gt;N10,1,0)+IF(P11&gt;N11,1,0)+IF(P12&gt;N12,1,0)</f>
        <v>0</v>
      </c>
      <c r="R10" s="194">
        <f>IF(S10&gt;U10,1,0)+IF(S11&gt;U11,1,0)+IF(S12&gt;U12,1,0)</f>
        <v>2</v>
      </c>
      <c r="S10" s="17">
        <v>9</v>
      </c>
      <c r="T10" s="18" t="s">
        <v>46</v>
      </c>
      <c r="U10" s="17">
        <v>15</v>
      </c>
      <c r="V10" s="194">
        <f>IF(U10&gt;S10,1,0)+IF(U11&gt;S11,1,0)+IF(U12&gt;S12,1,0)</f>
        <v>1</v>
      </c>
      <c r="W10" s="194">
        <f>IF(X10&gt;Z10,1,0)+IF(X11&gt;Z11,1,0)+IF(X12&gt;Z12,1,0)</f>
        <v>2</v>
      </c>
      <c r="X10" s="17">
        <v>15</v>
      </c>
      <c r="Y10" s="18" t="s">
        <v>46</v>
      </c>
      <c r="Z10" s="17">
        <v>10</v>
      </c>
      <c r="AA10" s="194">
        <f>IF(Z10&gt;X10,1,0)+IF(Z11&gt;X11,1,0)+IF(Z12&gt;X12,1,0)</f>
        <v>0</v>
      </c>
      <c r="AB10" s="194">
        <f>IF(AC10&gt;AE10,1,0)+IF(AC11&gt;AE11,1,0)+IF(AC12&gt;AE12,1,0)</f>
        <v>2</v>
      </c>
      <c r="AC10" s="17">
        <v>15</v>
      </c>
      <c r="AD10" s="18" t="s">
        <v>46</v>
      </c>
      <c r="AE10" s="17">
        <v>5</v>
      </c>
      <c r="AF10" s="197">
        <f>IF(AE10&gt;AC10,1,0)+IF(AE11&gt;AC11,1,0)+IF(AE12&gt;AC12,1,0)</f>
        <v>0</v>
      </c>
      <c r="AG10" s="21"/>
      <c r="AH10" s="21"/>
      <c r="AI10" s="141"/>
      <c r="AJ10" s="144"/>
      <c r="AK10" s="147"/>
      <c r="AL10" s="150"/>
      <c r="AM10" s="147"/>
      <c r="AN10" s="147"/>
      <c r="AO10" s="147"/>
      <c r="AP10" s="150"/>
      <c r="AQ10" s="147"/>
      <c r="AR10" s="147"/>
      <c r="AS10" s="147"/>
      <c r="AT10" s="150"/>
      <c r="AU10" s="147"/>
      <c r="AV10" s="150"/>
      <c r="AW10" s="150"/>
      <c r="AX10" s="159"/>
      <c r="AY10" s="162"/>
    </row>
    <row r="11" spans="2:51" ht="21.75" customHeight="1">
      <c r="B11" s="141"/>
      <c r="C11" s="183"/>
      <c r="D11" s="22">
        <f>K7</f>
        <v>16</v>
      </c>
      <c r="E11" s="18" t="s">
        <v>46</v>
      </c>
      <c r="F11" s="22">
        <f>I7</f>
        <v>17</v>
      </c>
      <c r="G11" s="186"/>
      <c r="H11" s="153"/>
      <c r="I11" s="15"/>
      <c r="J11" s="16" t="s">
        <v>46</v>
      </c>
      <c r="K11" s="15"/>
      <c r="L11" s="153"/>
      <c r="M11" s="172"/>
      <c r="N11" s="19"/>
      <c r="O11" s="20" t="s">
        <v>46</v>
      </c>
      <c r="P11" s="19"/>
      <c r="Q11" s="172"/>
      <c r="R11" s="195"/>
      <c r="S11" s="17">
        <v>15</v>
      </c>
      <c r="T11" s="18" t="s">
        <v>46</v>
      </c>
      <c r="U11" s="17">
        <v>12</v>
      </c>
      <c r="V11" s="195"/>
      <c r="W11" s="195"/>
      <c r="X11" s="17">
        <v>15</v>
      </c>
      <c r="Y11" s="18" t="s">
        <v>46</v>
      </c>
      <c r="Z11" s="17">
        <v>7</v>
      </c>
      <c r="AA11" s="195"/>
      <c r="AB11" s="195"/>
      <c r="AC11" s="17">
        <v>15</v>
      </c>
      <c r="AD11" s="18" t="s">
        <v>46</v>
      </c>
      <c r="AE11" s="17">
        <v>8</v>
      </c>
      <c r="AF11" s="198"/>
      <c r="AG11" s="21"/>
      <c r="AH11" s="21"/>
      <c r="AI11" s="141"/>
      <c r="AJ11" s="144"/>
      <c r="AK11" s="147"/>
      <c r="AL11" s="150"/>
      <c r="AM11" s="147"/>
      <c r="AN11" s="147"/>
      <c r="AO11" s="147"/>
      <c r="AP11" s="150"/>
      <c r="AQ11" s="147"/>
      <c r="AR11" s="147"/>
      <c r="AS11" s="147"/>
      <c r="AT11" s="150"/>
      <c r="AU11" s="147"/>
      <c r="AV11" s="150"/>
      <c r="AW11" s="150"/>
      <c r="AX11" s="159"/>
      <c r="AY11" s="162"/>
    </row>
    <row r="12" spans="2:51" ht="21.75" customHeight="1">
      <c r="B12" s="167"/>
      <c r="C12" s="201"/>
      <c r="D12" s="22">
        <f>K8</f>
        <v>15</v>
      </c>
      <c r="E12" s="18" t="s">
        <v>46</v>
      </c>
      <c r="F12" s="22">
        <f>I8</f>
        <v>10</v>
      </c>
      <c r="G12" s="202"/>
      <c r="H12" s="203"/>
      <c r="I12" s="15"/>
      <c r="J12" s="16" t="s">
        <v>46</v>
      </c>
      <c r="K12" s="15"/>
      <c r="L12" s="203"/>
      <c r="M12" s="173"/>
      <c r="N12" s="19"/>
      <c r="O12" s="20" t="s">
        <v>46</v>
      </c>
      <c r="P12" s="19"/>
      <c r="Q12" s="173"/>
      <c r="R12" s="196"/>
      <c r="S12" s="17">
        <v>15</v>
      </c>
      <c r="T12" s="18" t="s">
        <v>46</v>
      </c>
      <c r="U12" s="17">
        <v>9</v>
      </c>
      <c r="V12" s="196"/>
      <c r="W12" s="196"/>
      <c r="X12" s="17"/>
      <c r="Y12" s="18" t="s">
        <v>46</v>
      </c>
      <c r="Z12" s="17"/>
      <c r="AA12" s="196"/>
      <c r="AB12" s="196"/>
      <c r="AC12" s="17"/>
      <c r="AD12" s="18" t="s">
        <v>46</v>
      </c>
      <c r="AE12" s="17"/>
      <c r="AF12" s="199"/>
      <c r="AG12" s="21"/>
      <c r="AH12" s="21"/>
      <c r="AI12" s="167"/>
      <c r="AJ12" s="168"/>
      <c r="AK12" s="169"/>
      <c r="AL12" s="170"/>
      <c r="AM12" s="169"/>
      <c r="AN12" s="169"/>
      <c r="AO12" s="169"/>
      <c r="AP12" s="170"/>
      <c r="AQ12" s="169"/>
      <c r="AR12" s="169"/>
      <c r="AS12" s="169"/>
      <c r="AT12" s="170"/>
      <c r="AU12" s="169"/>
      <c r="AV12" s="170"/>
      <c r="AW12" s="170"/>
      <c r="AX12" s="189"/>
      <c r="AY12" s="190"/>
    </row>
    <row r="13" spans="2:51" ht="21.75" customHeight="1">
      <c r="B13" s="140" t="str">
        <f>M3</f>
        <v>排球倶楽部 烈</v>
      </c>
      <c r="C13" s="177">
        <f>M5</f>
        <v>7</v>
      </c>
      <c r="D13" s="178"/>
      <c r="E13" s="178"/>
      <c r="F13" s="178"/>
      <c r="G13" s="179"/>
      <c r="H13" s="164">
        <f>M9</f>
        <v>0</v>
      </c>
      <c r="I13" s="165"/>
      <c r="J13" s="165"/>
      <c r="K13" s="165"/>
      <c r="L13" s="181"/>
      <c r="M13" s="137"/>
      <c r="N13" s="138"/>
      <c r="O13" s="138"/>
      <c r="P13" s="138"/>
      <c r="Q13" s="200"/>
      <c r="R13" s="191">
        <v>3</v>
      </c>
      <c r="S13" s="192"/>
      <c r="T13" s="192"/>
      <c r="U13" s="192"/>
      <c r="V13" s="205"/>
      <c r="W13" s="191">
        <v>11</v>
      </c>
      <c r="X13" s="192"/>
      <c r="Y13" s="192"/>
      <c r="Z13" s="192"/>
      <c r="AA13" s="205"/>
      <c r="AB13" s="191">
        <v>5</v>
      </c>
      <c r="AC13" s="192"/>
      <c r="AD13" s="192"/>
      <c r="AE13" s="192"/>
      <c r="AF13" s="193"/>
      <c r="AG13" s="14"/>
      <c r="AH13" s="14"/>
      <c r="AI13" s="140" t="str">
        <f>B13</f>
        <v>排球倶楽部 烈</v>
      </c>
      <c r="AJ13" s="143">
        <f>IF(C14&gt;G14,1,0)+IF(H14&gt;L14,1,0)+IF(M14&gt;Q14,1,0)+IF(R14&gt;V14,1,0)+IF(W14&gt;AA14,1,0)+IF(AB14&gt;AF14,1,0)</f>
        <v>3</v>
      </c>
      <c r="AK13" s="146">
        <f>IF(G14&gt;C14,1,0)+IF(L14&gt;H14,1,0)+IF(Q14&gt;M14,1,0)+IF(V14&gt;R14,1,0)+IF(AA14&gt;W14,1,0)+IF(AF14&gt;AB14,1,0)</f>
        <v>1</v>
      </c>
      <c r="AL13" s="149">
        <f>SUM(AJ13/(AJ13+AK13))</f>
        <v>0.75</v>
      </c>
      <c r="AM13" s="146">
        <f>RANK(AL13,$AL$5:$AL$28,0)</f>
        <v>2</v>
      </c>
      <c r="AN13" s="146">
        <f>SUM(C14+H14+M14+R14+W14+AB14)</f>
        <v>7</v>
      </c>
      <c r="AO13" s="146">
        <f>SUM(G14+L14+Q14+V14+AA14+AF14)</f>
        <v>3</v>
      </c>
      <c r="AP13" s="149">
        <f>SUM(AN13/(AN13+AO13))</f>
        <v>0.7</v>
      </c>
      <c r="AQ13" s="146">
        <f>RANK(AP13,$AP$5:$AP$28,0)</f>
        <v>2</v>
      </c>
      <c r="AR13" s="146">
        <f>SUM(D14+D15+D16+I14+I15+I16+N14+N15+N16+S14+S15+S16+X14+X15+X16+AC14+AC15+AC16)</f>
        <v>142</v>
      </c>
      <c r="AS13" s="146">
        <f>SUM(F14+F15+F16+K14+K15+K16+P14+P15+P16+U14+U15+U16+Z14+Z15+Z16+AE14+AE15+AE16)</f>
        <v>116</v>
      </c>
      <c r="AT13" s="149">
        <f>SUM(AR13/(AR13+AS13))</f>
        <v>0.5503875968992248</v>
      </c>
      <c r="AU13" s="146">
        <f>RANK(AT13,$AT$5:$AT$28,0)</f>
        <v>2</v>
      </c>
      <c r="AV13" s="149">
        <f>RANK(AL13,$AL$5:$AL$28,1)+AP13</f>
        <v>4.7</v>
      </c>
      <c r="AW13" s="149">
        <f>RANK(AV13,$AV$5:$AV$28,1)+AT13</f>
        <v>5.550387596899225</v>
      </c>
      <c r="AX13" s="158" t="str">
        <f>$AI$13</f>
        <v>排球倶楽部 烈</v>
      </c>
      <c r="AY13" s="161">
        <f>RANK(AW13,$AW$5:$AW$28)</f>
        <v>2</v>
      </c>
    </row>
    <row r="14" spans="2:51" ht="21.75" customHeight="1">
      <c r="B14" s="141"/>
      <c r="C14" s="182">
        <f>IF(D14&gt;F14,1,0)+IF(D15&gt;F15,1,0)+IF(D16&gt;F16,1,0)</f>
        <v>1</v>
      </c>
      <c r="D14" s="22">
        <f>P6</f>
        <v>10</v>
      </c>
      <c r="E14" s="18" t="s">
        <v>46</v>
      </c>
      <c r="F14" s="22">
        <f>N6</f>
        <v>15</v>
      </c>
      <c r="G14" s="185">
        <f>IF(F14&gt;D14,1,0)+IF(F15&gt;D15,1,0)+IF(F16&gt;D16,1,0)</f>
        <v>2</v>
      </c>
      <c r="H14" s="171">
        <f>IF(I14&gt;K14,1,0)+IF(I15&gt;K15,1,0)+IF(I16&gt;K16,1,0)</f>
        <v>0</v>
      </c>
      <c r="I14" s="19">
        <f>P10</f>
        <v>0</v>
      </c>
      <c r="J14" s="20" t="s">
        <v>46</v>
      </c>
      <c r="K14" s="19">
        <f>N10</f>
        <v>0</v>
      </c>
      <c r="L14" s="171">
        <f>IF(K14&gt;I14,1,0)+IF(K15&gt;I15,1,0)+IF(K16&gt;I16,1,0)</f>
        <v>0</v>
      </c>
      <c r="M14" s="152">
        <f>IF(N14&gt;P14,1,0)+IF(N15&gt;P15,1,0)+IF(N16&gt;P16,1,0)</f>
        <v>0</v>
      </c>
      <c r="N14" s="15"/>
      <c r="O14" s="16" t="s">
        <v>46</v>
      </c>
      <c r="P14" s="15"/>
      <c r="Q14" s="152">
        <f>IF(P14&gt;N14,1,0)+IF(P15&gt;N15,1,0)+IF(P16&gt;N16,1,0)</f>
        <v>0</v>
      </c>
      <c r="R14" s="194">
        <f>IF(S14&gt;U14,1,0)+IF(S15&gt;U15,1,0)+IF(S16&gt;U16,1,0)</f>
        <v>2</v>
      </c>
      <c r="S14" s="17">
        <v>13</v>
      </c>
      <c r="T14" s="18" t="s">
        <v>46</v>
      </c>
      <c r="U14" s="17">
        <v>15</v>
      </c>
      <c r="V14" s="194">
        <f>IF(U14&gt;S14,1,0)+IF(U15&gt;S15,1,0)+IF(U16&gt;S16,1,0)</f>
        <v>1</v>
      </c>
      <c r="W14" s="194">
        <f>IF(X14&gt;Z14,1,0)+IF(X15&gt;Z15,1,0)+IF(X16&gt;Z16,1,0)</f>
        <v>2</v>
      </c>
      <c r="X14" s="17">
        <v>15</v>
      </c>
      <c r="Y14" s="18" t="s">
        <v>46</v>
      </c>
      <c r="Z14" s="17">
        <v>12</v>
      </c>
      <c r="AA14" s="194">
        <f>IF(Z14&gt;X14,1,0)+IF(Z15&gt;X15,1,0)+IF(Z16&gt;X16,1,0)</f>
        <v>0</v>
      </c>
      <c r="AB14" s="194">
        <f>IF(AC14&gt;AE14,1,0)+IF(AC15&gt;AE15,1,0)+IF(AC16&gt;AE16,1,0)</f>
        <v>2</v>
      </c>
      <c r="AC14" s="17">
        <v>15</v>
      </c>
      <c r="AD14" s="18" t="s">
        <v>46</v>
      </c>
      <c r="AE14" s="17">
        <v>10</v>
      </c>
      <c r="AF14" s="197">
        <f>IF(AE14&gt;AC14,1,0)+IF(AE15&gt;AC15,1,0)+IF(AE16&gt;AC16,1,0)</f>
        <v>0</v>
      </c>
      <c r="AG14" s="21"/>
      <c r="AH14" s="21"/>
      <c r="AI14" s="141"/>
      <c r="AJ14" s="144"/>
      <c r="AK14" s="147"/>
      <c r="AL14" s="150"/>
      <c r="AM14" s="147"/>
      <c r="AN14" s="147"/>
      <c r="AO14" s="147"/>
      <c r="AP14" s="150"/>
      <c r="AQ14" s="147"/>
      <c r="AR14" s="147"/>
      <c r="AS14" s="147"/>
      <c r="AT14" s="150"/>
      <c r="AU14" s="147"/>
      <c r="AV14" s="150"/>
      <c r="AW14" s="150"/>
      <c r="AX14" s="159"/>
      <c r="AY14" s="162"/>
    </row>
    <row r="15" spans="2:51" ht="21.75" customHeight="1">
      <c r="B15" s="141"/>
      <c r="C15" s="183"/>
      <c r="D15" s="22">
        <f>P7</f>
        <v>16</v>
      </c>
      <c r="E15" s="18" t="s">
        <v>47</v>
      </c>
      <c r="F15" s="22">
        <f>N7</f>
        <v>14</v>
      </c>
      <c r="G15" s="186"/>
      <c r="H15" s="172"/>
      <c r="I15" s="19">
        <f>P11</f>
        <v>0</v>
      </c>
      <c r="J15" s="20" t="s">
        <v>40</v>
      </c>
      <c r="K15" s="19">
        <f>N11</f>
        <v>0</v>
      </c>
      <c r="L15" s="172"/>
      <c r="M15" s="153"/>
      <c r="N15" s="15"/>
      <c r="O15" s="16" t="s">
        <v>40</v>
      </c>
      <c r="P15" s="15"/>
      <c r="Q15" s="153"/>
      <c r="R15" s="195"/>
      <c r="S15" s="17">
        <v>15</v>
      </c>
      <c r="T15" s="18" t="s">
        <v>40</v>
      </c>
      <c r="U15" s="17">
        <v>9</v>
      </c>
      <c r="V15" s="195"/>
      <c r="W15" s="195"/>
      <c r="X15" s="17">
        <v>15</v>
      </c>
      <c r="Y15" s="18" t="s">
        <v>40</v>
      </c>
      <c r="Z15" s="17">
        <v>12</v>
      </c>
      <c r="AA15" s="195"/>
      <c r="AB15" s="195"/>
      <c r="AC15" s="17">
        <v>15</v>
      </c>
      <c r="AD15" s="18" t="s">
        <v>40</v>
      </c>
      <c r="AE15" s="17">
        <v>8</v>
      </c>
      <c r="AF15" s="198"/>
      <c r="AG15" s="21"/>
      <c r="AH15" s="21"/>
      <c r="AI15" s="141"/>
      <c r="AJ15" s="144"/>
      <c r="AK15" s="147"/>
      <c r="AL15" s="150"/>
      <c r="AM15" s="147"/>
      <c r="AN15" s="147"/>
      <c r="AO15" s="147"/>
      <c r="AP15" s="150"/>
      <c r="AQ15" s="147"/>
      <c r="AR15" s="147"/>
      <c r="AS15" s="147"/>
      <c r="AT15" s="150"/>
      <c r="AU15" s="147"/>
      <c r="AV15" s="150"/>
      <c r="AW15" s="150"/>
      <c r="AX15" s="159"/>
      <c r="AY15" s="162"/>
    </row>
    <row r="16" spans="2:51" ht="21.75" customHeight="1">
      <c r="B16" s="167"/>
      <c r="C16" s="201"/>
      <c r="D16" s="22">
        <f>P8</f>
        <v>13</v>
      </c>
      <c r="E16" s="18" t="s">
        <v>40</v>
      </c>
      <c r="F16" s="22">
        <f>N8</f>
        <v>15</v>
      </c>
      <c r="G16" s="202"/>
      <c r="H16" s="173"/>
      <c r="I16" s="19">
        <f>P12</f>
        <v>0</v>
      </c>
      <c r="J16" s="20" t="s">
        <v>40</v>
      </c>
      <c r="K16" s="19">
        <f>N12</f>
        <v>0</v>
      </c>
      <c r="L16" s="173"/>
      <c r="M16" s="203"/>
      <c r="N16" s="15"/>
      <c r="O16" s="16" t="s">
        <v>40</v>
      </c>
      <c r="P16" s="15"/>
      <c r="Q16" s="203"/>
      <c r="R16" s="196"/>
      <c r="S16" s="17">
        <v>15</v>
      </c>
      <c r="T16" s="18" t="s">
        <v>40</v>
      </c>
      <c r="U16" s="17">
        <v>6</v>
      </c>
      <c r="V16" s="196"/>
      <c r="W16" s="196"/>
      <c r="X16" s="17"/>
      <c r="Y16" s="18" t="s">
        <v>40</v>
      </c>
      <c r="Z16" s="17"/>
      <c r="AA16" s="196"/>
      <c r="AB16" s="196"/>
      <c r="AC16" s="17"/>
      <c r="AD16" s="18" t="s">
        <v>40</v>
      </c>
      <c r="AE16" s="17"/>
      <c r="AF16" s="199"/>
      <c r="AG16" s="21"/>
      <c r="AH16" s="21"/>
      <c r="AI16" s="167"/>
      <c r="AJ16" s="168"/>
      <c r="AK16" s="169"/>
      <c r="AL16" s="170"/>
      <c r="AM16" s="169"/>
      <c r="AN16" s="169"/>
      <c r="AO16" s="169"/>
      <c r="AP16" s="170"/>
      <c r="AQ16" s="169"/>
      <c r="AR16" s="169"/>
      <c r="AS16" s="169"/>
      <c r="AT16" s="170"/>
      <c r="AU16" s="169"/>
      <c r="AV16" s="170"/>
      <c r="AW16" s="170"/>
      <c r="AX16" s="189"/>
      <c r="AY16" s="190"/>
    </row>
    <row r="17" spans="2:51" ht="21.75" customHeight="1">
      <c r="B17" s="140" t="str">
        <f>R3</f>
        <v>Cranberrt豆組</v>
      </c>
      <c r="C17" s="204">
        <f>R5</f>
        <v>0</v>
      </c>
      <c r="D17" s="165"/>
      <c r="E17" s="165"/>
      <c r="F17" s="165"/>
      <c r="G17" s="181"/>
      <c r="H17" s="180">
        <f>R9</f>
        <v>6</v>
      </c>
      <c r="I17" s="178"/>
      <c r="J17" s="178"/>
      <c r="K17" s="178"/>
      <c r="L17" s="179"/>
      <c r="M17" s="180">
        <f>R13</f>
        <v>3</v>
      </c>
      <c r="N17" s="178"/>
      <c r="O17" s="178"/>
      <c r="P17" s="178"/>
      <c r="Q17" s="179"/>
      <c r="R17" s="137"/>
      <c r="S17" s="138"/>
      <c r="T17" s="138"/>
      <c r="U17" s="138"/>
      <c r="V17" s="200"/>
      <c r="W17" s="191">
        <v>9</v>
      </c>
      <c r="X17" s="192"/>
      <c r="Y17" s="192"/>
      <c r="Z17" s="192"/>
      <c r="AA17" s="205"/>
      <c r="AB17" s="191">
        <v>12</v>
      </c>
      <c r="AC17" s="192"/>
      <c r="AD17" s="192"/>
      <c r="AE17" s="192"/>
      <c r="AF17" s="193"/>
      <c r="AG17" s="14"/>
      <c r="AH17" s="14"/>
      <c r="AI17" s="140" t="str">
        <f>B17</f>
        <v>Cranberrt豆組</v>
      </c>
      <c r="AJ17" s="143">
        <f>IF(C18&gt;G18,1,0)+IF(H18&gt;L18,1,0)+IF(M18&gt;Q18,1,0)+IF(R18&gt;V18,1,0)+IF(W18&gt;AA18,1,0)+IF(AB18&gt;AF18,1,0)</f>
        <v>2</v>
      </c>
      <c r="AK17" s="146">
        <f>IF(G18&gt;C18,1,0)+IF(L18&gt;H18,1,0)+IF(Q18&gt;M18,1,0)+IF(V18&gt;R18,1,0)+IF(AA18&gt;W18,1,0)+IF(AF18&gt;AB18,1,0)</f>
        <v>2</v>
      </c>
      <c r="AL17" s="149">
        <f>SUM(AJ17/(AJ17+AK17))</f>
        <v>0.5</v>
      </c>
      <c r="AM17" s="146">
        <f>RANK(AL17,$AL$5:$AL$28,0)</f>
        <v>4</v>
      </c>
      <c r="AN17" s="146">
        <f>SUM(C18+H18+M18+R18+W18+AB18)</f>
        <v>6</v>
      </c>
      <c r="AO17" s="146">
        <f>SUM(G18+L18+Q18+V18+AA18+AF18)</f>
        <v>4</v>
      </c>
      <c r="AP17" s="149">
        <f>SUM(AN17/(AN17+AO17))</f>
        <v>0.6</v>
      </c>
      <c r="AQ17" s="146">
        <f>RANK(AP17,$AP$5:$AP$28,0)</f>
        <v>4</v>
      </c>
      <c r="AR17" s="146">
        <f>SUM(D18+D19+D20+I18+I19+I20+N18+N19+N20+S18+S19+S20+X18+X19+X20+AC18+AC19+AC20)</f>
        <v>126</v>
      </c>
      <c r="AS17" s="146">
        <f>SUM(F18+F19+F20+K18+K19+K20+P18+P19+P20+U18+U19+U20+Z18+Z19+Z20+AE18+AE19+AE20)</f>
        <v>115</v>
      </c>
      <c r="AT17" s="149">
        <f>SUM(AR17/(AR17+AS17))</f>
        <v>0.5228215767634855</v>
      </c>
      <c r="AU17" s="146">
        <f>RANK(AT17,$AT$5:$AT$28,0)</f>
        <v>4</v>
      </c>
      <c r="AV17" s="149">
        <f>RANK(AL17,$AL$5:$AL$28,1)+AP17</f>
        <v>3.6</v>
      </c>
      <c r="AW17" s="149">
        <f>RANK(AV17,$AV$5:$AV$28,1)+AT17</f>
        <v>3.5228215767634854</v>
      </c>
      <c r="AX17" s="158" t="str">
        <f>$AI$17</f>
        <v>Cranberrt豆組</v>
      </c>
      <c r="AY17" s="161">
        <f>RANK(AW17,$AW$5:$AW$28)</f>
        <v>4</v>
      </c>
    </row>
    <row r="18" spans="2:51" ht="21.75" customHeight="1">
      <c r="B18" s="141"/>
      <c r="C18" s="206">
        <f>IF(D18&gt;F18,1,0)+IF(D19&gt;F19,1,0)+IF(D20&gt;F20,1,0)</f>
        <v>0</v>
      </c>
      <c r="D18" s="19">
        <f>U6</f>
        <v>0</v>
      </c>
      <c r="E18" s="20" t="s">
        <v>40</v>
      </c>
      <c r="F18" s="19">
        <f>S6</f>
        <v>0</v>
      </c>
      <c r="G18" s="171">
        <f>IF(F18&gt;D18,1,0)+IF(F19&gt;D19,1,0)+IF(F20&gt;D20,1,0)</f>
        <v>0</v>
      </c>
      <c r="H18" s="185">
        <f>IF(I18&gt;K18,1,0)+IF(I19&gt;K19,1,0)+IF(I20&gt;K20,1,0)</f>
        <v>1</v>
      </c>
      <c r="I18" s="22">
        <f>U10</f>
        <v>15</v>
      </c>
      <c r="J18" s="18" t="s">
        <v>40</v>
      </c>
      <c r="K18" s="22">
        <f>S10</f>
        <v>9</v>
      </c>
      <c r="L18" s="185">
        <f>IF(K18&gt;I18,1,0)+IF(K19&gt;I19,1,0)+IF(K20&gt;I20,1,0)</f>
        <v>2</v>
      </c>
      <c r="M18" s="185">
        <f>IF(N18&gt;P18,1,0)+IF(N19&gt;P19,1,0)+IF(N20&gt;P20,1,0)</f>
        <v>1</v>
      </c>
      <c r="N18" s="22">
        <f>U14</f>
        <v>15</v>
      </c>
      <c r="O18" s="18" t="s">
        <v>40</v>
      </c>
      <c r="P18" s="22">
        <f>S14</f>
        <v>13</v>
      </c>
      <c r="Q18" s="185">
        <f>IF(P18&gt;N18,1,0)+IF(P19&gt;N19,1,0)+IF(P20&gt;N20,1,0)</f>
        <v>2</v>
      </c>
      <c r="R18" s="152">
        <f>IF(S18&gt;U18,1,0)+IF(S19&gt;U19,1,0)+IF(S20&gt;U20,1,0)</f>
        <v>0</v>
      </c>
      <c r="S18" s="15"/>
      <c r="T18" s="16" t="s">
        <v>40</v>
      </c>
      <c r="U18" s="15"/>
      <c r="V18" s="152">
        <f>IF(U18&gt;S18,1,0)+IF(U19&gt;S19,1,0)+IF(U20&gt;S20,1,0)</f>
        <v>0</v>
      </c>
      <c r="W18" s="194">
        <f>IF(X18&gt;Z18,1,0)+IF(X19&gt;Z19,1,0)+IF(X20&gt;Z20,1,0)</f>
        <v>2</v>
      </c>
      <c r="X18" s="17">
        <v>15</v>
      </c>
      <c r="Y18" s="18" t="s">
        <v>40</v>
      </c>
      <c r="Z18" s="17">
        <v>11</v>
      </c>
      <c r="AA18" s="194">
        <f>IF(Z18&gt;X18,1,0)+IF(Z19&gt;X19,1,0)+IF(Z20&gt;X20,1,0)</f>
        <v>0</v>
      </c>
      <c r="AB18" s="194">
        <f>IF(AC18&gt;AE18,1,0)+IF(AC19&gt;AE19,1,0)+IF(AC20&gt;AE20,1,0)</f>
        <v>2</v>
      </c>
      <c r="AC18" s="17">
        <v>15</v>
      </c>
      <c r="AD18" s="18" t="s">
        <v>40</v>
      </c>
      <c r="AE18" s="17">
        <v>8</v>
      </c>
      <c r="AF18" s="197">
        <f>IF(AE18&gt;AC18,1,0)+IF(AE19&gt;AC19,1,0)+IF(AE20&gt;AC20,1,0)</f>
        <v>0</v>
      </c>
      <c r="AG18" s="21"/>
      <c r="AH18" s="21"/>
      <c r="AI18" s="141"/>
      <c r="AJ18" s="144"/>
      <c r="AK18" s="147"/>
      <c r="AL18" s="150"/>
      <c r="AM18" s="147"/>
      <c r="AN18" s="147"/>
      <c r="AO18" s="147"/>
      <c r="AP18" s="150"/>
      <c r="AQ18" s="147"/>
      <c r="AR18" s="147"/>
      <c r="AS18" s="147"/>
      <c r="AT18" s="150"/>
      <c r="AU18" s="147"/>
      <c r="AV18" s="150"/>
      <c r="AW18" s="150"/>
      <c r="AX18" s="159"/>
      <c r="AY18" s="162"/>
    </row>
    <row r="19" spans="2:51" ht="21.75" customHeight="1">
      <c r="B19" s="141"/>
      <c r="C19" s="207"/>
      <c r="D19" s="19">
        <f>U7</f>
        <v>0</v>
      </c>
      <c r="E19" s="20" t="s">
        <v>40</v>
      </c>
      <c r="F19" s="19">
        <f>S7</f>
        <v>0</v>
      </c>
      <c r="G19" s="172"/>
      <c r="H19" s="186"/>
      <c r="I19" s="22">
        <f>U11</f>
        <v>12</v>
      </c>
      <c r="J19" s="18" t="s">
        <v>40</v>
      </c>
      <c r="K19" s="22">
        <f>S11</f>
        <v>15</v>
      </c>
      <c r="L19" s="186"/>
      <c r="M19" s="186"/>
      <c r="N19" s="22">
        <f>U15</f>
        <v>9</v>
      </c>
      <c r="O19" s="18" t="s">
        <v>40</v>
      </c>
      <c r="P19" s="22">
        <f>S15</f>
        <v>15</v>
      </c>
      <c r="Q19" s="186"/>
      <c r="R19" s="153"/>
      <c r="S19" s="15"/>
      <c r="T19" s="16" t="s">
        <v>40</v>
      </c>
      <c r="U19" s="15"/>
      <c r="V19" s="153"/>
      <c r="W19" s="195"/>
      <c r="X19" s="17">
        <v>15</v>
      </c>
      <c r="Y19" s="18" t="s">
        <v>40</v>
      </c>
      <c r="Z19" s="17">
        <v>7</v>
      </c>
      <c r="AA19" s="195"/>
      <c r="AB19" s="195"/>
      <c r="AC19" s="17">
        <v>15</v>
      </c>
      <c r="AD19" s="18" t="s">
        <v>40</v>
      </c>
      <c r="AE19" s="17">
        <v>7</v>
      </c>
      <c r="AF19" s="198"/>
      <c r="AG19" s="21"/>
      <c r="AH19" s="21"/>
      <c r="AI19" s="141"/>
      <c r="AJ19" s="144"/>
      <c r="AK19" s="147"/>
      <c r="AL19" s="150"/>
      <c r="AM19" s="147"/>
      <c r="AN19" s="147"/>
      <c r="AO19" s="147"/>
      <c r="AP19" s="150"/>
      <c r="AQ19" s="147"/>
      <c r="AR19" s="147"/>
      <c r="AS19" s="147"/>
      <c r="AT19" s="150"/>
      <c r="AU19" s="147"/>
      <c r="AV19" s="150"/>
      <c r="AW19" s="150"/>
      <c r="AX19" s="159"/>
      <c r="AY19" s="162"/>
    </row>
    <row r="20" spans="2:51" ht="21.75" customHeight="1">
      <c r="B20" s="167"/>
      <c r="C20" s="208"/>
      <c r="D20" s="19">
        <f>U8</f>
        <v>0</v>
      </c>
      <c r="E20" s="20" t="s">
        <v>40</v>
      </c>
      <c r="F20" s="19">
        <f>S8</f>
        <v>0</v>
      </c>
      <c r="G20" s="173"/>
      <c r="H20" s="202"/>
      <c r="I20" s="22">
        <f>U12</f>
        <v>9</v>
      </c>
      <c r="J20" s="18" t="s">
        <v>40</v>
      </c>
      <c r="K20" s="22">
        <f>S12</f>
        <v>15</v>
      </c>
      <c r="L20" s="202"/>
      <c r="M20" s="202"/>
      <c r="N20" s="22">
        <f>U16</f>
        <v>6</v>
      </c>
      <c r="O20" s="18" t="s">
        <v>40</v>
      </c>
      <c r="P20" s="22">
        <f>S16</f>
        <v>15</v>
      </c>
      <c r="Q20" s="202"/>
      <c r="R20" s="203"/>
      <c r="S20" s="15"/>
      <c r="T20" s="16" t="s">
        <v>40</v>
      </c>
      <c r="U20" s="15"/>
      <c r="V20" s="203"/>
      <c r="W20" s="196"/>
      <c r="X20" s="17"/>
      <c r="Y20" s="18" t="s">
        <v>40</v>
      </c>
      <c r="Z20" s="17"/>
      <c r="AA20" s="196"/>
      <c r="AB20" s="196"/>
      <c r="AC20" s="17"/>
      <c r="AD20" s="18" t="s">
        <v>40</v>
      </c>
      <c r="AE20" s="17"/>
      <c r="AF20" s="199"/>
      <c r="AG20" s="21"/>
      <c r="AH20" s="21"/>
      <c r="AI20" s="167"/>
      <c r="AJ20" s="168"/>
      <c r="AK20" s="169"/>
      <c r="AL20" s="170"/>
      <c r="AM20" s="169"/>
      <c r="AN20" s="169"/>
      <c r="AO20" s="169"/>
      <c r="AP20" s="170"/>
      <c r="AQ20" s="169"/>
      <c r="AR20" s="169"/>
      <c r="AS20" s="169"/>
      <c r="AT20" s="170"/>
      <c r="AU20" s="169"/>
      <c r="AV20" s="170"/>
      <c r="AW20" s="170"/>
      <c r="AX20" s="189"/>
      <c r="AY20" s="190"/>
    </row>
    <row r="21" spans="2:51" ht="21.75" customHeight="1">
      <c r="B21" s="140" t="str">
        <f>W3</f>
        <v>ルートスター松組</v>
      </c>
      <c r="C21" s="177">
        <f>W5</f>
        <v>4</v>
      </c>
      <c r="D21" s="178"/>
      <c r="E21" s="178"/>
      <c r="F21" s="178"/>
      <c r="G21" s="179"/>
      <c r="H21" s="180">
        <f>W9</f>
        <v>2</v>
      </c>
      <c r="I21" s="178"/>
      <c r="J21" s="178"/>
      <c r="K21" s="178"/>
      <c r="L21" s="179"/>
      <c r="M21" s="180">
        <f>W13</f>
        <v>11</v>
      </c>
      <c r="N21" s="178"/>
      <c r="O21" s="178"/>
      <c r="P21" s="178"/>
      <c r="Q21" s="179"/>
      <c r="R21" s="180">
        <f>W17</f>
        <v>9</v>
      </c>
      <c r="S21" s="178"/>
      <c r="T21" s="178"/>
      <c r="U21" s="178"/>
      <c r="V21" s="179"/>
      <c r="W21" s="137"/>
      <c r="X21" s="138"/>
      <c r="Y21" s="138"/>
      <c r="Z21" s="138"/>
      <c r="AA21" s="200"/>
      <c r="AB21" s="164">
        <v>0</v>
      </c>
      <c r="AC21" s="165"/>
      <c r="AD21" s="165"/>
      <c r="AE21" s="165"/>
      <c r="AF21" s="166"/>
      <c r="AG21" s="14"/>
      <c r="AH21" s="14"/>
      <c r="AI21" s="140" t="str">
        <f>B21</f>
        <v>ルートスター松組</v>
      </c>
      <c r="AJ21" s="143">
        <f>IF(C22&gt;G22,1,0)+IF(H22&gt;L22,1,0)+IF(M22&gt;Q22,1,0)+IF(R22&gt;V22,1,0)+IF(W22&gt;AA22,1,0)+IF(AB22&gt;AF22,1,0)</f>
        <v>0</v>
      </c>
      <c r="AK21" s="146">
        <f>IF(G22&gt;C22,1,0)+IF(L22&gt;H22,1,0)+IF(Q22&gt;M22,1,0)+IF(V22&gt;R22,1,0)+IF(AA22&gt;W22,1,0)+IF(AF22&gt;AB22,1,0)</f>
        <v>4</v>
      </c>
      <c r="AL21" s="149">
        <f>SUM(AJ21/(AJ21+AK21))</f>
        <v>0</v>
      </c>
      <c r="AM21" s="146">
        <f>RANK(AL21,$AL$5:$AL$28,0)</f>
        <v>5</v>
      </c>
      <c r="AN21" s="146">
        <f>SUM(C22+H22+M22+R22+W22+AB22)</f>
        <v>1</v>
      </c>
      <c r="AO21" s="146">
        <f>SUM(G22+L22+Q22+V22+AA22+AF22)</f>
        <v>8</v>
      </c>
      <c r="AP21" s="149">
        <f>SUM(AN21/(AN21+AO21))</f>
        <v>0.1111111111111111</v>
      </c>
      <c r="AQ21" s="146">
        <f>RANK(AP21,$AP$5:$AP$28,0)</f>
        <v>5</v>
      </c>
      <c r="AR21" s="146">
        <f>SUM(D22+D23+D24+I22+I23+I24+N22+N23+N24+S22+S23+S24+X22+X23+X24+AC22+AC23+AC24)</f>
        <v>95</v>
      </c>
      <c r="AS21" s="146">
        <f>SUM(F22+F23+F24+K22+K23+K24+P22+P23+P24+U22+U23+U24+Z22+Z23+Z24+AE22+AE23+AE24)</f>
        <v>133</v>
      </c>
      <c r="AT21" s="149">
        <f>SUM(AR21/(AR21+AS21))</f>
        <v>0.4166666666666667</v>
      </c>
      <c r="AU21" s="146">
        <f>RANK(AT21,$AT$5:$AT$28,0)</f>
        <v>5</v>
      </c>
      <c r="AV21" s="149">
        <f>RANK(AL21,$AL$5:$AL$28,1)+AP21</f>
        <v>1.1111111111111112</v>
      </c>
      <c r="AW21" s="149">
        <f>RANK(AV21,$AV$5:$AV$28,1)+AT21</f>
        <v>2.4166666666666665</v>
      </c>
      <c r="AX21" s="158" t="str">
        <f>$AI$21</f>
        <v>ルートスター松組</v>
      </c>
      <c r="AY21" s="161">
        <f>RANK(AW21,$AW$5:$AW$28)</f>
        <v>5</v>
      </c>
    </row>
    <row r="22" spans="2:51" ht="21.75" customHeight="1">
      <c r="B22" s="141"/>
      <c r="C22" s="182">
        <f>IF(D22&gt;F22,1,0)+IF(D23&gt;F23,1,0)+IF(D24&gt;F24,1,0)</f>
        <v>1</v>
      </c>
      <c r="D22" s="22">
        <f>Z6</f>
        <v>15</v>
      </c>
      <c r="E22" s="18" t="s">
        <v>40</v>
      </c>
      <c r="F22" s="22">
        <f>X6</f>
        <v>13</v>
      </c>
      <c r="G22" s="185">
        <f>IF(F22&gt;D22,1,0)+IF(F23&gt;D23,1,0)+IF(F24&gt;D24,1,0)</f>
        <v>2</v>
      </c>
      <c r="H22" s="185">
        <f>IF(I22&gt;K22,1,0)+IF(I23&gt;K23,1,0)+IF(I24&gt;K24,1,0)</f>
        <v>0</v>
      </c>
      <c r="I22" s="22">
        <f>Z10</f>
        <v>10</v>
      </c>
      <c r="J22" s="18" t="s">
        <v>40</v>
      </c>
      <c r="K22" s="22">
        <f>X10</f>
        <v>15</v>
      </c>
      <c r="L22" s="185">
        <f>IF(K22&gt;I22,1,0)+IF(K23&gt;I23,1,0)+IF(K24&gt;I24,1,0)</f>
        <v>2</v>
      </c>
      <c r="M22" s="185">
        <f>IF(N22&gt;P22,1,0)+IF(N23&gt;P23,1,0)+IF(N24&gt;P24,1,0)</f>
        <v>0</v>
      </c>
      <c r="N22" s="22">
        <f>Z14</f>
        <v>12</v>
      </c>
      <c r="O22" s="18" t="s">
        <v>40</v>
      </c>
      <c r="P22" s="22">
        <f>X14</f>
        <v>15</v>
      </c>
      <c r="Q22" s="185">
        <f>IF(P22&gt;N22,1,0)+IF(P23&gt;N23,1,0)+IF(P24&gt;N24,1,0)</f>
        <v>2</v>
      </c>
      <c r="R22" s="185">
        <f>IF(S22&gt;U22,1,0)+IF(S23&gt;U23,1,0)+IF(S24&gt;U24,1,0)</f>
        <v>0</v>
      </c>
      <c r="S22" s="22">
        <f>Z18</f>
        <v>11</v>
      </c>
      <c r="T22" s="18" t="s">
        <v>40</v>
      </c>
      <c r="U22" s="22">
        <f>X18</f>
        <v>15</v>
      </c>
      <c r="V22" s="185">
        <f>IF(U22&gt;S22,1,0)+IF(U23&gt;S23,1,0)+IF(U24&gt;S24,1,0)</f>
        <v>2</v>
      </c>
      <c r="W22" s="152">
        <f>IF(X22&gt;Z22,1,0)+IF(X23&gt;Z23,1,0)+IF(X24&gt;Z24,1,0)</f>
        <v>0</v>
      </c>
      <c r="X22" s="15"/>
      <c r="Y22" s="16" t="s">
        <v>40</v>
      </c>
      <c r="Z22" s="15"/>
      <c r="AA22" s="152">
        <f>IF(Z22&gt;X22,1,0)+IF(Z23&gt;X23,1,0)+IF(Z24&gt;X24,1,0)</f>
        <v>0</v>
      </c>
      <c r="AB22" s="171">
        <f>IF(AC22&gt;AE22,1,0)+IF(AC23&gt;AE23,1,0)+IF(AC24&gt;AE24,1,0)</f>
        <v>0</v>
      </c>
      <c r="AC22" s="19"/>
      <c r="AD22" s="20" t="s">
        <v>40</v>
      </c>
      <c r="AE22" s="19"/>
      <c r="AF22" s="174">
        <f>IF(AE22&gt;AC22,1,0)+IF(AE23&gt;AC23,1,0)+IF(AE24&gt;AC24,1,0)</f>
        <v>0</v>
      </c>
      <c r="AG22" s="21"/>
      <c r="AH22" s="21"/>
      <c r="AI22" s="141"/>
      <c r="AJ22" s="144"/>
      <c r="AK22" s="147"/>
      <c r="AL22" s="150"/>
      <c r="AM22" s="147"/>
      <c r="AN22" s="147"/>
      <c r="AO22" s="147"/>
      <c r="AP22" s="150"/>
      <c r="AQ22" s="147"/>
      <c r="AR22" s="147"/>
      <c r="AS22" s="147"/>
      <c r="AT22" s="150"/>
      <c r="AU22" s="147"/>
      <c r="AV22" s="150"/>
      <c r="AW22" s="150"/>
      <c r="AX22" s="159"/>
      <c r="AY22" s="162"/>
    </row>
    <row r="23" spans="2:51" ht="21.75" customHeight="1">
      <c r="B23" s="141"/>
      <c r="C23" s="183"/>
      <c r="D23" s="22">
        <f>Z7</f>
        <v>10</v>
      </c>
      <c r="E23" s="18" t="s">
        <v>40</v>
      </c>
      <c r="F23" s="22">
        <f>X7</f>
        <v>15</v>
      </c>
      <c r="G23" s="186"/>
      <c r="H23" s="186"/>
      <c r="I23" s="22">
        <f>Z11</f>
        <v>7</v>
      </c>
      <c r="J23" s="18" t="s">
        <v>40</v>
      </c>
      <c r="K23" s="22">
        <f>X11</f>
        <v>15</v>
      </c>
      <c r="L23" s="186"/>
      <c r="M23" s="186"/>
      <c r="N23" s="22">
        <f>Z15</f>
        <v>12</v>
      </c>
      <c r="O23" s="18" t="s">
        <v>40</v>
      </c>
      <c r="P23" s="22">
        <f>X15</f>
        <v>15</v>
      </c>
      <c r="Q23" s="186"/>
      <c r="R23" s="186"/>
      <c r="S23" s="22">
        <f>Z19</f>
        <v>7</v>
      </c>
      <c r="T23" s="18" t="s">
        <v>40</v>
      </c>
      <c r="U23" s="22">
        <f>X19</f>
        <v>15</v>
      </c>
      <c r="V23" s="186"/>
      <c r="W23" s="153"/>
      <c r="X23" s="15"/>
      <c r="Y23" s="16" t="s">
        <v>40</v>
      </c>
      <c r="Z23" s="15"/>
      <c r="AA23" s="153"/>
      <c r="AB23" s="172"/>
      <c r="AC23" s="19"/>
      <c r="AD23" s="20" t="s">
        <v>40</v>
      </c>
      <c r="AE23" s="19"/>
      <c r="AF23" s="175"/>
      <c r="AG23" s="21"/>
      <c r="AH23" s="21"/>
      <c r="AI23" s="141"/>
      <c r="AJ23" s="144"/>
      <c r="AK23" s="147"/>
      <c r="AL23" s="150"/>
      <c r="AM23" s="147"/>
      <c r="AN23" s="147"/>
      <c r="AO23" s="147"/>
      <c r="AP23" s="150"/>
      <c r="AQ23" s="147"/>
      <c r="AR23" s="147"/>
      <c r="AS23" s="147"/>
      <c r="AT23" s="150"/>
      <c r="AU23" s="147"/>
      <c r="AV23" s="150"/>
      <c r="AW23" s="150"/>
      <c r="AX23" s="159"/>
      <c r="AY23" s="162"/>
    </row>
    <row r="24" spans="2:51" ht="21.75" customHeight="1">
      <c r="B24" s="167"/>
      <c r="C24" s="201"/>
      <c r="D24" s="22">
        <f>Z8</f>
        <v>11</v>
      </c>
      <c r="E24" s="18" t="s">
        <v>40</v>
      </c>
      <c r="F24" s="22">
        <f>X8</f>
        <v>15</v>
      </c>
      <c r="G24" s="202"/>
      <c r="H24" s="202"/>
      <c r="I24" s="22">
        <f>Z12</f>
        <v>0</v>
      </c>
      <c r="J24" s="18" t="s">
        <v>40</v>
      </c>
      <c r="K24" s="22">
        <f>X12</f>
        <v>0</v>
      </c>
      <c r="L24" s="202"/>
      <c r="M24" s="202"/>
      <c r="N24" s="22">
        <f>Z16</f>
        <v>0</v>
      </c>
      <c r="O24" s="18" t="s">
        <v>40</v>
      </c>
      <c r="P24" s="22">
        <f>X16</f>
        <v>0</v>
      </c>
      <c r="Q24" s="202"/>
      <c r="R24" s="202"/>
      <c r="S24" s="22">
        <f>Z20</f>
        <v>0</v>
      </c>
      <c r="T24" s="18" t="s">
        <v>40</v>
      </c>
      <c r="U24" s="22">
        <f>X20</f>
        <v>0</v>
      </c>
      <c r="V24" s="202"/>
      <c r="W24" s="203"/>
      <c r="X24" s="15"/>
      <c r="Y24" s="16" t="s">
        <v>40</v>
      </c>
      <c r="Z24" s="15"/>
      <c r="AA24" s="203"/>
      <c r="AB24" s="173"/>
      <c r="AC24" s="19"/>
      <c r="AD24" s="20" t="s">
        <v>40</v>
      </c>
      <c r="AE24" s="19"/>
      <c r="AF24" s="176"/>
      <c r="AG24" s="21"/>
      <c r="AH24" s="21"/>
      <c r="AI24" s="167"/>
      <c r="AJ24" s="168"/>
      <c r="AK24" s="169"/>
      <c r="AL24" s="170"/>
      <c r="AM24" s="169"/>
      <c r="AN24" s="169"/>
      <c r="AO24" s="169"/>
      <c r="AP24" s="170"/>
      <c r="AQ24" s="169"/>
      <c r="AR24" s="169"/>
      <c r="AS24" s="169"/>
      <c r="AT24" s="170"/>
      <c r="AU24" s="169"/>
      <c r="AV24" s="170"/>
      <c r="AW24" s="170"/>
      <c r="AX24" s="189"/>
      <c r="AY24" s="190"/>
    </row>
    <row r="25" spans="2:51" ht="21.75" customHeight="1">
      <c r="B25" s="140" t="str">
        <f>AB3</f>
        <v>SSK</v>
      </c>
      <c r="C25" s="177">
        <f>AB5</f>
        <v>1</v>
      </c>
      <c r="D25" s="178"/>
      <c r="E25" s="178"/>
      <c r="F25" s="178"/>
      <c r="G25" s="179"/>
      <c r="H25" s="180">
        <f>AB9</f>
        <v>8</v>
      </c>
      <c r="I25" s="178"/>
      <c r="J25" s="178"/>
      <c r="K25" s="178"/>
      <c r="L25" s="179"/>
      <c r="M25" s="180">
        <f>AB13</f>
        <v>5</v>
      </c>
      <c r="N25" s="178"/>
      <c r="O25" s="178"/>
      <c r="P25" s="178"/>
      <c r="Q25" s="179"/>
      <c r="R25" s="180">
        <f>AB17</f>
        <v>12</v>
      </c>
      <c r="S25" s="178"/>
      <c r="T25" s="178"/>
      <c r="U25" s="178"/>
      <c r="V25" s="179"/>
      <c r="W25" s="164">
        <f>AB21</f>
        <v>0</v>
      </c>
      <c r="X25" s="165"/>
      <c r="Y25" s="165"/>
      <c r="Z25" s="165"/>
      <c r="AA25" s="181"/>
      <c r="AB25" s="137"/>
      <c r="AC25" s="138"/>
      <c r="AD25" s="138"/>
      <c r="AE25" s="138"/>
      <c r="AF25" s="139"/>
      <c r="AG25" s="14"/>
      <c r="AH25" s="14"/>
      <c r="AI25" s="140" t="str">
        <f>B25</f>
        <v>SSK</v>
      </c>
      <c r="AJ25" s="143">
        <f>IF(C26&gt;G26,1,0)+IF(H26&gt;L26,1,0)+IF(M26&gt;Q26,1,0)+IF(R26&gt;V26,1,0)+IF(W26&gt;AA26,1,0)+IF(AB26&gt;AF26,1,0)</f>
        <v>0</v>
      </c>
      <c r="AK25" s="146">
        <f>IF(G26&gt;C26,1,0)+IF(L26&gt;H26,1,0)+IF(Q26&gt;M26,1,0)+IF(V26&gt;R26,1,0)+IF(AA26&gt;W26,1,0)+IF(AF26&gt;AB26,1,0)</f>
        <v>4</v>
      </c>
      <c r="AL25" s="149">
        <f>SUM(AJ25/(AJ25+AK25))</f>
        <v>0</v>
      </c>
      <c r="AM25" s="146">
        <f>RANK(AL25,$AL$5:$AL$28,0)</f>
        <v>5</v>
      </c>
      <c r="AN25" s="146">
        <f>SUM(C26+H26+M26+R26+W26+AB26)</f>
        <v>0</v>
      </c>
      <c r="AO25" s="146">
        <f>SUM(G26+L26+Q26+V26+AA26+AF26)</f>
        <v>8</v>
      </c>
      <c r="AP25" s="149">
        <f>SUM(AN25/(AN25+AO25))</f>
        <v>0</v>
      </c>
      <c r="AQ25" s="146">
        <f>RANK(AP25,$AP$5:$AP$28,0)</f>
        <v>6</v>
      </c>
      <c r="AR25" s="146">
        <f>SUM(D26+D27+D28+I26+I27+I28+N26+N27+N28+S26+S27+S28+X26+X27+X28+AC26+AC27+AC28)</f>
        <v>59</v>
      </c>
      <c r="AS25" s="146">
        <f>SUM(F26+F27+F28+K26+K27+K28+P26+P27+P28+U26+U27+U28+Z26+Z27+Z28+AE26+AE27+AE28)</f>
        <v>120</v>
      </c>
      <c r="AT25" s="149">
        <f>SUM(AR25/(AR25+AS25))</f>
        <v>0.329608938547486</v>
      </c>
      <c r="AU25" s="146">
        <f>RANK(AT25,$AT$5:$AT$28,0)</f>
        <v>6</v>
      </c>
      <c r="AV25" s="149">
        <f>RANK(AL25,$AL$5:$AL$28,1)+AP25</f>
        <v>1</v>
      </c>
      <c r="AW25" s="149">
        <f>RANK(AV25,$AV$5:$AV$28,1)+AT25</f>
        <v>1.329608938547486</v>
      </c>
      <c r="AX25" s="158" t="str">
        <f>$AI$25</f>
        <v>SSK</v>
      </c>
      <c r="AY25" s="161">
        <f>RANK(AW25,$AW$5:$AW$28)</f>
        <v>6</v>
      </c>
    </row>
    <row r="26" spans="2:51" ht="21.75" customHeight="1">
      <c r="B26" s="141"/>
      <c r="C26" s="182">
        <f>IF(D26&gt;F26,1,0)+IF(D27&gt;F27,1,0)+IF(D28&gt;F28,1,0)</f>
        <v>0</v>
      </c>
      <c r="D26" s="22">
        <f>AE6</f>
        <v>8</v>
      </c>
      <c r="E26" s="18" t="s">
        <v>40</v>
      </c>
      <c r="F26" s="22">
        <f>AC6</f>
        <v>15</v>
      </c>
      <c r="G26" s="185">
        <f>IF(F26&gt;D26,1,0)+IF(F27&gt;D27,1,0)+IF(F28&gt;D28,1,0)</f>
        <v>2</v>
      </c>
      <c r="H26" s="185">
        <f>IF(I26&gt;K26,1,0)+IF(I27&gt;K27,1,0)+IF(I28&gt;K28,1,0)</f>
        <v>0</v>
      </c>
      <c r="I26" s="22">
        <f>AE10</f>
        <v>5</v>
      </c>
      <c r="J26" s="18" t="s">
        <v>40</v>
      </c>
      <c r="K26" s="22">
        <f>AC10</f>
        <v>15</v>
      </c>
      <c r="L26" s="185">
        <f>IF(K26&gt;I26,1,0)+IF(K27&gt;I27,1,0)+IF(K28&gt;I28,1,0)</f>
        <v>2</v>
      </c>
      <c r="M26" s="185">
        <f>IF(N26&gt;P26,1,0)+IF(N27&gt;P27,1,0)+IF(N28&gt;P28,1,0)</f>
        <v>0</v>
      </c>
      <c r="N26" s="22">
        <f>AE14</f>
        <v>10</v>
      </c>
      <c r="O26" s="18" t="s">
        <v>40</v>
      </c>
      <c r="P26" s="22">
        <f>AC14</f>
        <v>15</v>
      </c>
      <c r="Q26" s="185">
        <f>IF(P26&gt;N26,1,0)+IF(P27&gt;N27,1,0)+IF(P28&gt;N28,1,0)</f>
        <v>2</v>
      </c>
      <c r="R26" s="185">
        <f>IF(S26&gt;U26,1,0)+IF(S27&gt;U27,1,0)+IF(S28&gt;U28,1,0)</f>
        <v>0</v>
      </c>
      <c r="S26" s="22">
        <f>AE18</f>
        <v>8</v>
      </c>
      <c r="T26" s="18" t="s">
        <v>40</v>
      </c>
      <c r="U26" s="22">
        <f>AC18</f>
        <v>15</v>
      </c>
      <c r="V26" s="185">
        <f>IF(U26&gt;S26,1,0)+IF(U27&gt;S27,1,0)+IF(U28&gt;S28,1,0)</f>
        <v>2</v>
      </c>
      <c r="W26" s="171">
        <f>IF(X26&gt;Z26,1,0)+IF(X27&gt;Z27,1,0)+IF(X28&gt;Z28,1,0)</f>
        <v>0</v>
      </c>
      <c r="X26" s="19">
        <f>AE22</f>
        <v>0</v>
      </c>
      <c r="Y26" s="20" t="s">
        <v>40</v>
      </c>
      <c r="Z26" s="19">
        <f>AC22</f>
        <v>0</v>
      </c>
      <c r="AA26" s="171">
        <f>IF(Z26&gt;X26,1,0)+IF(Z27&gt;X27,1,0)+IF(Z28&gt;X28,1,0)</f>
        <v>0</v>
      </c>
      <c r="AB26" s="152">
        <f>IF(AC26&gt;AE26,1,0)+IF(AC27&gt;AE27,1,0)+IF(AC28&gt;AE28,1,0)</f>
        <v>0</v>
      </c>
      <c r="AC26" s="15"/>
      <c r="AD26" s="16" t="s">
        <v>40</v>
      </c>
      <c r="AE26" s="15"/>
      <c r="AF26" s="155">
        <f>IF(AE26&gt;AC26,1,0)+IF(AE27&gt;AC27,1,0)+IF(AE28&gt;AC28,1,0)</f>
        <v>0</v>
      </c>
      <c r="AG26" s="21"/>
      <c r="AH26" s="21"/>
      <c r="AI26" s="141"/>
      <c r="AJ26" s="144"/>
      <c r="AK26" s="147"/>
      <c r="AL26" s="150"/>
      <c r="AM26" s="147"/>
      <c r="AN26" s="147"/>
      <c r="AO26" s="147"/>
      <c r="AP26" s="150"/>
      <c r="AQ26" s="147"/>
      <c r="AR26" s="147"/>
      <c r="AS26" s="147"/>
      <c r="AT26" s="150"/>
      <c r="AU26" s="147"/>
      <c r="AV26" s="150"/>
      <c r="AW26" s="150"/>
      <c r="AX26" s="159"/>
      <c r="AY26" s="162"/>
    </row>
    <row r="27" spans="2:51" ht="21.75" customHeight="1">
      <c r="B27" s="141"/>
      <c r="C27" s="183"/>
      <c r="D27" s="22">
        <f>AE7</f>
        <v>5</v>
      </c>
      <c r="E27" s="18" t="s">
        <v>40</v>
      </c>
      <c r="F27" s="22">
        <f>AC7</f>
        <v>15</v>
      </c>
      <c r="G27" s="186"/>
      <c r="H27" s="186"/>
      <c r="I27" s="22">
        <f>AE11</f>
        <v>8</v>
      </c>
      <c r="J27" s="18" t="s">
        <v>40</v>
      </c>
      <c r="K27" s="22">
        <f>AC11</f>
        <v>15</v>
      </c>
      <c r="L27" s="186"/>
      <c r="M27" s="186"/>
      <c r="N27" s="22">
        <f>AE15</f>
        <v>8</v>
      </c>
      <c r="O27" s="18" t="s">
        <v>40</v>
      </c>
      <c r="P27" s="22">
        <f>AC15</f>
        <v>15</v>
      </c>
      <c r="Q27" s="186"/>
      <c r="R27" s="186"/>
      <c r="S27" s="22">
        <f>AE19</f>
        <v>7</v>
      </c>
      <c r="T27" s="18" t="s">
        <v>40</v>
      </c>
      <c r="U27" s="22">
        <f>AC19</f>
        <v>15</v>
      </c>
      <c r="V27" s="186"/>
      <c r="W27" s="172"/>
      <c r="X27" s="19">
        <f>AE23</f>
        <v>0</v>
      </c>
      <c r="Y27" s="20" t="s">
        <v>40</v>
      </c>
      <c r="Z27" s="19">
        <f>AC23</f>
        <v>0</v>
      </c>
      <c r="AA27" s="172"/>
      <c r="AB27" s="153"/>
      <c r="AC27" s="15"/>
      <c r="AD27" s="16" t="s">
        <v>40</v>
      </c>
      <c r="AE27" s="15"/>
      <c r="AF27" s="156"/>
      <c r="AG27" s="21"/>
      <c r="AH27" s="21"/>
      <c r="AI27" s="141"/>
      <c r="AJ27" s="144"/>
      <c r="AK27" s="147"/>
      <c r="AL27" s="150"/>
      <c r="AM27" s="147"/>
      <c r="AN27" s="147"/>
      <c r="AO27" s="147"/>
      <c r="AP27" s="150"/>
      <c r="AQ27" s="147"/>
      <c r="AR27" s="147"/>
      <c r="AS27" s="147"/>
      <c r="AT27" s="150"/>
      <c r="AU27" s="147"/>
      <c r="AV27" s="150"/>
      <c r="AW27" s="150"/>
      <c r="AX27" s="159"/>
      <c r="AY27" s="162"/>
    </row>
    <row r="28" spans="2:51" ht="21.75" customHeight="1" thickBot="1">
      <c r="B28" s="142"/>
      <c r="C28" s="184"/>
      <c r="D28" s="23">
        <f>AE8</f>
        <v>0</v>
      </c>
      <c r="E28" s="24" t="s">
        <v>40</v>
      </c>
      <c r="F28" s="23">
        <f>AC8</f>
        <v>0</v>
      </c>
      <c r="G28" s="187"/>
      <c r="H28" s="187"/>
      <c r="I28" s="23">
        <f>AE12</f>
        <v>0</v>
      </c>
      <c r="J28" s="24" t="s">
        <v>40</v>
      </c>
      <c r="K28" s="23">
        <f>AC12</f>
        <v>0</v>
      </c>
      <c r="L28" s="187"/>
      <c r="M28" s="187"/>
      <c r="N28" s="23">
        <f>AE16</f>
        <v>0</v>
      </c>
      <c r="O28" s="24" t="s">
        <v>40</v>
      </c>
      <c r="P28" s="23">
        <f>AC16</f>
        <v>0</v>
      </c>
      <c r="Q28" s="187"/>
      <c r="R28" s="187"/>
      <c r="S28" s="23">
        <f>AE20</f>
        <v>0</v>
      </c>
      <c r="T28" s="24" t="s">
        <v>40</v>
      </c>
      <c r="U28" s="23">
        <f>AC20</f>
        <v>0</v>
      </c>
      <c r="V28" s="187"/>
      <c r="W28" s="188"/>
      <c r="X28" s="25">
        <f>AE24</f>
        <v>0</v>
      </c>
      <c r="Y28" s="26" t="s">
        <v>40</v>
      </c>
      <c r="Z28" s="25">
        <f>AC24</f>
        <v>0</v>
      </c>
      <c r="AA28" s="188"/>
      <c r="AB28" s="154"/>
      <c r="AC28" s="27"/>
      <c r="AD28" s="28" t="s">
        <v>40</v>
      </c>
      <c r="AE28" s="27"/>
      <c r="AF28" s="157"/>
      <c r="AG28" s="29"/>
      <c r="AH28" s="30"/>
      <c r="AI28" s="142"/>
      <c r="AJ28" s="145"/>
      <c r="AK28" s="148"/>
      <c r="AL28" s="151"/>
      <c r="AM28" s="148"/>
      <c r="AN28" s="148"/>
      <c r="AO28" s="148"/>
      <c r="AP28" s="151"/>
      <c r="AQ28" s="148"/>
      <c r="AR28" s="148"/>
      <c r="AS28" s="148"/>
      <c r="AT28" s="151"/>
      <c r="AU28" s="148"/>
      <c r="AV28" s="151"/>
      <c r="AW28" s="151"/>
      <c r="AX28" s="160"/>
      <c r="AY28" s="163"/>
    </row>
    <row r="29" ht="24.75" customHeight="1"/>
    <row r="30" ht="24.75" customHeight="1"/>
    <row r="31" ht="24.75" customHeight="1"/>
    <row r="32" ht="24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4.75" customHeight="1"/>
    <row r="58" ht="24.75" customHeight="1"/>
    <row r="59" ht="24.75" customHeight="1"/>
    <row r="60" ht="24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spans="2:51" ht="24.75" customHeight="1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2"/>
      <c r="AH85" s="32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</row>
    <row r="86" spans="2:51" ht="24.75" customHeight="1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</row>
    <row r="87" spans="2:51" ht="24.7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4"/>
      <c r="AJ87" s="36"/>
      <c r="AK87" s="36"/>
      <c r="AL87" s="36"/>
      <c r="AM87" s="37"/>
      <c r="AN87" s="36"/>
      <c r="AO87" s="36"/>
      <c r="AP87" s="36"/>
      <c r="AQ87" s="37"/>
      <c r="AR87" s="36"/>
      <c r="AS87" s="36"/>
      <c r="AT87" s="36"/>
      <c r="AU87" s="37"/>
      <c r="AV87" s="36"/>
      <c r="AW87" s="36"/>
      <c r="AX87" s="36"/>
      <c r="AY87" s="38"/>
    </row>
    <row r="88" spans="2:51" ht="24.75" customHeight="1"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4"/>
      <c r="AJ88" s="36"/>
      <c r="AK88" s="36"/>
      <c r="AL88" s="36"/>
      <c r="AM88" s="37"/>
      <c r="AN88" s="36"/>
      <c r="AO88" s="36"/>
      <c r="AP88" s="36"/>
      <c r="AQ88" s="37"/>
      <c r="AR88" s="36"/>
      <c r="AS88" s="36"/>
      <c r="AT88" s="36"/>
      <c r="AU88" s="37"/>
      <c r="AV88" s="36"/>
      <c r="AW88" s="36"/>
      <c r="AX88" s="36"/>
      <c r="AY88" s="38"/>
    </row>
    <row r="89" spans="2:51" ht="21.75" customHeight="1">
      <c r="B89" s="35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40"/>
      <c r="AJ89" s="41"/>
      <c r="AK89" s="41"/>
      <c r="AL89" s="42"/>
      <c r="AM89" s="41"/>
      <c r="AN89" s="41"/>
      <c r="AO89" s="41"/>
      <c r="AP89" s="42"/>
      <c r="AQ89" s="41"/>
      <c r="AR89" s="41"/>
      <c r="AS89" s="41"/>
      <c r="AT89" s="42"/>
      <c r="AU89" s="41"/>
      <c r="AV89" s="42"/>
      <c r="AW89" s="42"/>
      <c r="AX89" s="42"/>
      <c r="AY89" s="43"/>
    </row>
    <row r="90" spans="2:51" ht="21.75" customHeight="1">
      <c r="B90" s="35"/>
      <c r="C90" s="40"/>
      <c r="D90" s="41"/>
      <c r="E90" s="40"/>
      <c r="F90" s="41"/>
      <c r="G90" s="40"/>
      <c r="H90" s="40"/>
      <c r="I90" s="41"/>
      <c r="J90" s="40"/>
      <c r="K90" s="41"/>
      <c r="L90" s="40"/>
      <c r="M90" s="40"/>
      <c r="N90" s="41"/>
      <c r="O90" s="40"/>
      <c r="P90" s="41"/>
      <c r="Q90" s="40"/>
      <c r="R90" s="40"/>
      <c r="S90" s="41"/>
      <c r="T90" s="40"/>
      <c r="U90" s="41"/>
      <c r="V90" s="40"/>
      <c r="W90" s="40"/>
      <c r="X90" s="41"/>
      <c r="Y90" s="40"/>
      <c r="Z90" s="41"/>
      <c r="AA90" s="40"/>
      <c r="AB90" s="40"/>
      <c r="AC90" s="41"/>
      <c r="AD90" s="40"/>
      <c r="AE90" s="41"/>
      <c r="AF90" s="40"/>
      <c r="AG90" s="40"/>
      <c r="AH90" s="40"/>
      <c r="AI90" s="40"/>
      <c r="AJ90" s="41"/>
      <c r="AK90" s="41"/>
      <c r="AL90" s="42"/>
      <c r="AM90" s="41"/>
      <c r="AN90" s="41"/>
      <c r="AO90" s="41"/>
      <c r="AP90" s="42"/>
      <c r="AQ90" s="41"/>
      <c r="AR90" s="41"/>
      <c r="AS90" s="41"/>
      <c r="AT90" s="42"/>
      <c r="AU90" s="41"/>
      <c r="AV90" s="41"/>
      <c r="AW90" s="41"/>
      <c r="AX90" s="41"/>
      <c r="AY90" s="43"/>
    </row>
    <row r="91" spans="2:51" ht="21.75" customHeight="1">
      <c r="B91" s="35"/>
      <c r="C91" s="40"/>
      <c r="D91" s="41"/>
      <c r="E91" s="40"/>
      <c r="F91" s="41"/>
      <c r="G91" s="40"/>
      <c r="H91" s="40"/>
      <c r="I91" s="41"/>
      <c r="J91" s="40"/>
      <c r="K91" s="41"/>
      <c r="L91" s="40"/>
      <c r="M91" s="40"/>
      <c r="N91" s="41"/>
      <c r="O91" s="40"/>
      <c r="P91" s="41"/>
      <c r="Q91" s="40"/>
      <c r="R91" s="40"/>
      <c r="S91" s="41"/>
      <c r="T91" s="40"/>
      <c r="U91" s="41"/>
      <c r="V91" s="40"/>
      <c r="W91" s="40"/>
      <c r="X91" s="41"/>
      <c r="Y91" s="40"/>
      <c r="Z91" s="41"/>
      <c r="AA91" s="40"/>
      <c r="AB91" s="40"/>
      <c r="AC91" s="41"/>
      <c r="AD91" s="40"/>
      <c r="AE91" s="41"/>
      <c r="AF91" s="40"/>
      <c r="AG91" s="40"/>
      <c r="AH91" s="40"/>
      <c r="AI91" s="40"/>
      <c r="AJ91" s="41"/>
      <c r="AK91" s="41"/>
      <c r="AL91" s="42"/>
      <c r="AM91" s="41"/>
      <c r="AN91" s="41"/>
      <c r="AO91" s="41"/>
      <c r="AP91" s="42"/>
      <c r="AQ91" s="41"/>
      <c r="AR91" s="41"/>
      <c r="AS91" s="41"/>
      <c r="AT91" s="42"/>
      <c r="AU91" s="41"/>
      <c r="AV91" s="41"/>
      <c r="AW91" s="41"/>
      <c r="AX91" s="41"/>
      <c r="AY91" s="43"/>
    </row>
    <row r="92" spans="2:51" ht="21.75" customHeight="1">
      <c r="B92" s="35"/>
      <c r="C92" s="40"/>
      <c r="D92" s="41"/>
      <c r="E92" s="40"/>
      <c r="F92" s="41"/>
      <c r="G92" s="40"/>
      <c r="H92" s="40"/>
      <c r="I92" s="41"/>
      <c r="J92" s="40"/>
      <c r="K92" s="41"/>
      <c r="L92" s="40"/>
      <c r="M92" s="40"/>
      <c r="N92" s="41"/>
      <c r="O92" s="40"/>
      <c r="P92" s="41"/>
      <c r="Q92" s="40"/>
      <c r="R92" s="40"/>
      <c r="S92" s="41"/>
      <c r="T92" s="40"/>
      <c r="U92" s="41"/>
      <c r="V92" s="40"/>
      <c r="W92" s="40"/>
      <c r="X92" s="41"/>
      <c r="Y92" s="40"/>
      <c r="Z92" s="41"/>
      <c r="AA92" s="40"/>
      <c r="AB92" s="40"/>
      <c r="AC92" s="41"/>
      <c r="AD92" s="40"/>
      <c r="AE92" s="41"/>
      <c r="AF92" s="40"/>
      <c r="AG92" s="40"/>
      <c r="AH92" s="40"/>
      <c r="AI92" s="40"/>
      <c r="AJ92" s="41"/>
      <c r="AK92" s="41"/>
      <c r="AL92" s="42"/>
      <c r="AM92" s="41"/>
      <c r="AN92" s="41"/>
      <c r="AO92" s="41"/>
      <c r="AP92" s="42"/>
      <c r="AQ92" s="41"/>
      <c r="AR92" s="41"/>
      <c r="AS92" s="41"/>
      <c r="AT92" s="42"/>
      <c r="AU92" s="41"/>
      <c r="AV92" s="41"/>
      <c r="AW92" s="41"/>
      <c r="AX92" s="41"/>
      <c r="AY92" s="43"/>
    </row>
    <row r="93" spans="2:51" ht="21.75" customHeight="1">
      <c r="B93" s="35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40"/>
      <c r="AJ93" s="41"/>
      <c r="AK93" s="41"/>
      <c r="AL93" s="42"/>
      <c r="AM93" s="41"/>
      <c r="AN93" s="41"/>
      <c r="AO93" s="41"/>
      <c r="AP93" s="42"/>
      <c r="AQ93" s="41"/>
      <c r="AR93" s="41"/>
      <c r="AS93" s="41"/>
      <c r="AT93" s="42"/>
      <c r="AU93" s="41"/>
      <c r="AV93" s="42"/>
      <c r="AW93" s="42"/>
      <c r="AX93" s="42"/>
      <c r="AY93" s="43"/>
    </row>
    <row r="94" spans="2:51" ht="21.75" customHeight="1">
      <c r="B94" s="35"/>
      <c r="C94" s="40"/>
      <c r="D94" s="41"/>
      <c r="E94" s="40"/>
      <c r="F94" s="41"/>
      <c r="G94" s="40"/>
      <c r="H94" s="40"/>
      <c r="I94" s="41"/>
      <c r="J94" s="40"/>
      <c r="K94" s="41"/>
      <c r="L94" s="40"/>
      <c r="M94" s="40"/>
      <c r="N94" s="41"/>
      <c r="O94" s="40"/>
      <c r="P94" s="41"/>
      <c r="Q94" s="40"/>
      <c r="R94" s="40"/>
      <c r="S94" s="41"/>
      <c r="T94" s="40"/>
      <c r="U94" s="41"/>
      <c r="V94" s="40"/>
      <c r="W94" s="40"/>
      <c r="X94" s="41"/>
      <c r="Y94" s="40"/>
      <c r="Z94" s="41"/>
      <c r="AA94" s="40"/>
      <c r="AB94" s="40"/>
      <c r="AC94" s="41"/>
      <c r="AD94" s="40"/>
      <c r="AE94" s="41"/>
      <c r="AF94" s="40"/>
      <c r="AG94" s="40"/>
      <c r="AH94" s="40"/>
      <c r="AI94" s="40"/>
      <c r="AJ94" s="41"/>
      <c r="AK94" s="41"/>
      <c r="AL94" s="42"/>
      <c r="AM94" s="41"/>
      <c r="AN94" s="41"/>
      <c r="AO94" s="41"/>
      <c r="AP94" s="42"/>
      <c r="AQ94" s="41"/>
      <c r="AR94" s="41"/>
      <c r="AS94" s="41"/>
      <c r="AT94" s="42"/>
      <c r="AU94" s="41"/>
      <c r="AV94" s="41"/>
      <c r="AW94" s="41"/>
      <c r="AX94" s="41"/>
      <c r="AY94" s="43"/>
    </row>
    <row r="95" spans="2:51" ht="21.75" customHeight="1">
      <c r="B95" s="35"/>
      <c r="C95" s="40"/>
      <c r="D95" s="41"/>
      <c r="E95" s="40"/>
      <c r="F95" s="41"/>
      <c r="G95" s="40"/>
      <c r="H95" s="40"/>
      <c r="I95" s="41"/>
      <c r="J95" s="40"/>
      <c r="K95" s="41"/>
      <c r="L95" s="40"/>
      <c r="M95" s="40"/>
      <c r="N95" s="41"/>
      <c r="O95" s="40"/>
      <c r="P95" s="41"/>
      <c r="Q95" s="40"/>
      <c r="R95" s="40"/>
      <c r="S95" s="41"/>
      <c r="T95" s="40"/>
      <c r="U95" s="41"/>
      <c r="V95" s="40"/>
      <c r="W95" s="40"/>
      <c r="X95" s="41"/>
      <c r="Y95" s="40"/>
      <c r="Z95" s="41"/>
      <c r="AA95" s="40"/>
      <c r="AB95" s="40"/>
      <c r="AC95" s="41"/>
      <c r="AD95" s="40"/>
      <c r="AE95" s="41"/>
      <c r="AF95" s="40"/>
      <c r="AG95" s="40"/>
      <c r="AH95" s="40"/>
      <c r="AI95" s="40"/>
      <c r="AJ95" s="41"/>
      <c r="AK95" s="41"/>
      <c r="AL95" s="42"/>
      <c r="AM95" s="41"/>
      <c r="AN95" s="41"/>
      <c r="AO95" s="41"/>
      <c r="AP95" s="42"/>
      <c r="AQ95" s="41"/>
      <c r="AR95" s="41"/>
      <c r="AS95" s="41"/>
      <c r="AT95" s="42"/>
      <c r="AU95" s="41"/>
      <c r="AV95" s="41"/>
      <c r="AW95" s="41"/>
      <c r="AX95" s="41"/>
      <c r="AY95" s="43"/>
    </row>
    <row r="96" spans="2:51" ht="21.75" customHeight="1">
      <c r="B96" s="35"/>
      <c r="C96" s="40"/>
      <c r="D96" s="41"/>
      <c r="E96" s="40"/>
      <c r="F96" s="41"/>
      <c r="G96" s="40"/>
      <c r="H96" s="40"/>
      <c r="I96" s="41"/>
      <c r="J96" s="40"/>
      <c r="K96" s="41"/>
      <c r="L96" s="40"/>
      <c r="M96" s="40"/>
      <c r="N96" s="41"/>
      <c r="O96" s="40"/>
      <c r="P96" s="41"/>
      <c r="Q96" s="40"/>
      <c r="R96" s="40"/>
      <c r="S96" s="41"/>
      <c r="T96" s="40"/>
      <c r="U96" s="41"/>
      <c r="V96" s="40"/>
      <c r="W96" s="40"/>
      <c r="X96" s="41"/>
      <c r="Y96" s="40"/>
      <c r="Z96" s="41"/>
      <c r="AA96" s="40"/>
      <c r="AB96" s="40"/>
      <c r="AC96" s="41"/>
      <c r="AD96" s="40"/>
      <c r="AE96" s="41"/>
      <c r="AF96" s="40"/>
      <c r="AG96" s="40"/>
      <c r="AH96" s="40"/>
      <c r="AI96" s="40"/>
      <c r="AJ96" s="41"/>
      <c r="AK96" s="41"/>
      <c r="AL96" s="42"/>
      <c r="AM96" s="41"/>
      <c r="AN96" s="41"/>
      <c r="AO96" s="41"/>
      <c r="AP96" s="42"/>
      <c r="AQ96" s="41"/>
      <c r="AR96" s="41"/>
      <c r="AS96" s="41"/>
      <c r="AT96" s="42"/>
      <c r="AU96" s="41"/>
      <c r="AV96" s="41"/>
      <c r="AW96" s="41"/>
      <c r="AX96" s="41"/>
      <c r="AY96" s="43"/>
    </row>
    <row r="97" spans="2:51" ht="21.75" customHeight="1">
      <c r="B97" s="35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40"/>
      <c r="AJ97" s="41"/>
      <c r="AK97" s="41"/>
      <c r="AL97" s="42"/>
      <c r="AM97" s="41"/>
      <c r="AN97" s="41"/>
      <c r="AO97" s="41"/>
      <c r="AP97" s="42"/>
      <c r="AQ97" s="41"/>
      <c r="AR97" s="41"/>
      <c r="AS97" s="41"/>
      <c r="AT97" s="42"/>
      <c r="AU97" s="41"/>
      <c r="AV97" s="42"/>
      <c r="AW97" s="42"/>
      <c r="AX97" s="42"/>
      <c r="AY97" s="43"/>
    </row>
    <row r="98" spans="2:51" ht="21.75" customHeight="1">
      <c r="B98" s="35"/>
      <c r="C98" s="40"/>
      <c r="D98" s="41"/>
      <c r="E98" s="40"/>
      <c r="F98" s="41"/>
      <c r="G98" s="40"/>
      <c r="H98" s="40"/>
      <c r="I98" s="41"/>
      <c r="J98" s="40"/>
      <c r="K98" s="41"/>
      <c r="L98" s="40"/>
      <c r="M98" s="40"/>
      <c r="N98" s="41"/>
      <c r="O98" s="40"/>
      <c r="P98" s="41"/>
      <c r="Q98" s="40"/>
      <c r="R98" s="40"/>
      <c r="S98" s="41"/>
      <c r="T98" s="40"/>
      <c r="U98" s="41"/>
      <c r="V98" s="40"/>
      <c r="W98" s="40"/>
      <c r="X98" s="41"/>
      <c r="Y98" s="40"/>
      <c r="Z98" s="41"/>
      <c r="AA98" s="40"/>
      <c r="AB98" s="40"/>
      <c r="AC98" s="41"/>
      <c r="AD98" s="40"/>
      <c r="AE98" s="41"/>
      <c r="AF98" s="40"/>
      <c r="AG98" s="40"/>
      <c r="AH98" s="40"/>
      <c r="AI98" s="40"/>
      <c r="AJ98" s="41"/>
      <c r="AK98" s="41"/>
      <c r="AL98" s="42"/>
      <c r="AM98" s="41"/>
      <c r="AN98" s="41"/>
      <c r="AO98" s="41"/>
      <c r="AP98" s="42"/>
      <c r="AQ98" s="41"/>
      <c r="AR98" s="41"/>
      <c r="AS98" s="41"/>
      <c r="AT98" s="42"/>
      <c r="AU98" s="41"/>
      <c r="AV98" s="41"/>
      <c r="AW98" s="41"/>
      <c r="AX98" s="41"/>
      <c r="AY98" s="43"/>
    </row>
    <row r="99" spans="2:51" ht="21.75" customHeight="1">
      <c r="B99" s="35"/>
      <c r="C99" s="40"/>
      <c r="D99" s="41"/>
      <c r="E99" s="40"/>
      <c r="F99" s="41"/>
      <c r="G99" s="40"/>
      <c r="H99" s="40"/>
      <c r="I99" s="41"/>
      <c r="J99" s="40"/>
      <c r="K99" s="41"/>
      <c r="L99" s="40"/>
      <c r="M99" s="40"/>
      <c r="N99" s="41"/>
      <c r="O99" s="40"/>
      <c r="P99" s="41"/>
      <c r="Q99" s="40"/>
      <c r="R99" s="40"/>
      <c r="S99" s="41"/>
      <c r="T99" s="40"/>
      <c r="U99" s="41"/>
      <c r="V99" s="40"/>
      <c r="W99" s="40"/>
      <c r="X99" s="41"/>
      <c r="Y99" s="40"/>
      <c r="Z99" s="41"/>
      <c r="AA99" s="40"/>
      <c r="AB99" s="40"/>
      <c r="AC99" s="41"/>
      <c r="AD99" s="40"/>
      <c r="AE99" s="41"/>
      <c r="AF99" s="40"/>
      <c r="AG99" s="40"/>
      <c r="AH99" s="40"/>
      <c r="AI99" s="40"/>
      <c r="AJ99" s="41"/>
      <c r="AK99" s="41"/>
      <c r="AL99" s="42"/>
      <c r="AM99" s="41"/>
      <c r="AN99" s="41"/>
      <c r="AO99" s="41"/>
      <c r="AP99" s="42"/>
      <c r="AQ99" s="41"/>
      <c r="AR99" s="41"/>
      <c r="AS99" s="41"/>
      <c r="AT99" s="42"/>
      <c r="AU99" s="41"/>
      <c r="AV99" s="41"/>
      <c r="AW99" s="41"/>
      <c r="AX99" s="41"/>
      <c r="AY99" s="43"/>
    </row>
    <row r="100" spans="2:51" ht="21.75" customHeight="1">
      <c r="B100" s="35"/>
      <c r="C100" s="40"/>
      <c r="D100" s="41"/>
      <c r="E100" s="40"/>
      <c r="F100" s="41"/>
      <c r="G100" s="40"/>
      <c r="H100" s="40"/>
      <c r="I100" s="41"/>
      <c r="J100" s="40"/>
      <c r="K100" s="41"/>
      <c r="L100" s="40"/>
      <c r="M100" s="40"/>
      <c r="N100" s="41"/>
      <c r="O100" s="40"/>
      <c r="P100" s="41"/>
      <c r="Q100" s="40"/>
      <c r="R100" s="40"/>
      <c r="S100" s="41"/>
      <c r="T100" s="40"/>
      <c r="U100" s="41"/>
      <c r="V100" s="40"/>
      <c r="W100" s="40"/>
      <c r="X100" s="41"/>
      <c r="Y100" s="40"/>
      <c r="Z100" s="41"/>
      <c r="AA100" s="40"/>
      <c r="AB100" s="40"/>
      <c r="AC100" s="41"/>
      <c r="AD100" s="40"/>
      <c r="AE100" s="41"/>
      <c r="AF100" s="40"/>
      <c r="AG100" s="40"/>
      <c r="AH100" s="40"/>
      <c r="AI100" s="40"/>
      <c r="AJ100" s="41"/>
      <c r="AK100" s="41"/>
      <c r="AL100" s="42"/>
      <c r="AM100" s="41"/>
      <c r="AN100" s="41"/>
      <c r="AO100" s="41"/>
      <c r="AP100" s="42"/>
      <c r="AQ100" s="41"/>
      <c r="AR100" s="41"/>
      <c r="AS100" s="41"/>
      <c r="AT100" s="42"/>
      <c r="AU100" s="41"/>
      <c r="AV100" s="41"/>
      <c r="AW100" s="41"/>
      <c r="AX100" s="41"/>
      <c r="AY100" s="43"/>
    </row>
    <row r="101" spans="2:51" ht="21.75" customHeight="1">
      <c r="B101" s="35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40"/>
      <c r="AJ101" s="41"/>
      <c r="AK101" s="41"/>
      <c r="AL101" s="42"/>
      <c r="AM101" s="41"/>
      <c r="AN101" s="41"/>
      <c r="AO101" s="41"/>
      <c r="AP101" s="42"/>
      <c r="AQ101" s="41"/>
      <c r="AR101" s="41"/>
      <c r="AS101" s="41"/>
      <c r="AT101" s="42"/>
      <c r="AU101" s="41"/>
      <c r="AV101" s="42"/>
      <c r="AW101" s="42"/>
      <c r="AX101" s="42"/>
      <c r="AY101" s="43"/>
    </row>
    <row r="102" spans="2:51" ht="21.75" customHeight="1">
      <c r="B102" s="35"/>
      <c r="C102" s="40"/>
      <c r="D102" s="41"/>
      <c r="E102" s="40"/>
      <c r="F102" s="41"/>
      <c r="G102" s="40"/>
      <c r="H102" s="40"/>
      <c r="I102" s="41"/>
      <c r="J102" s="40"/>
      <c r="K102" s="41"/>
      <c r="L102" s="40"/>
      <c r="M102" s="40"/>
      <c r="N102" s="41"/>
      <c r="O102" s="40"/>
      <c r="P102" s="41"/>
      <c r="Q102" s="40"/>
      <c r="R102" s="40"/>
      <c r="S102" s="41"/>
      <c r="T102" s="40"/>
      <c r="U102" s="41"/>
      <c r="V102" s="40"/>
      <c r="W102" s="40"/>
      <c r="X102" s="41"/>
      <c r="Y102" s="40"/>
      <c r="Z102" s="41"/>
      <c r="AA102" s="40"/>
      <c r="AB102" s="40"/>
      <c r="AC102" s="41"/>
      <c r="AD102" s="40"/>
      <c r="AE102" s="41"/>
      <c r="AF102" s="40"/>
      <c r="AG102" s="40"/>
      <c r="AH102" s="40"/>
      <c r="AI102" s="40"/>
      <c r="AJ102" s="41"/>
      <c r="AK102" s="41"/>
      <c r="AL102" s="42"/>
      <c r="AM102" s="41"/>
      <c r="AN102" s="41"/>
      <c r="AO102" s="41"/>
      <c r="AP102" s="42"/>
      <c r="AQ102" s="41"/>
      <c r="AR102" s="41"/>
      <c r="AS102" s="41"/>
      <c r="AT102" s="42"/>
      <c r="AU102" s="41"/>
      <c r="AV102" s="41"/>
      <c r="AW102" s="41"/>
      <c r="AX102" s="41"/>
      <c r="AY102" s="43"/>
    </row>
    <row r="103" spans="2:51" ht="21.75" customHeight="1">
      <c r="B103" s="35"/>
      <c r="C103" s="40"/>
      <c r="D103" s="41"/>
      <c r="E103" s="40"/>
      <c r="F103" s="41"/>
      <c r="G103" s="40"/>
      <c r="H103" s="40"/>
      <c r="I103" s="41"/>
      <c r="J103" s="40"/>
      <c r="K103" s="41"/>
      <c r="L103" s="40"/>
      <c r="M103" s="40"/>
      <c r="N103" s="41"/>
      <c r="O103" s="40"/>
      <c r="P103" s="41"/>
      <c r="Q103" s="40"/>
      <c r="R103" s="40"/>
      <c r="S103" s="41"/>
      <c r="T103" s="40"/>
      <c r="U103" s="41"/>
      <c r="V103" s="40"/>
      <c r="W103" s="40"/>
      <c r="X103" s="41"/>
      <c r="Y103" s="40"/>
      <c r="Z103" s="41"/>
      <c r="AA103" s="40"/>
      <c r="AB103" s="40"/>
      <c r="AC103" s="41"/>
      <c r="AD103" s="40"/>
      <c r="AE103" s="41"/>
      <c r="AF103" s="40"/>
      <c r="AG103" s="40"/>
      <c r="AH103" s="40"/>
      <c r="AI103" s="40"/>
      <c r="AJ103" s="41"/>
      <c r="AK103" s="41"/>
      <c r="AL103" s="42"/>
      <c r="AM103" s="41"/>
      <c r="AN103" s="41"/>
      <c r="AO103" s="41"/>
      <c r="AP103" s="42"/>
      <c r="AQ103" s="41"/>
      <c r="AR103" s="41"/>
      <c r="AS103" s="41"/>
      <c r="AT103" s="42"/>
      <c r="AU103" s="41"/>
      <c r="AV103" s="41"/>
      <c r="AW103" s="41"/>
      <c r="AX103" s="41"/>
      <c r="AY103" s="43"/>
    </row>
    <row r="104" spans="2:51" ht="21.75" customHeight="1">
      <c r="B104" s="35"/>
      <c r="C104" s="40"/>
      <c r="D104" s="41"/>
      <c r="E104" s="40"/>
      <c r="F104" s="41"/>
      <c r="G104" s="40"/>
      <c r="H104" s="40"/>
      <c r="I104" s="41"/>
      <c r="J104" s="40"/>
      <c r="K104" s="41"/>
      <c r="L104" s="40"/>
      <c r="M104" s="40"/>
      <c r="N104" s="41"/>
      <c r="O104" s="40"/>
      <c r="P104" s="41"/>
      <c r="Q104" s="40"/>
      <c r="R104" s="40"/>
      <c r="S104" s="41"/>
      <c r="T104" s="40"/>
      <c r="U104" s="41"/>
      <c r="V104" s="40"/>
      <c r="W104" s="40"/>
      <c r="X104" s="41"/>
      <c r="Y104" s="40"/>
      <c r="Z104" s="41"/>
      <c r="AA104" s="40"/>
      <c r="AB104" s="40"/>
      <c r="AC104" s="41"/>
      <c r="AD104" s="40"/>
      <c r="AE104" s="41"/>
      <c r="AF104" s="40"/>
      <c r="AG104" s="40"/>
      <c r="AH104" s="40"/>
      <c r="AI104" s="40"/>
      <c r="AJ104" s="41"/>
      <c r="AK104" s="41"/>
      <c r="AL104" s="42"/>
      <c r="AM104" s="41"/>
      <c r="AN104" s="41"/>
      <c r="AO104" s="41"/>
      <c r="AP104" s="42"/>
      <c r="AQ104" s="41"/>
      <c r="AR104" s="41"/>
      <c r="AS104" s="41"/>
      <c r="AT104" s="42"/>
      <c r="AU104" s="41"/>
      <c r="AV104" s="41"/>
      <c r="AW104" s="41"/>
      <c r="AX104" s="41"/>
      <c r="AY104" s="43"/>
    </row>
    <row r="105" spans="2:51" ht="21.75" customHeight="1">
      <c r="B105" s="35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40"/>
      <c r="AJ105" s="41"/>
      <c r="AK105" s="41"/>
      <c r="AL105" s="42"/>
      <c r="AM105" s="41"/>
      <c r="AN105" s="41"/>
      <c r="AO105" s="41"/>
      <c r="AP105" s="42"/>
      <c r="AQ105" s="41"/>
      <c r="AR105" s="41"/>
      <c r="AS105" s="41"/>
      <c r="AT105" s="42"/>
      <c r="AU105" s="41"/>
      <c r="AV105" s="42"/>
      <c r="AW105" s="42"/>
      <c r="AX105" s="42"/>
      <c r="AY105" s="43"/>
    </row>
    <row r="106" spans="2:51" ht="21.75" customHeight="1">
      <c r="B106" s="35"/>
      <c r="C106" s="40"/>
      <c r="D106" s="41"/>
      <c r="E106" s="40"/>
      <c r="F106" s="41"/>
      <c r="G106" s="40"/>
      <c r="H106" s="40"/>
      <c r="I106" s="41"/>
      <c r="J106" s="40"/>
      <c r="K106" s="41"/>
      <c r="L106" s="40"/>
      <c r="M106" s="40"/>
      <c r="N106" s="41"/>
      <c r="O106" s="40"/>
      <c r="P106" s="41"/>
      <c r="Q106" s="40"/>
      <c r="R106" s="40"/>
      <c r="S106" s="41"/>
      <c r="T106" s="40"/>
      <c r="U106" s="41"/>
      <c r="V106" s="40"/>
      <c r="W106" s="40"/>
      <c r="X106" s="41"/>
      <c r="Y106" s="40"/>
      <c r="Z106" s="41"/>
      <c r="AA106" s="40"/>
      <c r="AB106" s="40"/>
      <c r="AC106" s="41"/>
      <c r="AD106" s="40"/>
      <c r="AE106" s="41"/>
      <c r="AF106" s="40"/>
      <c r="AG106" s="40"/>
      <c r="AH106" s="40"/>
      <c r="AI106" s="40"/>
      <c r="AJ106" s="41"/>
      <c r="AK106" s="41"/>
      <c r="AL106" s="42"/>
      <c r="AM106" s="41"/>
      <c r="AN106" s="41"/>
      <c r="AO106" s="41"/>
      <c r="AP106" s="42"/>
      <c r="AQ106" s="41"/>
      <c r="AR106" s="41"/>
      <c r="AS106" s="41"/>
      <c r="AT106" s="42"/>
      <c r="AU106" s="41"/>
      <c r="AV106" s="41"/>
      <c r="AW106" s="41"/>
      <c r="AX106" s="41"/>
      <c r="AY106" s="43"/>
    </row>
    <row r="107" spans="2:51" ht="21.75" customHeight="1">
      <c r="B107" s="35"/>
      <c r="C107" s="40"/>
      <c r="D107" s="41"/>
      <c r="E107" s="40"/>
      <c r="F107" s="41"/>
      <c r="G107" s="40"/>
      <c r="H107" s="40"/>
      <c r="I107" s="41"/>
      <c r="J107" s="40"/>
      <c r="K107" s="41"/>
      <c r="L107" s="40"/>
      <c r="M107" s="40"/>
      <c r="N107" s="41"/>
      <c r="O107" s="40"/>
      <c r="P107" s="41"/>
      <c r="Q107" s="40"/>
      <c r="R107" s="40"/>
      <c r="S107" s="41"/>
      <c r="T107" s="40"/>
      <c r="U107" s="41"/>
      <c r="V107" s="40"/>
      <c r="W107" s="40"/>
      <c r="X107" s="41"/>
      <c r="Y107" s="40"/>
      <c r="Z107" s="41"/>
      <c r="AA107" s="40"/>
      <c r="AB107" s="40"/>
      <c r="AC107" s="41"/>
      <c r="AD107" s="40"/>
      <c r="AE107" s="41"/>
      <c r="AF107" s="40"/>
      <c r="AG107" s="40"/>
      <c r="AH107" s="40"/>
      <c r="AI107" s="40"/>
      <c r="AJ107" s="41"/>
      <c r="AK107" s="41"/>
      <c r="AL107" s="42"/>
      <c r="AM107" s="41"/>
      <c r="AN107" s="41"/>
      <c r="AO107" s="41"/>
      <c r="AP107" s="42"/>
      <c r="AQ107" s="41"/>
      <c r="AR107" s="41"/>
      <c r="AS107" s="41"/>
      <c r="AT107" s="42"/>
      <c r="AU107" s="41"/>
      <c r="AV107" s="41"/>
      <c r="AW107" s="41"/>
      <c r="AX107" s="41"/>
      <c r="AY107" s="43"/>
    </row>
    <row r="108" spans="2:51" ht="21.75" customHeight="1">
      <c r="B108" s="35"/>
      <c r="C108" s="40"/>
      <c r="D108" s="41"/>
      <c r="E108" s="40"/>
      <c r="F108" s="41"/>
      <c r="G108" s="40"/>
      <c r="H108" s="40"/>
      <c r="I108" s="41"/>
      <c r="J108" s="40"/>
      <c r="K108" s="41"/>
      <c r="L108" s="40"/>
      <c r="M108" s="40"/>
      <c r="N108" s="41"/>
      <c r="O108" s="40"/>
      <c r="P108" s="41"/>
      <c r="Q108" s="40"/>
      <c r="R108" s="40"/>
      <c r="S108" s="41"/>
      <c r="T108" s="40"/>
      <c r="U108" s="41"/>
      <c r="V108" s="40"/>
      <c r="W108" s="40"/>
      <c r="X108" s="41"/>
      <c r="Y108" s="40"/>
      <c r="Z108" s="41"/>
      <c r="AA108" s="40"/>
      <c r="AB108" s="40"/>
      <c r="AC108" s="41"/>
      <c r="AD108" s="40"/>
      <c r="AE108" s="41"/>
      <c r="AF108" s="40"/>
      <c r="AG108" s="40"/>
      <c r="AH108" s="40"/>
      <c r="AI108" s="40"/>
      <c r="AJ108" s="41"/>
      <c r="AK108" s="41"/>
      <c r="AL108" s="42"/>
      <c r="AM108" s="41"/>
      <c r="AN108" s="41"/>
      <c r="AO108" s="41"/>
      <c r="AP108" s="42"/>
      <c r="AQ108" s="41"/>
      <c r="AR108" s="41"/>
      <c r="AS108" s="41"/>
      <c r="AT108" s="42"/>
      <c r="AU108" s="41"/>
      <c r="AV108" s="41"/>
      <c r="AW108" s="41"/>
      <c r="AX108" s="41"/>
      <c r="AY108" s="43"/>
    </row>
    <row r="109" spans="2:51" ht="21.75" customHeight="1">
      <c r="B109" s="35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40"/>
      <c r="AJ109" s="41"/>
      <c r="AK109" s="41"/>
      <c r="AL109" s="42"/>
      <c r="AM109" s="41"/>
      <c r="AN109" s="41"/>
      <c r="AO109" s="41"/>
      <c r="AP109" s="42"/>
      <c r="AQ109" s="41"/>
      <c r="AR109" s="41"/>
      <c r="AS109" s="41"/>
      <c r="AT109" s="42"/>
      <c r="AU109" s="41"/>
      <c r="AV109" s="42"/>
      <c r="AW109" s="42"/>
      <c r="AX109" s="42"/>
      <c r="AY109" s="43"/>
    </row>
    <row r="110" spans="2:51" ht="21.75" customHeight="1">
      <c r="B110" s="35"/>
      <c r="C110" s="40"/>
      <c r="D110" s="41"/>
      <c r="E110" s="40"/>
      <c r="F110" s="41"/>
      <c r="G110" s="40"/>
      <c r="H110" s="40"/>
      <c r="I110" s="41"/>
      <c r="J110" s="40"/>
      <c r="K110" s="41"/>
      <c r="L110" s="40"/>
      <c r="M110" s="40"/>
      <c r="N110" s="41"/>
      <c r="O110" s="40"/>
      <c r="P110" s="41"/>
      <c r="Q110" s="40"/>
      <c r="R110" s="40"/>
      <c r="S110" s="41"/>
      <c r="T110" s="40"/>
      <c r="U110" s="41"/>
      <c r="V110" s="40"/>
      <c r="W110" s="40"/>
      <c r="X110" s="41"/>
      <c r="Y110" s="40"/>
      <c r="Z110" s="41"/>
      <c r="AA110" s="40"/>
      <c r="AB110" s="40"/>
      <c r="AC110" s="41"/>
      <c r="AD110" s="40"/>
      <c r="AE110" s="41"/>
      <c r="AF110" s="40"/>
      <c r="AG110" s="40"/>
      <c r="AH110" s="40"/>
      <c r="AI110" s="40"/>
      <c r="AJ110" s="41"/>
      <c r="AK110" s="41"/>
      <c r="AL110" s="42"/>
      <c r="AM110" s="41"/>
      <c r="AN110" s="41"/>
      <c r="AO110" s="41"/>
      <c r="AP110" s="42"/>
      <c r="AQ110" s="41"/>
      <c r="AR110" s="41"/>
      <c r="AS110" s="41"/>
      <c r="AT110" s="42"/>
      <c r="AU110" s="41"/>
      <c r="AV110" s="41"/>
      <c r="AW110" s="41"/>
      <c r="AX110" s="41"/>
      <c r="AY110" s="43"/>
    </row>
    <row r="111" spans="2:51" ht="21.75" customHeight="1">
      <c r="B111" s="35"/>
      <c r="C111" s="40"/>
      <c r="D111" s="41"/>
      <c r="E111" s="40"/>
      <c r="F111" s="41"/>
      <c r="G111" s="40"/>
      <c r="H111" s="40"/>
      <c r="I111" s="41"/>
      <c r="J111" s="40"/>
      <c r="K111" s="41"/>
      <c r="L111" s="40"/>
      <c r="M111" s="40"/>
      <c r="N111" s="41"/>
      <c r="O111" s="40"/>
      <c r="P111" s="41"/>
      <c r="Q111" s="40"/>
      <c r="R111" s="40"/>
      <c r="S111" s="41"/>
      <c r="T111" s="40"/>
      <c r="U111" s="41"/>
      <c r="V111" s="40"/>
      <c r="W111" s="40"/>
      <c r="X111" s="41"/>
      <c r="Y111" s="40"/>
      <c r="Z111" s="41"/>
      <c r="AA111" s="40"/>
      <c r="AB111" s="40"/>
      <c r="AC111" s="41"/>
      <c r="AD111" s="40"/>
      <c r="AE111" s="41"/>
      <c r="AF111" s="40"/>
      <c r="AG111" s="40"/>
      <c r="AH111" s="40"/>
      <c r="AI111" s="40"/>
      <c r="AJ111" s="41"/>
      <c r="AK111" s="41"/>
      <c r="AL111" s="42"/>
      <c r="AM111" s="41"/>
      <c r="AN111" s="41"/>
      <c r="AO111" s="41"/>
      <c r="AP111" s="42"/>
      <c r="AQ111" s="41"/>
      <c r="AR111" s="41"/>
      <c r="AS111" s="41"/>
      <c r="AT111" s="42"/>
      <c r="AU111" s="41"/>
      <c r="AV111" s="41"/>
      <c r="AW111" s="41"/>
      <c r="AX111" s="41"/>
      <c r="AY111" s="43"/>
    </row>
    <row r="112" spans="2:51" ht="21.75" customHeight="1">
      <c r="B112" s="35"/>
      <c r="C112" s="40"/>
      <c r="D112" s="41"/>
      <c r="E112" s="40"/>
      <c r="F112" s="41"/>
      <c r="G112" s="40"/>
      <c r="H112" s="40"/>
      <c r="I112" s="41"/>
      <c r="J112" s="40"/>
      <c r="K112" s="41"/>
      <c r="L112" s="40"/>
      <c r="M112" s="40"/>
      <c r="N112" s="41"/>
      <c r="O112" s="40"/>
      <c r="P112" s="41"/>
      <c r="Q112" s="40"/>
      <c r="R112" s="40"/>
      <c r="S112" s="41"/>
      <c r="T112" s="40"/>
      <c r="U112" s="41"/>
      <c r="V112" s="40"/>
      <c r="W112" s="40"/>
      <c r="X112" s="41"/>
      <c r="Y112" s="40"/>
      <c r="Z112" s="41"/>
      <c r="AA112" s="40"/>
      <c r="AB112" s="40"/>
      <c r="AC112" s="41"/>
      <c r="AD112" s="40"/>
      <c r="AE112" s="41"/>
      <c r="AF112" s="40"/>
      <c r="AG112" s="40"/>
      <c r="AH112" s="40"/>
      <c r="AI112" s="40"/>
      <c r="AJ112" s="41"/>
      <c r="AK112" s="41"/>
      <c r="AL112" s="42"/>
      <c r="AM112" s="41"/>
      <c r="AN112" s="41"/>
      <c r="AO112" s="41"/>
      <c r="AP112" s="42"/>
      <c r="AQ112" s="41"/>
      <c r="AR112" s="41"/>
      <c r="AS112" s="41"/>
      <c r="AT112" s="42"/>
      <c r="AU112" s="41"/>
      <c r="AV112" s="41"/>
      <c r="AW112" s="41"/>
      <c r="AX112" s="41"/>
      <c r="AY112" s="43"/>
    </row>
    <row r="113" spans="2:51" ht="24.75" customHeight="1"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2"/>
      <c r="AH113" s="32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</row>
    <row r="114" spans="2:51" ht="24.75" customHeight="1"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</row>
    <row r="115" spans="2:51" ht="24.75" customHeight="1"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4"/>
      <c r="AJ115" s="36"/>
      <c r="AK115" s="36"/>
      <c r="AL115" s="36"/>
      <c r="AM115" s="37"/>
      <c r="AN115" s="36"/>
      <c r="AO115" s="36"/>
      <c r="AP115" s="36"/>
      <c r="AQ115" s="37"/>
      <c r="AR115" s="36"/>
      <c r="AS115" s="36"/>
      <c r="AT115" s="36"/>
      <c r="AU115" s="37"/>
      <c r="AV115" s="36"/>
      <c r="AW115" s="36"/>
      <c r="AX115" s="36"/>
      <c r="AY115" s="38"/>
    </row>
    <row r="116" spans="2:51" ht="24.75" customHeight="1"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4"/>
      <c r="AJ116" s="36"/>
      <c r="AK116" s="36"/>
      <c r="AL116" s="36"/>
      <c r="AM116" s="37"/>
      <c r="AN116" s="36"/>
      <c r="AO116" s="36"/>
      <c r="AP116" s="36"/>
      <c r="AQ116" s="37"/>
      <c r="AR116" s="36"/>
      <c r="AS116" s="36"/>
      <c r="AT116" s="36"/>
      <c r="AU116" s="37"/>
      <c r="AV116" s="36"/>
      <c r="AW116" s="36"/>
      <c r="AX116" s="36"/>
      <c r="AY116" s="38"/>
    </row>
    <row r="117" spans="2:51" ht="21.75" customHeight="1">
      <c r="B117" s="35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40"/>
      <c r="AJ117" s="41"/>
      <c r="AK117" s="41"/>
      <c r="AL117" s="42"/>
      <c r="AM117" s="41"/>
      <c r="AN117" s="41"/>
      <c r="AO117" s="41"/>
      <c r="AP117" s="42"/>
      <c r="AQ117" s="41"/>
      <c r="AR117" s="41"/>
      <c r="AS117" s="41"/>
      <c r="AT117" s="42"/>
      <c r="AU117" s="41"/>
      <c r="AV117" s="42"/>
      <c r="AW117" s="42"/>
      <c r="AX117" s="42"/>
      <c r="AY117" s="43"/>
    </row>
    <row r="118" spans="2:51" ht="21.75" customHeight="1">
      <c r="B118" s="35"/>
      <c r="C118" s="40"/>
      <c r="D118" s="41"/>
      <c r="E118" s="40"/>
      <c r="F118" s="41"/>
      <c r="G118" s="40"/>
      <c r="H118" s="40"/>
      <c r="I118" s="41"/>
      <c r="J118" s="40"/>
      <c r="K118" s="41"/>
      <c r="L118" s="40"/>
      <c r="M118" s="40"/>
      <c r="N118" s="41"/>
      <c r="O118" s="40"/>
      <c r="P118" s="41"/>
      <c r="Q118" s="40"/>
      <c r="R118" s="40"/>
      <c r="S118" s="41"/>
      <c r="T118" s="40"/>
      <c r="U118" s="41"/>
      <c r="V118" s="40"/>
      <c r="W118" s="40"/>
      <c r="X118" s="41"/>
      <c r="Y118" s="40"/>
      <c r="Z118" s="41"/>
      <c r="AA118" s="40"/>
      <c r="AB118" s="40"/>
      <c r="AC118" s="41"/>
      <c r="AD118" s="40"/>
      <c r="AE118" s="41"/>
      <c r="AF118" s="40"/>
      <c r="AG118" s="40"/>
      <c r="AH118" s="40"/>
      <c r="AI118" s="40"/>
      <c r="AJ118" s="41"/>
      <c r="AK118" s="41"/>
      <c r="AL118" s="42"/>
      <c r="AM118" s="41"/>
      <c r="AN118" s="41"/>
      <c r="AO118" s="41"/>
      <c r="AP118" s="42"/>
      <c r="AQ118" s="41"/>
      <c r="AR118" s="41"/>
      <c r="AS118" s="41"/>
      <c r="AT118" s="42"/>
      <c r="AU118" s="41"/>
      <c r="AV118" s="41"/>
      <c r="AW118" s="41"/>
      <c r="AX118" s="41"/>
      <c r="AY118" s="43"/>
    </row>
    <row r="119" spans="2:51" ht="21.75" customHeight="1">
      <c r="B119" s="35"/>
      <c r="C119" s="40"/>
      <c r="D119" s="41"/>
      <c r="E119" s="40"/>
      <c r="F119" s="41"/>
      <c r="G119" s="40"/>
      <c r="H119" s="40"/>
      <c r="I119" s="41"/>
      <c r="J119" s="40"/>
      <c r="K119" s="41"/>
      <c r="L119" s="40"/>
      <c r="M119" s="40"/>
      <c r="N119" s="41"/>
      <c r="O119" s="40"/>
      <c r="P119" s="41"/>
      <c r="Q119" s="40"/>
      <c r="R119" s="40"/>
      <c r="S119" s="41"/>
      <c r="T119" s="40"/>
      <c r="U119" s="41"/>
      <c r="V119" s="40"/>
      <c r="W119" s="40"/>
      <c r="X119" s="41"/>
      <c r="Y119" s="40"/>
      <c r="Z119" s="41"/>
      <c r="AA119" s="40"/>
      <c r="AB119" s="40"/>
      <c r="AC119" s="41"/>
      <c r="AD119" s="40"/>
      <c r="AE119" s="41"/>
      <c r="AF119" s="40"/>
      <c r="AG119" s="40"/>
      <c r="AH119" s="40"/>
      <c r="AI119" s="40"/>
      <c r="AJ119" s="41"/>
      <c r="AK119" s="41"/>
      <c r="AL119" s="42"/>
      <c r="AM119" s="41"/>
      <c r="AN119" s="41"/>
      <c r="AO119" s="41"/>
      <c r="AP119" s="42"/>
      <c r="AQ119" s="41"/>
      <c r="AR119" s="41"/>
      <c r="AS119" s="41"/>
      <c r="AT119" s="42"/>
      <c r="AU119" s="41"/>
      <c r="AV119" s="41"/>
      <c r="AW119" s="41"/>
      <c r="AX119" s="41"/>
      <c r="AY119" s="43"/>
    </row>
    <row r="120" spans="2:51" ht="21.75" customHeight="1">
      <c r="B120" s="35"/>
      <c r="C120" s="40"/>
      <c r="D120" s="41"/>
      <c r="E120" s="40"/>
      <c r="F120" s="41"/>
      <c r="G120" s="40"/>
      <c r="H120" s="40"/>
      <c r="I120" s="41"/>
      <c r="J120" s="40"/>
      <c r="K120" s="41"/>
      <c r="L120" s="40"/>
      <c r="M120" s="40"/>
      <c r="N120" s="41"/>
      <c r="O120" s="40"/>
      <c r="P120" s="41"/>
      <c r="Q120" s="40"/>
      <c r="R120" s="40"/>
      <c r="S120" s="41"/>
      <c r="T120" s="40"/>
      <c r="U120" s="41"/>
      <c r="V120" s="40"/>
      <c r="W120" s="40"/>
      <c r="X120" s="41"/>
      <c r="Y120" s="40"/>
      <c r="Z120" s="41"/>
      <c r="AA120" s="40"/>
      <c r="AB120" s="40"/>
      <c r="AC120" s="41"/>
      <c r="AD120" s="40"/>
      <c r="AE120" s="41"/>
      <c r="AF120" s="40"/>
      <c r="AG120" s="40"/>
      <c r="AH120" s="40"/>
      <c r="AI120" s="40"/>
      <c r="AJ120" s="41"/>
      <c r="AK120" s="41"/>
      <c r="AL120" s="42"/>
      <c r="AM120" s="41"/>
      <c r="AN120" s="41"/>
      <c r="AO120" s="41"/>
      <c r="AP120" s="42"/>
      <c r="AQ120" s="41"/>
      <c r="AR120" s="41"/>
      <c r="AS120" s="41"/>
      <c r="AT120" s="42"/>
      <c r="AU120" s="41"/>
      <c r="AV120" s="41"/>
      <c r="AW120" s="41"/>
      <c r="AX120" s="41"/>
      <c r="AY120" s="43"/>
    </row>
    <row r="121" spans="2:51" ht="21.75" customHeight="1">
      <c r="B121" s="35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40"/>
      <c r="AJ121" s="41"/>
      <c r="AK121" s="41"/>
      <c r="AL121" s="42"/>
      <c r="AM121" s="41"/>
      <c r="AN121" s="41"/>
      <c r="AO121" s="41"/>
      <c r="AP121" s="42"/>
      <c r="AQ121" s="41"/>
      <c r="AR121" s="41"/>
      <c r="AS121" s="41"/>
      <c r="AT121" s="42"/>
      <c r="AU121" s="41"/>
      <c r="AV121" s="42"/>
      <c r="AW121" s="42"/>
      <c r="AX121" s="42"/>
      <c r="AY121" s="43"/>
    </row>
    <row r="122" spans="2:51" ht="21.75" customHeight="1">
      <c r="B122" s="35"/>
      <c r="C122" s="40"/>
      <c r="D122" s="41"/>
      <c r="E122" s="40"/>
      <c r="F122" s="41"/>
      <c r="G122" s="40"/>
      <c r="H122" s="40"/>
      <c r="I122" s="41"/>
      <c r="J122" s="40"/>
      <c r="K122" s="41"/>
      <c r="L122" s="40"/>
      <c r="M122" s="40"/>
      <c r="N122" s="41"/>
      <c r="O122" s="40"/>
      <c r="P122" s="41"/>
      <c r="Q122" s="40"/>
      <c r="R122" s="40"/>
      <c r="S122" s="41"/>
      <c r="T122" s="40"/>
      <c r="U122" s="41"/>
      <c r="V122" s="40"/>
      <c r="W122" s="40"/>
      <c r="X122" s="41"/>
      <c r="Y122" s="40"/>
      <c r="Z122" s="41"/>
      <c r="AA122" s="40"/>
      <c r="AB122" s="40"/>
      <c r="AC122" s="41"/>
      <c r="AD122" s="40"/>
      <c r="AE122" s="41"/>
      <c r="AF122" s="40"/>
      <c r="AG122" s="40"/>
      <c r="AH122" s="40"/>
      <c r="AI122" s="40"/>
      <c r="AJ122" s="41"/>
      <c r="AK122" s="41"/>
      <c r="AL122" s="42"/>
      <c r="AM122" s="41"/>
      <c r="AN122" s="41"/>
      <c r="AO122" s="41"/>
      <c r="AP122" s="42"/>
      <c r="AQ122" s="41"/>
      <c r="AR122" s="41"/>
      <c r="AS122" s="41"/>
      <c r="AT122" s="42"/>
      <c r="AU122" s="41"/>
      <c r="AV122" s="41"/>
      <c r="AW122" s="41"/>
      <c r="AX122" s="41"/>
      <c r="AY122" s="43"/>
    </row>
    <row r="123" spans="2:51" ht="21.75" customHeight="1">
      <c r="B123" s="35"/>
      <c r="C123" s="40"/>
      <c r="D123" s="41"/>
      <c r="E123" s="40"/>
      <c r="F123" s="41"/>
      <c r="G123" s="40"/>
      <c r="H123" s="40"/>
      <c r="I123" s="41"/>
      <c r="J123" s="40"/>
      <c r="K123" s="41"/>
      <c r="L123" s="40"/>
      <c r="M123" s="40"/>
      <c r="N123" s="41"/>
      <c r="O123" s="40"/>
      <c r="P123" s="41"/>
      <c r="Q123" s="40"/>
      <c r="R123" s="40"/>
      <c r="S123" s="41"/>
      <c r="T123" s="40"/>
      <c r="U123" s="41"/>
      <c r="V123" s="40"/>
      <c r="W123" s="40"/>
      <c r="X123" s="41"/>
      <c r="Y123" s="40"/>
      <c r="Z123" s="41"/>
      <c r="AA123" s="40"/>
      <c r="AB123" s="40"/>
      <c r="AC123" s="41"/>
      <c r="AD123" s="40"/>
      <c r="AE123" s="41"/>
      <c r="AF123" s="40"/>
      <c r="AG123" s="40"/>
      <c r="AH123" s="40"/>
      <c r="AI123" s="40"/>
      <c r="AJ123" s="41"/>
      <c r="AK123" s="41"/>
      <c r="AL123" s="42"/>
      <c r="AM123" s="41"/>
      <c r="AN123" s="41"/>
      <c r="AO123" s="41"/>
      <c r="AP123" s="42"/>
      <c r="AQ123" s="41"/>
      <c r="AR123" s="41"/>
      <c r="AS123" s="41"/>
      <c r="AT123" s="42"/>
      <c r="AU123" s="41"/>
      <c r="AV123" s="41"/>
      <c r="AW123" s="41"/>
      <c r="AX123" s="41"/>
      <c r="AY123" s="43"/>
    </row>
    <row r="124" spans="2:51" ht="21.75" customHeight="1">
      <c r="B124" s="35"/>
      <c r="C124" s="40"/>
      <c r="D124" s="41"/>
      <c r="E124" s="40"/>
      <c r="F124" s="41"/>
      <c r="G124" s="40"/>
      <c r="H124" s="40"/>
      <c r="I124" s="41"/>
      <c r="J124" s="40"/>
      <c r="K124" s="41"/>
      <c r="L124" s="40"/>
      <c r="M124" s="40"/>
      <c r="N124" s="41"/>
      <c r="O124" s="40"/>
      <c r="P124" s="41"/>
      <c r="Q124" s="40"/>
      <c r="R124" s="40"/>
      <c r="S124" s="41"/>
      <c r="T124" s="40"/>
      <c r="U124" s="41"/>
      <c r="V124" s="40"/>
      <c r="W124" s="40"/>
      <c r="X124" s="41"/>
      <c r="Y124" s="40"/>
      <c r="Z124" s="41"/>
      <c r="AA124" s="40"/>
      <c r="AB124" s="40"/>
      <c r="AC124" s="41"/>
      <c r="AD124" s="40"/>
      <c r="AE124" s="41"/>
      <c r="AF124" s="40"/>
      <c r="AG124" s="40"/>
      <c r="AH124" s="40"/>
      <c r="AI124" s="40"/>
      <c r="AJ124" s="41"/>
      <c r="AK124" s="41"/>
      <c r="AL124" s="42"/>
      <c r="AM124" s="41"/>
      <c r="AN124" s="41"/>
      <c r="AO124" s="41"/>
      <c r="AP124" s="42"/>
      <c r="AQ124" s="41"/>
      <c r="AR124" s="41"/>
      <c r="AS124" s="41"/>
      <c r="AT124" s="42"/>
      <c r="AU124" s="41"/>
      <c r="AV124" s="41"/>
      <c r="AW124" s="41"/>
      <c r="AX124" s="41"/>
      <c r="AY124" s="43"/>
    </row>
    <row r="125" spans="2:51" ht="21.75" customHeight="1">
      <c r="B125" s="35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40"/>
      <c r="AJ125" s="41"/>
      <c r="AK125" s="41"/>
      <c r="AL125" s="42"/>
      <c r="AM125" s="41"/>
      <c r="AN125" s="41"/>
      <c r="AO125" s="41"/>
      <c r="AP125" s="42"/>
      <c r="AQ125" s="41"/>
      <c r="AR125" s="41"/>
      <c r="AS125" s="41"/>
      <c r="AT125" s="42"/>
      <c r="AU125" s="41"/>
      <c r="AV125" s="42"/>
      <c r="AW125" s="42"/>
      <c r="AX125" s="42"/>
      <c r="AY125" s="43"/>
    </row>
    <row r="126" spans="2:51" ht="21.75" customHeight="1">
      <c r="B126" s="35"/>
      <c r="C126" s="40"/>
      <c r="D126" s="41"/>
      <c r="E126" s="40"/>
      <c r="F126" s="41"/>
      <c r="G126" s="40"/>
      <c r="H126" s="40"/>
      <c r="I126" s="41"/>
      <c r="J126" s="40"/>
      <c r="K126" s="41"/>
      <c r="L126" s="40"/>
      <c r="M126" s="40"/>
      <c r="N126" s="41"/>
      <c r="O126" s="40"/>
      <c r="P126" s="41"/>
      <c r="Q126" s="40"/>
      <c r="R126" s="40"/>
      <c r="S126" s="41"/>
      <c r="T126" s="40"/>
      <c r="U126" s="41"/>
      <c r="V126" s="40"/>
      <c r="W126" s="40"/>
      <c r="X126" s="41"/>
      <c r="Y126" s="40"/>
      <c r="Z126" s="41"/>
      <c r="AA126" s="40"/>
      <c r="AB126" s="40"/>
      <c r="AC126" s="41"/>
      <c r="AD126" s="40"/>
      <c r="AE126" s="41"/>
      <c r="AF126" s="40"/>
      <c r="AG126" s="40"/>
      <c r="AH126" s="40"/>
      <c r="AI126" s="40"/>
      <c r="AJ126" s="41"/>
      <c r="AK126" s="41"/>
      <c r="AL126" s="42"/>
      <c r="AM126" s="41"/>
      <c r="AN126" s="41"/>
      <c r="AO126" s="41"/>
      <c r="AP126" s="42"/>
      <c r="AQ126" s="41"/>
      <c r="AR126" s="41"/>
      <c r="AS126" s="41"/>
      <c r="AT126" s="42"/>
      <c r="AU126" s="41"/>
      <c r="AV126" s="41"/>
      <c r="AW126" s="41"/>
      <c r="AX126" s="41"/>
      <c r="AY126" s="43"/>
    </row>
    <row r="127" spans="2:51" ht="21.75" customHeight="1">
      <c r="B127" s="35"/>
      <c r="C127" s="40"/>
      <c r="D127" s="41"/>
      <c r="E127" s="40"/>
      <c r="F127" s="41"/>
      <c r="G127" s="40"/>
      <c r="H127" s="40"/>
      <c r="I127" s="41"/>
      <c r="J127" s="40"/>
      <c r="K127" s="41"/>
      <c r="L127" s="40"/>
      <c r="M127" s="40"/>
      <c r="N127" s="41"/>
      <c r="O127" s="40"/>
      <c r="P127" s="41"/>
      <c r="Q127" s="40"/>
      <c r="R127" s="40"/>
      <c r="S127" s="41"/>
      <c r="T127" s="40"/>
      <c r="U127" s="41"/>
      <c r="V127" s="40"/>
      <c r="W127" s="40"/>
      <c r="X127" s="41"/>
      <c r="Y127" s="40"/>
      <c r="Z127" s="41"/>
      <c r="AA127" s="40"/>
      <c r="AB127" s="40"/>
      <c r="AC127" s="41"/>
      <c r="AD127" s="40"/>
      <c r="AE127" s="41"/>
      <c r="AF127" s="40"/>
      <c r="AG127" s="40"/>
      <c r="AH127" s="40"/>
      <c r="AI127" s="40"/>
      <c r="AJ127" s="41"/>
      <c r="AK127" s="41"/>
      <c r="AL127" s="42"/>
      <c r="AM127" s="41"/>
      <c r="AN127" s="41"/>
      <c r="AO127" s="41"/>
      <c r="AP127" s="42"/>
      <c r="AQ127" s="41"/>
      <c r="AR127" s="41"/>
      <c r="AS127" s="41"/>
      <c r="AT127" s="42"/>
      <c r="AU127" s="41"/>
      <c r="AV127" s="41"/>
      <c r="AW127" s="41"/>
      <c r="AX127" s="41"/>
      <c r="AY127" s="43"/>
    </row>
    <row r="128" spans="2:51" ht="21.75" customHeight="1">
      <c r="B128" s="35"/>
      <c r="C128" s="40"/>
      <c r="D128" s="41"/>
      <c r="E128" s="40"/>
      <c r="F128" s="41"/>
      <c r="G128" s="40"/>
      <c r="H128" s="40"/>
      <c r="I128" s="41"/>
      <c r="J128" s="40"/>
      <c r="K128" s="41"/>
      <c r="L128" s="40"/>
      <c r="M128" s="40"/>
      <c r="N128" s="41"/>
      <c r="O128" s="40"/>
      <c r="P128" s="41"/>
      <c r="Q128" s="40"/>
      <c r="R128" s="40"/>
      <c r="S128" s="41"/>
      <c r="T128" s="40"/>
      <c r="U128" s="41"/>
      <c r="V128" s="40"/>
      <c r="W128" s="40"/>
      <c r="X128" s="41"/>
      <c r="Y128" s="40"/>
      <c r="Z128" s="41"/>
      <c r="AA128" s="40"/>
      <c r="AB128" s="40"/>
      <c r="AC128" s="41"/>
      <c r="AD128" s="40"/>
      <c r="AE128" s="41"/>
      <c r="AF128" s="40"/>
      <c r="AG128" s="40"/>
      <c r="AH128" s="40"/>
      <c r="AI128" s="40"/>
      <c r="AJ128" s="41"/>
      <c r="AK128" s="41"/>
      <c r="AL128" s="42"/>
      <c r="AM128" s="41"/>
      <c r="AN128" s="41"/>
      <c r="AO128" s="41"/>
      <c r="AP128" s="42"/>
      <c r="AQ128" s="41"/>
      <c r="AR128" s="41"/>
      <c r="AS128" s="41"/>
      <c r="AT128" s="42"/>
      <c r="AU128" s="41"/>
      <c r="AV128" s="41"/>
      <c r="AW128" s="41"/>
      <c r="AX128" s="41"/>
      <c r="AY128" s="43"/>
    </row>
    <row r="129" spans="2:51" ht="21.75" customHeight="1">
      <c r="B129" s="35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40"/>
      <c r="AJ129" s="41"/>
      <c r="AK129" s="41"/>
      <c r="AL129" s="42"/>
      <c r="AM129" s="41"/>
      <c r="AN129" s="41"/>
      <c r="AO129" s="41"/>
      <c r="AP129" s="42"/>
      <c r="AQ129" s="41"/>
      <c r="AR129" s="41"/>
      <c r="AS129" s="41"/>
      <c r="AT129" s="42"/>
      <c r="AU129" s="41"/>
      <c r="AV129" s="42"/>
      <c r="AW129" s="42"/>
      <c r="AX129" s="42"/>
      <c r="AY129" s="43"/>
    </row>
    <row r="130" spans="2:51" ht="21.75" customHeight="1">
      <c r="B130" s="35"/>
      <c r="C130" s="40"/>
      <c r="D130" s="41"/>
      <c r="E130" s="40"/>
      <c r="F130" s="41"/>
      <c r="G130" s="40"/>
      <c r="H130" s="40"/>
      <c r="I130" s="41"/>
      <c r="J130" s="40"/>
      <c r="K130" s="41"/>
      <c r="L130" s="40"/>
      <c r="M130" s="40"/>
      <c r="N130" s="41"/>
      <c r="O130" s="40"/>
      <c r="P130" s="41"/>
      <c r="Q130" s="40"/>
      <c r="R130" s="40"/>
      <c r="S130" s="41"/>
      <c r="T130" s="40"/>
      <c r="U130" s="41"/>
      <c r="V130" s="40"/>
      <c r="W130" s="40"/>
      <c r="X130" s="41"/>
      <c r="Y130" s="40"/>
      <c r="Z130" s="41"/>
      <c r="AA130" s="40"/>
      <c r="AB130" s="40"/>
      <c r="AC130" s="41"/>
      <c r="AD130" s="40"/>
      <c r="AE130" s="41"/>
      <c r="AF130" s="40"/>
      <c r="AG130" s="40"/>
      <c r="AH130" s="40"/>
      <c r="AI130" s="40"/>
      <c r="AJ130" s="41"/>
      <c r="AK130" s="41"/>
      <c r="AL130" s="42"/>
      <c r="AM130" s="41"/>
      <c r="AN130" s="41"/>
      <c r="AO130" s="41"/>
      <c r="AP130" s="42"/>
      <c r="AQ130" s="41"/>
      <c r="AR130" s="41"/>
      <c r="AS130" s="41"/>
      <c r="AT130" s="42"/>
      <c r="AU130" s="41"/>
      <c r="AV130" s="41"/>
      <c r="AW130" s="41"/>
      <c r="AX130" s="41"/>
      <c r="AY130" s="43"/>
    </row>
    <row r="131" spans="2:51" ht="21.75" customHeight="1">
      <c r="B131" s="35"/>
      <c r="C131" s="40"/>
      <c r="D131" s="41"/>
      <c r="E131" s="40"/>
      <c r="F131" s="41"/>
      <c r="G131" s="40"/>
      <c r="H131" s="40"/>
      <c r="I131" s="41"/>
      <c r="J131" s="40"/>
      <c r="K131" s="41"/>
      <c r="L131" s="40"/>
      <c r="M131" s="40"/>
      <c r="N131" s="41"/>
      <c r="O131" s="40"/>
      <c r="P131" s="41"/>
      <c r="Q131" s="40"/>
      <c r="R131" s="40"/>
      <c r="S131" s="41"/>
      <c r="T131" s="40"/>
      <c r="U131" s="41"/>
      <c r="V131" s="40"/>
      <c r="W131" s="40"/>
      <c r="X131" s="41"/>
      <c r="Y131" s="40"/>
      <c r="Z131" s="41"/>
      <c r="AA131" s="40"/>
      <c r="AB131" s="40"/>
      <c r="AC131" s="41"/>
      <c r="AD131" s="40"/>
      <c r="AE131" s="41"/>
      <c r="AF131" s="40"/>
      <c r="AG131" s="40"/>
      <c r="AH131" s="40"/>
      <c r="AI131" s="40"/>
      <c r="AJ131" s="41"/>
      <c r="AK131" s="41"/>
      <c r="AL131" s="42"/>
      <c r="AM131" s="41"/>
      <c r="AN131" s="41"/>
      <c r="AO131" s="41"/>
      <c r="AP131" s="42"/>
      <c r="AQ131" s="41"/>
      <c r="AR131" s="41"/>
      <c r="AS131" s="41"/>
      <c r="AT131" s="42"/>
      <c r="AU131" s="41"/>
      <c r="AV131" s="41"/>
      <c r="AW131" s="41"/>
      <c r="AX131" s="41"/>
      <c r="AY131" s="43"/>
    </row>
    <row r="132" spans="2:51" ht="21.75" customHeight="1">
      <c r="B132" s="35"/>
      <c r="C132" s="40"/>
      <c r="D132" s="41"/>
      <c r="E132" s="40"/>
      <c r="F132" s="41"/>
      <c r="G132" s="40"/>
      <c r="H132" s="40"/>
      <c r="I132" s="41"/>
      <c r="J132" s="40"/>
      <c r="K132" s="41"/>
      <c r="L132" s="40"/>
      <c r="M132" s="40"/>
      <c r="N132" s="41"/>
      <c r="O132" s="40"/>
      <c r="P132" s="41"/>
      <c r="Q132" s="40"/>
      <c r="R132" s="40"/>
      <c r="S132" s="41"/>
      <c r="T132" s="40"/>
      <c r="U132" s="41"/>
      <c r="V132" s="40"/>
      <c r="W132" s="40"/>
      <c r="X132" s="41"/>
      <c r="Y132" s="40"/>
      <c r="Z132" s="41"/>
      <c r="AA132" s="40"/>
      <c r="AB132" s="40"/>
      <c r="AC132" s="41"/>
      <c r="AD132" s="40"/>
      <c r="AE132" s="41"/>
      <c r="AF132" s="40"/>
      <c r="AG132" s="40"/>
      <c r="AH132" s="40"/>
      <c r="AI132" s="40"/>
      <c r="AJ132" s="41"/>
      <c r="AK132" s="41"/>
      <c r="AL132" s="42"/>
      <c r="AM132" s="41"/>
      <c r="AN132" s="41"/>
      <c r="AO132" s="41"/>
      <c r="AP132" s="42"/>
      <c r="AQ132" s="41"/>
      <c r="AR132" s="41"/>
      <c r="AS132" s="41"/>
      <c r="AT132" s="42"/>
      <c r="AU132" s="41"/>
      <c r="AV132" s="41"/>
      <c r="AW132" s="41"/>
      <c r="AX132" s="41"/>
      <c r="AY132" s="43"/>
    </row>
    <row r="133" spans="2:51" ht="21.75" customHeight="1">
      <c r="B133" s="35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40"/>
      <c r="AJ133" s="41"/>
      <c r="AK133" s="41"/>
      <c r="AL133" s="42"/>
      <c r="AM133" s="41"/>
      <c r="AN133" s="41"/>
      <c r="AO133" s="41"/>
      <c r="AP133" s="42"/>
      <c r="AQ133" s="41"/>
      <c r="AR133" s="41"/>
      <c r="AS133" s="41"/>
      <c r="AT133" s="42"/>
      <c r="AU133" s="41"/>
      <c r="AV133" s="42"/>
      <c r="AW133" s="42"/>
      <c r="AX133" s="42"/>
      <c r="AY133" s="43"/>
    </row>
    <row r="134" spans="2:51" ht="21.75" customHeight="1">
      <c r="B134" s="35"/>
      <c r="C134" s="40"/>
      <c r="D134" s="41"/>
      <c r="E134" s="40"/>
      <c r="F134" s="41"/>
      <c r="G134" s="40"/>
      <c r="H134" s="40"/>
      <c r="I134" s="41"/>
      <c r="J134" s="40"/>
      <c r="K134" s="41"/>
      <c r="L134" s="40"/>
      <c r="M134" s="40"/>
      <c r="N134" s="41"/>
      <c r="O134" s="40"/>
      <c r="P134" s="41"/>
      <c r="Q134" s="40"/>
      <c r="R134" s="40"/>
      <c r="S134" s="41"/>
      <c r="T134" s="40"/>
      <c r="U134" s="41"/>
      <c r="V134" s="40"/>
      <c r="W134" s="40"/>
      <c r="X134" s="41"/>
      <c r="Y134" s="40"/>
      <c r="Z134" s="41"/>
      <c r="AA134" s="40"/>
      <c r="AB134" s="40"/>
      <c r="AC134" s="41"/>
      <c r="AD134" s="40"/>
      <c r="AE134" s="41"/>
      <c r="AF134" s="40"/>
      <c r="AG134" s="40"/>
      <c r="AH134" s="40"/>
      <c r="AI134" s="40"/>
      <c r="AJ134" s="41"/>
      <c r="AK134" s="41"/>
      <c r="AL134" s="42"/>
      <c r="AM134" s="41"/>
      <c r="AN134" s="41"/>
      <c r="AO134" s="41"/>
      <c r="AP134" s="42"/>
      <c r="AQ134" s="41"/>
      <c r="AR134" s="41"/>
      <c r="AS134" s="41"/>
      <c r="AT134" s="42"/>
      <c r="AU134" s="41"/>
      <c r="AV134" s="41"/>
      <c r="AW134" s="41"/>
      <c r="AX134" s="41"/>
      <c r="AY134" s="43"/>
    </row>
    <row r="135" spans="2:51" ht="21.75" customHeight="1">
      <c r="B135" s="35"/>
      <c r="C135" s="40"/>
      <c r="D135" s="41"/>
      <c r="E135" s="40"/>
      <c r="F135" s="41"/>
      <c r="G135" s="40"/>
      <c r="H135" s="40"/>
      <c r="I135" s="41"/>
      <c r="J135" s="40"/>
      <c r="K135" s="41"/>
      <c r="L135" s="40"/>
      <c r="M135" s="40"/>
      <c r="N135" s="41"/>
      <c r="O135" s="40"/>
      <c r="P135" s="41"/>
      <c r="Q135" s="40"/>
      <c r="R135" s="40"/>
      <c r="S135" s="41"/>
      <c r="T135" s="40"/>
      <c r="U135" s="41"/>
      <c r="V135" s="40"/>
      <c r="W135" s="40"/>
      <c r="X135" s="41"/>
      <c r="Y135" s="40"/>
      <c r="Z135" s="41"/>
      <c r="AA135" s="40"/>
      <c r="AB135" s="40"/>
      <c r="AC135" s="41"/>
      <c r="AD135" s="40"/>
      <c r="AE135" s="41"/>
      <c r="AF135" s="40"/>
      <c r="AG135" s="40"/>
      <c r="AH135" s="40"/>
      <c r="AI135" s="40"/>
      <c r="AJ135" s="41"/>
      <c r="AK135" s="41"/>
      <c r="AL135" s="42"/>
      <c r="AM135" s="41"/>
      <c r="AN135" s="41"/>
      <c r="AO135" s="41"/>
      <c r="AP135" s="42"/>
      <c r="AQ135" s="41"/>
      <c r="AR135" s="41"/>
      <c r="AS135" s="41"/>
      <c r="AT135" s="42"/>
      <c r="AU135" s="41"/>
      <c r="AV135" s="41"/>
      <c r="AW135" s="41"/>
      <c r="AX135" s="41"/>
      <c r="AY135" s="43"/>
    </row>
    <row r="136" spans="2:51" ht="21.75" customHeight="1">
      <c r="B136" s="35"/>
      <c r="C136" s="40"/>
      <c r="D136" s="41"/>
      <c r="E136" s="40"/>
      <c r="F136" s="41"/>
      <c r="G136" s="40"/>
      <c r="H136" s="40"/>
      <c r="I136" s="41"/>
      <c r="J136" s="40"/>
      <c r="K136" s="41"/>
      <c r="L136" s="40"/>
      <c r="M136" s="40"/>
      <c r="N136" s="41"/>
      <c r="O136" s="40"/>
      <c r="P136" s="41"/>
      <c r="Q136" s="40"/>
      <c r="R136" s="40"/>
      <c r="S136" s="41"/>
      <c r="T136" s="40"/>
      <c r="U136" s="41"/>
      <c r="V136" s="40"/>
      <c r="W136" s="40"/>
      <c r="X136" s="41"/>
      <c r="Y136" s="40"/>
      <c r="Z136" s="41"/>
      <c r="AA136" s="40"/>
      <c r="AB136" s="40"/>
      <c r="AC136" s="41"/>
      <c r="AD136" s="40"/>
      <c r="AE136" s="41"/>
      <c r="AF136" s="40"/>
      <c r="AG136" s="40"/>
      <c r="AH136" s="40"/>
      <c r="AI136" s="40"/>
      <c r="AJ136" s="41"/>
      <c r="AK136" s="41"/>
      <c r="AL136" s="42"/>
      <c r="AM136" s="41"/>
      <c r="AN136" s="41"/>
      <c r="AO136" s="41"/>
      <c r="AP136" s="42"/>
      <c r="AQ136" s="41"/>
      <c r="AR136" s="41"/>
      <c r="AS136" s="41"/>
      <c r="AT136" s="42"/>
      <c r="AU136" s="41"/>
      <c r="AV136" s="41"/>
      <c r="AW136" s="41"/>
      <c r="AX136" s="41"/>
      <c r="AY136" s="43"/>
    </row>
    <row r="137" spans="2:51" ht="21.75" customHeight="1">
      <c r="B137" s="35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40"/>
      <c r="AJ137" s="41"/>
      <c r="AK137" s="41"/>
      <c r="AL137" s="42"/>
      <c r="AM137" s="41"/>
      <c r="AN137" s="41"/>
      <c r="AO137" s="41"/>
      <c r="AP137" s="42"/>
      <c r="AQ137" s="41"/>
      <c r="AR137" s="41"/>
      <c r="AS137" s="41"/>
      <c r="AT137" s="42"/>
      <c r="AU137" s="41"/>
      <c r="AV137" s="42"/>
      <c r="AW137" s="42"/>
      <c r="AX137" s="42"/>
      <c r="AY137" s="43"/>
    </row>
    <row r="138" spans="2:51" ht="21.75" customHeight="1">
      <c r="B138" s="35"/>
      <c r="C138" s="40"/>
      <c r="D138" s="41"/>
      <c r="E138" s="40"/>
      <c r="F138" s="41"/>
      <c r="G138" s="40"/>
      <c r="H138" s="40"/>
      <c r="I138" s="41"/>
      <c r="J138" s="40"/>
      <c r="K138" s="41"/>
      <c r="L138" s="40"/>
      <c r="M138" s="40"/>
      <c r="N138" s="41"/>
      <c r="O138" s="40"/>
      <c r="P138" s="41"/>
      <c r="Q138" s="40"/>
      <c r="R138" s="40"/>
      <c r="S138" s="41"/>
      <c r="T138" s="40"/>
      <c r="U138" s="41"/>
      <c r="V138" s="40"/>
      <c r="W138" s="40"/>
      <c r="X138" s="41"/>
      <c r="Y138" s="40"/>
      <c r="Z138" s="41"/>
      <c r="AA138" s="40"/>
      <c r="AB138" s="40"/>
      <c r="AC138" s="41"/>
      <c r="AD138" s="40"/>
      <c r="AE138" s="41"/>
      <c r="AF138" s="40"/>
      <c r="AG138" s="40"/>
      <c r="AH138" s="40"/>
      <c r="AI138" s="40"/>
      <c r="AJ138" s="41"/>
      <c r="AK138" s="41"/>
      <c r="AL138" s="42"/>
      <c r="AM138" s="41"/>
      <c r="AN138" s="41"/>
      <c r="AO138" s="41"/>
      <c r="AP138" s="42"/>
      <c r="AQ138" s="41"/>
      <c r="AR138" s="41"/>
      <c r="AS138" s="41"/>
      <c r="AT138" s="42"/>
      <c r="AU138" s="41"/>
      <c r="AV138" s="41"/>
      <c r="AW138" s="41"/>
      <c r="AX138" s="41"/>
      <c r="AY138" s="43"/>
    </row>
    <row r="139" spans="2:51" ht="21.75" customHeight="1">
      <c r="B139" s="35"/>
      <c r="C139" s="40"/>
      <c r="D139" s="41"/>
      <c r="E139" s="40"/>
      <c r="F139" s="41"/>
      <c r="G139" s="40"/>
      <c r="H139" s="40"/>
      <c r="I139" s="41"/>
      <c r="J139" s="40"/>
      <c r="K139" s="41"/>
      <c r="L139" s="40"/>
      <c r="M139" s="40"/>
      <c r="N139" s="41"/>
      <c r="O139" s="40"/>
      <c r="P139" s="41"/>
      <c r="Q139" s="40"/>
      <c r="R139" s="40"/>
      <c r="S139" s="41"/>
      <c r="T139" s="40"/>
      <c r="U139" s="41"/>
      <c r="V139" s="40"/>
      <c r="W139" s="40"/>
      <c r="X139" s="41"/>
      <c r="Y139" s="40"/>
      <c r="Z139" s="41"/>
      <c r="AA139" s="40"/>
      <c r="AB139" s="40"/>
      <c r="AC139" s="41"/>
      <c r="AD139" s="40"/>
      <c r="AE139" s="41"/>
      <c r="AF139" s="40"/>
      <c r="AG139" s="40"/>
      <c r="AH139" s="40"/>
      <c r="AI139" s="40"/>
      <c r="AJ139" s="41"/>
      <c r="AK139" s="41"/>
      <c r="AL139" s="42"/>
      <c r="AM139" s="41"/>
      <c r="AN139" s="41"/>
      <c r="AO139" s="41"/>
      <c r="AP139" s="42"/>
      <c r="AQ139" s="41"/>
      <c r="AR139" s="41"/>
      <c r="AS139" s="41"/>
      <c r="AT139" s="42"/>
      <c r="AU139" s="41"/>
      <c r="AV139" s="41"/>
      <c r="AW139" s="41"/>
      <c r="AX139" s="41"/>
      <c r="AY139" s="43"/>
    </row>
    <row r="140" spans="2:51" ht="21.75" customHeight="1">
      <c r="B140" s="35"/>
      <c r="C140" s="40"/>
      <c r="D140" s="41"/>
      <c r="E140" s="40"/>
      <c r="F140" s="41"/>
      <c r="G140" s="40"/>
      <c r="H140" s="40"/>
      <c r="I140" s="41"/>
      <c r="J140" s="40"/>
      <c r="K140" s="41"/>
      <c r="L140" s="40"/>
      <c r="M140" s="40"/>
      <c r="N140" s="41"/>
      <c r="O140" s="40"/>
      <c r="P140" s="41"/>
      <c r="Q140" s="40"/>
      <c r="R140" s="40"/>
      <c r="S140" s="41"/>
      <c r="T140" s="40"/>
      <c r="U140" s="41"/>
      <c r="V140" s="40"/>
      <c r="W140" s="40"/>
      <c r="X140" s="41"/>
      <c r="Y140" s="40"/>
      <c r="Z140" s="41"/>
      <c r="AA140" s="40"/>
      <c r="AB140" s="40"/>
      <c r="AC140" s="41"/>
      <c r="AD140" s="40"/>
      <c r="AE140" s="41"/>
      <c r="AF140" s="40"/>
      <c r="AG140" s="40"/>
      <c r="AH140" s="40"/>
      <c r="AI140" s="40"/>
      <c r="AJ140" s="41"/>
      <c r="AK140" s="41"/>
      <c r="AL140" s="42"/>
      <c r="AM140" s="41"/>
      <c r="AN140" s="41"/>
      <c r="AO140" s="41"/>
      <c r="AP140" s="42"/>
      <c r="AQ140" s="41"/>
      <c r="AR140" s="41"/>
      <c r="AS140" s="41"/>
      <c r="AT140" s="42"/>
      <c r="AU140" s="41"/>
      <c r="AV140" s="41"/>
      <c r="AW140" s="41"/>
      <c r="AX140" s="41"/>
      <c r="AY140" s="43"/>
    </row>
    <row r="141" spans="2:51" ht="24.75" customHeight="1"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2"/>
      <c r="AH141" s="32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</row>
    <row r="142" spans="2:51" ht="24.75" customHeight="1"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</row>
    <row r="143" spans="2:51" ht="24.75" customHeight="1">
      <c r="B143" s="34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4"/>
      <c r="AJ143" s="36"/>
      <c r="AK143" s="36"/>
      <c r="AL143" s="36"/>
      <c r="AM143" s="37"/>
      <c r="AN143" s="36"/>
      <c r="AO143" s="36"/>
      <c r="AP143" s="36"/>
      <c r="AQ143" s="37"/>
      <c r="AR143" s="36"/>
      <c r="AS143" s="36"/>
      <c r="AT143" s="36"/>
      <c r="AU143" s="37"/>
      <c r="AV143" s="36"/>
      <c r="AW143" s="36"/>
      <c r="AX143" s="36"/>
      <c r="AY143" s="38"/>
    </row>
    <row r="144" spans="2:51" ht="24.75" customHeight="1">
      <c r="B144" s="34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4"/>
      <c r="AJ144" s="36"/>
      <c r="AK144" s="36"/>
      <c r="AL144" s="36"/>
      <c r="AM144" s="37"/>
      <c r="AN144" s="36"/>
      <c r="AO144" s="36"/>
      <c r="AP144" s="36"/>
      <c r="AQ144" s="37"/>
      <c r="AR144" s="36"/>
      <c r="AS144" s="36"/>
      <c r="AT144" s="36"/>
      <c r="AU144" s="37"/>
      <c r="AV144" s="36"/>
      <c r="AW144" s="36"/>
      <c r="AX144" s="36"/>
      <c r="AY144" s="38"/>
    </row>
    <row r="145" spans="2:51" ht="21.75" customHeight="1">
      <c r="B145" s="35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40"/>
      <c r="AJ145" s="41"/>
      <c r="AK145" s="41"/>
      <c r="AL145" s="42"/>
      <c r="AM145" s="41"/>
      <c r="AN145" s="41"/>
      <c r="AO145" s="41"/>
      <c r="AP145" s="42"/>
      <c r="AQ145" s="41"/>
      <c r="AR145" s="41"/>
      <c r="AS145" s="41"/>
      <c r="AT145" s="42"/>
      <c r="AU145" s="41"/>
      <c r="AV145" s="42"/>
      <c r="AW145" s="42"/>
      <c r="AX145" s="42"/>
      <c r="AY145" s="43"/>
    </row>
    <row r="146" spans="2:51" ht="21.75" customHeight="1">
      <c r="B146" s="35"/>
      <c r="C146" s="40"/>
      <c r="D146" s="41"/>
      <c r="E146" s="40"/>
      <c r="F146" s="41"/>
      <c r="G146" s="40"/>
      <c r="H146" s="40"/>
      <c r="I146" s="41"/>
      <c r="J146" s="40"/>
      <c r="K146" s="41"/>
      <c r="L146" s="40"/>
      <c r="M146" s="40"/>
      <c r="N146" s="41"/>
      <c r="O146" s="40"/>
      <c r="P146" s="41"/>
      <c r="Q146" s="40"/>
      <c r="R146" s="40"/>
      <c r="S146" s="41"/>
      <c r="T146" s="40"/>
      <c r="U146" s="41"/>
      <c r="V146" s="40"/>
      <c r="W146" s="40"/>
      <c r="X146" s="41"/>
      <c r="Y146" s="40"/>
      <c r="Z146" s="41"/>
      <c r="AA146" s="40"/>
      <c r="AB146" s="40"/>
      <c r="AC146" s="41"/>
      <c r="AD146" s="40"/>
      <c r="AE146" s="41"/>
      <c r="AF146" s="40"/>
      <c r="AG146" s="40"/>
      <c r="AH146" s="40"/>
      <c r="AI146" s="40"/>
      <c r="AJ146" s="41"/>
      <c r="AK146" s="41"/>
      <c r="AL146" s="42"/>
      <c r="AM146" s="41"/>
      <c r="AN146" s="41"/>
      <c r="AO146" s="41"/>
      <c r="AP146" s="42"/>
      <c r="AQ146" s="41"/>
      <c r="AR146" s="41"/>
      <c r="AS146" s="41"/>
      <c r="AT146" s="42"/>
      <c r="AU146" s="41"/>
      <c r="AV146" s="41"/>
      <c r="AW146" s="41"/>
      <c r="AX146" s="41"/>
      <c r="AY146" s="43"/>
    </row>
    <row r="147" spans="2:51" ht="21.75" customHeight="1">
      <c r="B147" s="35"/>
      <c r="C147" s="40"/>
      <c r="D147" s="41"/>
      <c r="E147" s="40"/>
      <c r="F147" s="41"/>
      <c r="G147" s="40"/>
      <c r="H147" s="40"/>
      <c r="I147" s="41"/>
      <c r="J147" s="40"/>
      <c r="K147" s="41"/>
      <c r="L147" s="40"/>
      <c r="M147" s="40"/>
      <c r="N147" s="41"/>
      <c r="O147" s="40"/>
      <c r="P147" s="41"/>
      <c r="Q147" s="40"/>
      <c r="R147" s="40"/>
      <c r="S147" s="41"/>
      <c r="T147" s="40"/>
      <c r="U147" s="41"/>
      <c r="V147" s="40"/>
      <c r="W147" s="40"/>
      <c r="X147" s="41"/>
      <c r="Y147" s="40"/>
      <c r="Z147" s="41"/>
      <c r="AA147" s="40"/>
      <c r="AB147" s="40"/>
      <c r="AC147" s="41"/>
      <c r="AD147" s="40"/>
      <c r="AE147" s="41"/>
      <c r="AF147" s="40"/>
      <c r="AG147" s="40"/>
      <c r="AH147" s="40"/>
      <c r="AI147" s="40"/>
      <c r="AJ147" s="41"/>
      <c r="AK147" s="41"/>
      <c r="AL147" s="42"/>
      <c r="AM147" s="41"/>
      <c r="AN147" s="41"/>
      <c r="AO147" s="41"/>
      <c r="AP147" s="42"/>
      <c r="AQ147" s="41"/>
      <c r="AR147" s="41"/>
      <c r="AS147" s="41"/>
      <c r="AT147" s="42"/>
      <c r="AU147" s="41"/>
      <c r="AV147" s="41"/>
      <c r="AW147" s="41"/>
      <c r="AX147" s="41"/>
      <c r="AY147" s="43"/>
    </row>
    <row r="148" spans="2:51" ht="21.75" customHeight="1">
      <c r="B148" s="35"/>
      <c r="C148" s="40"/>
      <c r="D148" s="41"/>
      <c r="E148" s="40"/>
      <c r="F148" s="41"/>
      <c r="G148" s="40"/>
      <c r="H148" s="40"/>
      <c r="I148" s="41"/>
      <c r="J148" s="40"/>
      <c r="K148" s="41"/>
      <c r="L148" s="40"/>
      <c r="M148" s="40"/>
      <c r="N148" s="41"/>
      <c r="O148" s="40"/>
      <c r="P148" s="41"/>
      <c r="Q148" s="40"/>
      <c r="R148" s="40"/>
      <c r="S148" s="41"/>
      <c r="T148" s="40"/>
      <c r="U148" s="41"/>
      <c r="V148" s="40"/>
      <c r="W148" s="40"/>
      <c r="X148" s="41"/>
      <c r="Y148" s="40"/>
      <c r="Z148" s="41"/>
      <c r="AA148" s="40"/>
      <c r="AB148" s="40"/>
      <c r="AC148" s="41"/>
      <c r="AD148" s="40"/>
      <c r="AE148" s="41"/>
      <c r="AF148" s="40"/>
      <c r="AG148" s="40"/>
      <c r="AH148" s="40"/>
      <c r="AI148" s="40"/>
      <c r="AJ148" s="41"/>
      <c r="AK148" s="41"/>
      <c r="AL148" s="42"/>
      <c r="AM148" s="41"/>
      <c r="AN148" s="41"/>
      <c r="AO148" s="41"/>
      <c r="AP148" s="42"/>
      <c r="AQ148" s="41"/>
      <c r="AR148" s="41"/>
      <c r="AS148" s="41"/>
      <c r="AT148" s="42"/>
      <c r="AU148" s="41"/>
      <c r="AV148" s="41"/>
      <c r="AW148" s="41"/>
      <c r="AX148" s="41"/>
      <c r="AY148" s="43"/>
    </row>
    <row r="149" spans="2:51" ht="21.75" customHeight="1">
      <c r="B149" s="35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40"/>
      <c r="AJ149" s="41"/>
      <c r="AK149" s="41"/>
      <c r="AL149" s="42"/>
      <c r="AM149" s="41"/>
      <c r="AN149" s="41"/>
      <c r="AO149" s="41"/>
      <c r="AP149" s="42"/>
      <c r="AQ149" s="41"/>
      <c r="AR149" s="41"/>
      <c r="AS149" s="41"/>
      <c r="AT149" s="42"/>
      <c r="AU149" s="41"/>
      <c r="AV149" s="42"/>
      <c r="AW149" s="42"/>
      <c r="AX149" s="42"/>
      <c r="AY149" s="43"/>
    </row>
    <row r="150" spans="2:51" ht="21.75" customHeight="1">
      <c r="B150" s="35"/>
      <c r="C150" s="40"/>
      <c r="D150" s="41"/>
      <c r="E150" s="40"/>
      <c r="F150" s="41"/>
      <c r="G150" s="40"/>
      <c r="H150" s="40"/>
      <c r="I150" s="41"/>
      <c r="J150" s="40"/>
      <c r="K150" s="41"/>
      <c r="L150" s="40"/>
      <c r="M150" s="40"/>
      <c r="N150" s="41"/>
      <c r="O150" s="40"/>
      <c r="P150" s="41"/>
      <c r="Q150" s="40"/>
      <c r="R150" s="40"/>
      <c r="S150" s="41"/>
      <c r="T150" s="40"/>
      <c r="U150" s="41"/>
      <c r="V150" s="40"/>
      <c r="W150" s="40"/>
      <c r="X150" s="41"/>
      <c r="Y150" s="40"/>
      <c r="Z150" s="41"/>
      <c r="AA150" s="40"/>
      <c r="AB150" s="40"/>
      <c r="AC150" s="41"/>
      <c r="AD150" s="40"/>
      <c r="AE150" s="41"/>
      <c r="AF150" s="40"/>
      <c r="AG150" s="40"/>
      <c r="AH150" s="40"/>
      <c r="AI150" s="40"/>
      <c r="AJ150" s="41"/>
      <c r="AK150" s="41"/>
      <c r="AL150" s="42"/>
      <c r="AM150" s="41"/>
      <c r="AN150" s="41"/>
      <c r="AO150" s="41"/>
      <c r="AP150" s="42"/>
      <c r="AQ150" s="41"/>
      <c r="AR150" s="41"/>
      <c r="AS150" s="41"/>
      <c r="AT150" s="42"/>
      <c r="AU150" s="41"/>
      <c r="AV150" s="41"/>
      <c r="AW150" s="41"/>
      <c r="AX150" s="41"/>
      <c r="AY150" s="43"/>
    </row>
    <row r="151" spans="2:51" ht="21.75" customHeight="1">
      <c r="B151" s="35"/>
      <c r="C151" s="40"/>
      <c r="D151" s="41"/>
      <c r="E151" s="40"/>
      <c r="F151" s="41"/>
      <c r="G151" s="40"/>
      <c r="H151" s="40"/>
      <c r="I151" s="41"/>
      <c r="J151" s="40"/>
      <c r="K151" s="41"/>
      <c r="L151" s="40"/>
      <c r="M151" s="40"/>
      <c r="N151" s="41"/>
      <c r="O151" s="40"/>
      <c r="P151" s="41"/>
      <c r="Q151" s="40"/>
      <c r="R151" s="40"/>
      <c r="S151" s="41"/>
      <c r="T151" s="40"/>
      <c r="U151" s="41"/>
      <c r="V151" s="40"/>
      <c r="W151" s="40"/>
      <c r="X151" s="41"/>
      <c r="Y151" s="40"/>
      <c r="Z151" s="41"/>
      <c r="AA151" s="40"/>
      <c r="AB151" s="40"/>
      <c r="AC151" s="41"/>
      <c r="AD151" s="40"/>
      <c r="AE151" s="41"/>
      <c r="AF151" s="40"/>
      <c r="AG151" s="40"/>
      <c r="AH151" s="40"/>
      <c r="AI151" s="40"/>
      <c r="AJ151" s="41"/>
      <c r="AK151" s="41"/>
      <c r="AL151" s="42"/>
      <c r="AM151" s="41"/>
      <c r="AN151" s="41"/>
      <c r="AO151" s="41"/>
      <c r="AP151" s="42"/>
      <c r="AQ151" s="41"/>
      <c r="AR151" s="41"/>
      <c r="AS151" s="41"/>
      <c r="AT151" s="42"/>
      <c r="AU151" s="41"/>
      <c r="AV151" s="41"/>
      <c r="AW151" s="41"/>
      <c r="AX151" s="41"/>
      <c r="AY151" s="43"/>
    </row>
    <row r="152" spans="2:51" ht="21.75" customHeight="1">
      <c r="B152" s="35"/>
      <c r="C152" s="40"/>
      <c r="D152" s="41"/>
      <c r="E152" s="40"/>
      <c r="F152" s="41"/>
      <c r="G152" s="40"/>
      <c r="H152" s="40"/>
      <c r="I152" s="41"/>
      <c r="J152" s="40"/>
      <c r="K152" s="41"/>
      <c r="L152" s="40"/>
      <c r="M152" s="40"/>
      <c r="N152" s="41"/>
      <c r="O152" s="40"/>
      <c r="P152" s="41"/>
      <c r="Q152" s="40"/>
      <c r="R152" s="40"/>
      <c r="S152" s="41"/>
      <c r="T152" s="40"/>
      <c r="U152" s="41"/>
      <c r="V152" s="40"/>
      <c r="W152" s="40"/>
      <c r="X152" s="41"/>
      <c r="Y152" s="40"/>
      <c r="Z152" s="41"/>
      <c r="AA152" s="40"/>
      <c r="AB152" s="40"/>
      <c r="AC152" s="41"/>
      <c r="AD152" s="40"/>
      <c r="AE152" s="41"/>
      <c r="AF152" s="40"/>
      <c r="AG152" s="40"/>
      <c r="AH152" s="40"/>
      <c r="AI152" s="40"/>
      <c r="AJ152" s="41"/>
      <c r="AK152" s="41"/>
      <c r="AL152" s="42"/>
      <c r="AM152" s="41"/>
      <c r="AN152" s="41"/>
      <c r="AO152" s="41"/>
      <c r="AP152" s="42"/>
      <c r="AQ152" s="41"/>
      <c r="AR152" s="41"/>
      <c r="AS152" s="41"/>
      <c r="AT152" s="42"/>
      <c r="AU152" s="41"/>
      <c r="AV152" s="41"/>
      <c r="AW152" s="41"/>
      <c r="AX152" s="41"/>
      <c r="AY152" s="43"/>
    </row>
    <row r="153" spans="2:51" ht="21.75" customHeight="1">
      <c r="B153" s="35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40"/>
      <c r="AJ153" s="41"/>
      <c r="AK153" s="41"/>
      <c r="AL153" s="42"/>
      <c r="AM153" s="41"/>
      <c r="AN153" s="41"/>
      <c r="AO153" s="41"/>
      <c r="AP153" s="42"/>
      <c r="AQ153" s="41"/>
      <c r="AR153" s="41"/>
      <c r="AS153" s="41"/>
      <c r="AT153" s="42"/>
      <c r="AU153" s="41"/>
      <c r="AV153" s="42"/>
      <c r="AW153" s="42"/>
      <c r="AX153" s="42"/>
      <c r="AY153" s="43"/>
    </row>
    <row r="154" spans="2:51" ht="21.75" customHeight="1">
      <c r="B154" s="35"/>
      <c r="C154" s="40"/>
      <c r="D154" s="41"/>
      <c r="E154" s="40"/>
      <c r="F154" s="41"/>
      <c r="G154" s="40"/>
      <c r="H154" s="40"/>
      <c r="I154" s="41"/>
      <c r="J154" s="40"/>
      <c r="K154" s="41"/>
      <c r="L154" s="40"/>
      <c r="M154" s="40"/>
      <c r="N154" s="41"/>
      <c r="O154" s="40"/>
      <c r="P154" s="41"/>
      <c r="Q154" s="40"/>
      <c r="R154" s="40"/>
      <c r="S154" s="41"/>
      <c r="T154" s="40"/>
      <c r="U154" s="41"/>
      <c r="V154" s="40"/>
      <c r="W154" s="40"/>
      <c r="X154" s="41"/>
      <c r="Y154" s="40"/>
      <c r="Z154" s="41"/>
      <c r="AA154" s="40"/>
      <c r="AB154" s="40"/>
      <c r="AC154" s="41"/>
      <c r="AD154" s="40"/>
      <c r="AE154" s="41"/>
      <c r="AF154" s="40"/>
      <c r="AG154" s="40"/>
      <c r="AH154" s="40"/>
      <c r="AI154" s="40"/>
      <c r="AJ154" s="41"/>
      <c r="AK154" s="41"/>
      <c r="AL154" s="42"/>
      <c r="AM154" s="41"/>
      <c r="AN154" s="41"/>
      <c r="AO154" s="41"/>
      <c r="AP154" s="42"/>
      <c r="AQ154" s="41"/>
      <c r="AR154" s="41"/>
      <c r="AS154" s="41"/>
      <c r="AT154" s="42"/>
      <c r="AU154" s="41"/>
      <c r="AV154" s="41"/>
      <c r="AW154" s="41"/>
      <c r="AX154" s="41"/>
      <c r="AY154" s="43"/>
    </row>
    <row r="155" spans="2:51" ht="21.75" customHeight="1">
      <c r="B155" s="35"/>
      <c r="C155" s="40"/>
      <c r="D155" s="41"/>
      <c r="E155" s="40"/>
      <c r="F155" s="41"/>
      <c r="G155" s="40"/>
      <c r="H155" s="40"/>
      <c r="I155" s="41"/>
      <c r="J155" s="40"/>
      <c r="K155" s="41"/>
      <c r="L155" s="40"/>
      <c r="M155" s="40"/>
      <c r="N155" s="41"/>
      <c r="O155" s="40"/>
      <c r="P155" s="41"/>
      <c r="Q155" s="40"/>
      <c r="R155" s="40"/>
      <c r="S155" s="41"/>
      <c r="T155" s="40"/>
      <c r="U155" s="41"/>
      <c r="V155" s="40"/>
      <c r="W155" s="40"/>
      <c r="X155" s="41"/>
      <c r="Y155" s="40"/>
      <c r="Z155" s="41"/>
      <c r="AA155" s="40"/>
      <c r="AB155" s="40"/>
      <c r="AC155" s="41"/>
      <c r="AD155" s="40"/>
      <c r="AE155" s="41"/>
      <c r="AF155" s="40"/>
      <c r="AG155" s="40"/>
      <c r="AH155" s="40"/>
      <c r="AI155" s="40"/>
      <c r="AJ155" s="41"/>
      <c r="AK155" s="41"/>
      <c r="AL155" s="42"/>
      <c r="AM155" s="41"/>
      <c r="AN155" s="41"/>
      <c r="AO155" s="41"/>
      <c r="AP155" s="42"/>
      <c r="AQ155" s="41"/>
      <c r="AR155" s="41"/>
      <c r="AS155" s="41"/>
      <c r="AT155" s="42"/>
      <c r="AU155" s="41"/>
      <c r="AV155" s="41"/>
      <c r="AW155" s="41"/>
      <c r="AX155" s="41"/>
      <c r="AY155" s="43"/>
    </row>
    <row r="156" spans="2:51" ht="21.75" customHeight="1">
      <c r="B156" s="35"/>
      <c r="C156" s="40"/>
      <c r="D156" s="41"/>
      <c r="E156" s="40"/>
      <c r="F156" s="41"/>
      <c r="G156" s="40"/>
      <c r="H156" s="40"/>
      <c r="I156" s="41"/>
      <c r="J156" s="40"/>
      <c r="K156" s="41"/>
      <c r="L156" s="40"/>
      <c r="M156" s="40"/>
      <c r="N156" s="41"/>
      <c r="O156" s="40"/>
      <c r="P156" s="41"/>
      <c r="Q156" s="40"/>
      <c r="R156" s="40"/>
      <c r="S156" s="41"/>
      <c r="T156" s="40"/>
      <c r="U156" s="41"/>
      <c r="V156" s="40"/>
      <c r="W156" s="40"/>
      <c r="X156" s="41"/>
      <c r="Y156" s="40"/>
      <c r="Z156" s="41"/>
      <c r="AA156" s="40"/>
      <c r="AB156" s="40"/>
      <c r="AC156" s="41"/>
      <c r="AD156" s="40"/>
      <c r="AE156" s="41"/>
      <c r="AF156" s="40"/>
      <c r="AG156" s="40"/>
      <c r="AH156" s="40"/>
      <c r="AI156" s="40"/>
      <c r="AJ156" s="41"/>
      <c r="AK156" s="41"/>
      <c r="AL156" s="42"/>
      <c r="AM156" s="41"/>
      <c r="AN156" s="41"/>
      <c r="AO156" s="41"/>
      <c r="AP156" s="42"/>
      <c r="AQ156" s="41"/>
      <c r="AR156" s="41"/>
      <c r="AS156" s="41"/>
      <c r="AT156" s="42"/>
      <c r="AU156" s="41"/>
      <c r="AV156" s="41"/>
      <c r="AW156" s="41"/>
      <c r="AX156" s="41"/>
      <c r="AY156" s="43"/>
    </row>
    <row r="157" spans="2:51" ht="21.75" customHeight="1">
      <c r="B157" s="35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40"/>
      <c r="AJ157" s="41"/>
      <c r="AK157" s="41"/>
      <c r="AL157" s="42"/>
      <c r="AM157" s="41"/>
      <c r="AN157" s="41"/>
      <c r="AO157" s="41"/>
      <c r="AP157" s="42"/>
      <c r="AQ157" s="41"/>
      <c r="AR157" s="41"/>
      <c r="AS157" s="41"/>
      <c r="AT157" s="42"/>
      <c r="AU157" s="41"/>
      <c r="AV157" s="42"/>
      <c r="AW157" s="42"/>
      <c r="AX157" s="42"/>
      <c r="AY157" s="43"/>
    </row>
    <row r="158" spans="2:51" ht="21.75" customHeight="1">
      <c r="B158" s="35"/>
      <c r="C158" s="40"/>
      <c r="D158" s="41"/>
      <c r="E158" s="40"/>
      <c r="F158" s="41"/>
      <c r="G158" s="40"/>
      <c r="H158" s="40"/>
      <c r="I158" s="41"/>
      <c r="J158" s="40"/>
      <c r="K158" s="41"/>
      <c r="L158" s="40"/>
      <c r="M158" s="40"/>
      <c r="N158" s="41"/>
      <c r="O158" s="40"/>
      <c r="P158" s="41"/>
      <c r="Q158" s="40"/>
      <c r="R158" s="40"/>
      <c r="S158" s="41"/>
      <c r="T158" s="40"/>
      <c r="U158" s="41"/>
      <c r="V158" s="40"/>
      <c r="W158" s="40"/>
      <c r="X158" s="41"/>
      <c r="Y158" s="40"/>
      <c r="Z158" s="41"/>
      <c r="AA158" s="40"/>
      <c r="AB158" s="40"/>
      <c r="AC158" s="41"/>
      <c r="AD158" s="40"/>
      <c r="AE158" s="41"/>
      <c r="AF158" s="40"/>
      <c r="AG158" s="40"/>
      <c r="AH158" s="40"/>
      <c r="AI158" s="40"/>
      <c r="AJ158" s="41"/>
      <c r="AK158" s="41"/>
      <c r="AL158" s="42"/>
      <c r="AM158" s="41"/>
      <c r="AN158" s="41"/>
      <c r="AO158" s="41"/>
      <c r="AP158" s="42"/>
      <c r="AQ158" s="41"/>
      <c r="AR158" s="41"/>
      <c r="AS158" s="41"/>
      <c r="AT158" s="42"/>
      <c r="AU158" s="41"/>
      <c r="AV158" s="41"/>
      <c r="AW158" s="41"/>
      <c r="AX158" s="41"/>
      <c r="AY158" s="43"/>
    </row>
    <row r="159" spans="2:51" ht="21.75" customHeight="1">
      <c r="B159" s="35"/>
      <c r="C159" s="40"/>
      <c r="D159" s="41"/>
      <c r="E159" s="40"/>
      <c r="F159" s="41"/>
      <c r="G159" s="40"/>
      <c r="H159" s="40"/>
      <c r="I159" s="41"/>
      <c r="J159" s="40"/>
      <c r="K159" s="41"/>
      <c r="L159" s="40"/>
      <c r="M159" s="40"/>
      <c r="N159" s="41"/>
      <c r="O159" s="40"/>
      <c r="P159" s="41"/>
      <c r="Q159" s="40"/>
      <c r="R159" s="40"/>
      <c r="S159" s="41"/>
      <c r="T159" s="40"/>
      <c r="U159" s="41"/>
      <c r="V159" s="40"/>
      <c r="W159" s="40"/>
      <c r="X159" s="41"/>
      <c r="Y159" s="40"/>
      <c r="Z159" s="41"/>
      <c r="AA159" s="40"/>
      <c r="AB159" s="40"/>
      <c r="AC159" s="41"/>
      <c r="AD159" s="40"/>
      <c r="AE159" s="41"/>
      <c r="AF159" s="40"/>
      <c r="AG159" s="40"/>
      <c r="AH159" s="40"/>
      <c r="AI159" s="40"/>
      <c r="AJ159" s="41"/>
      <c r="AK159" s="41"/>
      <c r="AL159" s="42"/>
      <c r="AM159" s="41"/>
      <c r="AN159" s="41"/>
      <c r="AO159" s="41"/>
      <c r="AP159" s="42"/>
      <c r="AQ159" s="41"/>
      <c r="AR159" s="41"/>
      <c r="AS159" s="41"/>
      <c r="AT159" s="42"/>
      <c r="AU159" s="41"/>
      <c r="AV159" s="41"/>
      <c r="AW159" s="41"/>
      <c r="AX159" s="41"/>
      <c r="AY159" s="43"/>
    </row>
    <row r="160" spans="2:51" ht="21.75" customHeight="1">
      <c r="B160" s="35"/>
      <c r="C160" s="40"/>
      <c r="D160" s="41"/>
      <c r="E160" s="40"/>
      <c r="F160" s="41"/>
      <c r="G160" s="40"/>
      <c r="H160" s="40"/>
      <c r="I160" s="41"/>
      <c r="J160" s="40"/>
      <c r="K160" s="41"/>
      <c r="L160" s="40"/>
      <c r="M160" s="40"/>
      <c r="N160" s="41"/>
      <c r="O160" s="40"/>
      <c r="P160" s="41"/>
      <c r="Q160" s="40"/>
      <c r="R160" s="40"/>
      <c r="S160" s="41"/>
      <c r="T160" s="40"/>
      <c r="U160" s="41"/>
      <c r="V160" s="40"/>
      <c r="W160" s="40"/>
      <c r="X160" s="41"/>
      <c r="Y160" s="40"/>
      <c r="Z160" s="41"/>
      <c r="AA160" s="40"/>
      <c r="AB160" s="40"/>
      <c r="AC160" s="41"/>
      <c r="AD160" s="40"/>
      <c r="AE160" s="41"/>
      <c r="AF160" s="40"/>
      <c r="AG160" s="40"/>
      <c r="AH160" s="40"/>
      <c r="AI160" s="40"/>
      <c r="AJ160" s="41"/>
      <c r="AK160" s="41"/>
      <c r="AL160" s="42"/>
      <c r="AM160" s="41"/>
      <c r="AN160" s="41"/>
      <c r="AO160" s="41"/>
      <c r="AP160" s="42"/>
      <c r="AQ160" s="41"/>
      <c r="AR160" s="41"/>
      <c r="AS160" s="41"/>
      <c r="AT160" s="42"/>
      <c r="AU160" s="41"/>
      <c r="AV160" s="41"/>
      <c r="AW160" s="41"/>
      <c r="AX160" s="41"/>
      <c r="AY160" s="43"/>
    </row>
    <row r="161" spans="2:51" ht="21.75" customHeight="1">
      <c r="B161" s="35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40"/>
      <c r="AJ161" s="41"/>
      <c r="AK161" s="41"/>
      <c r="AL161" s="42"/>
      <c r="AM161" s="41"/>
      <c r="AN161" s="41"/>
      <c r="AO161" s="41"/>
      <c r="AP161" s="42"/>
      <c r="AQ161" s="41"/>
      <c r="AR161" s="41"/>
      <c r="AS161" s="41"/>
      <c r="AT161" s="42"/>
      <c r="AU161" s="41"/>
      <c r="AV161" s="42"/>
      <c r="AW161" s="42"/>
      <c r="AX161" s="42"/>
      <c r="AY161" s="43"/>
    </row>
    <row r="162" spans="2:51" ht="21.75" customHeight="1">
      <c r="B162" s="35"/>
      <c r="C162" s="40"/>
      <c r="D162" s="41"/>
      <c r="E162" s="40"/>
      <c r="F162" s="41"/>
      <c r="G162" s="40"/>
      <c r="H162" s="40"/>
      <c r="I162" s="41"/>
      <c r="J162" s="40"/>
      <c r="K162" s="41"/>
      <c r="L162" s="40"/>
      <c r="M162" s="40"/>
      <c r="N162" s="41"/>
      <c r="O162" s="40"/>
      <c r="P162" s="41"/>
      <c r="Q162" s="40"/>
      <c r="R162" s="40"/>
      <c r="S162" s="41"/>
      <c r="T162" s="40"/>
      <c r="U162" s="41"/>
      <c r="V162" s="40"/>
      <c r="W162" s="40"/>
      <c r="X162" s="41"/>
      <c r="Y162" s="40"/>
      <c r="Z162" s="41"/>
      <c r="AA162" s="40"/>
      <c r="AB162" s="40"/>
      <c r="AC162" s="41"/>
      <c r="AD162" s="40"/>
      <c r="AE162" s="41"/>
      <c r="AF162" s="40"/>
      <c r="AG162" s="40"/>
      <c r="AH162" s="40"/>
      <c r="AI162" s="40"/>
      <c r="AJ162" s="41"/>
      <c r="AK162" s="41"/>
      <c r="AL162" s="42"/>
      <c r="AM162" s="41"/>
      <c r="AN162" s="41"/>
      <c r="AO162" s="41"/>
      <c r="AP162" s="42"/>
      <c r="AQ162" s="41"/>
      <c r="AR162" s="41"/>
      <c r="AS162" s="41"/>
      <c r="AT162" s="42"/>
      <c r="AU162" s="41"/>
      <c r="AV162" s="41"/>
      <c r="AW162" s="41"/>
      <c r="AX162" s="41"/>
      <c r="AY162" s="43"/>
    </row>
    <row r="163" spans="2:51" ht="21.75" customHeight="1">
      <c r="B163" s="35"/>
      <c r="C163" s="40"/>
      <c r="D163" s="41"/>
      <c r="E163" s="40"/>
      <c r="F163" s="41"/>
      <c r="G163" s="40"/>
      <c r="H163" s="40"/>
      <c r="I163" s="41"/>
      <c r="J163" s="40"/>
      <c r="K163" s="41"/>
      <c r="L163" s="40"/>
      <c r="M163" s="40"/>
      <c r="N163" s="41"/>
      <c r="O163" s="40"/>
      <c r="P163" s="41"/>
      <c r="Q163" s="40"/>
      <c r="R163" s="40"/>
      <c r="S163" s="41"/>
      <c r="T163" s="40"/>
      <c r="U163" s="41"/>
      <c r="V163" s="40"/>
      <c r="W163" s="40"/>
      <c r="X163" s="41"/>
      <c r="Y163" s="40"/>
      <c r="Z163" s="41"/>
      <c r="AA163" s="40"/>
      <c r="AB163" s="40"/>
      <c r="AC163" s="41"/>
      <c r="AD163" s="40"/>
      <c r="AE163" s="41"/>
      <c r="AF163" s="40"/>
      <c r="AG163" s="40"/>
      <c r="AH163" s="40"/>
      <c r="AI163" s="40"/>
      <c r="AJ163" s="41"/>
      <c r="AK163" s="41"/>
      <c r="AL163" s="42"/>
      <c r="AM163" s="41"/>
      <c r="AN163" s="41"/>
      <c r="AO163" s="41"/>
      <c r="AP163" s="42"/>
      <c r="AQ163" s="41"/>
      <c r="AR163" s="41"/>
      <c r="AS163" s="41"/>
      <c r="AT163" s="42"/>
      <c r="AU163" s="41"/>
      <c r="AV163" s="41"/>
      <c r="AW163" s="41"/>
      <c r="AX163" s="41"/>
      <c r="AY163" s="43"/>
    </row>
    <row r="164" spans="2:51" ht="21.75" customHeight="1">
      <c r="B164" s="35"/>
      <c r="C164" s="40"/>
      <c r="D164" s="41"/>
      <c r="E164" s="40"/>
      <c r="F164" s="41"/>
      <c r="G164" s="40"/>
      <c r="H164" s="40"/>
      <c r="I164" s="41"/>
      <c r="J164" s="40"/>
      <c r="K164" s="41"/>
      <c r="L164" s="40"/>
      <c r="M164" s="40"/>
      <c r="N164" s="41"/>
      <c r="O164" s="40"/>
      <c r="P164" s="41"/>
      <c r="Q164" s="40"/>
      <c r="R164" s="40"/>
      <c r="S164" s="41"/>
      <c r="T164" s="40"/>
      <c r="U164" s="41"/>
      <c r="V164" s="40"/>
      <c r="W164" s="40"/>
      <c r="X164" s="41"/>
      <c r="Y164" s="40"/>
      <c r="Z164" s="41"/>
      <c r="AA164" s="40"/>
      <c r="AB164" s="40"/>
      <c r="AC164" s="41"/>
      <c r="AD164" s="40"/>
      <c r="AE164" s="41"/>
      <c r="AF164" s="40"/>
      <c r="AG164" s="40"/>
      <c r="AH164" s="40"/>
      <c r="AI164" s="40"/>
      <c r="AJ164" s="41"/>
      <c r="AK164" s="41"/>
      <c r="AL164" s="42"/>
      <c r="AM164" s="41"/>
      <c r="AN164" s="41"/>
      <c r="AO164" s="41"/>
      <c r="AP164" s="42"/>
      <c r="AQ164" s="41"/>
      <c r="AR164" s="41"/>
      <c r="AS164" s="41"/>
      <c r="AT164" s="42"/>
      <c r="AU164" s="41"/>
      <c r="AV164" s="41"/>
      <c r="AW164" s="41"/>
      <c r="AX164" s="41"/>
      <c r="AY164" s="43"/>
    </row>
    <row r="165" spans="2:51" ht="21.75" customHeight="1">
      <c r="B165" s="35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40"/>
      <c r="AJ165" s="41"/>
      <c r="AK165" s="41"/>
      <c r="AL165" s="42"/>
      <c r="AM165" s="41"/>
      <c r="AN165" s="41"/>
      <c r="AO165" s="41"/>
      <c r="AP165" s="42"/>
      <c r="AQ165" s="41"/>
      <c r="AR165" s="41"/>
      <c r="AS165" s="41"/>
      <c r="AT165" s="42"/>
      <c r="AU165" s="41"/>
      <c r="AV165" s="42"/>
      <c r="AW165" s="42"/>
      <c r="AX165" s="42"/>
      <c r="AY165" s="43"/>
    </row>
    <row r="166" spans="2:51" ht="21.75" customHeight="1">
      <c r="B166" s="35"/>
      <c r="C166" s="40"/>
      <c r="D166" s="41"/>
      <c r="E166" s="40"/>
      <c r="F166" s="41"/>
      <c r="G166" s="40"/>
      <c r="H166" s="40"/>
      <c r="I166" s="41"/>
      <c r="J166" s="40"/>
      <c r="K166" s="41"/>
      <c r="L166" s="40"/>
      <c r="M166" s="40"/>
      <c r="N166" s="41"/>
      <c r="O166" s="40"/>
      <c r="P166" s="41"/>
      <c r="Q166" s="40"/>
      <c r="R166" s="40"/>
      <c r="S166" s="41"/>
      <c r="T166" s="40"/>
      <c r="U166" s="41"/>
      <c r="V166" s="40"/>
      <c r="W166" s="40"/>
      <c r="X166" s="41"/>
      <c r="Y166" s="40"/>
      <c r="Z166" s="41"/>
      <c r="AA166" s="40"/>
      <c r="AB166" s="40"/>
      <c r="AC166" s="41"/>
      <c r="AD166" s="40"/>
      <c r="AE166" s="41"/>
      <c r="AF166" s="40"/>
      <c r="AG166" s="40"/>
      <c r="AH166" s="40"/>
      <c r="AI166" s="40"/>
      <c r="AJ166" s="41"/>
      <c r="AK166" s="41"/>
      <c r="AL166" s="42"/>
      <c r="AM166" s="41"/>
      <c r="AN166" s="41"/>
      <c r="AO166" s="41"/>
      <c r="AP166" s="42"/>
      <c r="AQ166" s="41"/>
      <c r="AR166" s="41"/>
      <c r="AS166" s="41"/>
      <c r="AT166" s="42"/>
      <c r="AU166" s="41"/>
      <c r="AV166" s="41"/>
      <c r="AW166" s="41"/>
      <c r="AX166" s="41"/>
      <c r="AY166" s="43"/>
    </row>
    <row r="167" spans="2:51" ht="21.75" customHeight="1">
      <c r="B167" s="35"/>
      <c r="C167" s="40"/>
      <c r="D167" s="41"/>
      <c r="E167" s="40"/>
      <c r="F167" s="41"/>
      <c r="G167" s="40"/>
      <c r="H167" s="40"/>
      <c r="I167" s="41"/>
      <c r="J167" s="40"/>
      <c r="K167" s="41"/>
      <c r="L167" s="40"/>
      <c r="M167" s="40"/>
      <c r="N167" s="41"/>
      <c r="O167" s="40"/>
      <c r="P167" s="41"/>
      <c r="Q167" s="40"/>
      <c r="R167" s="40"/>
      <c r="S167" s="41"/>
      <c r="T167" s="40"/>
      <c r="U167" s="41"/>
      <c r="V167" s="40"/>
      <c r="W167" s="40"/>
      <c r="X167" s="41"/>
      <c r="Y167" s="40"/>
      <c r="Z167" s="41"/>
      <c r="AA167" s="40"/>
      <c r="AB167" s="40"/>
      <c r="AC167" s="41"/>
      <c r="AD167" s="40"/>
      <c r="AE167" s="41"/>
      <c r="AF167" s="40"/>
      <c r="AG167" s="40"/>
      <c r="AH167" s="40"/>
      <c r="AI167" s="40"/>
      <c r="AJ167" s="41"/>
      <c r="AK167" s="41"/>
      <c r="AL167" s="42"/>
      <c r="AM167" s="41"/>
      <c r="AN167" s="41"/>
      <c r="AO167" s="41"/>
      <c r="AP167" s="42"/>
      <c r="AQ167" s="41"/>
      <c r="AR167" s="41"/>
      <c r="AS167" s="41"/>
      <c r="AT167" s="42"/>
      <c r="AU167" s="41"/>
      <c r="AV167" s="41"/>
      <c r="AW167" s="41"/>
      <c r="AX167" s="41"/>
      <c r="AY167" s="43"/>
    </row>
    <row r="168" spans="2:51" ht="21.75" customHeight="1">
      <c r="B168" s="35"/>
      <c r="C168" s="40"/>
      <c r="D168" s="41"/>
      <c r="E168" s="40"/>
      <c r="F168" s="41"/>
      <c r="G168" s="40"/>
      <c r="H168" s="40"/>
      <c r="I168" s="41"/>
      <c r="J168" s="40"/>
      <c r="K168" s="41"/>
      <c r="L168" s="40"/>
      <c r="M168" s="40"/>
      <c r="N168" s="41"/>
      <c r="O168" s="40"/>
      <c r="P168" s="41"/>
      <c r="Q168" s="40"/>
      <c r="R168" s="40"/>
      <c r="S168" s="41"/>
      <c r="T168" s="40"/>
      <c r="U168" s="41"/>
      <c r="V168" s="40"/>
      <c r="W168" s="40"/>
      <c r="X168" s="41"/>
      <c r="Y168" s="40"/>
      <c r="Z168" s="41"/>
      <c r="AA168" s="40"/>
      <c r="AB168" s="40"/>
      <c r="AC168" s="41"/>
      <c r="AD168" s="40"/>
      <c r="AE168" s="41"/>
      <c r="AF168" s="40"/>
      <c r="AG168" s="40"/>
      <c r="AH168" s="40"/>
      <c r="AI168" s="40"/>
      <c r="AJ168" s="41"/>
      <c r="AK168" s="41"/>
      <c r="AL168" s="42"/>
      <c r="AM168" s="41"/>
      <c r="AN168" s="41"/>
      <c r="AO168" s="41"/>
      <c r="AP168" s="42"/>
      <c r="AQ168" s="41"/>
      <c r="AR168" s="41"/>
      <c r="AS168" s="41"/>
      <c r="AT168" s="42"/>
      <c r="AU168" s="41"/>
      <c r="AV168" s="41"/>
      <c r="AW168" s="41"/>
      <c r="AX168" s="41"/>
      <c r="AY168" s="43"/>
    </row>
  </sheetData>
  <sheetProtection sheet="1" objects="1" scenarios="1"/>
  <mergeCells count="238">
    <mergeCell ref="B1:AF1"/>
    <mergeCell ref="AI1:AY1"/>
    <mergeCell ref="B2:AF2"/>
    <mergeCell ref="AI2:AY2"/>
    <mergeCell ref="B3:B4"/>
    <mergeCell ref="C3:G4"/>
    <mergeCell ref="H3:L4"/>
    <mergeCell ref="M3:Q4"/>
    <mergeCell ref="R3:V4"/>
    <mergeCell ref="W3:AA4"/>
    <mergeCell ref="AR3:AT3"/>
    <mergeCell ref="AU3:AU4"/>
    <mergeCell ref="AV3:AV4"/>
    <mergeCell ref="AW3:AW4"/>
    <mergeCell ref="AX3:AX4"/>
    <mergeCell ref="AY3:AY4"/>
    <mergeCell ref="AB3:AF4"/>
    <mergeCell ref="AI3:AI4"/>
    <mergeCell ref="AJ3:AL3"/>
    <mergeCell ref="AM3:AM4"/>
    <mergeCell ref="AN3:AP3"/>
    <mergeCell ref="AQ3:AQ4"/>
    <mergeCell ref="B5:B8"/>
    <mergeCell ref="C5:G5"/>
    <mergeCell ref="H5:L5"/>
    <mergeCell ref="M5:Q5"/>
    <mergeCell ref="R5:V5"/>
    <mergeCell ref="W5:AA5"/>
    <mergeCell ref="C6:C8"/>
    <mergeCell ref="G6:G8"/>
    <mergeCell ref="H6:H8"/>
    <mergeCell ref="L6:L8"/>
    <mergeCell ref="M6:M8"/>
    <mergeCell ref="Q6:Q8"/>
    <mergeCell ref="R6:R8"/>
    <mergeCell ref="V6:V8"/>
    <mergeCell ref="W6:W8"/>
    <mergeCell ref="AA6:AA8"/>
    <mergeCell ref="AW5:AW8"/>
    <mergeCell ref="AX5:AX8"/>
    <mergeCell ref="AY5:AY8"/>
    <mergeCell ref="AN5:AN8"/>
    <mergeCell ref="AO5:AO8"/>
    <mergeCell ref="AP5:AP8"/>
    <mergeCell ref="AQ5:AQ8"/>
    <mergeCell ref="AR5:AR8"/>
    <mergeCell ref="AS5:AS8"/>
    <mergeCell ref="AT5:AT8"/>
    <mergeCell ref="AU5:AU8"/>
    <mergeCell ref="AV5:AV8"/>
    <mergeCell ref="AB5:AF5"/>
    <mergeCell ref="AI5:AI8"/>
    <mergeCell ref="AJ5:AJ8"/>
    <mergeCell ref="AK5:AK8"/>
    <mergeCell ref="AL5:AL8"/>
    <mergeCell ref="AM5:AM8"/>
    <mergeCell ref="AB6:AB8"/>
    <mergeCell ref="AF6:AF8"/>
    <mergeCell ref="B9:B12"/>
    <mergeCell ref="C9:G9"/>
    <mergeCell ref="H9:L9"/>
    <mergeCell ref="M9:Q9"/>
    <mergeCell ref="R9:V9"/>
    <mergeCell ref="W9:AA9"/>
    <mergeCell ref="C10:C12"/>
    <mergeCell ref="G10:G12"/>
    <mergeCell ref="H10:H12"/>
    <mergeCell ref="L10:L12"/>
    <mergeCell ref="M10:M12"/>
    <mergeCell ref="Q10:Q12"/>
    <mergeCell ref="R10:R12"/>
    <mergeCell ref="V10:V12"/>
    <mergeCell ref="W10:W12"/>
    <mergeCell ref="AA10:AA12"/>
    <mergeCell ref="AW9:AW12"/>
    <mergeCell ref="AX9:AX12"/>
    <mergeCell ref="AY9:AY12"/>
    <mergeCell ref="AN9:AN12"/>
    <mergeCell ref="AO9:AO12"/>
    <mergeCell ref="AP9:AP12"/>
    <mergeCell ref="AQ9:AQ12"/>
    <mergeCell ref="AR9:AR12"/>
    <mergeCell ref="AS9:AS12"/>
    <mergeCell ref="AT9:AT12"/>
    <mergeCell ref="AU9:AU12"/>
    <mergeCell ref="AV9:AV12"/>
    <mergeCell ref="AB9:AF9"/>
    <mergeCell ref="AI9:AI12"/>
    <mergeCell ref="AJ9:AJ12"/>
    <mergeCell ref="AK9:AK12"/>
    <mergeCell ref="AL9:AL12"/>
    <mergeCell ref="AM9:AM12"/>
    <mergeCell ref="AB10:AB12"/>
    <mergeCell ref="AF10:AF12"/>
    <mergeCell ref="B13:B16"/>
    <mergeCell ref="C13:G13"/>
    <mergeCell ref="H13:L13"/>
    <mergeCell ref="M13:Q13"/>
    <mergeCell ref="R13:V13"/>
    <mergeCell ref="W13:AA13"/>
    <mergeCell ref="C14:C16"/>
    <mergeCell ref="G14:G16"/>
    <mergeCell ref="H14:H16"/>
    <mergeCell ref="L14:L16"/>
    <mergeCell ref="M14:M16"/>
    <mergeCell ref="Q14:Q16"/>
    <mergeCell ref="R14:R16"/>
    <mergeCell ref="V14:V16"/>
    <mergeCell ref="W14:W16"/>
    <mergeCell ref="AA14:AA16"/>
    <mergeCell ref="AW13:AW16"/>
    <mergeCell ref="AX13:AX16"/>
    <mergeCell ref="AY13:AY16"/>
    <mergeCell ref="AN13:AN16"/>
    <mergeCell ref="AO13:AO16"/>
    <mergeCell ref="AP13:AP16"/>
    <mergeCell ref="AQ13:AQ16"/>
    <mergeCell ref="AR13:AR16"/>
    <mergeCell ref="AS13:AS16"/>
    <mergeCell ref="AT13:AT16"/>
    <mergeCell ref="AU13:AU16"/>
    <mergeCell ref="AV13:AV16"/>
    <mergeCell ref="AB13:AF13"/>
    <mergeCell ref="AI13:AI16"/>
    <mergeCell ref="AJ13:AJ16"/>
    <mergeCell ref="AK13:AK16"/>
    <mergeCell ref="AL13:AL16"/>
    <mergeCell ref="AM13:AM16"/>
    <mergeCell ref="AB14:AB16"/>
    <mergeCell ref="AF14:AF16"/>
    <mergeCell ref="B17:B20"/>
    <mergeCell ref="C17:G17"/>
    <mergeCell ref="H17:L17"/>
    <mergeCell ref="M17:Q17"/>
    <mergeCell ref="R17:V17"/>
    <mergeCell ref="W17:AA17"/>
    <mergeCell ref="C18:C20"/>
    <mergeCell ref="G18:G20"/>
    <mergeCell ref="H18:H20"/>
    <mergeCell ref="L18:L20"/>
    <mergeCell ref="M18:M20"/>
    <mergeCell ref="Q18:Q20"/>
    <mergeCell ref="R18:R20"/>
    <mergeCell ref="V18:V20"/>
    <mergeCell ref="W18:W20"/>
    <mergeCell ref="AA18:AA20"/>
    <mergeCell ref="AW17:AW20"/>
    <mergeCell ref="AX17:AX20"/>
    <mergeCell ref="AY17:AY20"/>
    <mergeCell ref="AN17:AN20"/>
    <mergeCell ref="AO17:AO20"/>
    <mergeCell ref="AP17:AP20"/>
    <mergeCell ref="AQ17:AQ20"/>
    <mergeCell ref="AR17:AR20"/>
    <mergeCell ref="AS17:AS20"/>
    <mergeCell ref="AT17:AT20"/>
    <mergeCell ref="AU17:AU20"/>
    <mergeCell ref="AV17:AV20"/>
    <mergeCell ref="AB17:AF17"/>
    <mergeCell ref="AI17:AI20"/>
    <mergeCell ref="AJ17:AJ20"/>
    <mergeCell ref="AK17:AK20"/>
    <mergeCell ref="AL17:AL20"/>
    <mergeCell ref="AM17:AM20"/>
    <mergeCell ref="AB18:AB20"/>
    <mergeCell ref="AF18:AF20"/>
    <mergeCell ref="B21:B24"/>
    <mergeCell ref="C21:G21"/>
    <mergeCell ref="H21:L21"/>
    <mergeCell ref="M21:Q21"/>
    <mergeCell ref="R21:V21"/>
    <mergeCell ref="W21:AA21"/>
    <mergeCell ref="C22:C24"/>
    <mergeCell ref="G22:G24"/>
    <mergeCell ref="H22:H24"/>
    <mergeCell ref="L22:L24"/>
    <mergeCell ref="M22:M24"/>
    <mergeCell ref="Q22:Q24"/>
    <mergeCell ref="R22:R24"/>
    <mergeCell ref="V22:V24"/>
    <mergeCell ref="W22:W24"/>
    <mergeCell ref="AA22:AA24"/>
    <mergeCell ref="AW21:AW24"/>
    <mergeCell ref="AX21:AX24"/>
    <mergeCell ref="AY21:AY24"/>
    <mergeCell ref="AN21:AN24"/>
    <mergeCell ref="AO21:AO24"/>
    <mergeCell ref="AP21:AP24"/>
    <mergeCell ref="AQ21:AQ24"/>
    <mergeCell ref="AR21:AR24"/>
    <mergeCell ref="AS21:AS24"/>
    <mergeCell ref="AT21:AT24"/>
    <mergeCell ref="AU21:AU24"/>
    <mergeCell ref="AV21:AV24"/>
    <mergeCell ref="AB21:AF21"/>
    <mergeCell ref="AI21:AI24"/>
    <mergeCell ref="AJ21:AJ24"/>
    <mergeCell ref="AK21:AK24"/>
    <mergeCell ref="AL21:AL24"/>
    <mergeCell ref="AM21:AM24"/>
    <mergeCell ref="AB22:AB24"/>
    <mergeCell ref="AF22:AF24"/>
    <mergeCell ref="B25:B28"/>
    <mergeCell ref="C25:G25"/>
    <mergeCell ref="H25:L25"/>
    <mergeCell ref="M25:Q25"/>
    <mergeCell ref="R25:V25"/>
    <mergeCell ref="W25:AA25"/>
    <mergeCell ref="C26:C28"/>
    <mergeCell ref="G26:G28"/>
    <mergeCell ref="H26:H28"/>
    <mergeCell ref="L26:L28"/>
    <mergeCell ref="M26:M28"/>
    <mergeCell ref="Q26:Q28"/>
    <mergeCell ref="R26:R28"/>
    <mergeCell ref="V26:V28"/>
    <mergeCell ref="W26:W28"/>
    <mergeCell ref="AA26:AA28"/>
    <mergeCell ref="AX25:AX28"/>
    <mergeCell ref="AY25:AY28"/>
    <mergeCell ref="AN25:AN28"/>
    <mergeCell ref="AO25:AO28"/>
    <mergeCell ref="AP25:AP28"/>
    <mergeCell ref="AQ25:AQ28"/>
    <mergeCell ref="AR25:AR28"/>
    <mergeCell ref="AS25:AS28"/>
    <mergeCell ref="AT25:AT28"/>
    <mergeCell ref="AU25:AU28"/>
    <mergeCell ref="AV25:AV28"/>
    <mergeCell ref="AB25:AF25"/>
    <mergeCell ref="AI25:AI28"/>
    <mergeCell ref="AJ25:AJ28"/>
    <mergeCell ref="AK25:AK28"/>
    <mergeCell ref="AL25:AL28"/>
    <mergeCell ref="AM25:AM28"/>
    <mergeCell ref="AB26:AB28"/>
    <mergeCell ref="AF26:AF28"/>
    <mergeCell ref="AW25:AW2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AY168"/>
  <sheetViews>
    <sheetView zoomScale="70" zoomScaleNormal="70" zoomScalePageLayoutView="0" workbookViewId="0" topLeftCell="A1">
      <selection activeCell="B3" sqref="B3:B4"/>
    </sheetView>
  </sheetViews>
  <sheetFormatPr defaultColWidth="9.140625" defaultRowHeight="15"/>
  <cols>
    <col min="1" max="1" width="1.57421875" style="8" customWidth="1"/>
    <col min="2" max="2" width="15.57421875" style="8" customWidth="1"/>
    <col min="3" max="33" width="3.8515625" style="8" customWidth="1"/>
    <col min="34" max="34" width="3.7109375" style="8" customWidth="1"/>
    <col min="35" max="35" width="15.57421875" style="8" customWidth="1"/>
    <col min="36" max="37" width="5.57421875" style="8" customWidth="1"/>
    <col min="38" max="39" width="8.57421875" style="8" customWidth="1"/>
    <col min="40" max="41" width="5.57421875" style="8" customWidth="1"/>
    <col min="42" max="43" width="8.57421875" style="8" customWidth="1"/>
    <col min="44" max="45" width="5.57421875" style="8" customWidth="1"/>
    <col min="46" max="46" width="9.57421875" style="8" customWidth="1"/>
    <col min="47" max="49" width="8.57421875" style="8" customWidth="1"/>
    <col min="50" max="50" width="15.7109375" style="8" customWidth="1"/>
    <col min="51" max="51" width="9.57421875" style="8" customWidth="1"/>
    <col min="52" max="16384" width="9.00390625" style="8" customWidth="1"/>
  </cols>
  <sheetData>
    <row r="1" spans="2:51" ht="24.75" customHeight="1">
      <c r="B1" s="228" t="s">
        <v>26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I1" s="229" t="str">
        <f>B1</f>
        <v>トリム３０歳</v>
      </c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</row>
    <row r="2" spans="2:51" ht="24.75" customHeight="1" thickBot="1">
      <c r="B2" s="230" t="s">
        <v>57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9"/>
      <c r="AH2" s="10"/>
      <c r="AI2" s="231" t="str">
        <f>B2</f>
        <v>Ｄコート    Ｄグループ</v>
      </c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</row>
    <row r="3" spans="2:51" ht="24.75" customHeight="1">
      <c r="B3" s="232"/>
      <c r="C3" s="234" t="str">
        <f>'[1]ﾄﾘﾑ30'!$D$92</f>
        <v>カメ</v>
      </c>
      <c r="D3" s="235"/>
      <c r="E3" s="235"/>
      <c r="F3" s="235"/>
      <c r="G3" s="236"/>
      <c r="H3" s="240" t="str">
        <f>'[1]ﾄﾘﾑ30'!$D$93</f>
        <v>排球倶楽部 舞</v>
      </c>
      <c r="I3" s="235"/>
      <c r="J3" s="235"/>
      <c r="K3" s="235"/>
      <c r="L3" s="236"/>
      <c r="M3" s="240" t="str">
        <f>'[1]ﾄﾘﾑ30'!$D$94</f>
        <v>イーリス</v>
      </c>
      <c r="N3" s="235"/>
      <c r="O3" s="235"/>
      <c r="P3" s="235"/>
      <c r="Q3" s="236"/>
      <c r="R3" s="240" t="str">
        <f>'[1]ﾄﾘﾑ30'!$G$94</f>
        <v>MAX V</v>
      </c>
      <c r="S3" s="235"/>
      <c r="T3" s="235"/>
      <c r="U3" s="235"/>
      <c r="V3" s="236"/>
      <c r="W3" s="240" t="str">
        <f>'[1]ﾄﾘﾑ30'!$G$93</f>
        <v>IGEL(イーゲル）</v>
      </c>
      <c r="X3" s="235"/>
      <c r="Y3" s="235"/>
      <c r="Z3" s="235"/>
      <c r="AA3" s="236"/>
      <c r="AB3" s="240" t="str">
        <f>'[1]ﾄﾘﾑ30'!$G$92</f>
        <v>スティング</v>
      </c>
      <c r="AC3" s="235"/>
      <c r="AD3" s="235"/>
      <c r="AE3" s="235"/>
      <c r="AF3" s="253"/>
      <c r="AG3" s="11"/>
      <c r="AH3" s="11"/>
      <c r="AI3" s="232"/>
      <c r="AJ3" s="255" t="s">
        <v>28</v>
      </c>
      <c r="AK3" s="243"/>
      <c r="AL3" s="244"/>
      <c r="AM3" s="245" t="s">
        <v>29</v>
      </c>
      <c r="AN3" s="242" t="s">
        <v>58</v>
      </c>
      <c r="AO3" s="243"/>
      <c r="AP3" s="244"/>
      <c r="AQ3" s="245" t="s">
        <v>29</v>
      </c>
      <c r="AR3" s="242" t="s">
        <v>31</v>
      </c>
      <c r="AS3" s="243"/>
      <c r="AT3" s="244"/>
      <c r="AU3" s="245" t="s">
        <v>32</v>
      </c>
      <c r="AV3" s="247" t="s">
        <v>59</v>
      </c>
      <c r="AW3" s="247" t="s">
        <v>60</v>
      </c>
      <c r="AX3" s="249" t="s">
        <v>35</v>
      </c>
      <c r="AY3" s="251" t="s">
        <v>36</v>
      </c>
    </row>
    <row r="4" spans="2:51" ht="24.75" customHeight="1" thickBot="1">
      <c r="B4" s="233"/>
      <c r="C4" s="237"/>
      <c r="D4" s="238"/>
      <c r="E4" s="238"/>
      <c r="F4" s="238"/>
      <c r="G4" s="239"/>
      <c r="H4" s="241"/>
      <c r="I4" s="238"/>
      <c r="J4" s="238"/>
      <c r="K4" s="238"/>
      <c r="L4" s="239"/>
      <c r="M4" s="241"/>
      <c r="N4" s="238"/>
      <c r="O4" s="238"/>
      <c r="P4" s="238"/>
      <c r="Q4" s="239"/>
      <c r="R4" s="241"/>
      <c r="S4" s="238"/>
      <c r="T4" s="238"/>
      <c r="U4" s="238"/>
      <c r="V4" s="239"/>
      <c r="W4" s="241"/>
      <c r="X4" s="238"/>
      <c r="Y4" s="238"/>
      <c r="Z4" s="238"/>
      <c r="AA4" s="239"/>
      <c r="AB4" s="241"/>
      <c r="AC4" s="238"/>
      <c r="AD4" s="238"/>
      <c r="AE4" s="238"/>
      <c r="AF4" s="254"/>
      <c r="AG4" s="11"/>
      <c r="AH4" s="11"/>
      <c r="AI4" s="233"/>
      <c r="AJ4" s="12" t="s">
        <v>37</v>
      </c>
      <c r="AK4" s="13" t="s">
        <v>38</v>
      </c>
      <c r="AL4" s="13" t="s">
        <v>39</v>
      </c>
      <c r="AM4" s="246"/>
      <c r="AN4" s="12" t="s">
        <v>37</v>
      </c>
      <c r="AO4" s="13" t="s">
        <v>38</v>
      </c>
      <c r="AP4" s="13" t="s">
        <v>39</v>
      </c>
      <c r="AQ4" s="246"/>
      <c r="AR4" s="12" t="s">
        <v>37</v>
      </c>
      <c r="AS4" s="13" t="s">
        <v>38</v>
      </c>
      <c r="AT4" s="13" t="s">
        <v>39</v>
      </c>
      <c r="AU4" s="246"/>
      <c r="AV4" s="248"/>
      <c r="AW4" s="248"/>
      <c r="AX4" s="250"/>
      <c r="AY4" s="252"/>
    </row>
    <row r="5" spans="2:51" ht="21.75" customHeight="1">
      <c r="B5" s="212" t="str">
        <f>C3</f>
        <v>カメ</v>
      </c>
      <c r="C5" s="218"/>
      <c r="D5" s="219"/>
      <c r="E5" s="219"/>
      <c r="F5" s="219"/>
      <c r="G5" s="220"/>
      <c r="H5" s="209">
        <v>10</v>
      </c>
      <c r="I5" s="210"/>
      <c r="J5" s="210"/>
      <c r="K5" s="210"/>
      <c r="L5" s="221"/>
      <c r="M5" s="209">
        <v>7</v>
      </c>
      <c r="N5" s="210"/>
      <c r="O5" s="210"/>
      <c r="P5" s="210"/>
      <c r="Q5" s="221"/>
      <c r="R5" s="222">
        <v>0</v>
      </c>
      <c r="S5" s="223"/>
      <c r="T5" s="223"/>
      <c r="U5" s="223"/>
      <c r="V5" s="224"/>
      <c r="W5" s="209">
        <v>4</v>
      </c>
      <c r="X5" s="210"/>
      <c r="Y5" s="210"/>
      <c r="Z5" s="210"/>
      <c r="AA5" s="221"/>
      <c r="AB5" s="209">
        <v>1</v>
      </c>
      <c r="AC5" s="210"/>
      <c r="AD5" s="210"/>
      <c r="AE5" s="210"/>
      <c r="AF5" s="211"/>
      <c r="AG5" s="14"/>
      <c r="AH5" s="14"/>
      <c r="AI5" s="212" t="str">
        <f>B5</f>
        <v>カメ</v>
      </c>
      <c r="AJ5" s="213">
        <f>IF(C6&gt;G6,1,0)+IF(H6&gt;L6,1,0)+IF(M6&gt;Q6,1,0)+IF(R6&gt;V6,1,0)+IF(W6&gt;AA6,1,0)+IF(AB6&gt;AF6,1,0)</f>
        <v>1</v>
      </c>
      <c r="AK5" s="214">
        <f>IF(G6&gt;C6,1,0)+IF(L6&gt;H6,1,0)+IF(Q6&gt;M6,1,0)+IF(V6&gt;R6,1,0)+IF(AA6&gt;W6,1,0)+IF(AF6&gt;AB6,1,0)</f>
        <v>3</v>
      </c>
      <c r="AL5" s="215">
        <f>SUM(AJ5/(AJ5+AK5))</f>
        <v>0.25</v>
      </c>
      <c r="AM5" s="214">
        <f>RANK(AL5,$AL$5:$AL$28,0)</f>
        <v>4</v>
      </c>
      <c r="AN5" s="214">
        <f>SUM(C6+H6+M6+R6+W6+AB6)</f>
        <v>3</v>
      </c>
      <c r="AO5" s="214">
        <f>SUM(G6+L6+Q6+V6+AA6+AF6)</f>
        <v>7</v>
      </c>
      <c r="AP5" s="215">
        <f>SUM(AN5/(AN5+AO5))</f>
        <v>0.3</v>
      </c>
      <c r="AQ5" s="214">
        <f>RANK(AP5,$AP$5:$AP$28,0)</f>
        <v>4</v>
      </c>
      <c r="AR5" s="214">
        <f>SUM(D6+D7+D8+I6+I7+I8+N6+N7+N8+S6+S7+S8+X6+X7+X8+AC6+AC7+AC8)</f>
        <v>117</v>
      </c>
      <c r="AS5" s="214">
        <f>SUM(F6+F7+F8+K6+K7+K8+P6+P7+P8+U6+U7+U8+Z6+Z7+Z8+AE6+AE7+AE8)</f>
        <v>139</v>
      </c>
      <c r="AT5" s="215">
        <f>SUM(AR5/(AR5+AS5))</f>
        <v>0.45703125</v>
      </c>
      <c r="AU5" s="214">
        <f>RANK(AT5,$AT$5:$AT$28,0)</f>
        <v>5</v>
      </c>
      <c r="AV5" s="215">
        <f>RANK(AL5,$AL$5:$AL$28,1)+AP5</f>
        <v>2.3</v>
      </c>
      <c r="AW5" s="215">
        <f>RANK(AV5,$AV$5:$AV$28,1)+AT5</f>
        <v>3.45703125</v>
      </c>
      <c r="AX5" s="216" t="str">
        <f>$AI$5</f>
        <v>カメ</v>
      </c>
      <c r="AY5" s="217">
        <f>RANK(AW5,$AW$5:$AW$28)</f>
        <v>4</v>
      </c>
    </row>
    <row r="6" spans="2:51" ht="21.75" customHeight="1">
      <c r="B6" s="141"/>
      <c r="C6" s="225">
        <f>IF(D6&gt;F6,1,0)+IF(D7&gt;F7,1,0)+IF(D8&gt;F8,1,0)</f>
        <v>0</v>
      </c>
      <c r="D6" s="15"/>
      <c r="E6" s="16" t="s">
        <v>40</v>
      </c>
      <c r="F6" s="15"/>
      <c r="G6" s="152">
        <f>IF(F6&gt;D6,1,0)+IF(F7&gt;D7,1,0)+IF(F8&gt;D8,1,0)</f>
        <v>0</v>
      </c>
      <c r="H6" s="194">
        <f>IF(I6&gt;K6,1,0)+IF(I7&gt;K7,1,0)+IF(I8&gt;K8,1,0)</f>
        <v>2</v>
      </c>
      <c r="I6" s="17">
        <v>15</v>
      </c>
      <c r="J6" s="18" t="s">
        <v>40</v>
      </c>
      <c r="K6" s="17">
        <v>12</v>
      </c>
      <c r="L6" s="194">
        <f>IF(K6&gt;I6,1,0)+IF(K7&gt;I7,1,0)+IF(K8&gt;I8,1,0)</f>
        <v>1</v>
      </c>
      <c r="M6" s="194">
        <f>IF(N6&gt;P6,1,0)+IF(N7&gt;P7,1,0)+IF(N8&gt;P8,1,0)</f>
        <v>1</v>
      </c>
      <c r="N6" s="17">
        <v>15</v>
      </c>
      <c r="O6" s="18" t="s">
        <v>40</v>
      </c>
      <c r="P6" s="17">
        <v>9</v>
      </c>
      <c r="Q6" s="194">
        <f>IF(P6&gt;N6,1,0)+IF(P7&gt;N7,1,0)+IF(P8&gt;N8,1,0)</f>
        <v>2</v>
      </c>
      <c r="R6" s="171">
        <f>IF(S6&gt;U6,1,0)+IF(S7&gt;U7,1,0)+IF(S8&gt;U8,1,0)</f>
        <v>0</v>
      </c>
      <c r="S6" s="19"/>
      <c r="T6" s="20" t="s">
        <v>40</v>
      </c>
      <c r="U6" s="19"/>
      <c r="V6" s="171">
        <f>IF(U6&gt;S6,1,0)+IF(U7&gt;S7,1,0)+IF(U8&gt;S8,1,0)</f>
        <v>0</v>
      </c>
      <c r="W6" s="194">
        <f>IF(X6&gt;Z6,1,0)+IF(X7&gt;Z7,1,0)+IF(X8&gt;Z8,1,0)</f>
        <v>0</v>
      </c>
      <c r="X6" s="17">
        <v>7</v>
      </c>
      <c r="Y6" s="18" t="s">
        <v>40</v>
      </c>
      <c r="Z6" s="17">
        <v>15</v>
      </c>
      <c r="AA6" s="194">
        <f>IF(Z6&gt;X6,1,0)+IF(Z7&gt;X7,1,0)+IF(Z8&gt;X8,1,0)</f>
        <v>2</v>
      </c>
      <c r="AB6" s="194">
        <f>IF(AC6&gt;AE6,1,0)+IF(AC7&gt;AE7,1,0)+IF(AC8&gt;AE8,1,0)</f>
        <v>0</v>
      </c>
      <c r="AC6" s="17">
        <v>5</v>
      </c>
      <c r="AD6" s="18" t="s">
        <v>40</v>
      </c>
      <c r="AE6" s="17">
        <v>15</v>
      </c>
      <c r="AF6" s="197">
        <f>IF(AE6&gt;AC6,1,0)+IF(AE7&gt;AC7,1,0)+IF(AE8&gt;AC8,1,0)</f>
        <v>2</v>
      </c>
      <c r="AG6" s="21"/>
      <c r="AH6" s="21"/>
      <c r="AI6" s="141"/>
      <c r="AJ6" s="144"/>
      <c r="AK6" s="147"/>
      <c r="AL6" s="150"/>
      <c r="AM6" s="147"/>
      <c r="AN6" s="147"/>
      <c r="AO6" s="147"/>
      <c r="AP6" s="150"/>
      <c r="AQ6" s="147"/>
      <c r="AR6" s="147"/>
      <c r="AS6" s="147"/>
      <c r="AT6" s="150"/>
      <c r="AU6" s="147"/>
      <c r="AV6" s="150"/>
      <c r="AW6" s="150"/>
      <c r="AX6" s="159"/>
      <c r="AY6" s="162"/>
    </row>
    <row r="7" spans="2:51" ht="21.75" customHeight="1">
      <c r="B7" s="141"/>
      <c r="C7" s="226"/>
      <c r="D7" s="15"/>
      <c r="E7" s="16" t="s">
        <v>40</v>
      </c>
      <c r="F7" s="15"/>
      <c r="G7" s="153"/>
      <c r="H7" s="195"/>
      <c r="I7" s="17">
        <v>13</v>
      </c>
      <c r="J7" s="18" t="s">
        <v>40</v>
      </c>
      <c r="K7" s="17">
        <v>15</v>
      </c>
      <c r="L7" s="195"/>
      <c r="M7" s="195"/>
      <c r="N7" s="17">
        <v>13</v>
      </c>
      <c r="O7" s="18" t="s">
        <v>40</v>
      </c>
      <c r="P7" s="17">
        <v>15</v>
      </c>
      <c r="Q7" s="195"/>
      <c r="R7" s="172"/>
      <c r="S7" s="19"/>
      <c r="T7" s="20" t="s">
        <v>40</v>
      </c>
      <c r="U7" s="19"/>
      <c r="V7" s="172"/>
      <c r="W7" s="195"/>
      <c r="X7" s="17">
        <v>12</v>
      </c>
      <c r="Y7" s="18" t="s">
        <v>40</v>
      </c>
      <c r="Z7" s="17">
        <v>15</v>
      </c>
      <c r="AA7" s="195"/>
      <c r="AB7" s="195"/>
      <c r="AC7" s="17">
        <v>13</v>
      </c>
      <c r="AD7" s="18" t="s">
        <v>40</v>
      </c>
      <c r="AE7" s="17">
        <v>15</v>
      </c>
      <c r="AF7" s="198"/>
      <c r="AG7" s="21"/>
      <c r="AH7" s="21"/>
      <c r="AI7" s="141"/>
      <c r="AJ7" s="144"/>
      <c r="AK7" s="147"/>
      <c r="AL7" s="150"/>
      <c r="AM7" s="147"/>
      <c r="AN7" s="147"/>
      <c r="AO7" s="147"/>
      <c r="AP7" s="150"/>
      <c r="AQ7" s="147"/>
      <c r="AR7" s="147"/>
      <c r="AS7" s="147"/>
      <c r="AT7" s="150"/>
      <c r="AU7" s="147"/>
      <c r="AV7" s="150"/>
      <c r="AW7" s="150"/>
      <c r="AX7" s="159"/>
      <c r="AY7" s="162"/>
    </row>
    <row r="8" spans="2:51" ht="21.75" customHeight="1">
      <c r="B8" s="167"/>
      <c r="C8" s="227"/>
      <c r="D8" s="15"/>
      <c r="E8" s="16" t="s">
        <v>40</v>
      </c>
      <c r="F8" s="15"/>
      <c r="G8" s="203"/>
      <c r="H8" s="196"/>
      <c r="I8" s="17">
        <v>15</v>
      </c>
      <c r="J8" s="18" t="s">
        <v>40</v>
      </c>
      <c r="K8" s="17">
        <v>13</v>
      </c>
      <c r="L8" s="196"/>
      <c r="M8" s="196"/>
      <c r="N8" s="17">
        <v>9</v>
      </c>
      <c r="O8" s="18" t="s">
        <v>40</v>
      </c>
      <c r="P8" s="17">
        <v>15</v>
      </c>
      <c r="Q8" s="196"/>
      <c r="R8" s="173"/>
      <c r="S8" s="19"/>
      <c r="T8" s="20" t="s">
        <v>40</v>
      </c>
      <c r="U8" s="19"/>
      <c r="V8" s="173"/>
      <c r="W8" s="196"/>
      <c r="X8" s="17"/>
      <c r="Y8" s="18" t="s">
        <v>40</v>
      </c>
      <c r="Z8" s="17"/>
      <c r="AA8" s="196"/>
      <c r="AB8" s="196"/>
      <c r="AC8" s="17"/>
      <c r="AD8" s="18" t="s">
        <v>40</v>
      </c>
      <c r="AE8" s="17"/>
      <c r="AF8" s="199"/>
      <c r="AG8" s="21"/>
      <c r="AH8" s="21"/>
      <c r="AI8" s="167"/>
      <c r="AJ8" s="168"/>
      <c r="AK8" s="169"/>
      <c r="AL8" s="170"/>
      <c r="AM8" s="169"/>
      <c r="AN8" s="169"/>
      <c r="AO8" s="169"/>
      <c r="AP8" s="170"/>
      <c r="AQ8" s="169"/>
      <c r="AR8" s="169"/>
      <c r="AS8" s="169"/>
      <c r="AT8" s="170"/>
      <c r="AU8" s="169"/>
      <c r="AV8" s="170"/>
      <c r="AW8" s="170"/>
      <c r="AX8" s="189"/>
      <c r="AY8" s="190"/>
    </row>
    <row r="9" spans="2:51" ht="21.75" customHeight="1">
      <c r="B9" s="140" t="str">
        <f>H3</f>
        <v>排球倶楽部 舞</v>
      </c>
      <c r="C9" s="177">
        <f>H5</f>
        <v>10</v>
      </c>
      <c r="D9" s="178"/>
      <c r="E9" s="178"/>
      <c r="F9" s="178"/>
      <c r="G9" s="179"/>
      <c r="H9" s="137"/>
      <c r="I9" s="138"/>
      <c r="J9" s="138"/>
      <c r="K9" s="138"/>
      <c r="L9" s="200"/>
      <c r="M9" s="164">
        <v>0</v>
      </c>
      <c r="N9" s="165"/>
      <c r="O9" s="165"/>
      <c r="P9" s="165"/>
      <c r="Q9" s="181"/>
      <c r="R9" s="191">
        <v>6</v>
      </c>
      <c r="S9" s="192"/>
      <c r="T9" s="192"/>
      <c r="U9" s="192"/>
      <c r="V9" s="205"/>
      <c r="W9" s="191">
        <v>2</v>
      </c>
      <c r="X9" s="192"/>
      <c r="Y9" s="192"/>
      <c r="Z9" s="192"/>
      <c r="AA9" s="205"/>
      <c r="AB9" s="191">
        <v>8</v>
      </c>
      <c r="AC9" s="192"/>
      <c r="AD9" s="192"/>
      <c r="AE9" s="192"/>
      <c r="AF9" s="193"/>
      <c r="AG9" s="14"/>
      <c r="AH9" s="14"/>
      <c r="AI9" s="140" t="str">
        <f>B9</f>
        <v>排球倶楽部 舞</v>
      </c>
      <c r="AJ9" s="143">
        <f>IF(C10&gt;G10,1,0)+IF(H10&gt;L10,1,0)+IF(M10&gt;Q10,1,0)+IF(R10&gt;V10,1,0)+IF(W10&gt;AA10,1,0)+IF(AB10&gt;AF10,1,0)</f>
        <v>0</v>
      </c>
      <c r="AK9" s="146">
        <f>IF(G10&gt;C10,1,0)+IF(L10&gt;H10,1,0)+IF(Q10&gt;M10,1,0)+IF(V10&gt;R10,1,0)+IF(AA10&gt;W10,1,0)+IF(AF10&gt;AB10,1,0)</f>
        <v>4</v>
      </c>
      <c r="AL9" s="149">
        <f>SUM(AJ9/(AJ9+AK9))</f>
        <v>0</v>
      </c>
      <c r="AM9" s="146">
        <f>RANK(AL9,$AL$5:$AL$28,0)</f>
        <v>6</v>
      </c>
      <c r="AN9" s="146">
        <f>SUM(C10+H10+M10+R10+W10+AB10)</f>
        <v>3</v>
      </c>
      <c r="AO9" s="146">
        <f>SUM(G10+L10+Q10+V10+AA10+AF10)</f>
        <v>8</v>
      </c>
      <c r="AP9" s="149">
        <f>SUM(AN9/(AN9+AO9))</f>
        <v>0.2727272727272727</v>
      </c>
      <c r="AQ9" s="146">
        <f>RANK(AP9,$AP$5:$AP$28,0)</f>
        <v>5</v>
      </c>
      <c r="AR9" s="146">
        <f>SUM(D10+D11+D12+I10+I11+I12+N10+N11+N12+S10+S11+S12+X10+X11+X12+AC10+AC11+AC12)</f>
        <v>138</v>
      </c>
      <c r="AS9" s="146">
        <f>SUM(F10+F11+F12+K10+K11+K12+P10+P11+P12+U10+U11+U12+Z10+Z11+Z12+AE10+AE11+AE12)</f>
        <v>158</v>
      </c>
      <c r="AT9" s="149">
        <f>SUM(AR9/(AR9+AS9))</f>
        <v>0.46621621621621623</v>
      </c>
      <c r="AU9" s="146">
        <f>RANK(AT9,$AT$5:$AT$28,0)</f>
        <v>4</v>
      </c>
      <c r="AV9" s="149">
        <f>RANK(AL9,$AL$5:$AL$28,1)+AP9</f>
        <v>1.2727272727272727</v>
      </c>
      <c r="AW9" s="149">
        <f>RANK(AV9,$AV$5:$AV$28,1)+AT9</f>
        <v>1.4662162162162162</v>
      </c>
      <c r="AX9" s="158" t="str">
        <f>$AI$9</f>
        <v>排球倶楽部 舞</v>
      </c>
      <c r="AY9" s="161">
        <f>RANK(AW9,$AW$5:$AW$28)</f>
        <v>6</v>
      </c>
    </row>
    <row r="10" spans="2:51" ht="21.75" customHeight="1">
      <c r="B10" s="141"/>
      <c r="C10" s="182">
        <f>IF(D10&gt;F10,1,0)+IF(D11&gt;F11,1,0)+IF(D12&gt;F12,1,0)</f>
        <v>1</v>
      </c>
      <c r="D10" s="22">
        <f>K6</f>
        <v>12</v>
      </c>
      <c r="E10" s="18" t="s">
        <v>40</v>
      </c>
      <c r="F10" s="22">
        <f>I6</f>
        <v>15</v>
      </c>
      <c r="G10" s="185">
        <f>IF(F10&gt;D10,1,0)+IF(F11&gt;D11,1,0)+IF(F12&gt;D12,1,0)</f>
        <v>2</v>
      </c>
      <c r="H10" s="152">
        <f>IF(I10&gt;K10,1,0)+IF(I11&gt;K11,1,0)+IF(I12&gt;K12,1,0)</f>
        <v>0</v>
      </c>
      <c r="I10" s="15"/>
      <c r="J10" s="16" t="s">
        <v>40</v>
      </c>
      <c r="K10" s="15"/>
      <c r="L10" s="152">
        <f>IF(K10&gt;I10,1,0)+IF(K11&gt;I11,1,0)+IF(K12&gt;I12,1,0)</f>
        <v>0</v>
      </c>
      <c r="M10" s="171">
        <f>IF(N10&gt;P10,1,0)+IF(N11&gt;P11,1,0)+IF(N12&gt;P12,1,0)</f>
        <v>0</v>
      </c>
      <c r="N10" s="19"/>
      <c r="O10" s="20" t="s">
        <v>40</v>
      </c>
      <c r="P10" s="19"/>
      <c r="Q10" s="171">
        <f>IF(P10&gt;N10,1,0)+IF(P11&gt;N11,1,0)+IF(P12&gt;N12,1,0)</f>
        <v>0</v>
      </c>
      <c r="R10" s="194">
        <f>IF(S10&gt;U10,1,0)+IF(S11&gt;U11,1,0)+IF(S12&gt;U12,1,0)</f>
        <v>1</v>
      </c>
      <c r="S10" s="17">
        <v>15</v>
      </c>
      <c r="T10" s="18" t="s">
        <v>40</v>
      </c>
      <c r="U10" s="17">
        <v>11</v>
      </c>
      <c r="V10" s="194">
        <f>IF(U10&gt;S10,1,0)+IF(U11&gt;S11,1,0)+IF(U12&gt;S12,1,0)</f>
        <v>2</v>
      </c>
      <c r="W10" s="194">
        <f>IF(X10&gt;Z10,1,0)+IF(X11&gt;Z11,1,0)+IF(X12&gt;Z12,1,0)</f>
        <v>0</v>
      </c>
      <c r="X10" s="17">
        <v>9</v>
      </c>
      <c r="Y10" s="18" t="s">
        <v>40</v>
      </c>
      <c r="Z10" s="17">
        <v>15</v>
      </c>
      <c r="AA10" s="194">
        <f>IF(Z10&gt;X10,1,0)+IF(Z11&gt;X11,1,0)+IF(Z12&gt;X12,1,0)</f>
        <v>2</v>
      </c>
      <c r="AB10" s="194">
        <f>IF(AC10&gt;AE10,1,0)+IF(AC11&gt;AE11,1,0)+IF(AC12&gt;AE12,1,0)</f>
        <v>1</v>
      </c>
      <c r="AC10" s="17">
        <v>15</v>
      </c>
      <c r="AD10" s="18" t="s">
        <v>40</v>
      </c>
      <c r="AE10" s="17">
        <v>12</v>
      </c>
      <c r="AF10" s="197">
        <f>IF(AE10&gt;AC10,1,0)+IF(AE11&gt;AC11,1,0)+IF(AE12&gt;AC12,1,0)</f>
        <v>2</v>
      </c>
      <c r="AG10" s="21"/>
      <c r="AH10" s="21"/>
      <c r="AI10" s="141"/>
      <c r="AJ10" s="144"/>
      <c r="AK10" s="147"/>
      <c r="AL10" s="150"/>
      <c r="AM10" s="147"/>
      <c r="AN10" s="147"/>
      <c r="AO10" s="147"/>
      <c r="AP10" s="150"/>
      <c r="AQ10" s="147"/>
      <c r="AR10" s="147"/>
      <c r="AS10" s="147"/>
      <c r="AT10" s="150"/>
      <c r="AU10" s="147"/>
      <c r="AV10" s="150"/>
      <c r="AW10" s="150"/>
      <c r="AX10" s="159"/>
      <c r="AY10" s="162"/>
    </row>
    <row r="11" spans="2:51" ht="21.75" customHeight="1">
      <c r="B11" s="141"/>
      <c r="C11" s="183"/>
      <c r="D11" s="22">
        <f>K7</f>
        <v>15</v>
      </c>
      <c r="E11" s="18" t="s">
        <v>40</v>
      </c>
      <c r="F11" s="22">
        <f>I7</f>
        <v>13</v>
      </c>
      <c r="G11" s="186"/>
      <c r="H11" s="153"/>
      <c r="I11" s="15"/>
      <c r="J11" s="16" t="s">
        <v>40</v>
      </c>
      <c r="K11" s="15"/>
      <c r="L11" s="153"/>
      <c r="M11" s="172"/>
      <c r="N11" s="19"/>
      <c r="O11" s="20" t="s">
        <v>40</v>
      </c>
      <c r="P11" s="19"/>
      <c r="Q11" s="172"/>
      <c r="R11" s="195"/>
      <c r="S11" s="17">
        <v>12</v>
      </c>
      <c r="T11" s="18" t="s">
        <v>40</v>
      </c>
      <c r="U11" s="17">
        <v>15</v>
      </c>
      <c r="V11" s="195"/>
      <c r="W11" s="195"/>
      <c r="X11" s="17">
        <v>12</v>
      </c>
      <c r="Y11" s="18" t="s">
        <v>40</v>
      </c>
      <c r="Z11" s="17">
        <v>15</v>
      </c>
      <c r="AA11" s="195"/>
      <c r="AB11" s="195"/>
      <c r="AC11" s="17">
        <v>7</v>
      </c>
      <c r="AD11" s="18" t="s">
        <v>40</v>
      </c>
      <c r="AE11" s="17">
        <v>15</v>
      </c>
      <c r="AF11" s="198"/>
      <c r="AG11" s="21"/>
      <c r="AH11" s="21"/>
      <c r="AI11" s="141"/>
      <c r="AJ11" s="144"/>
      <c r="AK11" s="147"/>
      <c r="AL11" s="150"/>
      <c r="AM11" s="147"/>
      <c r="AN11" s="147"/>
      <c r="AO11" s="147"/>
      <c r="AP11" s="150"/>
      <c r="AQ11" s="147"/>
      <c r="AR11" s="147"/>
      <c r="AS11" s="147"/>
      <c r="AT11" s="150"/>
      <c r="AU11" s="147"/>
      <c r="AV11" s="150"/>
      <c r="AW11" s="150"/>
      <c r="AX11" s="159"/>
      <c r="AY11" s="162"/>
    </row>
    <row r="12" spans="2:51" ht="21.75" customHeight="1">
      <c r="B12" s="167"/>
      <c r="C12" s="201"/>
      <c r="D12" s="22">
        <f>K8</f>
        <v>13</v>
      </c>
      <c r="E12" s="18" t="s">
        <v>40</v>
      </c>
      <c r="F12" s="22">
        <f>I8</f>
        <v>15</v>
      </c>
      <c r="G12" s="202"/>
      <c r="H12" s="203"/>
      <c r="I12" s="15"/>
      <c r="J12" s="16" t="s">
        <v>40</v>
      </c>
      <c r="K12" s="15"/>
      <c r="L12" s="203"/>
      <c r="M12" s="173"/>
      <c r="N12" s="19"/>
      <c r="O12" s="20" t="s">
        <v>40</v>
      </c>
      <c r="P12" s="19"/>
      <c r="Q12" s="173"/>
      <c r="R12" s="196"/>
      <c r="S12" s="17">
        <v>15</v>
      </c>
      <c r="T12" s="18" t="s">
        <v>40</v>
      </c>
      <c r="U12" s="17">
        <v>17</v>
      </c>
      <c r="V12" s="196"/>
      <c r="W12" s="196"/>
      <c r="X12" s="17"/>
      <c r="Y12" s="18" t="s">
        <v>40</v>
      </c>
      <c r="Z12" s="17"/>
      <c r="AA12" s="196"/>
      <c r="AB12" s="196"/>
      <c r="AC12" s="17">
        <v>13</v>
      </c>
      <c r="AD12" s="18" t="s">
        <v>40</v>
      </c>
      <c r="AE12" s="17">
        <v>15</v>
      </c>
      <c r="AF12" s="199"/>
      <c r="AG12" s="21"/>
      <c r="AH12" s="21"/>
      <c r="AI12" s="167"/>
      <c r="AJ12" s="168"/>
      <c r="AK12" s="169"/>
      <c r="AL12" s="170"/>
      <c r="AM12" s="169"/>
      <c r="AN12" s="169"/>
      <c r="AO12" s="169"/>
      <c r="AP12" s="170"/>
      <c r="AQ12" s="169"/>
      <c r="AR12" s="169"/>
      <c r="AS12" s="169"/>
      <c r="AT12" s="170"/>
      <c r="AU12" s="169"/>
      <c r="AV12" s="170"/>
      <c r="AW12" s="170"/>
      <c r="AX12" s="189"/>
      <c r="AY12" s="190"/>
    </row>
    <row r="13" spans="2:51" ht="21.75" customHeight="1">
      <c r="B13" s="140" t="str">
        <f>M3</f>
        <v>イーリス</v>
      </c>
      <c r="C13" s="177">
        <f>M5</f>
        <v>7</v>
      </c>
      <c r="D13" s="178"/>
      <c r="E13" s="178"/>
      <c r="F13" s="178"/>
      <c r="G13" s="179"/>
      <c r="H13" s="164">
        <f>M9</f>
        <v>0</v>
      </c>
      <c r="I13" s="165"/>
      <c r="J13" s="165"/>
      <c r="K13" s="165"/>
      <c r="L13" s="181"/>
      <c r="M13" s="137"/>
      <c r="N13" s="138"/>
      <c r="O13" s="138"/>
      <c r="P13" s="138"/>
      <c r="Q13" s="200"/>
      <c r="R13" s="191">
        <v>3</v>
      </c>
      <c r="S13" s="192"/>
      <c r="T13" s="192"/>
      <c r="U13" s="192"/>
      <c r="V13" s="205"/>
      <c r="W13" s="191">
        <v>11</v>
      </c>
      <c r="X13" s="192"/>
      <c r="Y13" s="192"/>
      <c r="Z13" s="192"/>
      <c r="AA13" s="205"/>
      <c r="AB13" s="191">
        <v>5</v>
      </c>
      <c r="AC13" s="192"/>
      <c r="AD13" s="192"/>
      <c r="AE13" s="192"/>
      <c r="AF13" s="193"/>
      <c r="AG13" s="14"/>
      <c r="AH13" s="14"/>
      <c r="AI13" s="140" t="str">
        <f>B13</f>
        <v>イーリス</v>
      </c>
      <c r="AJ13" s="143">
        <f>IF(C14&gt;G14,1,0)+IF(H14&gt;L14,1,0)+IF(M14&gt;Q14,1,0)+IF(R14&gt;V14,1,0)+IF(W14&gt;AA14,1,0)+IF(AB14&gt;AF14,1,0)</f>
        <v>1</v>
      </c>
      <c r="AK13" s="146">
        <f>IF(G14&gt;C14,1,0)+IF(L14&gt;H14,1,0)+IF(Q14&gt;M14,1,0)+IF(V14&gt;R14,1,0)+IF(AA14&gt;W14,1,0)+IF(AF14&gt;AB14,1,0)</f>
        <v>3</v>
      </c>
      <c r="AL13" s="149">
        <f>SUM(AJ13/(AJ13+AK13))</f>
        <v>0.25</v>
      </c>
      <c r="AM13" s="146">
        <f>RANK(AL13,$AL$5:$AL$28,0)</f>
        <v>4</v>
      </c>
      <c r="AN13" s="146">
        <f>SUM(C14+H14+M14+R14+W14+AB14)</f>
        <v>2</v>
      </c>
      <c r="AO13" s="146">
        <f>SUM(G14+L14+Q14+V14+AA14+AF14)</f>
        <v>7</v>
      </c>
      <c r="AP13" s="149">
        <f>SUM(AN13/(AN13+AO13))</f>
        <v>0.2222222222222222</v>
      </c>
      <c r="AQ13" s="146">
        <f>RANK(AP13,$AP$5:$AP$28,0)</f>
        <v>6</v>
      </c>
      <c r="AR13" s="146">
        <f>SUM(D14+D15+D16+I14+I15+I16+N14+N15+N16+S14+S15+S16+X14+X15+X16+AC14+AC15+AC16)</f>
        <v>97</v>
      </c>
      <c r="AS13" s="146">
        <f>SUM(F14+F15+F16+K14+K15+K16+P14+P15+P16+U14+U15+U16+Z14+Z15+Z16+AE14+AE15+AE16)</f>
        <v>127</v>
      </c>
      <c r="AT13" s="149">
        <f>SUM(AR13/(AR13+AS13))</f>
        <v>0.4330357142857143</v>
      </c>
      <c r="AU13" s="146">
        <f>RANK(AT13,$AT$5:$AT$28,0)</f>
        <v>6</v>
      </c>
      <c r="AV13" s="149">
        <f>RANK(AL13,$AL$5:$AL$28,1)+AP13</f>
        <v>2.2222222222222223</v>
      </c>
      <c r="AW13" s="149">
        <f>RANK(AV13,$AV$5:$AV$28,1)+AT13</f>
        <v>2.4330357142857144</v>
      </c>
      <c r="AX13" s="158" t="str">
        <f>$AI$13</f>
        <v>イーリス</v>
      </c>
      <c r="AY13" s="161">
        <f>RANK(AW13,$AW$5:$AW$28)</f>
        <v>5</v>
      </c>
    </row>
    <row r="14" spans="2:51" ht="21.75" customHeight="1">
      <c r="B14" s="141"/>
      <c r="C14" s="182">
        <f>IF(D14&gt;F14,1,0)+IF(D15&gt;F15,1,0)+IF(D16&gt;F16,1,0)</f>
        <v>2</v>
      </c>
      <c r="D14" s="22">
        <f>P6</f>
        <v>9</v>
      </c>
      <c r="E14" s="18" t="s">
        <v>46</v>
      </c>
      <c r="F14" s="22">
        <f>N6</f>
        <v>15</v>
      </c>
      <c r="G14" s="185">
        <f>IF(F14&gt;D14,1,0)+IF(F15&gt;D15,1,0)+IF(F16&gt;D16,1,0)</f>
        <v>1</v>
      </c>
      <c r="H14" s="171">
        <f>IF(I14&gt;K14,1,0)+IF(I15&gt;K15,1,0)+IF(I16&gt;K16,1,0)</f>
        <v>0</v>
      </c>
      <c r="I14" s="19">
        <f>P10</f>
        <v>0</v>
      </c>
      <c r="J14" s="20" t="s">
        <v>46</v>
      </c>
      <c r="K14" s="19">
        <f>N10</f>
        <v>0</v>
      </c>
      <c r="L14" s="171">
        <f>IF(K14&gt;I14,1,0)+IF(K15&gt;I15,1,0)+IF(K16&gt;I16,1,0)</f>
        <v>0</v>
      </c>
      <c r="M14" s="152">
        <f>IF(N14&gt;P14,1,0)+IF(N15&gt;P15,1,0)+IF(N16&gt;P16,1,0)</f>
        <v>0</v>
      </c>
      <c r="N14" s="15"/>
      <c r="O14" s="16" t="s">
        <v>46</v>
      </c>
      <c r="P14" s="15"/>
      <c r="Q14" s="152">
        <f>IF(P14&gt;N14,1,0)+IF(P15&gt;N15,1,0)+IF(P16&gt;N16,1,0)</f>
        <v>0</v>
      </c>
      <c r="R14" s="194">
        <f>IF(S14&gt;U14,1,0)+IF(S15&gt;U15,1,0)+IF(S16&gt;U16,1,0)</f>
        <v>0</v>
      </c>
      <c r="S14" s="17">
        <v>9</v>
      </c>
      <c r="T14" s="18" t="s">
        <v>61</v>
      </c>
      <c r="U14" s="17">
        <v>15</v>
      </c>
      <c r="V14" s="194">
        <f>IF(U14&gt;S14,1,0)+IF(U15&gt;S15,1,0)+IF(U16&gt;S16,1,0)</f>
        <v>2</v>
      </c>
      <c r="W14" s="194">
        <f>IF(X14&gt;Z14,1,0)+IF(X15&gt;Z15,1,0)+IF(X16&gt;Z16,1,0)</f>
        <v>0</v>
      </c>
      <c r="X14" s="17">
        <v>10</v>
      </c>
      <c r="Y14" s="18" t="s">
        <v>46</v>
      </c>
      <c r="Z14" s="17">
        <v>15</v>
      </c>
      <c r="AA14" s="194">
        <f>IF(Z14&gt;X14,1,0)+IF(Z15&gt;X15,1,0)+IF(Z16&gt;X16,1,0)</f>
        <v>2</v>
      </c>
      <c r="AB14" s="194">
        <f>IF(AC14&gt;AE14,1,0)+IF(AC15&gt;AE15,1,0)+IF(AC16&gt;AE16,1,0)</f>
        <v>0</v>
      </c>
      <c r="AC14" s="17">
        <v>7</v>
      </c>
      <c r="AD14" s="18" t="s">
        <v>46</v>
      </c>
      <c r="AE14" s="17">
        <v>15</v>
      </c>
      <c r="AF14" s="197">
        <f>IF(AE14&gt;AC14,1,0)+IF(AE15&gt;AC15,1,0)+IF(AE16&gt;AC16,1,0)</f>
        <v>2</v>
      </c>
      <c r="AG14" s="21"/>
      <c r="AH14" s="21"/>
      <c r="AI14" s="141"/>
      <c r="AJ14" s="144"/>
      <c r="AK14" s="147"/>
      <c r="AL14" s="150"/>
      <c r="AM14" s="147"/>
      <c r="AN14" s="147"/>
      <c r="AO14" s="147"/>
      <c r="AP14" s="150"/>
      <c r="AQ14" s="147"/>
      <c r="AR14" s="147"/>
      <c r="AS14" s="147"/>
      <c r="AT14" s="150"/>
      <c r="AU14" s="147"/>
      <c r="AV14" s="150"/>
      <c r="AW14" s="150"/>
      <c r="AX14" s="159"/>
      <c r="AY14" s="162"/>
    </row>
    <row r="15" spans="2:51" ht="21.75" customHeight="1">
      <c r="B15" s="141"/>
      <c r="C15" s="183"/>
      <c r="D15" s="22">
        <f>P7</f>
        <v>15</v>
      </c>
      <c r="E15" s="18" t="s">
        <v>46</v>
      </c>
      <c r="F15" s="22">
        <f>N7</f>
        <v>13</v>
      </c>
      <c r="G15" s="186"/>
      <c r="H15" s="172"/>
      <c r="I15" s="19">
        <f>P11</f>
        <v>0</v>
      </c>
      <c r="J15" s="20" t="s">
        <v>46</v>
      </c>
      <c r="K15" s="19">
        <f>N11</f>
        <v>0</v>
      </c>
      <c r="L15" s="172"/>
      <c r="M15" s="153"/>
      <c r="N15" s="15"/>
      <c r="O15" s="16" t="s">
        <v>46</v>
      </c>
      <c r="P15" s="15"/>
      <c r="Q15" s="153"/>
      <c r="R15" s="195"/>
      <c r="S15" s="17">
        <v>10</v>
      </c>
      <c r="T15" s="18" t="s">
        <v>46</v>
      </c>
      <c r="U15" s="17">
        <v>15</v>
      </c>
      <c r="V15" s="195"/>
      <c r="W15" s="195"/>
      <c r="X15" s="17">
        <v>11</v>
      </c>
      <c r="Y15" s="18" t="s">
        <v>46</v>
      </c>
      <c r="Z15" s="17">
        <v>15</v>
      </c>
      <c r="AA15" s="195"/>
      <c r="AB15" s="195"/>
      <c r="AC15" s="17">
        <v>11</v>
      </c>
      <c r="AD15" s="18" t="s">
        <v>61</v>
      </c>
      <c r="AE15" s="17">
        <v>15</v>
      </c>
      <c r="AF15" s="198"/>
      <c r="AG15" s="21"/>
      <c r="AH15" s="21"/>
      <c r="AI15" s="141"/>
      <c r="AJ15" s="144"/>
      <c r="AK15" s="147"/>
      <c r="AL15" s="150"/>
      <c r="AM15" s="147"/>
      <c r="AN15" s="147"/>
      <c r="AO15" s="147"/>
      <c r="AP15" s="150"/>
      <c r="AQ15" s="147"/>
      <c r="AR15" s="147"/>
      <c r="AS15" s="147"/>
      <c r="AT15" s="150"/>
      <c r="AU15" s="147"/>
      <c r="AV15" s="150"/>
      <c r="AW15" s="150"/>
      <c r="AX15" s="159"/>
      <c r="AY15" s="162"/>
    </row>
    <row r="16" spans="2:51" ht="21.75" customHeight="1">
      <c r="B16" s="167"/>
      <c r="C16" s="201"/>
      <c r="D16" s="22">
        <f>P8</f>
        <v>15</v>
      </c>
      <c r="E16" s="18" t="s">
        <v>46</v>
      </c>
      <c r="F16" s="22">
        <f>N8</f>
        <v>9</v>
      </c>
      <c r="G16" s="202"/>
      <c r="H16" s="173"/>
      <c r="I16" s="19">
        <f>P12</f>
        <v>0</v>
      </c>
      <c r="J16" s="20" t="s">
        <v>46</v>
      </c>
      <c r="K16" s="19">
        <f>N12</f>
        <v>0</v>
      </c>
      <c r="L16" s="173"/>
      <c r="M16" s="203"/>
      <c r="N16" s="15"/>
      <c r="O16" s="16" t="s">
        <v>62</v>
      </c>
      <c r="P16" s="15"/>
      <c r="Q16" s="203"/>
      <c r="R16" s="196"/>
      <c r="S16" s="17"/>
      <c r="T16" s="18" t="s">
        <v>63</v>
      </c>
      <c r="U16" s="17"/>
      <c r="V16" s="196"/>
      <c r="W16" s="196"/>
      <c r="X16" s="17"/>
      <c r="Y16" s="18" t="s">
        <v>46</v>
      </c>
      <c r="Z16" s="17"/>
      <c r="AA16" s="196"/>
      <c r="AB16" s="196"/>
      <c r="AC16" s="17"/>
      <c r="AD16" s="18" t="s">
        <v>46</v>
      </c>
      <c r="AE16" s="17"/>
      <c r="AF16" s="199"/>
      <c r="AG16" s="21"/>
      <c r="AH16" s="21"/>
      <c r="AI16" s="167"/>
      <c r="AJ16" s="168"/>
      <c r="AK16" s="169"/>
      <c r="AL16" s="170"/>
      <c r="AM16" s="169"/>
      <c r="AN16" s="169"/>
      <c r="AO16" s="169"/>
      <c r="AP16" s="170"/>
      <c r="AQ16" s="169"/>
      <c r="AR16" s="169"/>
      <c r="AS16" s="169"/>
      <c r="AT16" s="170"/>
      <c r="AU16" s="169"/>
      <c r="AV16" s="170"/>
      <c r="AW16" s="170"/>
      <c r="AX16" s="189"/>
      <c r="AY16" s="190"/>
    </row>
    <row r="17" spans="2:51" ht="21.75" customHeight="1">
      <c r="B17" s="140" t="str">
        <f>R3</f>
        <v>MAX V</v>
      </c>
      <c r="C17" s="204">
        <f>R5</f>
        <v>0</v>
      </c>
      <c r="D17" s="165"/>
      <c r="E17" s="165"/>
      <c r="F17" s="165"/>
      <c r="G17" s="181"/>
      <c r="H17" s="180">
        <f>R9</f>
        <v>6</v>
      </c>
      <c r="I17" s="178"/>
      <c r="J17" s="178"/>
      <c r="K17" s="178"/>
      <c r="L17" s="179"/>
      <c r="M17" s="180">
        <f>R13</f>
        <v>3</v>
      </c>
      <c r="N17" s="178"/>
      <c r="O17" s="178"/>
      <c r="P17" s="178"/>
      <c r="Q17" s="179"/>
      <c r="R17" s="137"/>
      <c r="S17" s="138"/>
      <c r="T17" s="138"/>
      <c r="U17" s="138"/>
      <c r="V17" s="200"/>
      <c r="W17" s="191">
        <v>9</v>
      </c>
      <c r="X17" s="192"/>
      <c r="Y17" s="192"/>
      <c r="Z17" s="192"/>
      <c r="AA17" s="205"/>
      <c r="AB17" s="191">
        <v>12</v>
      </c>
      <c r="AC17" s="192"/>
      <c r="AD17" s="192"/>
      <c r="AE17" s="192"/>
      <c r="AF17" s="193"/>
      <c r="AG17" s="14"/>
      <c r="AH17" s="14"/>
      <c r="AI17" s="140" t="str">
        <f>B17</f>
        <v>MAX V</v>
      </c>
      <c r="AJ17" s="143">
        <f>IF(C18&gt;G18,1,0)+IF(H18&gt;L18,1,0)+IF(M18&gt;Q18,1,0)+IF(R18&gt;V18,1,0)+IF(W18&gt;AA18,1,0)+IF(AB18&gt;AF18,1,0)</f>
        <v>3</v>
      </c>
      <c r="AK17" s="146">
        <f>IF(G18&gt;C18,1,0)+IF(L18&gt;H18,1,0)+IF(Q18&gt;M18,1,0)+IF(V18&gt;R18,1,0)+IF(AA18&gt;W18,1,0)+IF(AF18&gt;AB18,1,0)</f>
        <v>1</v>
      </c>
      <c r="AL17" s="149">
        <f>SUM(AJ17/(AJ17+AK17))</f>
        <v>0.75</v>
      </c>
      <c r="AM17" s="146">
        <f>RANK(AL17,$AL$5:$AL$28,0)</f>
        <v>2</v>
      </c>
      <c r="AN17" s="146">
        <f>SUM(C18+H18+M18+R18+W18+AB18)</f>
        <v>6</v>
      </c>
      <c r="AO17" s="146">
        <f>SUM(G18+L18+Q18+V18+AA18+AF18)</f>
        <v>4</v>
      </c>
      <c r="AP17" s="149">
        <f>SUM(AN17/(AN17+AO17))</f>
        <v>0.6</v>
      </c>
      <c r="AQ17" s="146">
        <f>RANK(AP17,$AP$5:$AP$28,0)</f>
        <v>3</v>
      </c>
      <c r="AR17" s="146">
        <f>SUM(D18+D19+D20+I18+I19+I20+N18+N19+N20+S18+S19+S20+X18+X19+X20+AC18+AC19+AC20)</f>
        <v>127</v>
      </c>
      <c r="AS17" s="146">
        <f>SUM(F18+F19+F20+K18+K19+K20+P18+P19+P20+U18+U19+U20+Z18+Z19+Z20+AE18+AE19+AE20)</f>
        <v>133</v>
      </c>
      <c r="AT17" s="149">
        <f>SUM(AR17/(AR17+AS17))</f>
        <v>0.48846153846153845</v>
      </c>
      <c r="AU17" s="146">
        <f>RANK(AT17,$AT$5:$AT$28,0)</f>
        <v>3</v>
      </c>
      <c r="AV17" s="149">
        <f>RANK(AL17,$AL$5:$AL$28,1)+AP17</f>
        <v>4.6</v>
      </c>
      <c r="AW17" s="149">
        <f>RANK(AV17,$AV$5:$AV$28,1)+AT17</f>
        <v>4.4884615384615385</v>
      </c>
      <c r="AX17" s="158" t="str">
        <f>$AI$17</f>
        <v>MAX V</v>
      </c>
      <c r="AY17" s="161">
        <f>RANK(AW17,$AW$5:$AW$28)</f>
        <v>3</v>
      </c>
    </row>
    <row r="18" spans="2:51" ht="21.75" customHeight="1">
      <c r="B18" s="141"/>
      <c r="C18" s="206">
        <f>IF(D18&gt;F18,1,0)+IF(D19&gt;F19,1,0)+IF(D20&gt;F20,1,0)</f>
        <v>0</v>
      </c>
      <c r="D18" s="19">
        <f>U6</f>
        <v>0</v>
      </c>
      <c r="E18" s="20" t="s">
        <v>46</v>
      </c>
      <c r="F18" s="19">
        <f>S6</f>
        <v>0</v>
      </c>
      <c r="G18" s="171">
        <f>IF(F18&gt;D18,1,0)+IF(F19&gt;D19,1,0)+IF(F20&gt;D20,1,0)</f>
        <v>0</v>
      </c>
      <c r="H18" s="185">
        <f>IF(I18&gt;K18,1,0)+IF(I19&gt;K19,1,0)+IF(I20&gt;K20,1,0)</f>
        <v>2</v>
      </c>
      <c r="I18" s="22">
        <f>U10</f>
        <v>11</v>
      </c>
      <c r="J18" s="18" t="s">
        <v>46</v>
      </c>
      <c r="K18" s="22">
        <f>S10</f>
        <v>15</v>
      </c>
      <c r="L18" s="185">
        <f>IF(K18&gt;I18,1,0)+IF(K19&gt;I19,1,0)+IF(K20&gt;I20,1,0)</f>
        <v>1</v>
      </c>
      <c r="M18" s="185">
        <f>IF(N18&gt;P18,1,0)+IF(N19&gt;P19,1,0)+IF(N20&gt;P20,1,0)</f>
        <v>2</v>
      </c>
      <c r="N18" s="22">
        <f>U14</f>
        <v>15</v>
      </c>
      <c r="O18" s="18" t="s">
        <v>46</v>
      </c>
      <c r="P18" s="22">
        <f>S14</f>
        <v>9</v>
      </c>
      <c r="Q18" s="185">
        <f>IF(P18&gt;N18,1,0)+IF(P19&gt;N19,1,0)+IF(P20&gt;N20,1,0)</f>
        <v>0</v>
      </c>
      <c r="R18" s="152">
        <f>IF(S18&gt;U18,1,0)+IF(S19&gt;U19,1,0)+IF(S20&gt;U20,1,0)</f>
        <v>0</v>
      </c>
      <c r="S18" s="15"/>
      <c r="T18" s="16" t="s">
        <v>46</v>
      </c>
      <c r="U18" s="15"/>
      <c r="V18" s="152">
        <f>IF(U18&gt;S18,1,0)+IF(U19&gt;S19,1,0)+IF(U20&gt;S20,1,0)</f>
        <v>0</v>
      </c>
      <c r="W18" s="194">
        <f>IF(X18&gt;Z18,1,0)+IF(X19&gt;Z19,1,0)+IF(X20&gt;Z20,1,0)</f>
        <v>2</v>
      </c>
      <c r="X18" s="17">
        <v>15</v>
      </c>
      <c r="Y18" s="18" t="s">
        <v>46</v>
      </c>
      <c r="Z18" s="17">
        <v>13</v>
      </c>
      <c r="AA18" s="194">
        <f>IF(Z18&gt;X18,1,0)+IF(Z19&gt;X19,1,0)+IF(Z20&gt;X20,1,0)</f>
        <v>1</v>
      </c>
      <c r="AB18" s="194">
        <f>IF(AC18&gt;AE18,1,0)+IF(AC19&gt;AE19,1,0)+IF(AC20&gt;AE20,1,0)</f>
        <v>0</v>
      </c>
      <c r="AC18" s="17">
        <v>8</v>
      </c>
      <c r="AD18" s="18" t="s">
        <v>46</v>
      </c>
      <c r="AE18" s="17">
        <v>15</v>
      </c>
      <c r="AF18" s="197">
        <f>IF(AE18&gt;AC18,1,0)+IF(AE19&gt;AC19,1,0)+IF(AE20&gt;AC20,1,0)</f>
        <v>2</v>
      </c>
      <c r="AG18" s="21"/>
      <c r="AH18" s="21"/>
      <c r="AI18" s="141"/>
      <c r="AJ18" s="144"/>
      <c r="AK18" s="147"/>
      <c r="AL18" s="150"/>
      <c r="AM18" s="147"/>
      <c r="AN18" s="147"/>
      <c r="AO18" s="147"/>
      <c r="AP18" s="150"/>
      <c r="AQ18" s="147"/>
      <c r="AR18" s="147"/>
      <c r="AS18" s="147"/>
      <c r="AT18" s="150"/>
      <c r="AU18" s="147"/>
      <c r="AV18" s="150"/>
      <c r="AW18" s="150"/>
      <c r="AX18" s="159"/>
      <c r="AY18" s="162"/>
    </row>
    <row r="19" spans="2:51" ht="21.75" customHeight="1">
      <c r="B19" s="141"/>
      <c r="C19" s="207"/>
      <c r="D19" s="19">
        <f>U7</f>
        <v>0</v>
      </c>
      <c r="E19" s="20" t="s">
        <v>46</v>
      </c>
      <c r="F19" s="19">
        <f>S7</f>
        <v>0</v>
      </c>
      <c r="G19" s="172"/>
      <c r="H19" s="186"/>
      <c r="I19" s="22">
        <f>U11</f>
        <v>15</v>
      </c>
      <c r="J19" s="18" t="s">
        <v>64</v>
      </c>
      <c r="K19" s="22">
        <f>S11</f>
        <v>12</v>
      </c>
      <c r="L19" s="186"/>
      <c r="M19" s="186"/>
      <c r="N19" s="22">
        <f>U15</f>
        <v>15</v>
      </c>
      <c r="O19" s="18" t="s">
        <v>46</v>
      </c>
      <c r="P19" s="22">
        <f>S15</f>
        <v>10</v>
      </c>
      <c r="Q19" s="186"/>
      <c r="R19" s="153"/>
      <c r="S19" s="15"/>
      <c r="T19" s="16" t="s">
        <v>46</v>
      </c>
      <c r="U19" s="15"/>
      <c r="V19" s="153"/>
      <c r="W19" s="195"/>
      <c r="X19" s="17">
        <v>10</v>
      </c>
      <c r="Y19" s="18" t="s">
        <v>46</v>
      </c>
      <c r="Z19" s="17">
        <v>15</v>
      </c>
      <c r="AA19" s="195"/>
      <c r="AB19" s="195"/>
      <c r="AC19" s="17">
        <v>5</v>
      </c>
      <c r="AD19" s="18" t="s">
        <v>46</v>
      </c>
      <c r="AE19" s="17">
        <v>15</v>
      </c>
      <c r="AF19" s="198"/>
      <c r="AG19" s="21"/>
      <c r="AH19" s="21"/>
      <c r="AI19" s="141"/>
      <c r="AJ19" s="144"/>
      <c r="AK19" s="147"/>
      <c r="AL19" s="150"/>
      <c r="AM19" s="147"/>
      <c r="AN19" s="147"/>
      <c r="AO19" s="147"/>
      <c r="AP19" s="150"/>
      <c r="AQ19" s="147"/>
      <c r="AR19" s="147"/>
      <c r="AS19" s="147"/>
      <c r="AT19" s="150"/>
      <c r="AU19" s="147"/>
      <c r="AV19" s="150"/>
      <c r="AW19" s="150"/>
      <c r="AX19" s="159"/>
      <c r="AY19" s="162"/>
    </row>
    <row r="20" spans="2:51" ht="21.75" customHeight="1">
      <c r="B20" s="167"/>
      <c r="C20" s="208"/>
      <c r="D20" s="19">
        <f>U8</f>
        <v>0</v>
      </c>
      <c r="E20" s="20" t="s">
        <v>46</v>
      </c>
      <c r="F20" s="19">
        <f>S8</f>
        <v>0</v>
      </c>
      <c r="G20" s="173"/>
      <c r="H20" s="202"/>
      <c r="I20" s="22">
        <f>U12</f>
        <v>17</v>
      </c>
      <c r="J20" s="18" t="s">
        <v>64</v>
      </c>
      <c r="K20" s="22">
        <f>S12</f>
        <v>15</v>
      </c>
      <c r="L20" s="202"/>
      <c r="M20" s="202"/>
      <c r="N20" s="22">
        <f>U16</f>
        <v>0</v>
      </c>
      <c r="O20" s="18" t="s">
        <v>46</v>
      </c>
      <c r="P20" s="22">
        <f>S16</f>
        <v>0</v>
      </c>
      <c r="Q20" s="202"/>
      <c r="R20" s="203"/>
      <c r="S20" s="15"/>
      <c r="T20" s="16" t="s">
        <v>46</v>
      </c>
      <c r="U20" s="15"/>
      <c r="V20" s="203"/>
      <c r="W20" s="196"/>
      <c r="X20" s="17">
        <v>16</v>
      </c>
      <c r="Y20" s="18" t="s">
        <v>46</v>
      </c>
      <c r="Z20" s="17">
        <v>14</v>
      </c>
      <c r="AA20" s="196"/>
      <c r="AB20" s="196"/>
      <c r="AC20" s="17"/>
      <c r="AD20" s="18" t="s">
        <v>46</v>
      </c>
      <c r="AE20" s="17"/>
      <c r="AF20" s="199"/>
      <c r="AG20" s="21"/>
      <c r="AH20" s="21"/>
      <c r="AI20" s="167"/>
      <c r="AJ20" s="168"/>
      <c r="AK20" s="169"/>
      <c r="AL20" s="170"/>
      <c r="AM20" s="169"/>
      <c r="AN20" s="169"/>
      <c r="AO20" s="169"/>
      <c r="AP20" s="170"/>
      <c r="AQ20" s="169"/>
      <c r="AR20" s="169"/>
      <c r="AS20" s="169"/>
      <c r="AT20" s="170"/>
      <c r="AU20" s="169"/>
      <c r="AV20" s="170"/>
      <c r="AW20" s="170"/>
      <c r="AX20" s="189"/>
      <c r="AY20" s="190"/>
    </row>
    <row r="21" spans="2:51" ht="21.75" customHeight="1">
      <c r="B21" s="140" t="str">
        <f>W3</f>
        <v>IGEL(イーゲル）</v>
      </c>
      <c r="C21" s="177">
        <f>W5</f>
        <v>4</v>
      </c>
      <c r="D21" s="178"/>
      <c r="E21" s="178"/>
      <c r="F21" s="178"/>
      <c r="G21" s="179"/>
      <c r="H21" s="180">
        <f>W9</f>
        <v>2</v>
      </c>
      <c r="I21" s="178"/>
      <c r="J21" s="178"/>
      <c r="K21" s="178"/>
      <c r="L21" s="179"/>
      <c r="M21" s="180">
        <f>W13</f>
        <v>11</v>
      </c>
      <c r="N21" s="178"/>
      <c r="O21" s="178"/>
      <c r="P21" s="178"/>
      <c r="Q21" s="179"/>
      <c r="R21" s="180">
        <f>W17</f>
        <v>9</v>
      </c>
      <c r="S21" s="178"/>
      <c r="T21" s="178"/>
      <c r="U21" s="178"/>
      <c r="V21" s="179"/>
      <c r="W21" s="137"/>
      <c r="X21" s="138"/>
      <c r="Y21" s="138"/>
      <c r="Z21" s="138"/>
      <c r="AA21" s="200"/>
      <c r="AB21" s="164">
        <v>0</v>
      </c>
      <c r="AC21" s="165"/>
      <c r="AD21" s="165"/>
      <c r="AE21" s="165"/>
      <c r="AF21" s="166"/>
      <c r="AG21" s="14"/>
      <c r="AH21" s="14"/>
      <c r="AI21" s="140" t="str">
        <f>B21</f>
        <v>IGEL(イーゲル）</v>
      </c>
      <c r="AJ21" s="143">
        <f>IF(C22&gt;G22,1,0)+IF(H22&gt;L22,1,0)+IF(M22&gt;Q22,1,0)+IF(R22&gt;V22,1,0)+IF(W22&gt;AA22,1,0)+IF(AB22&gt;AF22,1,0)</f>
        <v>3</v>
      </c>
      <c r="AK21" s="146">
        <f>IF(G22&gt;C22,1,0)+IF(L22&gt;H22,1,0)+IF(Q22&gt;M22,1,0)+IF(V22&gt;R22,1,0)+IF(AA22&gt;W22,1,0)+IF(AF22&gt;AB22,1,0)</f>
        <v>1</v>
      </c>
      <c r="AL21" s="149">
        <f>SUM(AJ21/(AJ21+AK21))</f>
        <v>0.75</v>
      </c>
      <c r="AM21" s="146">
        <f>RANK(AL21,$AL$5:$AL$28,0)</f>
        <v>2</v>
      </c>
      <c r="AN21" s="146">
        <f>SUM(C22+H22+M22+R22+W22+AB22)</f>
        <v>7</v>
      </c>
      <c r="AO21" s="146">
        <f>SUM(G22+L22+Q22+V22+AA22+AF22)</f>
        <v>2</v>
      </c>
      <c r="AP21" s="149">
        <f>SUM(AN21/(AN21+AO21))</f>
        <v>0.7777777777777778</v>
      </c>
      <c r="AQ21" s="146">
        <f>RANK(AP21,$AP$5:$AP$28,0)</f>
        <v>2</v>
      </c>
      <c r="AR21" s="146">
        <f>SUM(D22+D23+D24+I22+I23+I24+N22+N23+N24+S22+S23+S24+X22+X23+X24+AC22+AC23+AC24)</f>
        <v>132</v>
      </c>
      <c r="AS21" s="146">
        <f>SUM(F22+F23+F24+K22+K23+K24+P22+P23+P24+U22+U23+U24+Z22+Z23+Z24+AE22+AE23+AE24)</f>
        <v>102</v>
      </c>
      <c r="AT21" s="149">
        <f>SUM(AR21/(AR21+AS21))</f>
        <v>0.5641025641025641</v>
      </c>
      <c r="AU21" s="146">
        <f>RANK(AT21,$AT$5:$AT$28,0)</f>
        <v>2</v>
      </c>
      <c r="AV21" s="149">
        <f>RANK(AL21,$AL$5:$AL$28,1)+AP21</f>
        <v>4.777777777777778</v>
      </c>
      <c r="AW21" s="149">
        <f>RANK(AV21,$AV$5:$AV$28,1)+AT21</f>
        <v>5.564102564102564</v>
      </c>
      <c r="AX21" s="158" t="str">
        <f>$AI$21</f>
        <v>IGEL(イーゲル）</v>
      </c>
      <c r="AY21" s="161">
        <f>RANK(AW21,$AW$5:$AW$28)</f>
        <v>2</v>
      </c>
    </row>
    <row r="22" spans="2:51" ht="21.75" customHeight="1">
      <c r="B22" s="141"/>
      <c r="C22" s="182">
        <f>IF(D22&gt;F22,1,0)+IF(D23&gt;F23,1,0)+IF(D24&gt;F24,1,0)</f>
        <v>2</v>
      </c>
      <c r="D22" s="22">
        <f>Z6</f>
        <v>15</v>
      </c>
      <c r="E22" s="18" t="s">
        <v>46</v>
      </c>
      <c r="F22" s="22">
        <f>X6</f>
        <v>7</v>
      </c>
      <c r="G22" s="185">
        <f>IF(F22&gt;D22,1,0)+IF(F23&gt;D23,1,0)+IF(F24&gt;D24,1,0)</f>
        <v>0</v>
      </c>
      <c r="H22" s="185">
        <f>IF(I22&gt;K22,1,0)+IF(I23&gt;K23,1,0)+IF(I24&gt;K24,1,0)</f>
        <v>2</v>
      </c>
      <c r="I22" s="22">
        <f>Z10</f>
        <v>15</v>
      </c>
      <c r="J22" s="18" t="s">
        <v>46</v>
      </c>
      <c r="K22" s="22">
        <f>X10</f>
        <v>9</v>
      </c>
      <c r="L22" s="185">
        <f>IF(K22&gt;I22,1,0)+IF(K23&gt;I23,1,0)+IF(K24&gt;I24,1,0)</f>
        <v>0</v>
      </c>
      <c r="M22" s="185">
        <f>IF(N22&gt;P22,1,0)+IF(N23&gt;P23,1,0)+IF(N24&gt;P24,1,0)</f>
        <v>2</v>
      </c>
      <c r="N22" s="22">
        <f>Z14</f>
        <v>15</v>
      </c>
      <c r="O22" s="18" t="s">
        <v>46</v>
      </c>
      <c r="P22" s="22">
        <f>X14</f>
        <v>10</v>
      </c>
      <c r="Q22" s="185">
        <f>IF(P22&gt;N22,1,0)+IF(P23&gt;N23,1,0)+IF(P24&gt;N24,1,0)</f>
        <v>0</v>
      </c>
      <c r="R22" s="185">
        <f>IF(S22&gt;U22,1,0)+IF(S23&gt;U23,1,0)+IF(S24&gt;U24,1,0)</f>
        <v>1</v>
      </c>
      <c r="S22" s="22">
        <f>Z18</f>
        <v>13</v>
      </c>
      <c r="T22" s="18" t="s">
        <v>61</v>
      </c>
      <c r="U22" s="22">
        <f>X18</f>
        <v>15</v>
      </c>
      <c r="V22" s="185">
        <f>IF(U22&gt;S22,1,0)+IF(U23&gt;S23,1,0)+IF(U24&gt;S24,1,0)</f>
        <v>2</v>
      </c>
      <c r="W22" s="152">
        <f>IF(X22&gt;Z22,1,0)+IF(X23&gt;Z23,1,0)+IF(X24&gt;Z24,1,0)</f>
        <v>0</v>
      </c>
      <c r="X22" s="15"/>
      <c r="Y22" s="16" t="s">
        <v>46</v>
      </c>
      <c r="Z22" s="15"/>
      <c r="AA22" s="152">
        <f>IF(Z22&gt;X22,1,0)+IF(Z23&gt;X23,1,0)+IF(Z24&gt;X24,1,0)</f>
        <v>0</v>
      </c>
      <c r="AB22" s="171">
        <f>IF(AC22&gt;AE22,1,0)+IF(AC23&gt;AE23,1,0)+IF(AC24&gt;AE24,1,0)</f>
        <v>0</v>
      </c>
      <c r="AC22" s="19"/>
      <c r="AD22" s="20" t="s">
        <v>46</v>
      </c>
      <c r="AE22" s="19"/>
      <c r="AF22" s="174">
        <f>IF(AE22&gt;AC22,1,0)+IF(AE23&gt;AC23,1,0)+IF(AE24&gt;AC24,1,0)</f>
        <v>0</v>
      </c>
      <c r="AG22" s="21"/>
      <c r="AH22" s="21"/>
      <c r="AI22" s="141"/>
      <c r="AJ22" s="144"/>
      <c r="AK22" s="147"/>
      <c r="AL22" s="150"/>
      <c r="AM22" s="147"/>
      <c r="AN22" s="147"/>
      <c r="AO22" s="147"/>
      <c r="AP22" s="150"/>
      <c r="AQ22" s="147"/>
      <c r="AR22" s="147"/>
      <c r="AS22" s="147"/>
      <c r="AT22" s="150"/>
      <c r="AU22" s="147"/>
      <c r="AV22" s="150"/>
      <c r="AW22" s="150"/>
      <c r="AX22" s="159"/>
      <c r="AY22" s="162"/>
    </row>
    <row r="23" spans="2:51" ht="21.75" customHeight="1">
      <c r="B23" s="141"/>
      <c r="C23" s="183"/>
      <c r="D23" s="22">
        <f>Z7</f>
        <v>15</v>
      </c>
      <c r="E23" s="18" t="s">
        <v>46</v>
      </c>
      <c r="F23" s="22">
        <f>X7</f>
        <v>12</v>
      </c>
      <c r="G23" s="186"/>
      <c r="H23" s="186"/>
      <c r="I23" s="22">
        <f>Z11</f>
        <v>15</v>
      </c>
      <c r="J23" s="18" t="s">
        <v>46</v>
      </c>
      <c r="K23" s="22">
        <f>X11</f>
        <v>12</v>
      </c>
      <c r="L23" s="186"/>
      <c r="M23" s="186"/>
      <c r="N23" s="22">
        <f>Z15</f>
        <v>15</v>
      </c>
      <c r="O23" s="18" t="s">
        <v>46</v>
      </c>
      <c r="P23" s="22">
        <f>X15</f>
        <v>11</v>
      </c>
      <c r="Q23" s="186"/>
      <c r="R23" s="186"/>
      <c r="S23" s="22">
        <f>Z19</f>
        <v>15</v>
      </c>
      <c r="T23" s="18" t="s">
        <v>47</v>
      </c>
      <c r="U23" s="22">
        <f>X19</f>
        <v>10</v>
      </c>
      <c r="V23" s="186"/>
      <c r="W23" s="153"/>
      <c r="X23" s="15"/>
      <c r="Y23" s="16" t="s">
        <v>40</v>
      </c>
      <c r="Z23" s="15"/>
      <c r="AA23" s="153"/>
      <c r="AB23" s="172"/>
      <c r="AC23" s="19"/>
      <c r="AD23" s="20" t="s">
        <v>40</v>
      </c>
      <c r="AE23" s="19"/>
      <c r="AF23" s="175"/>
      <c r="AG23" s="21"/>
      <c r="AH23" s="21"/>
      <c r="AI23" s="141"/>
      <c r="AJ23" s="144"/>
      <c r="AK23" s="147"/>
      <c r="AL23" s="150"/>
      <c r="AM23" s="147"/>
      <c r="AN23" s="147"/>
      <c r="AO23" s="147"/>
      <c r="AP23" s="150"/>
      <c r="AQ23" s="147"/>
      <c r="AR23" s="147"/>
      <c r="AS23" s="147"/>
      <c r="AT23" s="150"/>
      <c r="AU23" s="147"/>
      <c r="AV23" s="150"/>
      <c r="AW23" s="150"/>
      <c r="AX23" s="159"/>
      <c r="AY23" s="162"/>
    </row>
    <row r="24" spans="2:51" ht="21.75" customHeight="1">
      <c r="B24" s="167"/>
      <c r="C24" s="201"/>
      <c r="D24" s="22">
        <f>Z8</f>
        <v>0</v>
      </c>
      <c r="E24" s="18" t="s">
        <v>40</v>
      </c>
      <c r="F24" s="22">
        <f>X8</f>
        <v>0</v>
      </c>
      <c r="G24" s="202"/>
      <c r="H24" s="202"/>
      <c r="I24" s="22">
        <f>Z12</f>
        <v>0</v>
      </c>
      <c r="J24" s="18" t="s">
        <v>40</v>
      </c>
      <c r="K24" s="22">
        <f>X12</f>
        <v>0</v>
      </c>
      <c r="L24" s="202"/>
      <c r="M24" s="202"/>
      <c r="N24" s="22">
        <f>Z16</f>
        <v>0</v>
      </c>
      <c r="O24" s="18" t="s">
        <v>40</v>
      </c>
      <c r="P24" s="22">
        <f>X16</f>
        <v>0</v>
      </c>
      <c r="Q24" s="202"/>
      <c r="R24" s="202"/>
      <c r="S24" s="22">
        <f>Z20</f>
        <v>14</v>
      </c>
      <c r="T24" s="18" t="s">
        <v>40</v>
      </c>
      <c r="U24" s="22">
        <f>X20</f>
        <v>16</v>
      </c>
      <c r="V24" s="202"/>
      <c r="W24" s="203"/>
      <c r="X24" s="15"/>
      <c r="Y24" s="16" t="s">
        <v>40</v>
      </c>
      <c r="Z24" s="15"/>
      <c r="AA24" s="203"/>
      <c r="AB24" s="173"/>
      <c r="AC24" s="19"/>
      <c r="AD24" s="20" t="s">
        <v>40</v>
      </c>
      <c r="AE24" s="19"/>
      <c r="AF24" s="176"/>
      <c r="AG24" s="21"/>
      <c r="AH24" s="21"/>
      <c r="AI24" s="167"/>
      <c r="AJ24" s="168"/>
      <c r="AK24" s="169"/>
      <c r="AL24" s="170"/>
      <c r="AM24" s="169"/>
      <c r="AN24" s="169"/>
      <c r="AO24" s="169"/>
      <c r="AP24" s="170"/>
      <c r="AQ24" s="169"/>
      <c r="AR24" s="169"/>
      <c r="AS24" s="169"/>
      <c r="AT24" s="170"/>
      <c r="AU24" s="169"/>
      <c r="AV24" s="170"/>
      <c r="AW24" s="170"/>
      <c r="AX24" s="189"/>
      <c r="AY24" s="190"/>
    </row>
    <row r="25" spans="2:51" ht="21.75" customHeight="1">
      <c r="B25" s="140" t="str">
        <f>AB3</f>
        <v>スティング</v>
      </c>
      <c r="C25" s="177">
        <f>AB5</f>
        <v>1</v>
      </c>
      <c r="D25" s="178"/>
      <c r="E25" s="178"/>
      <c r="F25" s="178"/>
      <c r="G25" s="179"/>
      <c r="H25" s="180">
        <f>AB9</f>
        <v>8</v>
      </c>
      <c r="I25" s="178"/>
      <c r="J25" s="178"/>
      <c r="K25" s="178"/>
      <c r="L25" s="179"/>
      <c r="M25" s="180">
        <f>AB13</f>
        <v>5</v>
      </c>
      <c r="N25" s="178"/>
      <c r="O25" s="178"/>
      <c r="P25" s="178"/>
      <c r="Q25" s="179"/>
      <c r="R25" s="180">
        <f>AB17</f>
        <v>12</v>
      </c>
      <c r="S25" s="178"/>
      <c r="T25" s="178"/>
      <c r="U25" s="178"/>
      <c r="V25" s="179"/>
      <c r="W25" s="164">
        <f>AB21</f>
        <v>0</v>
      </c>
      <c r="X25" s="165"/>
      <c r="Y25" s="165"/>
      <c r="Z25" s="165"/>
      <c r="AA25" s="181"/>
      <c r="AB25" s="137"/>
      <c r="AC25" s="138"/>
      <c r="AD25" s="138"/>
      <c r="AE25" s="138"/>
      <c r="AF25" s="139"/>
      <c r="AG25" s="14"/>
      <c r="AH25" s="14"/>
      <c r="AI25" s="140" t="str">
        <f>B25</f>
        <v>スティング</v>
      </c>
      <c r="AJ25" s="143">
        <f>IF(C26&gt;G26,1,0)+IF(H26&gt;L26,1,0)+IF(M26&gt;Q26,1,0)+IF(R26&gt;V26,1,0)+IF(W26&gt;AA26,1,0)+IF(AB26&gt;AF26,1,0)</f>
        <v>4</v>
      </c>
      <c r="AK25" s="146">
        <f>IF(G26&gt;C26,1,0)+IF(L26&gt;H26,1,0)+IF(Q26&gt;M26,1,0)+IF(V26&gt;R26,1,0)+IF(AA26&gt;W26,1,0)+IF(AF26&gt;AB26,1,0)</f>
        <v>0</v>
      </c>
      <c r="AL25" s="149">
        <f>SUM(AJ25/(AJ25+AK25))</f>
        <v>1</v>
      </c>
      <c r="AM25" s="146">
        <f>RANK(AL25,$AL$5:$AL$28,0)</f>
        <v>1</v>
      </c>
      <c r="AN25" s="146">
        <f>SUM(C26+H26+M26+R26+W26+AB26)</f>
        <v>8</v>
      </c>
      <c r="AO25" s="146">
        <f>SUM(G26+L26+Q26+V26+AA26+AF26)</f>
        <v>1</v>
      </c>
      <c r="AP25" s="149">
        <f>SUM(AN25/(AN25+AO25))</f>
        <v>0.8888888888888888</v>
      </c>
      <c r="AQ25" s="146">
        <f>RANK(AP25,$AP$5:$AP$28,0)</f>
        <v>1</v>
      </c>
      <c r="AR25" s="146">
        <f>SUM(D26+D27+D28+I26+I27+I28+N26+N27+N28+S26+S27+S28+X26+X27+X28+AC26+AC27+AC28)</f>
        <v>132</v>
      </c>
      <c r="AS25" s="146">
        <f>SUM(F26+F27+F28+K26+K27+K28+P26+P27+P28+U26+U27+U28+Z26+Z27+Z28+AE26+AE27+AE28)</f>
        <v>84</v>
      </c>
      <c r="AT25" s="149">
        <f>SUM(AR25/(AR25+AS25))</f>
        <v>0.6111111111111112</v>
      </c>
      <c r="AU25" s="146">
        <f>RANK(AT25,$AT$5:$AT$28,0)</f>
        <v>1</v>
      </c>
      <c r="AV25" s="149">
        <f>RANK(AL25,$AL$5:$AL$28,1)+AP25</f>
        <v>6.888888888888889</v>
      </c>
      <c r="AW25" s="149">
        <f>RANK(AV25,$AV$5:$AV$28,1)+AT25</f>
        <v>6.611111111111111</v>
      </c>
      <c r="AX25" s="158" t="str">
        <f>$AI$25</f>
        <v>スティング</v>
      </c>
      <c r="AY25" s="161">
        <f>RANK(AW25,$AW$5:$AW$28)</f>
        <v>1</v>
      </c>
    </row>
    <row r="26" spans="2:51" ht="21.75" customHeight="1">
      <c r="B26" s="141"/>
      <c r="C26" s="182">
        <f>IF(D26&gt;F26,1,0)+IF(D27&gt;F27,1,0)+IF(D28&gt;F28,1,0)</f>
        <v>2</v>
      </c>
      <c r="D26" s="22">
        <f>AE6</f>
        <v>15</v>
      </c>
      <c r="E26" s="18" t="s">
        <v>40</v>
      </c>
      <c r="F26" s="22">
        <f>AC6</f>
        <v>5</v>
      </c>
      <c r="G26" s="185">
        <f>IF(F26&gt;D26,1,0)+IF(F27&gt;D27,1,0)+IF(F28&gt;D28,1,0)</f>
        <v>0</v>
      </c>
      <c r="H26" s="185">
        <f>IF(I26&gt;K26,1,0)+IF(I27&gt;K27,1,0)+IF(I28&gt;K28,1,0)</f>
        <v>2</v>
      </c>
      <c r="I26" s="22">
        <f>AE10</f>
        <v>12</v>
      </c>
      <c r="J26" s="18" t="s">
        <v>40</v>
      </c>
      <c r="K26" s="22">
        <f>AC10</f>
        <v>15</v>
      </c>
      <c r="L26" s="185">
        <f>IF(K26&gt;I26,1,0)+IF(K27&gt;I27,1,0)+IF(K28&gt;I28,1,0)</f>
        <v>1</v>
      </c>
      <c r="M26" s="185">
        <f>IF(N26&gt;P26,1,0)+IF(N27&gt;P27,1,0)+IF(N28&gt;P28,1,0)</f>
        <v>2</v>
      </c>
      <c r="N26" s="22">
        <f>AE14</f>
        <v>15</v>
      </c>
      <c r="O26" s="18" t="s">
        <v>40</v>
      </c>
      <c r="P26" s="22">
        <f>AC14</f>
        <v>7</v>
      </c>
      <c r="Q26" s="185">
        <f>IF(P26&gt;N26,1,0)+IF(P27&gt;N27,1,0)+IF(P28&gt;N28,1,0)</f>
        <v>0</v>
      </c>
      <c r="R26" s="185">
        <f>IF(S26&gt;U26,1,0)+IF(S27&gt;U27,1,0)+IF(S28&gt;U28,1,0)</f>
        <v>2</v>
      </c>
      <c r="S26" s="22">
        <f>AE18</f>
        <v>15</v>
      </c>
      <c r="T26" s="18" t="s">
        <v>40</v>
      </c>
      <c r="U26" s="22">
        <f>AC18</f>
        <v>8</v>
      </c>
      <c r="V26" s="185">
        <f>IF(U26&gt;S26,1,0)+IF(U27&gt;S27,1,0)+IF(U28&gt;S28,1,0)</f>
        <v>0</v>
      </c>
      <c r="W26" s="171">
        <f>IF(X26&gt;Z26,1,0)+IF(X27&gt;Z27,1,0)+IF(X28&gt;Z28,1,0)</f>
        <v>0</v>
      </c>
      <c r="X26" s="19">
        <f>AE22</f>
        <v>0</v>
      </c>
      <c r="Y26" s="20" t="s">
        <v>40</v>
      </c>
      <c r="Z26" s="19">
        <f>AC22</f>
        <v>0</v>
      </c>
      <c r="AA26" s="171">
        <f>IF(Z26&gt;X26,1,0)+IF(Z27&gt;X27,1,0)+IF(Z28&gt;X28,1,0)</f>
        <v>0</v>
      </c>
      <c r="AB26" s="152">
        <f>IF(AC26&gt;AE26,1,0)+IF(AC27&gt;AE27,1,0)+IF(AC28&gt;AE28,1,0)</f>
        <v>0</v>
      </c>
      <c r="AC26" s="15"/>
      <c r="AD26" s="16" t="s">
        <v>40</v>
      </c>
      <c r="AE26" s="15"/>
      <c r="AF26" s="155">
        <f>IF(AE26&gt;AC26,1,0)+IF(AE27&gt;AC27,1,0)+IF(AE28&gt;AC28,1,0)</f>
        <v>0</v>
      </c>
      <c r="AG26" s="21"/>
      <c r="AH26" s="21"/>
      <c r="AI26" s="141"/>
      <c r="AJ26" s="144"/>
      <c r="AK26" s="147"/>
      <c r="AL26" s="150"/>
      <c r="AM26" s="147"/>
      <c r="AN26" s="147"/>
      <c r="AO26" s="147"/>
      <c r="AP26" s="150"/>
      <c r="AQ26" s="147"/>
      <c r="AR26" s="147"/>
      <c r="AS26" s="147"/>
      <c r="AT26" s="150"/>
      <c r="AU26" s="147"/>
      <c r="AV26" s="150"/>
      <c r="AW26" s="150"/>
      <c r="AX26" s="159"/>
      <c r="AY26" s="162"/>
    </row>
    <row r="27" spans="2:51" ht="21.75" customHeight="1">
      <c r="B27" s="141"/>
      <c r="C27" s="183"/>
      <c r="D27" s="22">
        <f>AE7</f>
        <v>15</v>
      </c>
      <c r="E27" s="18" t="s">
        <v>40</v>
      </c>
      <c r="F27" s="22">
        <f>AC7</f>
        <v>13</v>
      </c>
      <c r="G27" s="186"/>
      <c r="H27" s="186"/>
      <c r="I27" s="22">
        <f>AE11</f>
        <v>15</v>
      </c>
      <c r="J27" s="18" t="s">
        <v>40</v>
      </c>
      <c r="K27" s="22">
        <f>AC11</f>
        <v>7</v>
      </c>
      <c r="L27" s="186"/>
      <c r="M27" s="186"/>
      <c r="N27" s="22">
        <f>AE15</f>
        <v>15</v>
      </c>
      <c r="O27" s="18" t="s">
        <v>40</v>
      </c>
      <c r="P27" s="22">
        <f>AC15</f>
        <v>11</v>
      </c>
      <c r="Q27" s="186"/>
      <c r="R27" s="186"/>
      <c r="S27" s="22">
        <f>AE19</f>
        <v>15</v>
      </c>
      <c r="T27" s="18" t="s">
        <v>40</v>
      </c>
      <c r="U27" s="22">
        <f>AC19</f>
        <v>5</v>
      </c>
      <c r="V27" s="186"/>
      <c r="W27" s="172"/>
      <c r="X27" s="19">
        <f>AE23</f>
        <v>0</v>
      </c>
      <c r="Y27" s="20" t="s">
        <v>40</v>
      </c>
      <c r="Z27" s="19">
        <f>AC23</f>
        <v>0</v>
      </c>
      <c r="AA27" s="172"/>
      <c r="AB27" s="153"/>
      <c r="AC27" s="15"/>
      <c r="AD27" s="16" t="s">
        <v>40</v>
      </c>
      <c r="AE27" s="15"/>
      <c r="AF27" s="156"/>
      <c r="AG27" s="21"/>
      <c r="AH27" s="21"/>
      <c r="AI27" s="141"/>
      <c r="AJ27" s="144"/>
      <c r="AK27" s="147"/>
      <c r="AL27" s="150"/>
      <c r="AM27" s="147"/>
      <c r="AN27" s="147"/>
      <c r="AO27" s="147"/>
      <c r="AP27" s="150"/>
      <c r="AQ27" s="147"/>
      <c r="AR27" s="147"/>
      <c r="AS27" s="147"/>
      <c r="AT27" s="150"/>
      <c r="AU27" s="147"/>
      <c r="AV27" s="150"/>
      <c r="AW27" s="150"/>
      <c r="AX27" s="159"/>
      <c r="AY27" s="162"/>
    </row>
    <row r="28" spans="2:51" ht="21.75" customHeight="1" thickBot="1">
      <c r="B28" s="142"/>
      <c r="C28" s="184"/>
      <c r="D28" s="23">
        <f>AE8</f>
        <v>0</v>
      </c>
      <c r="E28" s="24" t="s">
        <v>40</v>
      </c>
      <c r="F28" s="23">
        <f>AC8</f>
        <v>0</v>
      </c>
      <c r="G28" s="187"/>
      <c r="H28" s="187"/>
      <c r="I28" s="23">
        <f>AE12</f>
        <v>15</v>
      </c>
      <c r="J28" s="24" t="s">
        <v>40</v>
      </c>
      <c r="K28" s="23">
        <f>AC12</f>
        <v>13</v>
      </c>
      <c r="L28" s="187"/>
      <c r="M28" s="187"/>
      <c r="N28" s="23">
        <f>AE16</f>
        <v>0</v>
      </c>
      <c r="O28" s="24" t="s">
        <v>40</v>
      </c>
      <c r="P28" s="23">
        <f>AC16</f>
        <v>0</v>
      </c>
      <c r="Q28" s="187"/>
      <c r="R28" s="187"/>
      <c r="S28" s="23">
        <f>AE20</f>
        <v>0</v>
      </c>
      <c r="T28" s="24" t="s">
        <v>40</v>
      </c>
      <c r="U28" s="23">
        <f>AC20</f>
        <v>0</v>
      </c>
      <c r="V28" s="187"/>
      <c r="W28" s="188"/>
      <c r="X28" s="25">
        <f>AE24</f>
        <v>0</v>
      </c>
      <c r="Y28" s="26" t="s">
        <v>40</v>
      </c>
      <c r="Z28" s="25">
        <f>AC24</f>
        <v>0</v>
      </c>
      <c r="AA28" s="188"/>
      <c r="AB28" s="154"/>
      <c r="AC28" s="27"/>
      <c r="AD28" s="28" t="s">
        <v>40</v>
      </c>
      <c r="AE28" s="27"/>
      <c r="AF28" s="157"/>
      <c r="AG28" s="29"/>
      <c r="AH28" s="30"/>
      <c r="AI28" s="142"/>
      <c r="AJ28" s="145"/>
      <c r="AK28" s="148"/>
      <c r="AL28" s="151"/>
      <c r="AM28" s="148"/>
      <c r="AN28" s="148"/>
      <c r="AO28" s="148"/>
      <c r="AP28" s="151"/>
      <c r="AQ28" s="148"/>
      <c r="AR28" s="148"/>
      <c r="AS28" s="148"/>
      <c r="AT28" s="151"/>
      <c r="AU28" s="148"/>
      <c r="AV28" s="151"/>
      <c r="AW28" s="151"/>
      <c r="AX28" s="160"/>
      <c r="AY28" s="163"/>
    </row>
    <row r="29" ht="24.75" customHeight="1"/>
    <row r="30" ht="24.75" customHeight="1"/>
    <row r="31" ht="24.75" customHeight="1"/>
    <row r="32" ht="24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4.75" customHeight="1"/>
    <row r="58" ht="24.75" customHeight="1"/>
    <row r="59" ht="24.75" customHeight="1"/>
    <row r="60" ht="24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spans="2:51" ht="24.75" customHeight="1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2"/>
      <c r="AH85" s="32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</row>
    <row r="86" spans="2:51" ht="24.75" customHeight="1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</row>
    <row r="87" spans="2:51" ht="24.7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4"/>
      <c r="AJ87" s="36"/>
      <c r="AK87" s="36"/>
      <c r="AL87" s="36"/>
      <c r="AM87" s="37"/>
      <c r="AN87" s="36"/>
      <c r="AO87" s="36"/>
      <c r="AP87" s="36"/>
      <c r="AQ87" s="37"/>
      <c r="AR87" s="36"/>
      <c r="AS87" s="36"/>
      <c r="AT87" s="36"/>
      <c r="AU87" s="37"/>
      <c r="AV87" s="36"/>
      <c r="AW87" s="36"/>
      <c r="AX87" s="36"/>
      <c r="AY87" s="38"/>
    </row>
    <row r="88" spans="2:51" ht="24.75" customHeight="1"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4"/>
      <c r="AJ88" s="36"/>
      <c r="AK88" s="36"/>
      <c r="AL88" s="36"/>
      <c r="AM88" s="37"/>
      <c r="AN88" s="36"/>
      <c r="AO88" s="36"/>
      <c r="AP88" s="36"/>
      <c r="AQ88" s="37"/>
      <c r="AR88" s="36"/>
      <c r="AS88" s="36"/>
      <c r="AT88" s="36"/>
      <c r="AU88" s="37"/>
      <c r="AV88" s="36"/>
      <c r="AW88" s="36"/>
      <c r="AX88" s="36"/>
      <c r="AY88" s="38"/>
    </row>
    <row r="89" spans="2:51" ht="21.75" customHeight="1">
      <c r="B89" s="35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40"/>
      <c r="AJ89" s="41"/>
      <c r="AK89" s="41"/>
      <c r="AL89" s="42"/>
      <c r="AM89" s="41"/>
      <c r="AN89" s="41"/>
      <c r="AO89" s="41"/>
      <c r="AP89" s="42"/>
      <c r="AQ89" s="41"/>
      <c r="AR89" s="41"/>
      <c r="AS89" s="41"/>
      <c r="AT89" s="42"/>
      <c r="AU89" s="41"/>
      <c r="AV89" s="42"/>
      <c r="AW89" s="42"/>
      <c r="AX89" s="42"/>
      <c r="AY89" s="43"/>
    </row>
    <row r="90" spans="2:51" ht="21.75" customHeight="1">
      <c r="B90" s="35"/>
      <c r="C90" s="40"/>
      <c r="D90" s="41"/>
      <c r="E90" s="40"/>
      <c r="F90" s="41"/>
      <c r="G90" s="40"/>
      <c r="H90" s="40"/>
      <c r="I90" s="41"/>
      <c r="J90" s="40"/>
      <c r="K90" s="41"/>
      <c r="L90" s="40"/>
      <c r="M90" s="40"/>
      <c r="N90" s="41"/>
      <c r="O90" s="40"/>
      <c r="P90" s="41"/>
      <c r="Q90" s="40"/>
      <c r="R90" s="40"/>
      <c r="S90" s="41"/>
      <c r="T90" s="40"/>
      <c r="U90" s="41"/>
      <c r="V90" s="40"/>
      <c r="W90" s="40"/>
      <c r="X90" s="41"/>
      <c r="Y90" s="40"/>
      <c r="Z90" s="41"/>
      <c r="AA90" s="40"/>
      <c r="AB90" s="40"/>
      <c r="AC90" s="41"/>
      <c r="AD90" s="40"/>
      <c r="AE90" s="41"/>
      <c r="AF90" s="40"/>
      <c r="AG90" s="40"/>
      <c r="AH90" s="40"/>
      <c r="AI90" s="40"/>
      <c r="AJ90" s="41"/>
      <c r="AK90" s="41"/>
      <c r="AL90" s="42"/>
      <c r="AM90" s="41"/>
      <c r="AN90" s="41"/>
      <c r="AO90" s="41"/>
      <c r="AP90" s="42"/>
      <c r="AQ90" s="41"/>
      <c r="AR90" s="41"/>
      <c r="AS90" s="41"/>
      <c r="AT90" s="42"/>
      <c r="AU90" s="41"/>
      <c r="AV90" s="41"/>
      <c r="AW90" s="41"/>
      <c r="AX90" s="41"/>
      <c r="AY90" s="43"/>
    </row>
    <row r="91" spans="2:51" ht="21.75" customHeight="1">
      <c r="B91" s="35"/>
      <c r="C91" s="40"/>
      <c r="D91" s="41"/>
      <c r="E91" s="40"/>
      <c r="F91" s="41"/>
      <c r="G91" s="40"/>
      <c r="H91" s="40"/>
      <c r="I91" s="41"/>
      <c r="J91" s="40"/>
      <c r="K91" s="41"/>
      <c r="L91" s="40"/>
      <c r="M91" s="40"/>
      <c r="N91" s="41"/>
      <c r="O91" s="40"/>
      <c r="P91" s="41"/>
      <c r="Q91" s="40"/>
      <c r="R91" s="40"/>
      <c r="S91" s="41"/>
      <c r="T91" s="40"/>
      <c r="U91" s="41"/>
      <c r="V91" s="40"/>
      <c r="W91" s="40"/>
      <c r="X91" s="41"/>
      <c r="Y91" s="40"/>
      <c r="Z91" s="41"/>
      <c r="AA91" s="40"/>
      <c r="AB91" s="40"/>
      <c r="AC91" s="41"/>
      <c r="AD91" s="40"/>
      <c r="AE91" s="41"/>
      <c r="AF91" s="40"/>
      <c r="AG91" s="40"/>
      <c r="AH91" s="40"/>
      <c r="AI91" s="40"/>
      <c r="AJ91" s="41"/>
      <c r="AK91" s="41"/>
      <c r="AL91" s="42"/>
      <c r="AM91" s="41"/>
      <c r="AN91" s="41"/>
      <c r="AO91" s="41"/>
      <c r="AP91" s="42"/>
      <c r="AQ91" s="41"/>
      <c r="AR91" s="41"/>
      <c r="AS91" s="41"/>
      <c r="AT91" s="42"/>
      <c r="AU91" s="41"/>
      <c r="AV91" s="41"/>
      <c r="AW91" s="41"/>
      <c r="AX91" s="41"/>
      <c r="AY91" s="43"/>
    </row>
    <row r="92" spans="2:51" ht="21.75" customHeight="1">
      <c r="B92" s="35"/>
      <c r="C92" s="40"/>
      <c r="D92" s="41"/>
      <c r="E92" s="40"/>
      <c r="F92" s="41"/>
      <c r="G92" s="40"/>
      <c r="H92" s="40"/>
      <c r="I92" s="41"/>
      <c r="J92" s="40"/>
      <c r="K92" s="41"/>
      <c r="L92" s="40"/>
      <c r="M92" s="40"/>
      <c r="N92" s="41"/>
      <c r="O92" s="40"/>
      <c r="P92" s="41"/>
      <c r="Q92" s="40"/>
      <c r="R92" s="40"/>
      <c r="S92" s="41"/>
      <c r="T92" s="40"/>
      <c r="U92" s="41"/>
      <c r="V92" s="40"/>
      <c r="W92" s="40"/>
      <c r="X92" s="41"/>
      <c r="Y92" s="40"/>
      <c r="Z92" s="41"/>
      <c r="AA92" s="40"/>
      <c r="AB92" s="40"/>
      <c r="AC92" s="41"/>
      <c r="AD92" s="40"/>
      <c r="AE92" s="41"/>
      <c r="AF92" s="40"/>
      <c r="AG92" s="40"/>
      <c r="AH92" s="40"/>
      <c r="AI92" s="40"/>
      <c r="AJ92" s="41"/>
      <c r="AK92" s="41"/>
      <c r="AL92" s="42"/>
      <c r="AM92" s="41"/>
      <c r="AN92" s="41"/>
      <c r="AO92" s="41"/>
      <c r="AP92" s="42"/>
      <c r="AQ92" s="41"/>
      <c r="AR92" s="41"/>
      <c r="AS92" s="41"/>
      <c r="AT92" s="42"/>
      <c r="AU92" s="41"/>
      <c r="AV92" s="41"/>
      <c r="AW92" s="41"/>
      <c r="AX92" s="41"/>
      <c r="AY92" s="43"/>
    </row>
    <row r="93" spans="2:51" ht="21.75" customHeight="1">
      <c r="B93" s="35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40"/>
      <c r="AJ93" s="41"/>
      <c r="AK93" s="41"/>
      <c r="AL93" s="42"/>
      <c r="AM93" s="41"/>
      <c r="AN93" s="41"/>
      <c r="AO93" s="41"/>
      <c r="AP93" s="42"/>
      <c r="AQ93" s="41"/>
      <c r="AR93" s="41"/>
      <c r="AS93" s="41"/>
      <c r="AT93" s="42"/>
      <c r="AU93" s="41"/>
      <c r="AV93" s="42"/>
      <c r="AW93" s="42"/>
      <c r="AX93" s="42"/>
      <c r="AY93" s="43"/>
    </row>
    <row r="94" spans="2:51" ht="21.75" customHeight="1">
      <c r="B94" s="35"/>
      <c r="C94" s="40"/>
      <c r="D94" s="41"/>
      <c r="E94" s="40"/>
      <c r="F94" s="41"/>
      <c r="G94" s="40"/>
      <c r="H94" s="40"/>
      <c r="I94" s="41"/>
      <c r="J94" s="40"/>
      <c r="K94" s="41"/>
      <c r="L94" s="40"/>
      <c r="M94" s="40"/>
      <c r="N94" s="41"/>
      <c r="O94" s="40"/>
      <c r="P94" s="41"/>
      <c r="Q94" s="40"/>
      <c r="R94" s="40"/>
      <c r="S94" s="41"/>
      <c r="T94" s="40"/>
      <c r="U94" s="41"/>
      <c r="V94" s="40"/>
      <c r="W94" s="40"/>
      <c r="X94" s="41"/>
      <c r="Y94" s="40"/>
      <c r="Z94" s="41"/>
      <c r="AA94" s="40"/>
      <c r="AB94" s="40"/>
      <c r="AC94" s="41"/>
      <c r="AD94" s="40"/>
      <c r="AE94" s="41"/>
      <c r="AF94" s="40"/>
      <c r="AG94" s="40"/>
      <c r="AH94" s="40"/>
      <c r="AI94" s="40"/>
      <c r="AJ94" s="41"/>
      <c r="AK94" s="41"/>
      <c r="AL94" s="42"/>
      <c r="AM94" s="41"/>
      <c r="AN94" s="41"/>
      <c r="AO94" s="41"/>
      <c r="AP94" s="42"/>
      <c r="AQ94" s="41"/>
      <c r="AR94" s="41"/>
      <c r="AS94" s="41"/>
      <c r="AT94" s="42"/>
      <c r="AU94" s="41"/>
      <c r="AV94" s="41"/>
      <c r="AW94" s="41"/>
      <c r="AX94" s="41"/>
      <c r="AY94" s="43"/>
    </row>
    <row r="95" spans="2:51" ht="21.75" customHeight="1">
      <c r="B95" s="35"/>
      <c r="C95" s="40"/>
      <c r="D95" s="41"/>
      <c r="E95" s="40"/>
      <c r="F95" s="41"/>
      <c r="G95" s="40"/>
      <c r="H95" s="40"/>
      <c r="I95" s="41"/>
      <c r="J95" s="40"/>
      <c r="K95" s="41"/>
      <c r="L95" s="40"/>
      <c r="M95" s="40"/>
      <c r="N95" s="41"/>
      <c r="O95" s="40"/>
      <c r="P95" s="41"/>
      <c r="Q95" s="40"/>
      <c r="R95" s="40"/>
      <c r="S95" s="41"/>
      <c r="T95" s="40"/>
      <c r="U95" s="41"/>
      <c r="V95" s="40"/>
      <c r="W95" s="40"/>
      <c r="X95" s="41"/>
      <c r="Y95" s="40"/>
      <c r="Z95" s="41"/>
      <c r="AA95" s="40"/>
      <c r="AB95" s="40"/>
      <c r="AC95" s="41"/>
      <c r="AD95" s="40"/>
      <c r="AE95" s="41"/>
      <c r="AF95" s="40"/>
      <c r="AG95" s="40"/>
      <c r="AH95" s="40"/>
      <c r="AI95" s="40"/>
      <c r="AJ95" s="41"/>
      <c r="AK95" s="41"/>
      <c r="AL95" s="42"/>
      <c r="AM95" s="41"/>
      <c r="AN95" s="41"/>
      <c r="AO95" s="41"/>
      <c r="AP95" s="42"/>
      <c r="AQ95" s="41"/>
      <c r="AR95" s="41"/>
      <c r="AS95" s="41"/>
      <c r="AT95" s="42"/>
      <c r="AU95" s="41"/>
      <c r="AV95" s="41"/>
      <c r="AW95" s="41"/>
      <c r="AX95" s="41"/>
      <c r="AY95" s="43"/>
    </row>
    <row r="96" spans="2:51" ht="21.75" customHeight="1">
      <c r="B96" s="35"/>
      <c r="C96" s="40"/>
      <c r="D96" s="41"/>
      <c r="E96" s="40"/>
      <c r="F96" s="41"/>
      <c r="G96" s="40"/>
      <c r="H96" s="40"/>
      <c r="I96" s="41"/>
      <c r="J96" s="40"/>
      <c r="K96" s="41"/>
      <c r="L96" s="40"/>
      <c r="M96" s="40"/>
      <c r="N96" s="41"/>
      <c r="O96" s="40"/>
      <c r="P96" s="41"/>
      <c r="Q96" s="40"/>
      <c r="R96" s="40"/>
      <c r="S96" s="41"/>
      <c r="T96" s="40"/>
      <c r="U96" s="41"/>
      <c r="V96" s="40"/>
      <c r="W96" s="40"/>
      <c r="X96" s="41"/>
      <c r="Y96" s="40"/>
      <c r="Z96" s="41"/>
      <c r="AA96" s="40"/>
      <c r="AB96" s="40"/>
      <c r="AC96" s="41"/>
      <c r="AD96" s="40"/>
      <c r="AE96" s="41"/>
      <c r="AF96" s="40"/>
      <c r="AG96" s="40"/>
      <c r="AH96" s="40"/>
      <c r="AI96" s="40"/>
      <c r="AJ96" s="41"/>
      <c r="AK96" s="41"/>
      <c r="AL96" s="42"/>
      <c r="AM96" s="41"/>
      <c r="AN96" s="41"/>
      <c r="AO96" s="41"/>
      <c r="AP96" s="42"/>
      <c r="AQ96" s="41"/>
      <c r="AR96" s="41"/>
      <c r="AS96" s="41"/>
      <c r="AT96" s="42"/>
      <c r="AU96" s="41"/>
      <c r="AV96" s="41"/>
      <c r="AW96" s="41"/>
      <c r="AX96" s="41"/>
      <c r="AY96" s="43"/>
    </row>
    <row r="97" spans="2:51" ht="21.75" customHeight="1">
      <c r="B97" s="35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40"/>
      <c r="AJ97" s="41"/>
      <c r="AK97" s="41"/>
      <c r="AL97" s="42"/>
      <c r="AM97" s="41"/>
      <c r="AN97" s="41"/>
      <c r="AO97" s="41"/>
      <c r="AP97" s="42"/>
      <c r="AQ97" s="41"/>
      <c r="AR97" s="41"/>
      <c r="AS97" s="41"/>
      <c r="AT97" s="42"/>
      <c r="AU97" s="41"/>
      <c r="AV97" s="42"/>
      <c r="AW97" s="42"/>
      <c r="AX97" s="42"/>
      <c r="AY97" s="43"/>
    </row>
    <row r="98" spans="2:51" ht="21.75" customHeight="1">
      <c r="B98" s="35"/>
      <c r="C98" s="40"/>
      <c r="D98" s="41"/>
      <c r="E98" s="40"/>
      <c r="F98" s="41"/>
      <c r="G98" s="40"/>
      <c r="H98" s="40"/>
      <c r="I98" s="41"/>
      <c r="J98" s="40"/>
      <c r="K98" s="41"/>
      <c r="L98" s="40"/>
      <c r="M98" s="40"/>
      <c r="N98" s="41"/>
      <c r="O98" s="40"/>
      <c r="P98" s="41"/>
      <c r="Q98" s="40"/>
      <c r="R98" s="40"/>
      <c r="S98" s="41"/>
      <c r="T98" s="40"/>
      <c r="U98" s="41"/>
      <c r="V98" s="40"/>
      <c r="W98" s="40"/>
      <c r="X98" s="41"/>
      <c r="Y98" s="40"/>
      <c r="Z98" s="41"/>
      <c r="AA98" s="40"/>
      <c r="AB98" s="40"/>
      <c r="AC98" s="41"/>
      <c r="AD98" s="40"/>
      <c r="AE98" s="41"/>
      <c r="AF98" s="40"/>
      <c r="AG98" s="40"/>
      <c r="AH98" s="40"/>
      <c r="AI98" s="40"/>
      <c r="AJ98" s="41"/>
      <c r="AK98" s="41"/>
      <c r="AL98" s="42"/>
      <c r="AM98" s="41"/>
      <c r="AN98" s="41"/>
      <c r="AO98" s="41"/>
      <c r="AP98" s="42"/>
      <c r="AQ98" s="41"/>
      <c r="AR98" s="41"/>
      <c r="AS98" s="41"/>
      <c r="AT98" s="42"/>
      <c r="AU98" s="41"/>
      <c r="AV98" s="41"/>
      <c r="AW98" s="41"/>
      <c r="AX98" s="41"/>
      <c r="AY98" s="43"/>
    </row>
    <row r="99" spans="2:51" ht="21.75" customHeight="1">
      <c r="B99" s="35"/>
      <c r="C99" s="40"/>
      <c r="D99" s="41"/>
      <c r="E99" s="40"/>
      <c r="F99" s="41"/>
      <c r="G99" s="40"/>
      <c r="H99" s="40"/>
      <c r="I99" s="41"/>
      <c r="J99" s="40"/>
      <c r="K99" s="41"/>
      <c r="L99" s="40"/>
      <c r="M99" s="40"/>
      <c r="N99" s="41"/>
      <c r="O99" s="40"/>
      <c r="P99" s="41"/>
      <c r="Q99" s="40"/>
      <c r="R99" s="40"/>
      <c r="S99" s="41"/>
      <c r="T99" s="40"/>
      <c r="U99" s="41"/>
      <c r="V99" s="40"/>
      <c r="W99" s="40"/>
      <c r="X99" s="41"/>
      <c r="Y99" s="40"/>
      <c r="Z99" s="41"/>
      <c r="AA99" s="40"/>
      <c r="AB99" s="40"/>
      <c r="AC99" s="41"/>
      <c r="AD99" s="40"/>
      <c r="AE99" s="41"/>
      <c r="AF99" s="40"/>
      <c r="AG99" s="40"/>
      <c r="AH99" s="40"/>
      <c r="AI99" s="40"/>
      <c r="AJ99" s="41"/>
      <c r="AK99" s="41"/>
      <c r="AL99" s="42"/>
      <c r="AM99" s="41"/>
      <c r="AN99" s="41"/>
      <c r="AO99" s="41"/>
      <c r="AP99" s="42"/>
      <c r="AQ99" s="41"/>
      <c r="AR99" s="41"/>
      <c r="AS99" s="41"/>
      <c r="AT99" s="42"/>
      <c r="AU99" s="41"/>
      <c r="AV99" s="41"/>
      <c r="AW99" s="41"/>
      <c r="AX99" s="41"/>
      <c r="AY99" s="43"/>
    </row>
    <row r="100" spans="2:51" ht="21.75" customHeight="1">
      <c r="B100" s="35"/>
      <c r="C100" s="40"/>
      <c r="D100" s="41"/>
      <c r="E100" s="40"/>
      <c r="F100" s="41"/>
      <c r="G100" s="40"/>
      <c r="H100" s="40"/>
      <c r="I100" s="41"/>
      <c r="J100" s="40"/>
      <c r="K100" s="41"/>
      <c r="L100" s="40"/>
      <c r="M100" s="40"/>
      <c r="N100" s="41"/>
      <c r="O100" s="40"/>
      <c r="P100" s="41"/>
      <c r="Q100" s="40"/>
      <c r="R100" s="40"/>
      <c r="S100" s="41"/>
      <c r="T100" s="40"/>
      <c r="U100" s="41"/>
      <c r="V100" s="40"/>
      <c r="W100" s="40"/>
      <c r="X100" s="41"/>
      <c r="Y100" s="40"/>
      <c r="Z100" s="41"/>
      <c r="AA100" s="40"/>
      <c r="AB100" s="40"/>
      <c r="AC100" s="41"/>
      <c r="AD100" s="40"/>
      <c r="AE100" s="41"/>
      <c r="AF100" s="40"/>
      <c r="AG100" s="40"/>
      <c r="AH100" s="40"/>
      <c r="AI100" s="40"/>
      <c r="AJ100" s="41"/>
      <c r="AK100" s="41"/>
      <c r="AL100" s="42"/>
      <c r="AM100" s="41"/>
      <c r="AN100" s="41"/>
      <c r="AO100" s="41"/>
      <c r="AP100" s="42"/>
      <c r="AQ100" s="41"/>
      <c r="AR100" s="41"/>
      <c r="AS100" s="41"/>
      <c r="AT100" s="42"/>
      <c r="AU100" s="41"/>
      <c r="AV100" s="41"/>
      <c r="AW100" s="41"/>
      <c r="AX100" s="41"/>
      <c r="AY100" s="43"/>
    </row>
    <row r="101" spans="2:51" ht="21.75" customHeight="1">
      <c r="B101" s="35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40"/>
      <c r="AJ101" s="41"/>
      <c r="AK101" s="41"/>
      <c r="AL101" s="42"/>
      <c r="AM101" s="41"/>
      <c r="AN101" s="41"/>
      <c r="AO101" s="41"/>
      <c r="AP101" s="42"/>
      <c r="AQ101" s="41"/>
      <c r="AR101" s="41"/>
      <c r="AS101" s="41"/>
      <c r="AT101" s="42"/>
      <c r="AU101" s="41"/>
      <c r="AV101" s="42"/>
      <c r="AW101" s="42"/>
      <c r="AX101" s="42"/>
      <c r="AY101" s="43"/>
    </row>
    <row r="102" spans="2:51" ht="21.75" customHeight="1">
      <c r="B102" s="35"/>
      <c r="C102" s="40"/>
      <c r="D102" s="41"/>
      <c r="E102" s="40"/>
      <c r="F102" s="41"/>
      <c r="G102" s="40"/>
      <c r="H102" s="40"/>
      <c r="I102" s="41"/>
      <c r="J102" s="40"/>
      <c r="K102" s="41"/>
      <c r="L102" s="40"/>
      <c r="M102" s="40"/>
      <c r="N102" s="41"/>
      <c r="O102" s="40"/>
      <c r="P102" s="41"/>
      <c r="Q102" s="40"/>
      <c r="R102" s="40"/>
      <c r="S102" s="41"/>
      <c r="T102" s="40"/>
      <c r="U102" s="41"/>
      <c r="V102" s="40"/>
      <c r="W102" s="40"/>
      <c r="X102" s="41"/>
      <c r="Y102" s="40"/>
      <c r="Z102" s="41"/>
      <c r="AA102" s="40"/>
      <c r="AB102" s="40"/>
      <c r="AC102" s="41"/>
      <c r="AD102" s="40"/>
      <c r="AE102" s="41"/>
      <c r="AF102" s="40"/>
      <c r="AG102" s="40"/>
      <c r="AH102" s="40"/>
      <c r="AI102" s="40"/>
      <c r="AJ102" s="41"/>
      <c r="AK102" s="41"/>
      <c r="AL102" s="42"/>
      <c r="AM102" s="41"/>
      <c r="AN102" s="41"/>
      <c r="AO102" s="41"/>
      <c r="AP102" s="42"/>
      <c r="AQ102" s="41"/>
      <c r="AR102" s="41"/>
      <c r="AS102" s="41"/>
      <c r="AT102" s="42"/>
      <c r="AU102" s="41"/>
      <c r="AV102" s="41"/>
      <c r="AW102" s="41"/>
      <c r="AX102" s="41"/>
      <c r="AY102" s="43"/>
    </row>
    <row r="103" spans="2:51" ht="21.75" customHeight="1">
      <c r="B103" s="35"/>
      <c r="C103" s="40"/>
      <c r="D103" s="41"/>
      <c r="E103" s="40"/>
      <c r="F103" s="41"/>
      <c r="G103" s="40"/>
      <c r="H103" s="40"/>
      <c r="I103" s="41"/>
      <c r="J103" s="40"/>
      <c r="K103" s="41"/>
      <c r="L103" s="40"/>
      <c r="M103" s="40"/>
      <c r="N103" s="41"/>
      <c r="O103" s="40"/>
      <c r="P103" s="41"/>
      <c r="Q103" s="40"/>
      <c r="R103" s="40"/>
      <c r="S103" s="41"/>
      <c r="T103" s="40"/>
      <c r="U103" s="41"/>
      <c r="V103" s="40"/>
      <c r="W103" s="40"/>
      <c r="X103" s="41"/>
      <c r="Y103" s="40"/>
      <c r="Z103" s="41"/>
      <c r="AA103" s="40"/>
      <c r="AB103" s="40"/>
      <c r="AC103" s="41"/>
      <c r="AD103" s="40"/>
      <c r="AE103" s="41"/>
      <c r="AF103" s="40"/>
      <c r="AG103" s="40"/>
      <c r="AH103" s="40"/>
      <c r="AI103" s="40"/>
      <c r="AJ103" s="41"/>
      <c r="AK103" s="41"/>
      <c r="AL103" s="42"/>
      <c r="AM103" s="41"/>
      <c r="AN103" s="41"/>
      <c r="AO103" s="41"/>
      <c r="AP103" s="42"/>
      <c r="AQ103" s="41"/>
      <c r="AR103" s="41"/>
      <c r="AS103" s="41"/>
      <c r="AT103" s="42"/>
      <c r="AU103" s="41"/>
      <c r="AV103" s="41"/>
      <c r="AW103" s="41"/>
      <c r="AX103" s="41"/>
      <c r="AY103" s="43"/>
    </row>
    <row r="104" spans="2:51" ht="21.75" customHeight="1">
      <c r="B104" s="35"/>
      <c r="C104" s="40"/>
      <c r="D104" s="41"/>
      <c r="E104" s="40"/>
      <c r="F104" s="41"/>
      <c r="G104" s="40"/>
      <c r="H104" s="40"/>
      <c r="I104" s="41"/>
      <c r="J104" s="40"/>
      <c r="K104" s="41"/>
      <c r="L104" s="40"/>
      <c r="M104" s="40"/>
      <c r="N104" s="41"/>
      <c r="O104" s="40"/>
      <c r="P104" s="41"/>
      <c r="Q104" s="40"/>
      <c r="R104" s="40"/>
      <c r="S104" s="41"/>
      <c r="T104" s="40"/>
      <c r="U104" s="41"/>
      <c r="V104" s="40"/>
      <c r="W104" s="40"/>
      <c r="X104" s="41"/>
      <c r="Y104" s="40"/>
      <c r="Z104" s="41"/>
      <c r="AA104" s="40"/>
      <c r="AB104" s="40"/>
      <c r="AC104" s="41"/>
      <c r="AD104" s="40"/>
      <c r="AE104" s="41"/>
      <c r="AF104" s="40"/>
      <c r="AG104" s="40"/>
      <c r="AH104" s="40"/>
      <c r="AI104" s="40"/>
      <c r="AJ104" s="41"/>
      <c r="AK104" s="41"/>
      <c r="AL104" s="42"/>
      <c r="AM104" s="41"/>
      <c r="AN104" s="41"/>
      <c r="AO104" s="41"/>
      <c r="AP104" s="42"/>
      <c r="AQ104" s="41"/>
      <c r="AR104" s="41"/>
      <c r="AS104" s="41"/>
      <c r="AT104" s="42"/>
      <c r="AU104" s="41"/>
      <c r="AV104" s="41"/>
      <c r="AW104" s="41"/>
      <c r="AX104" s="41"/>
      <c r="AY104" s="43"/>
    </row>
    <row r="105" spans="2:51" ht="21.75" customHeight="1">
      <c r="B105" s="35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40"/>
      <c r="AJ105" s="41"/>
      <c r="AK105" s="41"/>
      <c r="AL105" s="42"/>
      <c r="AM105" s="41"/>
      <c r="AN105" s="41"/>
      <c r="AO105" s="41"/>
      <c r="AP105" s="42"/>
      <c r="AQ105" s="41"/>
      <c r="AR105" s="41"/>
      <c r="AS105" s="41"/>
      <c r="AT105" s="42"/>
      <c r="AU105" s="41"/>
      <c r="AV105" s="42"/>
      <c r="AW105" s="42"/>
      <c r="AX105" s="42"/>
      <c r="AY105" s="43"/>
    </row>
    <row r="106" spans="2:51" ht="21.75" customHeight="1">
      <c r="B106" s="35"/>
      <c r="C106" s="40"/>
      <c r="D106" s="41"/>
      <c r="E106" s="40"/>
      <c r="F106" s="41"/>
      <c r="G106" s="40"/>
      <c r="H106" s="40"/>
      <c r="I106" s="41"/>
      <c r="J106" s="40"/>
      <c r="K106" s="41"/>
      <c r="L106" s="40"/>
      <c r="M106" s="40"/>
      <c r="N106" s="41"/>
      <c r="O106" s="40"/>
      <c r="P106" s="41"/>
      <c r="Q106" s="40"/>
      <c r="R106" s="40"/>
      <c r="S106" s="41"/>
      <c r="T106" s="40"/>
      <c r="U106" s="41"/>
      <c r="V106" s="40"/>
      <c r="W106" s="40"/>
      <c r="X106" s="41"/>
      <c r="Y106" s="40"/>
      <c r="Z106" s="41"/>
      <c r="AA106" s="40"/>
      <c r="AB106" s="40"/>
      <c r="AC106" s="41"/>
      <c r="AD106" s="40"/>
      <c r="AE106" s="41"/>
      <c r="AF106" s="40"/>
      <c r="AG106" s="40"/>
      <c r="AH106" s="40"/>
      <c r="AI106" s="40"/>
      <c r="AJ106" s="41"/>
      <c r="AK106" s="41"/>
      <c r="AL106" s="42"/>
      <c r="AM106" s="41"/>
      <c r="AN106" s="41"/>
      <c r="AO106" s="41"/>
      <c r="AP106" s="42"/>
      <c r="AQ106" s="41"/>
      <c r="AR106" s="41"/>
      <c r="AS106" s="41"/>
      <c r="AT106" s="42"/>
      <c r="AU106" s="41"/>
      <c r="AV106" s="41"/>
      <c r="AW106" s="41"/>
      <c r="AX106" s="41"/>
      <c r="AY106" s="43"/>
    </row>
    <row r="107" spans="2:51" ht="21.75" customHeight="1">
      <c r="B107" s="35"/>
      <c r="C107" s="40"/>
      <c r="D107" s="41"/>
      <c r="E107" s="40"/>
      <c r="F107" s="41"/>
      <c r="G107" s="40"/>
      <c r="H107" s="40"/>
      <c r="I107" s="41"/>
      <c r="J107" s="40"/>
      <c r="K107" s="41"/>
      <c r="L107" s="40"/>
      <c r="M107" s="40"/>
      <c r="N107" s="41"/>
      <c r="O107" s="40"/>
      <c r="P107" s="41"/>
      <c r="Q107" s="40"/>
      <c r="R107" s="40"/>
      <c r="S107" s="41"/>
      <c r="T107" s="40"/>
      <c r="U107" s="41"/>
      <c r="V107" s="40"/>
      <c r="W107" s="40"/>
      <c r="X107" s="41"/>
      <c r="Y107" s="40"/>
      <c r="Z107" s="41"/>
      <c r="AA107" s="40"/>
      <c r="AB107" s="40"/>
      <c r="AC107" s="41"/>
      <c r="AD107" s="40"/>
      <c r="AE107" s="41"/>
      <c r="AF107" s="40"/>
      <c r="AG107" s="40"/>
      <c r="AH107" s="40"/>
      <c r="AI107" s="40"/>
      <c r="AJ107" s="41"/>
      <c r="AK107" s="41"/>
      <c r="AL107" s="42"/>
      <c r="AM107" s="41"/>
      <c r="AN107" s="41"/>
      <c r="AO107" s="41"/>
      <c r="AP107" s="42"/>
      <c r="AQ107" s="41"/>
      <c r="AR107" s="41"/>
      <c r="AS107" s="41"/>
      <c r="AT107" s="42"/>
      <c r="AU107" s="41"/>
      <c r="AV107" s="41"/>
      <c r="AW107" s="41"/>
      <c r="AX107" s="41"/>
      <c r="AY107" s="43"/>
    </row>
    <row r="108" spans="2:51" ht="21.75" customHeight="1">
      <c r="B108" s="35"/>
      <c r="C108" s="40"/>
      <c r="D108" s="41"/>
      <c r="E108" s="40"/>
      <c r="F108" s="41"/>
      <c r="G108" s="40"/>
      <c r="H108" s="40"/>
      <c r="I108" s="41"/>
      <c r="J108" s="40"/>
      <c r="K108" s="41"/>
      <c r="L108" s="40"/>
      <c r="M108" s="40"/>
      <c r="N108" s="41"/>
      <c r="O108" s="40"/>
      <c r="P108" s="41"/>
      <c r="Q108" s="40"/>
      <c r="R108" s="40"/>
      <c r="S108" s="41"/>
      <c r="T108" s="40"/>
      <c r="U108" s="41"/>
      <c r="V108" s="40"/>
      <c r="W108" s="40"/>
      <c r="X108" s="41"/>
      <c r="Y108" s="40"/>
      <c r="Z108" s="41"/>
      <c r="AA108" s="40"/>
      <c r="AB108" s="40"/>
      <c r="AC108" s="41"/>
      <c r="AD108" s="40"/>
      <c r="AE108" s="41"/>
      <c r="AF108" s="40"/>
      <c r="AG108" s="40"/>
      <c r="AH108" s="40"/>
      <c r="AI108" s="40"/>
      <c r="AJ108" s="41"/>
      <c r="AK108" s="41"/>
      <c r="AL108" s="42"/>
      <c r="AM108" s="41"/>
      <c r="AN108" s="41"/>
      <c r="AO108" s="41"/>
      <c r="AP108" s="42"/>
      <c r="AQ108" s="41"/>
      <c r="AR108" s="41"/>
      <c r="AS108" s="41"/>
      <c r="AT108" s="42"/>
      <c r="AU108" s="41"/>
      <c r="AV108" s="41"/>
      <c r="AW108" s="41"/>
      <c r="AX108" s="41"/>
      <c r="AY108" s="43"/>
    </row>
    <row r="109" spans="2:51" ht="21.75" customHeight="1">
      <c r="B109" s="35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40"/>
      <c r="AJ109" s="41"/>
      <c r="AK109" s="41"/>
      <c r="AL109" s="42"/>
      <c r="AM109" s="41"/>
      <c r="AN109" s="41"/>
      <c r="AO109" s="41"/>
      <c r="AP109" s="42"/>
      <c r="AQ109" s="41"/>
      <c r="AR109" s="41"/>
      <c r="AS109" s="41"/>
      <c r="AT109" s="42"/>
      <c r="AU109" s="41"/>
      <c r="AV109" s="42"/>
      <c r="AW109" s="42"/>
      <c r="AX109" s="42"/>
      <c r="AY109" s="43"/>
    </row>
    <row r="110" spans="2:51" ht="21.75" customHeight="1">
      <c r="B110" s="35"/>
      <c r="C110" s="40"/>
      <c r="D110" s="41"/>
      <c r="E110" s="40"/>
      <c r="F110" s="41"/>
      <c r="G110" s="40"/>
      <c r="H110" s="40"/>
      <c r="I110" s="41"/>
      <c r="J110" s="40"/>
      <c r="K110" s="41"/>
      <c r="L110" s="40"/>
      <c r="M110" s="40"/>
      <c r="N110" s="41"/>
      <c r="O110" s="40"/>
      <c r="P110" s="41"/>
      <c r="Q110" s="40"/>
      <c r="R110" s="40"/>
      <c r="S110" s="41"/>
      <c r="T110" s="40"/>
      <c r="U110" s="41"/>
      <c r="V110" s="40"/>
      <c r="W110" s="40"/>
      <c r="X110" s="41"/>
      <c r="Y110" s="40"/>
      <c r="Z110" s="41"/>
      <c r="AA110" s="40"/>
      <c r="AB110" s="40"/>
      <c r="AC110" s="41"/>
      <c r="AD110" s="40"/>
      <c r="AE110" s="41"/>
      <c r="AF110" s="40"/>
      <c r="AG110" s="40"/>
      <c r="AH110" s="40"/>
      <c r="AI110" s="40"/>
      <c r="AJ110" s="41"/>
      <c r="AK110" s="41"/>
      <c r="AL110" s="42"/>
      <c r="AM110" s="41"/>
      <c r="AN110" s="41"/>
      <c r="AO110" s="41"/>
      <c r="AP110" s="42"/>
      <c r="AQ110" s="41"/>
      <c r="AR110" s="41"/>
      <c r="AS110" s="41"/>
      <c r="AT110" s="42"/>
      <c r="AU110" s="41"/>
      <c r="AV110" s="41"/>
      <c r="AW110" s="41"/>
      <c r="AX110" s="41"/>
      <c r="AY110" s="43"/>
    </row>
    <row r="111" spans="2:51" ht="21.75" customHeight="1">
      <c r="B111" s="35"/>
      <c r="C111" s="40"/>
      <c r="D111" s="41"/>
      <c r="E111" s="40"/>
      <c r="F111" s="41"/>
      <c r="G111" s="40"/>
      <c r="H111" s="40"/>
      <c r="I111" s="41"/>
      <c r="J111" s="40"/>
      <c r="K111" s="41"/>
      <c r="L111" s="40"/>
      <c r="M111" s="40"/>
      <c r="N111" s="41"/>
      <c r="O111" s="40"/>
      <c r="P111" s="41"/>
      <c r="Q111" s="40"/>
      <c r="R111" s="40"/>
      <c r="S111" s="41"/>
      <c r="T111" s="40"/>
      <c r="U111" s="41"/>
      <c r="V111" s="40"/>
      <c r="W111" s="40"/>
      <c r="X111" s="41"/>
      <c r="Y111" s="40"/>
      <c r="Z111" s="41"/>
      <c r="AA111" s="40"/>
      <c r="AB111" s="40"/>
      <c r="AC111" s="41"/>
      <c r="AD111" s="40"/>
      <c r="AE111" s="41"/>
      <c r="AF111" s="40"/>
      <c r="AG111" s="40"/>
      <c r="AH111" s="40"/>
      <c r="AI111" s="40"/>
      <c r="AJ111" s="41"/>
      <c r="AK111" s="41"/>
      <c r="AL111" s="42"/>
      <c r="AM111" s="41"/>
      <c r="AN111" s="41"/>
      <c r="AO111" s="41"/>
      <c r="AP111" s="42"/>
      <c r="AQ111" s="41"/>
      <c r="AR111" s="41"/>
      <c r="AS111" s="41"/>
      <c r="AT111" s="42"/>
      <c r="AU111" s="41"/>
      <c r="AV111" s="41"/>
      <c r="AW111" s="41"/>
      <c r="AX111" s="41"/>
      <c r="AY111" s="43"/>
    </row>
    <row r="112" spans="2:51" ht="21.75" customHeight="1">
      <c r="B112" s="35"/>
      <c r="C112" s="40"/>
      <c r="D112" s="41"/>
      <c r="E112" s="40"/>
      <c r="F112" s="41"/>
      <c r="G112" s="40"/>
      <c r="H112" s="40"/>
      <c r="I112" s="41"/>
      <c r="J112" s="40"/>
      <c r="K112" s="41"/>
      <c r="L112" s="40"/>
      <c r="M112" s="40"/>
      <c r="N112" s="41"/>
      <c r="O112" s="40"/>
      <c r="P112" s="41"/>
      <c r="Q112" s="40"/>
      <c r="R112" s="40"/>
      <c r="S112" s="41"/>
      <c r="T112" s="40"/>
      <c r="U112" s="41"/>
      <c r="V112" s="40"/>
      <c r="W112" s="40"/>
      <c r="X112" s="41"/>
      <c r="Y112" s="40"/>
      <c r="Z112" s="41"/>
      <c r="AA112" s="40"/>
      <c r="AB112" s="40"/>
      <c r="AC112" s="41"/>
      <c r="AD112" s="40"/>
      <c r="AE112" s="41"/>
      <c r="AF112" s="40"/>
      <c r="AG112" s="40"/>
      <c r="AH112" s="40"/>
      <c r="AI112" s="40"/>
      <c r="AJ112" s="41"/>
      <c r="AK112" s="41"/>
      <c r="AL112" s="42"/>
      <c r="AM112" s="41"/>
      <c r="AN112" s="41"/>
      <c r="AO112" s="41"/>
      <c r="AP112" s="42"/>
      <c r="AQ112" s="41"/>
      <c r="AR112" s="41"/>
      <c r="AS112" s="41"/>
      <c r="AT112" s="42"/>
      <c r="AU112" s="41"/>
      <c r="AV112" s="41"/>
      <c r="AW112" s="41"/>
      <c r="AX112" s="41"/>
      <c r="AY112" s="43"/>
    </row>
    <row r="113" spans="2:51" ht="24.75" customHeight="1"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2"/>
      <c r="AH113" s="32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</row>
    <row r="114" spans="2:51" ht="24.75" customHeight="1"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</row>
    <row r="115" spans="2:51" ht="24.75" customHeight="1"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4"/>
      <c r="AJ115" s="36"/>
      <c r="AK115" s="36"/>
      <c r="AL115" s="36"/>
      <c r="AM115" s="37"/>
      <c r="AN115" s="36"/>
      <c r="AO115" s="36"/>
      <c r="AP115" s="36"/>
      <c r="AQ115" s="37"/>
      <c r="AR115" s="36"/>
      <c r="AS115" s="36"/>
      <c r="AT115" s="36"/>
      <c r="AU115" s="37"/>
      <c r="AV115" s="36"/>
      <c r="AW115" s="36"/>
      <c r="AX115" s="36"/>
      <c r="AY115" s="38"/>
    </row>
    <row r="116" spans="2:51" ht="24.75" customHeight="1"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4"/>
      <c r="AJ116" s="36"/>
      <c r="AK116" s="36"/>
      <c r="AL116" s="36"/>
      <c r="AM116" s="37"/>
      <c r="AN116" s="36"/>
      <c r="AO116" s="36"/>
      <c r="AP116" s="36"/>
      <c r="AQ116" s="37"/>
      <c r="AR116" s="36"/>
      <c r="AS116" s="36"/>
      <c r="AT116" s="36"/>
      <c r="AU116" s="37"/>
      <c r="AV116" s="36"/>
      <c r="AW116" s="36"/>
      <c r="AX116" s="36"/>
      <c r="AY116" s="38"/>
    </row>
    <row r="117" spans="2:51" ht="21.75" customHeight="1">
      <c r="B117" s="35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40"/>
      <c r="AJ117" s="41"/>
      <c r="AK117" s="41"/>
      <c r="AL117" s="42"/>
      <c r="AM117" s="41"/>
      <c r="AN117" s="41"/>
      <c r="AO117" s="41"/>
      <c r="AP117" s="42"/>
      <c r="AQ117" s="41"/>
      <c r="AR117" s="41"/>
      <c r="AS117" s="41"/>
      <c r="AT117" s="42"/>
      <c r="AU117" s="41"/>
      <c r="AV117" s="42"/>
      <c r="AW117" s="42"/>
      <c r="AX117" s="42"/>
      <c r="AY117" s="43"/>
    </row>
    <row r="118" spans="2:51" ht="21.75" customHeight="1">
      <c r="B118" s="35"/>
      <c r="C118" s="40"/>
      <c r="D118" s="41"/>
      <c r="E118" s="40"/>
      <c r="F118" s="41"/>
      <c r="G118" s="40"/>
      <c r="H118" s="40"/>
      <c r="I118" s="41"/>
      <c r="J118" s="40"/>
      <c r="K118" s="41"/>
      <c r="L118" s="40"/>
      <c r="M118" s="40"/>
      <c r="N118" s="41"/>
      <c r="O118" s="40"/>
      <c r="P118" s="41"/>
      <c r="Q118" s="40"/>
      <c r="R118" s="40"/>
      <c r="S118" s="41"/>
      <c r="T118" s="40"/>
      <c r="U118" s="41"/>
      <c r="V118" s="40"/>
      <c r="W118" s="40"/>
      <c r="X118" s="41"/>
      <c r="Y118" s="40"/>
      <c r="Z118" s="41"/>
      <c r="AA118" s="40"/>
      <c r="AB118" s="40"/>
      <c r="AC118" s="41"/>
      <c r="AD118" s="40"/>
      <c r="AE118" s="41"/>
      <c r="AF118" s="40"/>
      <c r="AG118" s="40"/>
      <c r="AH118" s="40"/>
      <c r="AI118" s="40"/>
      <c r="AJ118" s="41"/>
      <c r="AK118" s="41"/>
      <c r="AL118" s="42"/>
      <c r="AM118" s="41"/>
      <c r="AN118" s="41"/>
      <c r="AO118" s="41"/>
      <c r="AP118" s="42"/>
      <c r="AQ118" s="41"/>
      <c r="AR118" s="41"/>
      <c r="AS118" s="41"/>
      <c r="AT118" s="42"/>
      <c r="AU118" s="41"/>
      <c r="AV118" s="41"/>
      <c r="AW118" s="41"/>
      <c r="AX118" s="41"/>
      <c r="AY118" s="43"/>
    </row>
    <row r="119" spans="2:51" ht="21.75" customHeight="1">
      <c r="B119" s="35"/>
      <c r="C119" s="40"/>
      <c r="D119" s="41"/>
      <c r="E119" s="40"/>
      <c r="F119" s="41"/>
      <c r="G119" s="40"/>
      <c r="H119" s="40"/>
      <c r="I119" s="41"/>
      <c r="J119" s="40"/>
      <c r="K119" s="41"/>
      <c r="L119" s="40"/>
      <c r="M119" s="40"/>
      <c r="N119" s="41"/>
      <c r="O119" s="40"/>
      <c r="P119" s="41"/>
      <c r="Q119" s="40"/>
      <c r="R119" s="40"/>
      <c r="S119" s="41"/>
      <c r="T119" s="40"/>
      <c r="U119" s="41"/>
      <c r="V119" s="40"/>
      <c r="W119" s="40"/>
      <c r="X119" s="41"/>
      <c r="Y119" s="40"/>
      <c r="Z119" s="41"/>
      <c r="AA119" s="40"/>
      <c r="AB119" s="40"/>
      <c r="AC119" s="41"/>
      <c r="AD119" s="40"/>
      <c r="AE119" s="41"/>
      <c r="AF119" s="40"/>
      <c r="AG119" s="40"/>
      <c r="AH119" s="40"/>
      <c r="AI119" s="40"/>
      <c r="AJ119" s="41"/>
      <c r="AK119" s="41"/>
      <c r="AL119" s="42"/>
      <c r="AM119" s="41"/>
      <c r="AN119" s="41"/>
      <c r="AO119" s="41"/>
      <c r="AP119" s="42"/>
      <c r="AQ119" s="41"/>
      <c r="AR119" s="41"/>
      <c r="AS119" s="41"/>
      <c r="AT119" s="42"/>
      <c r="AU119" s="41"/>
      <c r="AV119" s="41"/>
      <c r="AW119" s="41"/>
      <c r="AX119" s="41"/>
      <c r="AY119" s="43"/>
    </row>
    <row r="120" spans="2:51" ht="21.75" customHeight="1">
      <c r="B120" s="35"/>
      <c r="C120" s="40"/>
      <c r="D120" s="41"/>
      <c r="E120" s="40"/>
      <c r="F120" s="41"/>
      <c r="G120" s="40"/>
      <c r="H120" s="40"/>
      <c r="I120" s="41"/>
      <c r="J120" s="40"/>
      <c r="K120" s="41"/>
      <c r="L120" s="40"/>
      <c r="M120" s="40"/>
      <c r="N120" s="41"/>
      <c r="O120" s="40"/>
      <c r="P120" s="41"/>
      <c r="Q120" s="40"/>
      <c r="R120" s="40"/>
      <c r="S120" s="41"/>
      <c r="T120" s="40"/>
      <c r="U120" s="41"/>
      <c r="V120" s="40"/>
      <c r="W120" s="40"/>
      <c r="X120" s="41"/>
      <c r="Y120" s="40"/>
      <c r="Z120" s="41"/>
      <c r="AA120" s="40"/>
      <c r="AB120" s="40"/>
      <c r="AC120" s="41"/>
      <c r="AD120" s="40"/>
      <c r="AE120" s="41"/>
      <c r="AF120" s="40"/>
      <c r="AG120" s="40"/>
      <c r="AH120" s="40"/>
      <c r="AI120" s="40"/>
      <c r="AJ120" s="41"/>
      <c r="AK120" s="41"/>
      <c r="AL120" s="42"/>
      <c r="AM120" s="41"/>
      <c r="AN120" s="41"/>
      <c r="AO120" s="41"/>
      <c r="AP120" s="42"/>
      <c r="AQ120" s="41"/>
      <c r="AR120" s="41"/>
      <c r="AS120" s="41"/>
      <c r="AT120" s="42"/>
      <c r="AU120" s="41"/>
      <c r="AV120" s="41"/>
      <c r="AW120" s="41"/>
      <c r="AX120" s="41"/>
      <c r="AY120" s="43"/>
    </row>
    <row r="121" spans="2:51" ht="21.75" customHeight="1">
      <c r="B121" s="35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40"/>
      <c r="AJ121" s="41"/>
      <c r="AK121" s="41"/>
      <c r="AL121" s="42"/>
      <c r="AM121" s="41"/>
      <c r="AN121" s="41"/>
      <c r="AO121" s="41"/>
      <c r="AP121" s="42"/>
      <c r="AQ121" s="41"/>
      <c r="AR121" s="41"/>
      <c r="AS121" s="41"/>
      <c r="AT121" s="42"/>
      <c r="AU121" s="41"/>
      <c r="AV121" s="42"/>
      <c r="AW121" s="42"/>
      <c r="AX121" s="42"/>
      <c r="AY121" s="43"/>
    </row>
    <row r="122" spans="2:51" ht="21.75" customHeight="1">
      <c r="B122" s="35"/>
      <c r="C122" s="40"/>
      <c r="D122" s="41"/>
      <c r="E122" s="40"/>
      <c r="F122" s="41"/>
      <c r="G122" s="40"/>
      <c r="H122" s="40"/>
      <c r="I122" s="41"/>
      <c r="J122" s="40"/>
      <c r="K122" s="41"/>
      <c r="L122" s="40"/>
      <c r="M122" s="40"/>
      <c r="N122" s="41"/>
      <c r="O122" s="40"/>
      <c r="P122" s="41"/>
      <c r="Q122" s="40"/>
      <c r="R122" s="40"/>
      <c r="S122" s="41"/>
      <c r="T122" s="40"/>
      <c r="U122" s="41"/>
      <c r="V122" s="40"/>
      <c r="W122" s="40"/>
      <c r="X122" s="41"/>
      <c r="Y122" s="40"/>
      <c r="Z122" s="41"/>
      <c r="AA122" s="40"/>
      <c r="AB122" s="40"/>
      <c r="AC122" s="41"/>
      <c r="AD122" s="40"/>
      <c r="AE122" s="41"/>
      <c r="AF122" s="40"/>
      <c r="AG122" s="40"/>
      <c r="AH122" s="40"/>
      <c r="AI122" s="40"/>
      <c r="AJ122" s="41"/>
      <c r="AK122" s="41"/>
      <c r="AL122" s="42"/>
      <c r="AM122" s="41"/>
      <c r="AN122" s="41"/>
      <c r="AO122" s="41"/>
      <c r="AP122" s="42"/>
      <c r="AQ122" s="41"/>
      <c r="AR122" s="41"/>
      <c r="AS122" s="41"/>
      <c r="AT122" s="42"/>
      <c r="AU122" s="41"/>
      <c r="AV122" s="41"/>
      <c r="AW122" s="41"/>
      <c r="AX122" s="41"/>
      <c r="AY122" s="43"/>
    </row>
    <row r="123" spans="2:51" ht="21.75" customHeight="1">
      <c r="B123" s="35"/>
      <c r="C123" s="40"/>
      <c r="D123" s="41"/>
      <c r="E123" s="40"/>
      <c r="F123" s="41"/>
      <c r="G123" s="40"/>
      <c r="H123" s="40"/>
      <c r="I123" s="41"/>
      <c r="J123" s="40"/>
      <c r="K123" s="41"/>
      <c r="L123" s="40"/>
      <c r="M123" s="40"/>
      <c r="N123" s="41"/>
      <c r="O123" s="40"/>
      <c r="P123" s="41"/>
      <c r="Q123" s="40"/>
      <c r="R123" s="40"/>
      <c r="S123" s="41"/>
      <c r="T123" s="40"/>
      <c r="U123" s="41"/>
      <c r="V123" s="40"/>
      <c r="W123" s="40"/>
      <c r="X123" s="41"/>
      <c r="Y123" s="40"/>
      <c r="Z123" s="41"/>
      <c r="AA123" s="40"/>
      <c r="AB123" s="40"/>
      <c r="AC123" s="41"/>
      <c r="AD123" s="40"/>
      <c r="AE123" s="41"/>
      <c r="AF123" s="40"/>
      <c r="AG123" s="40"/>
      <c r="AH123" s="40"/>
      <c r="AI123" s="40"/>
      <c r="AJ123" s="41"/>
      <c r="AK123" s="41"/>
      <c r="AL123" s="42"/>
      <c r="AM123" s="41"/>
      <c r="AN123" s="41"/>
      <c r="AO123" s="41"/>
      <c r="AP123" s="42"/>
      <c r="AQ123" s="41"/>
      <c r="AR123" s="41"/>
      <c r="AS123" s="41"/>
      <c r="AT123" s="42"/>
      <c r="AU123" s="41"/>
      <c r="AV123" s="41"/>
      <c r="AW123" s="41"/>
      <c r="AX123" s="41"/>
      <c r="AY123" s="43"/>
    </row>
    <row r="124" spans="2:51" ht="21.75" customHeight="1">
      <c r="B124" s="35"/>
      <c r="C124" s="40"/>
      <c r="D124" s="41"/>
      <c r="E124" s="40"/>
      <c r="F124" s="41"/>
      <c r="G124" s="40"/>
      <c r="H124" s="40"/>
      <c r="I124" s="41"/>
      <c r="J124" s="40"/>
      <c r="K124" s="41"/>
      <c r="L124" s="40"/>
      <c r="M124" s="40"/>
      <c r="N124" s="41"/>
      <c r="O124" s="40"/>
      <c r="P124" s="41"/>
      <c r="Q124" s="40"/>
      <c r="R124" s="40"/>
      <c r="S124" s="41"/>
      <c r="T124" s="40"/>
      <c r="U124" s="41"/>
      <c r="V124" s="40"/>
      <c r="W124" s="40"/>
      <c r="X124" s="41"/>
      <c r="Y124" s="40"/>
      <c r="Z124" s="41"/>
      <c r="AA124" s="40"/>
      <c r="AB124" s="40"/>
      <c r="AC124" s="41"/>
      <c r="AD124" s="40"/>
      <c r="AE124" s="41"/>
      <c r="AF124" s="40"/>
      <c r="AG124" s="40"/>
      <c r="AH124" s="40"/>
      <c r="AI124" s="40"/>
      <c r="AJ124" s="41"/>
      <c r="AK124" s="41"/>
      <c r="AL124" s="42"/>
      <c r="AM124" s="41"/>
      <c r="AN124" s="41"/>
      <c r="AO124" s="41"/>
      <c r="AP124" s="42"/>
      <c r="AQ124" s="41"/>
      <c r="AR124" s="41"/>
      <c r="AS124" s="41"/>
      <c r="AT124" s="42"/>
      <c r="AU124" s="41"/>
      <c r="AV124" s="41"/>
      <c r="AW124" s="41"/>
      <c r="AX124" s="41"/>
      <c r="AY124" s="43"/>
    </row>
    <row r="125" spans="2:51" ht="21.75" customHeight="1">
      <c r="B125" s="35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40"/>
      <c r="AJ125" s="41"/>
      <c r="AK125" s="41"/>
      <c r="AL125" s="42"/>
      <c r="AM125" s="41"/>
      <c r="AN125" s="41"/>
      <c r="AO125" s="41"/>
      <c r="AP125" s="42"/>
      <c r="AQ125" s="41"/>
      <c r="AR125" s="41"/>
      <c r="AS125" s="41"/>
      <c r="AT125" s="42"/>
      <c r="AU125" s="41"/>
      <c r="AV125" s="42"/>
      <c r="AW125" s="42"/>
      <c r="AX125" s="42"/>
      <c r="AY125" s="43"/>
    </row>
    <row r="126" spans="2:51" ht="21.75" customHeight="1">
      <c r="B126" s="35"/>
      <c r="C126" s="40"/>
      <c r="D126" s="41"/>
      <c r="E126" s="40"/>
      <c r="F126" s="41"/>
      <c r="G126" s="40"/>
      <c r="H126" s="40"/>
      <c r="I126" s="41"/>
      <c r="J126" s="40"/>
      <c r="K126" s="41"/>
      <c r="L126" s="40"/>
      <c r="M126" s="40"/>
      <c r="N126" s="41"/>
      <c r="O126" s="40"/>
      <c r="P126" s="41"/>
      <c r="Q126" s="40"/>
      <c r="R126" s="40"/>
      <c r="S126" s="41"/>
      <c r="T126" s="40"/>
      <c r="U126" s="41"/>
      <c r="V126" s="40"/>
      <c r="W126" s="40"/>
      <c r="X126" s="41"/>
      <c r="Y126" s="40"/>
      <c r="Z126" s="41"/>
      <c r="AA126" s="40"/>
      <c r="AB126" s="40"/>
      <c r="AC126" s="41"/>
      <c r="AD126" s="40"/>
      <c r="AE126" s="41"/>
      <c r="AF126" s="40"/>
      <c r="AG126" s="40"/>
      <c r="AH126" s="40"/>
      <c r="AI126" s="40"/>
      <c r="AJ126" s="41"/>
      <c r="AK126" s="41"/>
      <c r="AL126" s="42"/>
      <c r="AM126" s="41"/>
      <c r="AN126" s="41"/>
      <c r="AO126" s="41"/>
      <c r="AP126" s="42"/>
      <c r="AQ126" s="41"/>
      <c r="AR126" s="41"/>
      <c r="AS126" s="41"/>
      <c r="AT126" s="42"/>
      <c r="AU126" s="41"/>
      <c r="AV126" s="41"/>
      <c r="AW126" s="41"/>
      <c r="AX126" s="41"/>
      <c r="AY126" s="43"/>
    </row>
    <row r="127" spans="2:51" ht="21.75" customHeight="1">
      <c r="B127" s="35"/>
      <c r="C127" s="40"/>
      <c r="D127" s="41"/>
      <c r="E127" s="40"/>
      <c r="F127" s="41"/>
      <c r="G127" s="40"/>
      <c r="H127" s="40"/>
      <c r="I127" s="41"/>
      <c r="J127" s="40"/>
      <c r="K127" s="41"/>
      <c r="L127" s="40"/>
      <c r="M127" s="40"/>
      <c r="N127" s="41"/>
      <c r="O127" s="40"/>
      <c r="P127" s="41"/>
      <c r="Q127" s="40"/>
      <c r="R127" s="40"/>
      <c r="S127" s="41"/>
      <c r="T127" s="40"/>
      <c r="U127" s="41"/>
      <c r="V127" s="40"/>
      <c r="W127" s="40"/>
      <c r="X127" s="41"/>
      <c r="Y127" s="40"/>
      <c r="Z127" s="41"/>
      <c r="AA127" s="40"/>
      <c r="AB127" s="40"/>
      <c r="AC127" s="41"/>
      <c r="AD127" s="40"/>
      <c r="AE127" s="41"/>
      <c r="AF127" s="40"/>
      <c r="AG127" s="40"/>
      <c r="AH127" s="40"/>
      <c r="AI127" s="40"/>
      <c r="AJ127" s="41"/>
      <c r="AK127" s="41"/>
      <c r="AL127" s="42"/>
      <c r="AM127" s="41"/>
      <c r="AN127" s="41"/>
      <c r="AO127" s="41"/>
      <c r="AP127" s="42"/>
      <c r="AQ127" s="41"/>
      <c r="AR127" s="41"/>
      <c r="AS127" s="41"/>
      <c r="AT127" s="42"/>
      <c r="AU127" s="41"/>
      <c r="AV127" s="41"/>
      <c r="AW127" s="41"/>
      <c r="AX127" s="41"/>
      <c r="AY127" s="43"/>
    </row>
    <row r="128" spans="2:51" ht="21.75" customHeight="1">
      <c r="B128" s="35"/>
      <c r="C128" s="40"/>
      <c r="D128" s="41"/>
      <c r="E128" s="40"/>
      <c r="F128" s="41"/>
      <c r="G128" s="40"/>
      <c r="H128" s="40"/>
      <c r="I128" s="41"/>
      <c r="J128" s="40"/>
      <c r="K128" s="41"/>
      <c r="L128" s="40"/>
      <c r="M128" s="40"/>
      <c r="N128" s="41"/>
      <c r="O128" s="40"/>
      <c r="P128" s="41"/>
      <c r="Q128" s="40"/>
      <c r="R128" s="40"/>
      <c r="S128" s="41"/>
      <c r="T128" s="40"/>
      <c r="U128" s="41"/>
      <c r="V128" s="40"/>
      <c r="W128" s="40"/>
      <c r="X128" s="41"/>
      <c r="Y128" s="40"/>
      <c r="Z128" s="41"/>
      <c r="AA128" s="40"/>
      <c r="AB128" s="40"/>
      <c r="AC128" s="41"/>
      <c r="AD128" s="40"/>
      <c r="AE128" s="41"/>
      <c r="AF128" s="40"/>
      <c r="AG128" s="40"/>
      <c r="AH128" s="40"/>
      <c r="AI128" s="40"/>
      <c r="AJ128" s="41"/>
      <c r="AK128" s="41"/>
      <c r="AL128" s="42"/>
      <c r="AM128" s="41"/>
      <c r="AN128" s="41"/>
      <c r="AO128" s="41"/>
      <c r="AP128" s="42"/>
      <c r="AQ128" s="41"/>
      <c r="AR128" s="41"/>
      <c r="AS128" s="41"/>
      <c r="AT128" s="42"/>
      <c r="AU128" s="41"/>
      <c r="AV128" s="41"/>
      <c r="AW128" s="41"/>
      <c r="AX128" s="41"/>
      <c r="AY128" s="43"/>
    </row>
    <row r="129" spans="2:51" ht="21.75" customHeight="1">
      <c r="B129" s="35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40"/>
      <c r="AJ129" s="41"/>
      <c r="AK129" s="41"/>
      <c r="AL129" s="42"/>
      <c r="AM129" s="41"/>
      <c r="AN129" s="41"/>
      <c r="AO129" s="41"/>
      <c r="AP129" s="42"/>
      <c r="AQ129" s="41"/>
      <c r="AR129" s="41"/>
      <c r="AS129" s="41"/>
      <c r="AT129" s="42"/>
      <c r="AU129" s="41"/>
      <c r="AV129" s="42"/>
      <c r="AW129" s="42"/>
      <c r="AX129" s="42"/>
      <c r="AY129" s="43"/>
    </row>
    <row r="130" spans="2:51" ht="21.75" customHeight="1">
      <c r="B130" s="35"/>
      <c r="C130" s="40"/>
      <c r="D130" s="41"/>
      <c r="E130" s="40"/>
      <c r="F130" s="41"/>
      <c r="G130" s="40"/>
      <c r="H130" s="40"/>
      <c r="I130" s="41"/>
      <c r="J130" s="40"/>
      <c r="K130" s="41"/>
      <c r="L130" s="40"/>
      <c r="M130" s="40"/>
      <c r="N130" s="41"/>
      <c r="O130" s="40"/>
      <c r="P130" s="41"/>
      <c r="Q130" s="40"/>
      <c r="R130" s="40"/>
      <c r="S130" s="41"/>
      <c r="T130" s="40"/>
      <c r="U130" s="41"/>
      <c r="V130" s="40"/>
      <c r="W130" s="40"/>
      <c r="X130" s="41"/>
      <c r="Y130" s="40"/>
      <c r="Z130" s="41"/>
      <c r="AA130" s="40"/>
      <c r="AB130" s="40"/>
      <c r="AC130" s="41"/>
      <c r="AD130" s="40"/>
      <c r="AE130" s="41"/>
      <c r="AF130" s="40"/>
      <c r="AG130" s="40"/>
      <c r="AH130" s="40"/>
      <c r="AI130" s="40"/>
      <c r="AJ130" s="41"/>
      <c r="AK130" s="41"/>
      <c r="AL130" s="42"/>
      <c r="AM130" s="41"/>
      <c r="AN130" s="41"/>
      <c r="AO130" s="41"/>
      <c r="AP130" s="42"/>
      <c r="AQ130" s="41"/>
      <c r="AR130" s="41"/>
      <c r="AS130" s="41"/>
      <c r="AT130" s="42"/>
      <c r="AU130" s="41"/>
      <c r="AV130" s="41"/>
      <c r="AW130" s="41"/>
      <c r="AX130" s="41"/>
      <c r="AY130" s="43"/>
    </row>
    <row r="131" spans="2:51" ht="21.75" customHeight="1">
      <c r="B131" s="35"/>
      <c r="C131" s="40"/>
      <c r="D131" s="41"/>
      <c r="E131" s="40"/>
      <c r="F131" s="41"/>
      <c r="G131" s="40"/>
      <c r="H131" s="40"/>
      <c r="I131" s="41"/>
      <c r="J131" s="40"/>
      <c r="K131" s="41"/>
      <c r="L131" s="40"/>
      <c r="M131" s="40"/>
      <c r="N131" s="41"/>
      <c r="O131" s="40"/>
      <c r="P131" s="41"/>
      <c r="Q131" s="40"/>
      <c r="R131" s="40"/>
      <c r="S131" s="41"/>
      <c r="T131" s="40"/>
      <c r="U131" s="41"/>
      <c r="V131" s="40"/>
      <c r="W131" s="40"/>
      <c r="X131" s="41"/>
      <c r="Y131" s="40"/>
      <c r="Z131" s="41"/>
      <c r="AA131" s="40"/>
      <c r="AB131" s="40"/>
      <c r="AC131" s="41"/>
      <c r="AD131" s="40"/>
      <c r="AE131" s="41"/>
      <c r="AF131" s="40"/>
      <c r="AG131" s="40"/>
      <c r="AH131" s="40"/>
      <c r="AI131" s="40"/>
      <c r="AJ131" s="41"/>
      <c r="AK131" s="41"/>
      <c r="AL131" s="42"/>
      <c r="AM131" s="41"/>
      <c r="AN131" s="41"/>
      <c r="AO131" s="41"/>
      <c r="AP131" s="42"/>
      <c r="AQ131" s="41"/>
      <c r="AR131" s="41"/>
      <c r="AS131" s="41"/>
      <c r="AT131" s="42"/>
      <c r="AU131" s="41"/>
      <c r="AV131" s="41"/>
      <c r="AW131" s="41"/>
      <c r="AX131" s="41"/>
      <c r="AY131" s="43"/>
    </row>
    <row r="132" spans="2:51" ht="21.75" customHeight="1">
      <c r="B132" s="35"/>
      <c r="C132" s="40"/>
      <c r="D132" s="41"/>
      <c r="E132" s="40"/>
      <c r="F132" s="41"/>
      <c r="G132" s="40"/>
      <c r="H132" s="40"/>
      <c r="I132" s="41"/>
      <c r="J132" s="40"/>
      <c r="K132" s="41"/>
      <c r="L132" s="40"/>
      <c r="M132" s="40"/>
      <c r="N132" s="41"/>
      <c r="O132" s="40"/>
      <c r="P132" s="41"/>
      <c r="Q132" s="40"/>
      <c r="R132" s="40"/>
      <c r="S132" s="41"/>
      <c r="T132" s="40"/>
      <c r="U132" s="41"/>
      <c r="V132" s="40"/>
      <c r="W132" s="40"/>
      <c r="X132" s="41"/>
      <c r="Y132" s="40"/>
      <c r="Z132" s="41"/>
      <c r="AA132" s="40"/>
      <c r="AB132" s="40"/>
      <c r="AC132" s="41"/>
      <c r="AD132" s="40"/>
      <c r="AE132" s="41"/>
      <c r="AF132" s="40"/>
      <c r="AG132" s="40"/>
      <c r="AH132" s="40"/>
      <c r="AI132" s="40"/>
      <c r="AJ132" s="41"/>
      <c r="AK132" s="41"/>
      <c r="AL132" s="42"/>
      <c r="AM132" s="41"/>
      <c r="AN132" s="41"/>
      <c r="AO132" s="41"/>
      <c r="AP132" s="42"/>
      <c r="AQ132" s="41"/>
      <c r="AR132" s="41"/>
      <c r="AS132" s="41"/>
      <c r="AT132" s="42"/>
      <c r="AU132" s="41"/>
      <c r="AV132" s="41"/>
      <c r="AW132" s="41"/>
      <c r="AX132" s="41"/>
      <c r="AY132" s="43"/>
    </row>
    <row r="133" spans="2:51" ht="21.75" customHeight="1">
      <c r="B133" s="35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40"/>
      <c r="AJ133" s="41"/>
      <c r="AK133" s="41"/>
      <c r="AL133" s="42"/>
      <c r="AM133" s="41"/>
      <c r="AN133" s="41"/>
      <c r="AO133" s="41"/>
      <c r="AP133" s="42"/>
      <c r="AQ133" s="41"/>
      <c r="AR133" s="41"/>
      <c r="AS133" s="41"/>
      <c r="AT133" s="42"/>
      <c r="AU133" s="41"/>
      <c r="AV133" s="42"/>
      <c r="AW133" s="42"/>
      <c r="AX133" s="42"/>
      <c r="AY133" s="43"/>
    </row>
    <row r="134" spans="2:51" ht="21.75" customHeight="1">
      <c r="B134" s="35"/>
      <c r="C134" s="40"/>
      <c r="D134" s="41"/>
      <c r="E134" s="40"/>
      <c r="F134" s="41"/>
      <c r="G134" s="40"/>
      <c r="H134" s="40"/>
      <c r="I134" s="41"/>
      <c r="J134" s="40"/>
      <c r="K134" s="41"/>
      <c r="L134" s="40"/>
      <c r="M134" s="40"/>
      <c r="N134" s="41"/>
      <c r="O134" s="40"/>
      <c r="P134" s="41"/>
      <c r="Q134" s="40"/>
      <c r="R134" s="40"/>
      <c r="S134" s="41"/>
      <c r="T134" s="40"/>
      <c r="U134" s="41"/>
      <c r="V134" s="40"/>
      <c r="W134" s="40"/>
      <c r="X134" s="41"/>
      <c r="Y134" s="40"/>
      <c r="Z134" s="41"/>
      <c r="AA134" s="40"/>
      <c r="AB134" s="40"/>
      <c r="AC134" s="41"/>
      <c r="AD134" s="40"/>
      <c r="AE134" s="41"/>
      <c r="AF134" s="40"/>
      <c r="AG134" s="40"/>
      <c r="AH134" s="40"/>
      <c r="AI134" s="40"/>
      <c r="AJ134" s="41"/>
      <c r="AK134" s="41"/>
      <c r="AL134" s="42"/>
      <c r="AM134" s="41"/>
      <c r="AN134" s="41"/>
      <c r="AO134" s="41"/>
      <c r="AP134" s="42"/>
      <c r="AQ134" s="41"/>
      <c r="AR134" s="41"/>
      <c r="AS134" s="41"/>
      <c r="AT134" s="42"/>
      <c r="AU134" s="41"/>
      <c r="AV134" s="41"/>
      <c r="AW134" s="41"/>
      <c r="AX134" s="41"/>
      <c r="AY134" s="43"/>
    </row>
    <row r="135" spans="2:51" ht="21.75" customHeight="1">
      <c r="B135" s="35"/>
      <c r="C135" s="40"/>
      <c r="D135" s="41"/>
      <c r="E135" s="40"/>
      <c r="F135" s="41"/>
      <c r="G135" s="40"/>
      <c r="H135" s="40"/>
      <c r="I135" s="41"/>
      <c r="J135" s="40"/>
      <c r="K135" s="41"/>
      <c r="L135" s="40"/>
      <c r="M135" s="40"/>
      <c r="N135" s="41"/>
      <c r="O135" s="40"/>
      <c r="P135" s="41"/>
      <c r="Q135" s="40"/>
      <c r="R135" s="40"/>
      <c r="S135" s="41"/>
      <c r="T135" s="40"/>
      <c r="U135" s="41"/>
      <c r="V135" s="40"/>
      <c r="W135" s="40"/>
      <c r="X135" s="41"/>
      <c r="Y135" s="40"/>
      <c r="Z135" s="41"/>
      <c r="AA135" s="40"/>
      <c r="AB135" s="40"/>
      <c r="AC135" s="41"/>
      <c r="AD135" s="40"/>
      <c r="AE135" s="41"/>
      <c r="AF135" s="40"/>
      <c r="AG135" s="40"/>
      <c r="AH135" s="40"/>
      <c r="AI135" s="40"/>
      <c r="AJ135" s="41"/>
      <c r="AK135" s="41"/>
      <c r="AL135" s="42"/>
      <c r="AM135" s="41"/>
      <c r="AN135" s="41"/>
      <c r="AO135" s="41"/>
      <c r="AP135" s="42"/>
      <c r="AQ135" s="41"/>
      <c r="AR135" s="41"/>
      <c r="AS135" s="41"/>
      <c r="AT135" s="42"/>
      <c r="AU135" s="41"/>
      <c r="AV135" s="41"/>
      <c r="AW135" s="41"/>
      <c r="AX135" s="41"/>
      <c r="AY135" s="43"/>
    </row>
    <row r="136" spans="2:51" ht="21.75" customHeight="1">
      <c r="B136" s="35"/>
      <c r="C136" s="40"/>
      <c r="D136" s="41"/>
      <c r="E136" s="40"/>
      <c r="F136" s="41"/>
      <c r="G136" s="40"/>
      <c r="H136" s="40"/>
      <c r="I136" s="41"/>
      <c r="J136" s="40"/>
      <c r="K136" s="41"/>
      <c r="L136" s="40"/>
      <c r="M136" s="40"/>
      <c r="N136" s="41"/>
      <c r="O136" s="40"/>
      <c r="P136" s="41"/>
      <c r="Q136" s="40"/>
      <c r="R136" s="40"/>
      <c r="S136" s="41"/>
      <c r="T136" s="40"/>
      <c r="U136" s="41"/>
      <c r="V136" s="40"/>
      <c r="W136" s="40"/>
      <c r="X136" s="41"/>
      <c r="Y136" s="40"/>
      <c r="Z136" s="41"/>
      <c r="AA136" s="40"/>
      <c r="AB136" s="40"/>
      <c r="AC136" s="41"/>
      <c r="AD136" s="40"/>
      <c r="AE136" s="41"/>
      <c r="AF136" s="40"/>
      <c r="AG136" s="40"/>
      <c r="AH136" s="40"/>
      <c r="AI136" s="40"/>
      <c r="AJ136" s="41"/>
      <c r="AK136" s="41"/>
      <c r="AL136" s="42"/>
      <c r="AM136" s="41"/>
      <c r="AN136" s="41"/>
      <c r="AO136" s="41"/>
      <c r="AP136" s="42"/>
      <c r="AQ136" s="41"/>
      <c r="AR136" s="41"/>
      <c r="AS136" s="41"/>
      <c r="AT136" s="42"/>
      <c r="AU136" s="41"/>
      <c r="AV136" s="41"/>
      <c r="AW136" s="41"/>
      <c r="AX136" s="41"/>
      <c r="AY136" s="43"/>
    </row>
    <row r="137" spans="2:51" ht="21.75" customHeight="1">
      <c r="B137" s="35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40"/>
      <c r="AJ137" s="41"/>
      <c r="AK137" s="41"/>
      <c r="AL137" s="42"/>
      <c r="AM137" s="41"/>
      <c r="AN137" s="41"/>
      <c r="AO137" s="41"/>
      <c r="AP137" s="42"/>
      <c r="AQ137" s="41"/>
      <c r="AR137" s="41"/>
      <c r="AS137" s="41"/>
      <c r="AT137" s="42"/>
      <c r="AU137" s="41"/>
      <c r="AV137" s="42"/>
      <c r="AW137" s="42"/>
      <c r="AX137" s="42"/>
      <c r="AY137" s="43"/>
    </row>
    <row r="138" spans="2:51" ht="21.75" customHeight="1">
      <c r="B138" s="35"/>
      <c r="C138" s="40"/>
      <c r="D138" s="41"/>
      <c r="E138" s="40"/>
      <c r="F138" s="41"/>
      <c r="G138" s="40"/>
      <c r="H138" s="40"/>
      <c r="I138" s="41"/>
      <c r="J138" s="40"/>
      <c r="K138" s="41"/>
      <c r="L138" s="40"/>
      <c r="M138" s="40"/>
      <c r="N138" s="41"/>
      <c r="O138" s="40"/>
      <c r="P138" s="41"/>
      <c r="Q138" s="40"/>
      <c r="R138" s="40"/>
      <c r="S138" s="41"/>
      <c r="T138" s="40"/>
      <c r="U138" s="41"/>
      <c r="V138" s="40"/>
      <c r="W138" s="40"/>
      <c r="X138" s="41"/>
      <c r="Y138" s="40"/>
      <c r="Z138" s="41"/>
      <c r="AA138" s="40"/>
      <c r="AB138" s="40"/>
      <c r="AC138" s="41"/>
      <c r="AD138" s="40"/>
      <c r="AE138" s="41"/>
      <c r="AF138" s="40"/>
      <c r="AG138" s="40"/>
      <c r="AH138" s="40"/>
      <c r="AI138" s="40"/>
      <c r="AJ138" s="41"/>
      <c r="AK138" s="41"/>
      <c r="AL138" s="42"/>
      <c r="AM138" s="41"/>
      <c r="AN138" s="41"/>
      <c r="AO138" s="41"/>
      <c r="AP138" s="42"/>
      <c r="AQ138" s="41"/>
      <c r="AR138" s="41"/>
      <c r="AS138" s="41"/>
      <c r="AT138" s="42"/>
      <c r="AU138" s="41"/>
      <c r="AV138" s="41"/>
      <c r="AW138" s="41"/>
      <c r="AX138" s="41"/>
      <c r="AY138" s="43"/>
    </row>
    <row r="139" spans="2:51" ht="21.75" customHeight="1">
      <c r="B139" s="35"/>
      <c r="C139" s="40"/>
      <c r="D139" s="41"/>
      <c r="E139" s="40"/>
      <c r="F139" s="41"/>
      <c r="G139" s="40"/>
      <c r="H139" s="40"/>
      <c r="I139" s="41"/>
      <c r="J139" s="40"/>
      <c r="K139" s="41"/>
      <c r="L139" s="40"/>
      <c r="M139" s="40"/>
      <c r="N139" s="41"/>
      <c r="O139" s="40"/>
      <c r="P139" s="41"/>
      <c r="Q139" s="40"/>
      <c r="R139" s="40"/>
      <c r="S139" s="41"/>
      <c r="T139" s="40"/>
      <c r="U139" s="41"/>
      <c r="V139" s="40"/>
      <c r="W139" s="40"/>
      <c r="X139" s="41"/>
      <c r="Y139" s="40"/>
      <c r="Z139" s="41"/>
      <c r="AA139" s="40"/>
      <c r="AB139" s="40"/>
      <c r="AC139" s="41"/>
      <c r="AD139" s="40"/>
      <c r="AE139" s="41"/>
      <c r="AF139" s="40"/>
      <c r="AG139" s="40"/>
      <c r="AH139" s="40"/>
      <c r="AI139" s="40"/>
      <c r="AJ139" s="41"/>
      <c r="AK139" s="41"/>
      <c r="AL139" s="42"/>
      <c r="AM139" s="41"/>
      <c r="AN139" s="41"/>
      <c r="AO139" s="41"/>
      <c r="AP139" s="42"/>
      <c r="AQ139" s="41"/>
      <c r="AR139" s="41"/>
      <c r="AS139" s="41"/>
      <c r="AT139" s="42"/>
      <c r="AU139" s="41"/>
      <c r="AV139" s="41"/>
      <c r="AW139" s="41"/>
      <c r="AX139" s="41"/>
      <c r="AY139" s="43"/>
    </row>
    <row r="140" spans="2:51" ht="21.75" customHeight="1">
      <c r="B140" s="35"/>
      <c r="C140" s="40"/>
      <c r="D140" s="41"/>
      <c r="E140" s="40"/>
      <c r="F140" s="41"/>
      <c r="G140" s="40"/>
      <c r="H140" s="40"/>
      <c r="I140" s="41"/>
      <c r="J140" s="40"/>
      <c r="K140" s="41"/>
      <c r="L140" s="40"/>
      <c r="M140" s="40"/>
      <c r="N140" s="41"/>
      <c r="O140" s="40"/>
      <c r="P140" s="41"/>
      <c r="Q140" s="40"/>
      <c r="R140" s="40"/>
      <c r="S140" s="41"/>
      <c r="T140" s="40"/>
      <c r="U140" s="41"/>
      <c r="V140" s="40"/>
      <c r="W140" s="40"/>
      <c r="X140" s="41"/>
      <c r="Y140" s="40"/>
      <c r="Z140" s="41"/>
      <c r="AA140" s="40"/>
      <c r="AB140" s="40"/>
      <c r="AC140" s="41"/>
      <c r="AD140" s="40"/>
      <c r="AE140" s="41"/>
      <c r="AF140" s="40"/>
      <c r="AG140" s="40"/>
      <c r="AH140" s="40"/>
      <c r="AI140" s="40"/>
      <c r="AJ140" s="41"/>
      <c r="AK140" s="41"/>
      <c r="AL140" s="42"/>
      <c r="AM140" s="41"/>
      <c r="AN140" s="41"/>
      <c r="AO140" s="41"/>
      <c r="AP140" s="42"/>
      <c r="AQ140" s="41"/>
      <c r="AR140" s="41"/>
      <c r="AS140" s="41"/>
      <c r="AT140" s="42"/>
      <c r="AU140" s="41"/>
      <c r="AV140" s="41"/>
      <c r="AW140" s="41"/>
      <c r="AX140" s="41"/>
      <c r="AY140" s="43"/>
    </row>
    <row r="141" spans="2:51" ht="24.75" customHeight="1"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2"/>
      <c r="AH141" s="32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</row>
    <row r="142" spans="2:51" ht="24.75" customHeight="1"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</row>
    <row r="143" spans="2:51" ht="24.75" customHeight="1">
      <c r="B143" s="34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4"/>
      <c r="AJ143" s="36"/>
      <c r="AK143" s="36"/>
      <c r="AL143" s="36"/>
      <c r="AM143" s="37"/>
      <c r="AN143" s="36"/>
      <c r="AO143" s="36"/>
      <c r="AP143" s="36"/>
      <c r="AQ143" s="37"/>
      <c r="AR143" s="36"/>
      <c r="AS143" s="36"/>
      <c r="AT143" s="36"/>
      <c r="AU143" s="37"/>
      <c r="AV143" s="36"/>
      <c r="AW143" s="36"/>
      <c r="AX143" s="36"/>
      <c r="AY143" s="38"/>
    </row>
    <row r="144" spans="2:51" ht="24.75" customHeight="1">
      <c r="B144" s="34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4"/>
      <c r="AJ144" s="36"/>
      <c r="AK144" s="36"/>
      <c r="AL144" s="36"/>
      <c r="AM144" s="37"/>
      <c r="AN144" s="36"/>
      <c r="AO144" s="36"/>
      <c r="AP144" s="36"/>
      <c r="AQ144" s="37"/>
      <c r="AR144" s="36"/>
      <c r="AS144" s="36"/>
      <c r="AT144" s="36"/>
      <c r="AU144" s="37"/>
      <c r="AV144" s="36"/>
      <c r="AW144" s="36"/>
      <c r="AX144" s="36"/>
      <c r="AY144" s="38"/>
    </row>
    <row r="145" spans="2:51" ht="21.75" customHeight="1">
      <c r="B145" s="35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40"/>
      <c r="AJ145" s="41"/>
      <c r="AK145" s="41"/>
      <c r="AL145" s="42"/>
      <c r="AM145" s="41"/>
      <c r="AN145" s="41"/>
      <c r="AO145" s="41"/>
      <c r="AP145" s="42"/>
      <c r="AQ145" s="41"/>
      <c r="AR145" s="41"/>
      <c r="AS145" s="41"/>
      <c r="AT145" s="42"/>
      <c r="AU145" s="41"/>
      <c r="AV145" s="42"/>
      <c r="AW145" s="42"/>
      <c r="AX145" s="42"/>
      <c r="AY145" s="43"/>
    </row>
    <row r="146" spans="2:51" ht="21.75" customHeight="1">
      <c r="B146" s="35"/>
      <c r="C146" s="40"/>
      <c r="D146" s="41"/>
      <c r="E146" s="40"/>
      <c r="F146" s="41"/>
      <c r="G146" s="40"/>
      <c r="H146" s="40"/>
      <c r="I146" s="41"/>
      <c r="J146" s="40"/>
      <c r="K146" s="41"/>
      <c r="L146" s="40"/>
      <c r="M146" s="40"/>
      <c r="N146" s="41"/>
      <c r="O146" s="40"/>
      <c r="P146" s="41"/>
      <c r="Q146" s="40"/>
      <c r="R146" s="40"/>
      <c r="S146" s="41"/>
      <c r="T146" s="40"/>
      <c r="U146" s="41"/>
      <c r="V146" s="40"/>
      <c r="W146" s="40"/>
      <c r="X146" s="41"/>
      <c r="Y146" s="40"/>
      <c r="Z146" s="41"/>
      <c r="AA146" s="40"/>
      <c r="AB146" s="40"/>
      <c r="AC146" s="41"/>
      <c r="AD146" s="40"/>
      <c r="AE146" s="41"/>
      <c r="AF146" s="40"/>
      <c r="AG146" s="40"/>
      <c r="AH146" s="40"/>
      <c r="AI146" s="40"/>
      <c r="AJ146" s="41"/>
      <c r="AK146" s="41"/>
      <c r="AL146" s="42"/>
      <c r="AM146" s="41"/>
      <c r="AN146" s="41"/>
      <c r="AO146" s="41"/>
      <c r="AP146" s="42"/>
      <c r="AQ146" s="41"/>
      <c r="AR146" s="41"/>
      <c r="AS146" s="41"/>
      <c r="AT146" s="42"/>
      <c r="AU146" s="41"/>
      <c r="AV146" s="41"/>
      <c r="AW146" s="41"/>
      <c r="AX146" s="41"/>
      <c r="AY146" s="43"/>
    </row>
    <row r="147" spans="2:51" ht="21.75" customHeight="1">
      <c r="B147" s="35"/>
      <c r="C147" s="40"/>
      <c r="D147" s="41"/>
      <c r="E147" s="40"/>
      <c r="F147" s="41"/>
      <c r="G147" s="40"/>
      <c r="H147" s="40"/>
      <c r="I147" s="41"/>
      <c r="J147" s="40"/>
      <c r="K147" s="41"/>
      <c r="L147" s="40"/>
      <c r="M147" s="40"/>
      <c r="N147" s="41"/>
      <c r="O147" s="40"/>
      <c r="P147" s="41"/>
      <c r="Q147" s="40"/>
      <c r="R147" s="40"/>
      <c r="S147" s="41"/>
      <c r="T147" s="40"/>
      <c r="U147" s="41"/>
      <c r="V147" s="40"/>
      <c r="W147" s="40"/>
      <c r="X147" s="41"/>
      <c r="Y147" s="40"/>
      <c r="Z147" s="41"/>
      <c r="AA147" s="40"/>
      <c r="AB147" s="40"/>
      <c r="AC147" s="41"/>
      <c r="AD147" s="40"/>
      <c r="AE147" s="41"/>
      <c r="AF147" s="40"/>
      <c r="AG147" s="40"/>
      <c r="AH147" s="40"/>
      <c r="AI147" s="40"/>
      <c r="AJ147" s="41"/>
      <c r="AK147" s="41"/>
      <c r="AL147" s="42"/>
      <c r="AM147" s="41"/>
      <c r="AN147" s="41"/>
      <c r="AO147" s="41"/>
      <c r="AP147" s="42"/>
      <c r="AQ147" s="41"/>
      <c r="AR147" s="41"/>
      <c r="AS147" s="41"/>
      <c r="AT147" s="42"/>
      <c r="AU147" s="41"/>
      <c r="AV147" s="41"/>
      <c r="AW147" s="41"/>
      <c r="AX147" s="41"/>
      <c r="AY147" s="43"/>
    </row>
    <row r="148" spans="2:51" ht="21.75" customHeight="1">
      <c r="B148" s="35"/>
      <c r="C148" s="40"/>
      <c r="D148" s="41"/>
      <c r="E148" s="40"/>
      <c r="F148" s="41"/>
      <c r="G148" s="40"/>
      <c r="H148" s="40"/>
      <c r="I148" s="41"/>
      <c r="J148" s="40"/>
      <c r="K148" s="41"/>
      <c r="L148" s="40"/>
      <c r="M148" s="40"/>
      <c r="N148" s="41"/>
      <c r="O148" s="40"/>
      <c r="P148" s="41"/>
      <c r="Q148" s="40"/>
      <c r="R148" s="40"/>
      <c r="S148" s="41"/>
      <c r="T148" s="40"/>
      <c r="U148" s="41"/>
      <c r="V148" s="40"/>
      <c r="W148" s="40"/>
      <c r="X148" s="41"/>
      <c r="Y148" s="40"/>
      <c r="Z148" s="41"/>
      <c r="AA148" s="40"/>
      <c r="AB148" s="40"/>
      <c r="AC148" s="41"/>
      <c r="AD148" s="40"/>
      <c r="AE148" s="41"/>
      <c r="AF148" s="40"/>
      <c r="AG148" s="40"/>
      <c r="AH148" s="40"/>
      <c r="AI148" s="40"/>
      <c r="AJ148" s="41"/>
      <c r="AK148" s="41"/>
      <c r="AL148" s="42"/>
      <c r="AM148" s="41"/>
      <c r="AN148" s="41"/>
      <c r="AO148" s="41"/>
      <c r="AP148" s="42"/>
      <c r="AQ148" s="41"/>
      <c r="AR148" s="41"/>
      <c r="AS148" s="41"/>
      <c r="AT148" s="42"/>
      <c r="AU148" s="41"/>
      <c r="AV148" s="41"/>
      <c r="AW148" s="41"/>
      <c r="AX148" s="41"/>
      <c r="AY148" s="43"/>
    </row>
    <row r="149" spans="2:51" ht="21.75" customHeight="1">
      <c r="B149" s="35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40"/>
      <c r="AJ149" s="41"/>
      <c r="AK149" s="41"/>
      <c r="AL149" s="42"/>
      <c r="AM149" s="41"/>
      <c r="AN149" s="41"/>
      <c r="AO149" s="41"/>
      <c r="AP149" s="42"/>
      <c r="AQ149" s="41"/>
      <c r="AR149" s="41"/>
      <c r="AS149" s="41"/>
      <c r="AT149" s="42"/>
      <c r="AU149" s="41"/>
      <c r="AV149" s="42"/>
      <c r="AW149" s="42"/>
      <c r="AX149" s="42"/>
      <c r="AY149" s="43"/>
    </row>
    <row r="150" spans="2:51" ht="21.75" customHeight="1">
      <c r="B150" s="35"/>
      <c r="C150" s="40"/>
      <c r="D150" s="41"/>
      <c r="E150" s="40"/>
      <c r="F150" s="41"/>
      <c r="G150" s="40"/>
      <c r="H150" s="40"/>
      <c r="I150" s="41"/>
      <c r="J150" s="40"/>
      <c r="K150" s="41"/>
      <c r="L150" s="40"/>
      <c r="M150" s="40"/>
      <c r="N150" s="41"/>
      <c r="O150" s="40"/>
      <c r="P150" s="41"/>
      <c r="Q150" s="40"/>
      <c r="R150" s="40"/>
      <c r="S150" s="41"/>
      <c r="T150" s="40"/>
      <c r="U150" s="41"/>
      <c r="V150" s="40"/>
      <c r="W150" s="40"/>
      <c r="X150" s="41"/>
      <c r="Y150" s="40"/>
      <c r="Z150" s="41"/>
      <c r="AA150" s="40"/>
      <c r="AB150" s="40"/>
      <c r="AC150" s="41"/>
      <c r="AD150" s="40"/>
      <c r="AE150" s="41"/>
      <c r="AF150" s="40"/>
      <c r="AG150" s="40"/>
      <c r="AH150" s="40"/>
      <c r="AI150" s="40"/>
      <c r="AJ150" s="41"/>
      <c r="AK150" s="41"/>
      <c r="AL150" s="42"/>
      <c r="AM150" s="41"/>
      <c r="AN150" s="41"/>
      <c r="AO150" s="41"/>
      <c r="AP150" s="42"/>
      <c r="AQ150" s="41"/>
      <c r="AR150" s="41"/>
      <c r="AS150" s="41"/>
      <c r="AT150" s="42"/>
      <c r="AU150" s="41"/>
      <c r="AV150" s="41"/>
      <c r="AW150" s="41"/>
      <c r="AX150" s="41"/>
      <c r="AY150" s="43"/>
    </row>
    <row r="151" spans="2:51" ht="21.75" customHeight="1">
      <c r="B151" s="35"/>
      <c r="C151" s="40"/>
      <c r="D151" s="41"/>
      <c r="E151" s="40"/>
      <c r="F151" s="41"/>
      <c r="G151" s="40"/>
      <c r="H151" s="40"/>
      <c r="I151" s="41"/>
      <c r="J151" s="40"/>
      <c r="K151" s="41"/>
      <c r="L151" s="40"/>
      <c r="M151" s="40"/>
      <c r="N151" s="41"/>
      <c r="O151" s="40"/>
      <c r="P151" s="41"/>
      <c r="Q151" s="40"/>
      <c r="R151" s="40"/>
      <c r="S151" s="41"/>
      <c r="T151" s="40"/>
      <c r="U151" s="41"/>
      <c r="V151" s="40"/>
      <c r="W151" s="40"/>
      <c r="X151" s="41"/>
      <c r="Y151" s="40"/>
      <c r="Z151" s="41"/>
      <c r="AA151" s="40"/>
      <c r="AB151" s="40"/>
      <c r="AC151" s="41"/>
      <c r="AD151" s="40"/>
      <c r="AE151" s="41"/>
      <c r="AF151" s="40"/>
      <c r="AG151" s="40"/>
      <c r="AH151" s="40"/>
      <c r="AI151" s="40"/>
      <c r="AJ151" s="41"/>
      <c r="AK151" s="41"/>
      <c r="AL151" s="42"/>
      <c r="AM151" s="41"/>
      <c r="AN151" s="41"/>
      <c r="AO151" s="41"/>
      <c r="AP151" s="42"/>
      <c r="AQ151" s="41"/>
      <c r="AR151" s="41"/>
      <c r="AS151" s="41"/>
      <c r="AT151" s="42"/>
      <c r="AU151" s="41"/>
      <c r="AV151" s="41"/>
      <c r="AW151" s="41"/>
      <c r="AX151" s="41"/>
      <c r="AY151" s="43"/>
    </row>
    <row r="152" spans="2:51" ht="21.75" customHeight="1">
      <c r="B152" s="35"/>
      <c r="C152" s="40"/>
      <c r="D152" s="41"/>
      <c r="E152" s="40"/>
      <c r="F152" s="41"/>
      <c r="G152" s="40"/>
      <c r="H152" s="40"/>
      <c r="I152" s="41"/>
      <c r="J152" s="40"/>
      <c r="K152" s="41"/>
      <c r="L152" s="40"/>
      <c r="M152" s="40"/>
      <c r="N152" s="41"/>
      <c r="O152" s="40"/>
      <c r="P152" s="41"/>
      <c r="Q152" s="40"/>
      <c r="R152" s="40"/>
      <c r="S152" s="41"/>
      <c r="T152" s="40"/>
      <c r="U152" s="41"/>
      <c r="V152" s="40"/>
      <c r="W152" s="40"/>
      <c r="X152" s="41"/>
      <c r="Y152" s="40"/>
      <c r="Z152" s="41"/>
      <c r="AA152" s="40"/>
      <c r="AB152" s="40"/>
      <c r="AC152" s="41"/>
      <c r="AD152" s="40"/>
      <c r="AE152" s="41"/>
      <c r="AF152" s="40"/>
      <c r="AG152" s="40"/>
      <c r="AH152" s="40"/>
      <c r="AI152" s="40"/>
      <c r="AJ152" s="41"/>
      <c r="AK152" s="41"/>
      <c r="AL152" s="42"/>
      <c r="AM152" s="41"/>
      <c r="AN152" s="41"/>
      <c r="AO152" s="41"/>
      <c r="AP152" s="42"/>
      <c r="AQ152" s="41"/>
      <c r="AR152" s="41"/>
      <c r="AS152" s="41"/>
      <c r="AT152" s="42"/>
      <c r="AU152" s="41"/>
      <c r="AV152" s="41"/>
      <c r="AW152" s="41"/>
      <c r="AX152" s="41"/>
      <c r="AY152" s="43"/>
    </row>
    <row r="153" spans="2:51" ht="21.75" customHeight="1">
      <c r="B153" s="35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40"/>
      <c r="AJ153" s="41"/>
      <c r="AK153" s="41"/>
      <c r="AL153" s="42"/>
      <c r="AM153" s="41"/>
      <c r="AN153" s="41"/>
      <c r="AO153" s="41"/>
      <c r="AP153" s="42"/>
      <c r="AQ153" s="41"/>
      <c r="AR153" s="41"/>
      <c r="AS153" s="41"/>
      <c r="AT153" s="42"/>
      <c r="AU153" s="41"/>
      <c r="AV153" s="42"/>
      <c r="AW153" s="42"/>
      <c r="AX153" s="42"/>
      <c r="AY153" s="43"/>
    </row>
    <row r="154" spans="2:51" ht="21.75" customHeight="1">
      <c r="B154" s="35"/>
      <c r="C154" s="40"/>
      <c r="D154" s="41"/>
      <c r="E154" s="40"/>
      <c r="F154" s="41"/>
      <c r="G154" s="40"/>
      <c r="H154" s="40"/>
      <c r="I154" s="41"/>
      <c r="J154" s="40"/>
      <c r="K154" s="41"/>
      <c r="L154" s="40"/>
      <c r="M154" s="40"/>
      <c r="N154" s="41"/>
      <c r="O154" s="40"/>
      <c r="P154" s="41"/>
      <c r="Q154" s="40"/>
      <c r="R154" s="40"/>
      <c r="S154" s="41"/>
      <c r="T154" s="40"/>
      <c r="U154" s="41"/>
      <c r="V154" s="40"/>
      <c r="W154" s="40"/>
      <c r="X154" s="41"/>
      <c r="Y154" s="40"/>
      <c r="Z154" s="41"/>
      <c r="AA154" s="40"/>
      <c r="AB154" s="40"/>
      <c r="AC154" s="41"/>
      <c r="AD154" s="40"/>
      <c r="AE154" s="41"/>
      <c r="AF154" s="40"/>
      <c r="AG154" s="40"/>
      <c r="AH154" s="40"/>
      <c r="AI154" s="40"/>
      <c r="AJ154" s="41"/>
      <c r="AK154" s="41"/>
      <c r="AL154" s="42"/>
      <c r="AM154" s="41"/>
      <c r="AN154" s="41"/>
      <c r="AO154" s="41"/>
      <c r="AP154" s="42"/>
      <c r="AQ154" s="41"/>
      <c r="AR154" s="41"/>
      <c r="AS154" s="41"/>
      <c r="AT154" s="42"/>
      <c r="AU154" s="41"/>
      <c r="AV154" s="41"/>
      <c r="AW154" s="41"/>
      <c r="AX154" s="41"/>
      <c r="AY154" s="43"/>
    </row>
    <row r="155" spans="2:51" ht="21.75" customHeight="1">
      <c r="B155" s="35"/>
      <c r="C155" s="40"/>
      <c r="D155" s="41"/>
      <c r="E155" s="40"/>
      <c r="F155" s="41"/>
      <c r="G155" s="40"/>
      <c r="H155" s="40"/>
      <c r="I155" s="41"/>
      <c r="J155" s="40"/>
      <c r="K155" s="41"/>
      <c r="L155" s="40"/>
      <c r="M155" s="40"/>
      <c r="N155" s="41"/>
      <c r="O155" s="40"/>
      <c r="P155" s="41"/>
      <c r="Q155" s="40"/>
      <c r="R155" s="40"/>
      <c r="S155" s="41"/>
      <c r="T155" s="40"/>
      <c r="U155" s="41"/>
      <c r="V155" s="40"/>
      <c r="W155" s="40"/>
      <c r="X155" s="41"/>
      <c r="Y155" s="40"/>
      <c r="Z155" s="41"/>
      <c r="AA155" s="40"/>
      <c r="AB155" s="40"/>
      <c r="AC155" s="41"/>
      <c r="AD155" s="40"/>
      <c r="AE155" s="41"/>
      <c r="AF155" s="40"/>
      <c r="AG155" s="40"/>
      <c r="AH155" s="40"/>
      <c r="AI155" s="40"/>
      <c r="AJ155" s="41"/>
      <c r="AK155" s="41"/>
      <c r="AL155" s="42"/>
      <c r="AM155" s="41"/>
      <c r="AN155" s="41"/>
      <c r="AO155" s="41"/>
      <c r="AP155" s="42"/>
      <c r="AQ155" s="41"/>
      <c r="AR155" s="41"/>
      <c r="AS155" s="41"/>
      <c r="AT155" s="42"/>
      <c r="AU155" s="41"/>
      <c r="AV155" s="41"/>
      <c r="AW155" s="41"/>
      <c r="AX155" s="41"/>
      <c r="AY155" s="43"/>
    </row>
    <row r="156" spans="2:51" ht="21.75" customHeight="1">
      <c r="B156" s="35"/>
      <c r="C156" s="40"/>
      <c r="D156" s="41"/>
      <c r="E156" s="40"/>
      <c r="F156" s="41"/>
      <c r="G156" s="40"/>
      <c r="H156" s="40"/>
      <c r="I156" s="41"/>
      <c r="J156" s="40"/>
      <c r="K156" s="41"/>
      <c r="L156" s="40"/>
      <c r="M156" s="40"/>
      <c r="N156" s="41"/>
      <c r="O156" s="40"/>
      <c r="P156" s="41"/>
      <c r="Q156" s="40"/>
      <c r="R156" s="40"/>
      <c r="S156" s="41"/>
      <c r="T156" s="40"/>
      <c r="U156" s="41"/>
      <c r="V156" s="40"/>
      <c r="W156" s="40"/>
      <c r="X156" s="41"/>
      <c r="Y156" s="40"/>
      <c r="Z156" s="41"/>
      <c r="AA156" s="40"/>
      <c r="AB156" s="40"/>
      <c r="AC156" s="41"/>
      <c r="AD156" s="40"/>
      <c r="AE156" s="41"/>
      <c r="AF156" s="40"/>
      <c r="AG156" s="40"/>
      <c r="AH156" s="40"/>
      <c r="AI156" s="40"/>
      <c r="AJ156" s="41"/>
      <c r="AK156" s="41"/>
      <c r="AL156" s="42"/>
      <c r="AM156" s="41"/>
      <c r="AN156" s="41"/>
      <c r="AO156" s="41"/>
      <c r="AP156" s="42"/>
      <c r="AQ156" s="41"/>
      <c r="AR156" s="41"/>
      <c r="AS156" s="41"/>
      <c r="AT156" s="42"/>
      <c r="AU156" s="41"/>
      <c r="AV156" s="41"/>
      <c r="AW156" s="41"/>
      <c r="AX156" s="41"/>
      <c r="AY156" s="43"/>
    </row>
    <row r="157" spans="2:51" ht="21.75" customHeight="1">
      <c r="B157" s="35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40"/>
      <c r="AJ157" s="41"/>
      <c r="AK157" s="41"/>
      <c r="AL157" s="42"/>
      <c r="AM157" s="41"/>
      <c r="AN157" s="41"/>
      <c r="AO157" s="41"/>
      <c r="AP157" s="42"/>
      <c r="AQ157" s="41"/>
      <c r="AR157" s="41"/>
      <c r="AS157" s="41"/>
      <c r="AT157" s="42"/>
      <c r="AU157" s="41"/>
      <c r="AV157" s="42"/>
      <c r="AW157" s="42"/>
      <c r="AX157" s="42"/>
      <c r="AY157" s="43"/>
    </row>
    <row r="158" spans="2:51" ht="21.75" customHeight="1">
      <c r="B158" s="35"/>
      <c r="C158" s="40"/>
      <c r="D158" s="41"/>
      <c r="E158" s="40"/>
      <c r="F158" s="41"/>
      <c r="G158" s="40"/>
      <c r="H158" s="40"/>
      <c r="I158" s="41"/>
      <c r="J158" s="40"/>
      <c r="K158" s="41"/>
      <c r="L158" s="40"/>
      <c r="M158" s="40"/>
      <c r="N158" s="41"/>
      <c r="O158" s="40"/>
      <c r="P158" s="41"/>
      <c r="Q158" s="40"/>
      <c r="R158" s="40"/>
      <c r="S158" s="41"/>
      <c r="T158" s="40"/>
      <c r="U158" s="41"/>
      <c r="V158" s="40"/>
      <c r="W158" s="40"/>
      <c r="X158" s="41"/>
      <c r="Y158" s="40"/>
      <c r="Z158" s="41"/>
      <c r="AA158" s="40"/>
      <c r="AB158" s="40"/>
      <c r="AC158" s="41"/>
      <c r="AD158" s="40"/>
      <c r="AE158" s="41"/>
      <c r="AF158" s="40"/>
      <c r="AG158" s="40"/>
      <c r="AH158" s="40"/>
      <c r="AI158" s="40"/>
      <c r="AJ158" s="41"/>
      <c r="AK158" s="41"/>
      <c r="AL158" s="42"/>
      <c r="AM158" s="41"/>
      <c r="AN158" s="41"/>
      <c r="AO158" s="41"/>
      <c r="AP158" s="42"/>
      <c r="AQ158" s="41"/>
      <c r="AR158" s="41"/>
      <c r="AS158" s="41"/>
      <c r="AT158" s="42"/>
      <c r="AU158" s="41"/>
      <c r="AV158" s="41"/>
      <c r="AW158" s="41"/>
      <c r="AX158" s="41"/>
      <c r="AY158" s="43"/>
    </row>
    <row r="159" spans="2:51" ht="21.75" customHeight="1">
      <c r="B159" s="35"/>
      <c r="C159" s="40"/>
      <c r="D159" s="41"/>
      <c r="E159" s="40"/>
      <c r="F159" s="41"/>
      <c r="G159" s="40"/>
      <c r="H159" s="40"/>
      <c r="I159" s="41"/>
      <c r="J159" s="40"/>
      <c r="K159" s="41"/>
      <c r="L159" s="40"/>
      <c r="M159" s="40"/>
      <c r="N159" s="41"/>
      <c r="O159" s="40"/>
      <c r="P159" s="41"/>
      <c r="Q159" s="40"/>
      <c r="R159" s="40"/>
      <c r="S159" s="41"/>
      <c r="T159" s="40"/>
      <c r="U159" s="41"/>
      <c r="V159" s="40"/>
      <c r="W159" s="40"/>
      <c r="X159" s="41"/>
      <c r="Y159" s="40"/>
      <c r="Z159" s="41"/>
      <c r="AA159" s="40"/>
      <c r="AB159" s="40"/>
      <c r="AC159" s="41"/>
      <c r="AD159" s="40"/>
      <c r="AE159" s="41"/>
      <c r="AF159" s="40"/>
      <c r="AG159" s="40"/>
      <c r="AH159" s="40"/>
      <c r="AI159" s="40"/>
      <c r="AJ159" s="41"/>
      <c r="AK159" s="41"/>
      <c r="AL159" s="42"/>
      <c r="AM159" s="41"/>
      <c r="AN159" s="41"/>
      <c r="AO159" s="41"/>
      <c r="AP159" s="42"/>
      <c r="AQ159" s="41"/>
      <c r="AR159" s="41"/>
      <c r="AS159" s="41"/>
      <c r="AT159" s="42"/>
      <c r="AU159" s="41"/>
      <c r="AV159" s="41"/>
      <c r="AW159" s="41"/>
      <c r="AX159" s="41"/>
      <c r="AY159" s="43"/>
    </row>
    <row r="160" spans="2:51" ht="21.75" customHeight="1">
      <c r="B160" s="35"/>
      <c r="C160" s="40"/>
      <c r="D160" s="41"/>
      <c r="E160" s="40"/>
      <c r="F160" s="41"/>
      <c r="G160" s="40"/>
      <c r="H160" s="40"/>
      <c r="I160" s="41"/>
      <c r="J160" s="40"/>
      <c r="K160" s="41"/>
      <c r="L160" s="40"/>
      <c r="M160" s="40"/>
      <c r="N160" s="41"/>
      <c r="O160" s="40"/>
      <c r="P160" s="41"/>
      <c r="Q160" s="40"/>
      <c r="R160" s="40"/>
      <c r="S160" s="41"/>
      <c r="T160" s="40"/>
      <c r="U160" s="41"/>
      <c r="V160" s="40"/>
      <c r="W160" s="40"/>
      <c r="X160" s="41"/>
      <c r="Y160" s="40"/>
      <c r="Z160" s="41"/>
      <c r="AA160" s="40"/>
      <c r="AB160" s="40"/>
      <c r="AC160" s="41"/>
      <c r="AD160" s="40"/>
      <c r="AE160" s="41"/>
      <c r="AF160" s="40"/>
      <c r="AG160" s="40"/>
      <c r="AH160" s="40"/>
      <c r="AI160" s="40"/>
      <c r="AJ160" s="41"/>
      <c r="AK160" s="41"/>
      <c r="AL160" s="42"/>
      <c r="AM160" s="41"/>
      <c r="AN160" s="41"/>
      <c r="AO160" s="41"/>
      <c r="AP160" s="42"/>
      <c r="AQ160" s="41"/>
      <c r="AR160" s="41"/>
      <c r="AS160" s="41"/>
      <c r="AT160" s="42"/>
      <c r="AU160" s="41"/>
      <c r="AV160" s="41"/>
      <c r="AW160" s="41"/>
      <c r="AX160" s="41"/>
      <c r="AY160" s="43"/>
    </row>
    <row r="161" spans="2:51" ht="21.75" customHeight="1">
      <c r="B161" s="35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40"/>
      <c r="AJ161" s="41"/>
      <c r="AK161" s="41"/>
      <c r="AL161" s="42"/>
      <c r="AM161" s="41"/>
      <c r="AN161" s="41"/>
      <c r="AO161" s="41"/>
      <c r="AP161" s="42"/>
      <c r="AQ161" s="41"/>
      <c r="AR161" s="41"/>
      <c r="AS161" s="41"/>
      <c r="AT161" s="42"/>
      <c r="AU161" s="41"/>
      <c r="AV161" s="42"/>
      <c r="AW161" s="42"/>
      <c r="AX161" s="42"/>
      <c r="AY161" s="43"/>
    </row>
    <row r="162" spans="2:51" ht="21.75" customHeight="1">
      <c r="B162" s="35"/>
      <c r="C162" s="40"/>
      <c r="D162" s="41"/>
      <c r="E162" s="40"/>
      <c r="F162" s="41"/>
      <c r="G162" s="40"/>
      <c r="H162" s="40"/>
      <c r="I162" s="41"/>
      <c r="J162" s="40"/>
      <c r="K162" s="41"/>
      <c r="L162" s="40"/>
      <c r="M162" s="40"/>
      <c r="N162" s="41"/>
      <c r="O162" s="40"/>
      <c r="P162" s="41"/>
      <c r="Q162" s="40"/>
      <c r="R162" s="40"/>
      <c r="S162" s="41"/>
      <c r="T162" s="40"/>
      <c r="U162" s="41"/>
      <c r="V162" s="40"/>
      <c r="W162" s="40"/>
      <c r="X162" s="41"/>
      <c r="Y162" s="40"/>
      <c r="Z162" s="41"/>
      <c r="AA162" s="40"/>
      <c r="AB162" s="40"/>
      <c r="AC162" s="41"/>
      <c r="AD162" s="40"/>
      <c r="AE162" s="41"/>
      <c r="AF162" s="40"/>
      <c r="AG162" s="40"/>
      <c r="AH162" s="40"/>
      <c r="AI162" s="40"/>
      <c r="AJ162" s="41"/>
      <c r="AK162" s="41"/>
      <c r="AL162" s="42"/>
      <c r="AM162" s="41"/>
      <c r="AN162" s="41"/>
      <c r="AO162" s="41"/>
      <c r="AP162" s="42"/>
      <c r="AQ162" s="41"/>
      <c r="AR162" s="41"/>
      <c r="AS162" s="41"/>
      <c r="AT162" s="42"/>
      <c r="AU162" s="41"/>
      <c r="AV162" s="41"/>
      <c r="AW162" s="41"/>
      <c r="AX162" s="41"/>
      <c r="AY162" s="43"/>
    </row>
    <row r="163" spans="2:51" ht="21.75" customHeight="1">
      <c r="B163" s="35"/>
      <c r="C163" s="40"/>
      <c r="D163" s="41"/>
      <c r="E163" s="40"/>
      <c r="F163" s="41"/>
      <c r="G163" s="40"/>
      <c r="H163" s="40"/>
      <c r="I163" s="41"/>
      <c r="J163" s="40"/>
      <c r="K163" s="41"/>
      <c r="L163" s="40"/>
      <c r="M163" s="40"/>
      <c r="N163" s="41"/>
      <c r="O163" s="40"/>
      <c r="P163" s="41"/>
      <c r="Q163" s="40"/>
      <c r="R163" s="40"/>
      <c r="S163" s="41"/>
      <c r="T163" s="40"/>
      <c r="U163" s="41"/>
      <c r="V163" s="40"/>
      <c r="W163" s="40"/>
      <c r="X163" s="41"/>
      <c r="Y163" s="40"/>
      <c r="Z163" s="41"/>
      <c r="AA163" s="40"/>
      <c r="AB163" s="40"/>
      <c r="AC163" s="41"/>
      <c r="AD163" s="40"/>
      <c r="AE163" s="41"/>
      <c r="AF163" s="40"/>
      <c r="AG163" s="40"/>
      <c r="AH163" s="40"/>
      <c r="AI163" s="40"/>
      <c r="AJ163" s="41"/>
      <c r="AK163" s="41"/>
      <c r="AL163" s="42"/>
      <c r="AM163" s="41"/>
      <c r="AN163" s="41"/>
      <c r="AO163" s="41"/>
      <c r="AP163" s="42"/>
      <c r="AQ163" s="41"/>
      <c r="AR163" s="41"/>
      <c r="AS163" s="41"/>
      <c r="AT163" s="42"/>
      <c r="AU163" s="41"/>
      <c r="AV163" s="41"/>
      <c r="AW163" s="41"/>
      <c r="AX163" s="41"/>
      <c r="AY163" s="43"/>
    </row>
    <row r="164" spans="2:51" ht="21.75" customHeight="1">
      <c r="B164" s="35"/>
      <c r="C164" s="40"/>
      <c r="D164" s="41"/>
      <c r="E164" s="40"/>
      <c r="F164" s="41"/>
      <c r="G164" s="40"/>
      <c r="H164" s="40"/>
      <c r="I164" s="41"/>
      <c r="J164" s="40"/>
      <c r="K164" s="41"/>
      <c r="L164" s="40"/>
      <c r="M164" s="40"/>
      <c r="N164" s="41"/>
      <c r="O164" s="40"/>
      <c r="P164" s="41"/>
      <c r="Q164" s="40"/>
      <c r="R164" s="40"/>
      <c r="S164" s="41"/>
      <c r="T164" s="40"/>
      <c r="U164" s="41"/>
      <c r="V164" s="40"/>
      <c r="W164" s="40"/>
      <c r="X164" s="41"/>
      <c r="Y164" s="40"/>
      <c r="Z164" s="41"/>
      <c r="AA164" s="40"/>
      <c r="AB164" s="40"/>
      <c r="AC164" s="41"/>
      <c r="AD164" s="40"/>
      <c r="AE164" s="41"/>
      <c r="AF164" s="40"/>
      <c r="AG164" s="40"/>
      <c r="AH164" s="40"/>
      <c r="AI164" s="40"/>
      <c r="AJ164" s="41"/>
      <c r="AK164" s="41"/>
      <c r="AL164" s="42"/>
      <c r="AM164" s="41"/>
      <c r="AN164" s="41"/>
      <c r="AO164" s="41"/>
      <c r="AP164" s="42"/>
      <c r="AQ164" s="41"/>
      <c r="AR164" s="41"/>
      <c r="AS164" s="41"/>
      <c r="AT164" s="42"/>
      <c r="AU164" s="41"/>
      <c r="AV164" s="41"/>
      <c r="AW164" s="41"/>
      <c r="AX164" s="41"/>
      <c r="AY164" s="43"/>
    </row>
    <row r="165" spans="2:51" ht="21.75" customHeight="1">
      <c r="B165" s="35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40"/>
      <c r="AJ165" s="41"/>
      <c r="AK165" s="41"/>
      <c r="AL165" s="42"/>
      <c r="AM165" s="41"/>
      <c r="AN165" s="41"/>
      <c r="AO165" s="41"/>
      <c r="AP165" s="42"/>
      <c r="AQ165" s="41"/>
      <c r="AR165" s="41"/>
      <c r="AS165" s="41"/>
      <c r="AT165" s="42"/>
      <c r="AU165" s="41"/>
      <c r="AV165" s="42"/>
      <c r="AW165" s="42"/>
      <c r="AX165" s="42"/>
      <c r="AY165" s="43"/>
    </row>
    <row r="166" spans="2:51" ht="21.75" customHeight="1">
      <c r="B166" s="35"/>
      <c r="C166" s="40"/>
      <c r="D166" s="41"/>
      <c r="E166" s="40"/>
      <c r="F166" s="41"/>
      <c r="G166" s="40"/>
      <c r="H166" s="40"/>
      <c r="I166" s="41"/>
      <c r="J166" s="40"/>
      <c r="K166" s="41"/>
      <c r="L166" s="40"/>
      <c r="M166" s="40"/>
      <c r="N166" s="41"/>
      <c r="O166" s="40"/>
      <c r="P166" s="41"/>
      <c r="Q166" s="40"/>
      <c r="R166" s="40"/>
      <c r="S166" s="41"/>
      <c r="T166" s="40"/>
      <c r="U166" s="41"/>
      <c r="V166" s="40"/>
      <c r="W166" s="40"/>
      <c r="X166" s="41"/>
      <c r="Y166" s="40"/>
      <c r="Z166" s="41"/>
      <c r="AA166" s="40"/>
      <c r="AB166" s="40"/>
      <c r="AC166" s="41"/>
      <c r="AD166" s="40"/>
      <c r="AE166" s="41"/>
      <c r="AF166" s="40"/>
      <c r="AG166" s="40"/>
      <c r="AH166" s="40"/>
      <c r="AI166" s="40"/>
      <c r="AJ166" s="41"/>
      <c r="AK166" s="41"/>
      <c r="AL166" s="42"/>
      <c r="AM166" s="41"/>
      <c r="AN166" s="41"/>
      <c r="AO166" s="41"/>
      <c r="AP166" s="42"/>
      <c r="AQ166" s="41"/>
      <c r="AR166" s="41"/>
      <c r="AS166" s="41"/>
      <c r="AT166" s="42"/>
      <c r="AU166" s="41"/>
      <c r="AV166" s="41"/>
      <c r="AW166" s="41"/>
      <c r="AX166" s="41"/>
      <c r="AY166" s="43"/>
    </row>
    <row r="167" spans="2:51" ht="21.75" customHeight="1">
      <c r="B167" s="35"/>
      <c r="C167" s="40"/>
      <c r="D167" s="41"/>
      <c r="E167" s="40"/>
      <c r="F167" s="41"/>
      <c r="G167" s="40"/>
      <c r="H167" s="40"/>
      <c r="I167" s="41"/>
      <c r="J167" s="40"/>
      <c r="K167" s="41"/>
      <c r="L167" s="40"/>
      <c r="M167" s="40"/>
      <c r="N167" s="41"/>
      <c r="O167" s="40"/>
      <c r="P167" s="41"/>
      <c r="Q167" s="40"/>
      <c r="R167" s="40"/>
      <c r="S167" s="41"/>
      <c r="T167" s="40"/>
      <c r="U167" s="41"/>
      <c r="V167" s="40"/>
      <c r="W167" s="40"/>
      <c r="X167" s="41"/>
      <c r="Y167" s="40"/>
      <c r="Z167" s="41"/>
      <c r="AA167" s="40"/>
      <c r="AB167" s="40"/>
      <c r="AC167" s="41"/>
      <c r="AD167" s="40"/>
      <c r="AE167" s="41"/>
      <c r="AF167" s="40"/>
      <c r="AG167" s="40"/>
      <c r="AH167" s="40"/>
      <c r="AI167" s="40"/>
      <c r="AJ167" s="41"/>
      <c r="AK167" s="41"/>
      <c r="AL167" s="42"/>
      <c r="AM167" s="41"/>
      <c r="AN167" s="41"/>
      <c r="AO167" s="41"/>
      <c r="AP167" s="42"/>
      <c r="AQ167" s="41"/>
      <c r="AR167" s="41"/>
      <c r="AS167" s="41"/>
      <c r="AT167" s="42"/>
      <c r="AU167" s="41"/>
      <c r="AV167" s="41"/>
      <c r="AW167" s="41"/>
      <c r="AX167" s="41"/>
      <c r="AY167" s="43"/>
    </row>
    <row r="168" spans="2:51" ht="21.75" customHeight="1">
      <c r="B168" s="35"/>
      <c r="C168" s="40"/>
      <c r="D168" s="41"/>
      <c r="E168" s="40"/>
      <c r="F168" s="41"/>
      <c r="G168" s="40"/>
      <c r="H168" s="40"/>
      <c r="I168" s="41"/>
      <c r="J168" s="40"/>
      <c r="K168" s="41"/>
      <c r="L168" s="40"/>
      <c r="M168" s="40"/>
      <c r="N168" s="41"/>
      <c r="O168" s="40"/>
      <c r="P168" s="41"/>
      <c r="Q168" s="40"/>
      <c r="R168" s="40"/>
      <c r="S168" s="41"/>
      <c r="T168" s="40"/>
      <c r="U168" s="41"/>
      <c r="V168" s="40"/>
      <c r="W168" s="40"/>
      <c r="X168" s="41"/>
      <c r="Y168" s="40"/>
      <c r="Z168" s="41"/>
      <c r="AA168" s="40"/>
      <c r="AB168" s="40"/>
      <c r="AC168" s="41"/>
      <c r="AD168" s="40"/>
      <c r="AE168" s="41"/>
      <c r="AF168" s="40"/>
      <c r="AG168" s="40"/>
      <c r="AH168" s="40"/>
      <c r="AI168" s="40"/>
      <c r="AJ168" s="41"/>
      <c r="AK168" s="41"/>
      <c r="AL168" s="42"/>
      <c r="AM168" s="41"/>
      <c r="AN168" s="41"/>
      <c r="AO168" s="41"/>
      <c r="AP168" s="42"/>
      <c r="AQ168" s="41"/>
      <c r="AR168" s="41"/>
      <c r="AS168" s="41"/>
      <c r="AT168" s="42"/>
      <c r="AU168" s="41"/>
      <c r="AV168" s="41"/>
      <c r="AW168" s="41"/>
      <c r="AX168" s="41"/>
      <c r="AY168" s="43"/>
    </row>
  </sheetData>
  <sheetProtection sheet="1" objects="1" scenarios="1"/>
  <mergeCells count="238">
    <mergeCell ref="B1:AF1"/>
    <mergeCell ref="AI1:AY1"/>
    <mergeCell ref="B2:AF2"/>
    <mergeCell ref="AI2:AY2"/>
    <mergeCell ref="B3:B4"/>
    <mergeCell ref="C3:G4"/>
    <mergeCell ref="H3:L4"/>
    <mergeCell ref="M3:Q4"/>
    <mergeCell ref="R3:V4"/>
    <mergeCell ref="W3:AA4"/>
    <mergeCell ref="AR3:AT3"/>
    <mergeCell ref="AU3:AU4"/>
    <mergeCell ref="AV3:AV4"/>
    <mergeCell ref="AW3:AW4"/>
    <mergeCell ref="AX3:AX4"/>
    <mergeCell ref="AY3:AY4"/>
    <mergeCell ref="AB3:AF4"/>
    <mergeCell ref="AI3:AI4"/>
    <mergeCell ref="AJ3:AL3"/>
    <mergeCell ref="AM3:AM4"/>
    <mergeCell ref="AN3:AP3"/>
    <mergeCell ref="AQ3:AQ4"/>
    <mergeCell ref="B5:B8"/>
    <mergeCell ref="C5:G5"/>
    <mergeCell ref="H5:L5"/>
    <mergeCell ref="M5:Q5"/>
    <mergeCell ref="R5:V5"/>
    <mergeCell ref="W5:AA5"/>
    <mergeCell ref="C6:C8"/>
    <mergeCell ref="G6:G8"/>
    <mergeCell ref="H6:H8"/>
    <mergeCell ref="L6:L8"/>
    <mergeCell ref="M6:M8"/>
    <mergeCell ref="Q6:Q8"/>
    <mergeCell ref="R6:R8"/>
    <mergeCell ref="V6:V8"/>
    <mergeCell ref="W6:W8"/>
    <mergeCell ref="AA6:AA8"/>
    <mergeCell ref="AW5:AW8"/>
    <mergeCell ref="AX5:AX8"/>
    <mergeCell ref="AY5:AY8"/>
    <mergeCell ref="AN5:AN8"/>
    <mergeCell ref="AO5:AO8"/>
    <mergeCell ref="AP5:AP8"/>
    <mergeCell ref="AQ5:AQ8"/>
    <mergeCell ref="AR5:AR8"/>
    <mergeCell ref="AS5:AS8"/>
    <mergeCell ref="AT5:AT8"/>
    <mergeCell ref="AU5:AU8"/>
    <mergeCell ref="AV5:AV8"/>
    <mergeCell ref="AB5:AF5"/>
    <mergeCell ref="AI5:AI8"/>
    <mergeCell ref="AJ5:AJ8"/>
    <mergeCell ref="AK5:AK8"/>
    <mergeCell ref="AL5:AL8"/>
    <mergeCell ref="AM5:AM8"/>
    <mergeCell ref="AB6:AB8"/>
    <mergeCell ref="AF6:AF8"/>
    <mergeCell ref="B9:B12"/>
    <mergeCell ref="C9:G9"/>
    <mergeCell ref="H9:L9"/>
    <mergeCell ref="M9:Q9"/>
    <mergeCell ref="R9:V9"/>
    <mergeCell ref="W9:AA9"/>
    <mergeCell ref="C10:C12"/>
    <mergeCell ref="G10:G12"/>
    <mergeCell ref="H10:H12"/>
    <mergeCell ref="L10:L12"/>
    <mergeCell ref="M10:M12"/>
    <mergeCell ref="Q10:Q12"/>
    <mergeCell ref="R10:R12"/>
    <mergeCell ref="V10:V12"/>
    <mergeCell ref="W10:W12"/>
    <mergeCell ref="AA10:AA12"/>
    <mergeCell ref="AW9:AW12"/>
    <mergeCell ref="AX9:AX12"/>
    <mergeCell ref="AY9:AY12"/>
    <mergeCell ref="AN9:AN12"/>
    <mergeCell ref="AO9:AO12"/>
    <mergeCell ref="AP9:AP12"/>
    <mergeCell ref="AQ9:AQ12"/>
    <mergeCell ref="AR9:AR12"/>
    <mergeCell ref="AS9:AS12"/>
    <mergeCell ref="AT9:AT12"/>
    <mergeCell ref="AU9:AU12"/>
    <mergeCell ref="AV9:AV12"/>
    <mergeCell ref="AB9:AF9"/>
    <mergeCell ref="AI9:AI12"/>
    <mergeCell ref="AJ9:AJ12"/>
    <mergeCell ref="AK9:AK12"/>
    <mergeCell ref="AL9:AL12"/>
    <mergeCell ref="AM9:AM12"/>
    <mergeCell ref="AB10:AB12"/>
    <mergeCell ref="AF10:AF12"/>
    <mergeCell ref="B13:B16"/>
    <mergeCell ref="C13:G13"/>
    <mergeCell ref="H13:L13"/>
    <mergeCell ref="M13:Q13"/>
    <mergeCell ref="R13:V13"/>
    <mergeCell ref="W13:AA13"/>
    <mergeCell ref="C14:C16"/>
    <mergeCell ref="G14:G16"/>
    <mergeCell ref="H14:H16"/>
    <mergeCell ref="L14:L16"/>
    <mergeCell ref="M14:M16"/>
    <mergeCell ref="Q14:Q16"/>
    <mergeCell ref="R14:R16"/>
    <mergeCell ref="V14:V16"/>
    <mergeCell ref="W14:W16"/>
    <mergeCell ref="AA14:AA16"/>
    <mergeCell ref="AW13:AW16"/>
    <mergeCell ref="AX13:AX16"/>
    <mergeCell ref="AY13:AY16"/>
    <mergeCell ref="AN13:AN16"/>
    <mergeCell ref="AO13:AO16"/>
    <mergeCell ref="AP13:AP16"/>
    <mergeCell ref="AQ13:AQ16"/>
    <mergeCell ref="AR13:AR16"/>
    <mergeCell ref="AS13:AS16"/>
    <mergeCell ref="AT13:AT16"/>
    <mergeCell ref="AU13:AU16"/>
    <mergeCell ref="AV13:AV16"/>
    <mergeCell ref="AB13:AF13"/>
    <mergeCell ref="AI13:AI16"/>
    <mergeCell ref="AJ13:AJ16"/>
    <mergeCell ref="AK13:AK16"/>
    <mergeCell ref="AL13:AL16"/>
    <mergeCell ref="AM13:AM16"/>
    <mergeCell ref="AB14:AB16"/>
    <mergeCell ref="AF14:AF16"/>
    <mergeCell ref="B17:B20"/>
    <mergeCell ref="C17:G17"/>
    <mergeCell ref="H17:L17"/>
    <mergeCell ref="M17:Q17"/>
    <mergeCell ref="R17:V17"/>
    <mergeCell ref="W17:AA17"/>
    <mergeCell ref="C18:C20"/>
    <mergeCell ref="G18:G20"/>
    <mergeCell ref="H18:H20"/>
    <mergeCell ref="L18:L20"/>
    <mergeCell ref="M18:M20"/>
    <mergeCell ref="Q18:Q20"/>
    <mergeCell ref="R18:R20"/>
    <mergeCell ref="V18:V20"/>
    <mergeCell ref="W18:W20"/>
    <mergeCell ref="AA18:AA20"/>
    <mergeCell ref="AW17:AW20"/>
    <mergeCell ref="AX17:AX20"/>
    <mergeCell ref="AY17:AY20"/>
    <mergeCell ref="AN17:AN20"/>
    <mergeCell ref="AO17:AO20"/>
    <mergeCell ref="AP17:AP20"/>
    <mergeCell ref="AQ17:AQ20"/>
    <mergeCell ref="AR17:AR20"/>
    <mergeCell ref="AS17:AS20"/>
    <mergeCell ref="AT17:AT20"/>
    <mergeCell ref="AU17:AU20"/>
    <mergeCell ref="AV17:AV20"/>
    <mergeCell ref="AB17:AF17"/>
    <mergeCell ref="AI17:AI20"/>
    <mergeCell ref="AJ17:AJ20"/>
    <mergeCell ref="AK17:AK20"/>
    <mergeCell ref="AL17:AL20"/>
    <mergeCell ref="AM17:AM20"/>
    <mergeCell ref="AB18:AB20"/>
    <mergeCell ref="AF18:AF20"/>
    <mergeCell ref="B21:B24"/>
    <mergeCell ref="C21:G21"/>
    <mergeCell ref="H21:L21"/>
    <mergeCell ref="M21:Q21"/>
    <mergeCell ref="R21:V21"/>
    <mergeCell ref="W21:AA21"/>
    <mergeCell ref="C22:C24"/>
    <mergeCell ref="G22:G24"/>
    <mergeCell ref="H22:H24"/>
    <mergeCell ref="L22:L24"/>
    <mergeCell ref="M22:M24"/>
    <mergeCell ref="Q22:Q24"/>
    <mergeCell ref="R22:R24"/>
    <mergeCell ref="V22:V24"/>
    <mergeCell ref="W22:W24"/>
    <mergeCell ref="AA22:AA24"/>
    <mergeCell ref="AW21:AW24"/>
    <mergeCell ref="AX21:AX24"/>
    <mergeCell ref="AY21:AY24"/>
    <mergeCell ref="AN21:AN24"/>
    <mergeCell ref="AO21:AO24"/>
    <mergeCell ref="AP21:AP24"/>
    <mergeCell ref="AQ21:AQ24"/>
    <mergeCell ref="AR21:AR24"/>
    <mergeCell ref="AS21:AS24"/>
    <mergeCell ref="AT21:AT24"/>
    <mergeCell ref="AU21:AU24"/>
    <mergeCell ref="AV21:AV24"/>
    <mergeCell ref="AB21:AF21"/>
    <mergeCell ref="AI21:AI24"/>
    <mergeCell ref="AJ21:AJ24"/>
    <mergeCell ref="AK21:AK24"/>
    <mergeCell ref="AL21:AL24"/>
    <mergeCell ref="AM21:AM24"/>
    <mergeCell ref="AB22:AB24"/>
    <mergeCell ref="AF22:AF24"/>
    <mergeCell ref="B25:B28"/>
    <mergeCell ref="C25:G25"/>
    <mergeCell ref="H25:L25"/>
    <mergeCell ref="M25:Q25"/>
    <mergeCell ref="R25:V25"/>
    <mergeCell ref="W25:AA25"/>
    <mergeCell ref="C26:C28"/>
    <mergeCell ref="G26:G28"/>
    <mergeCell ref="H26:H28"/>
    <mergeCell ref="L26:L28"/>
    <mergeCell ref="M26:M28"/>
    <mergeCell ref="Q26:Q28"/>
    <mergeCell ref="R26:R28"/>
    <mergeCell ref="V26:V28"/>
    <mergeCell ref="W26:W28"/>
    <mergeCell ref="AA26:AA28"/>
    <mergeCell ref="AX25:AX28"/>
    <mergeCell ref="AY25:AY28"/>
    <mergeCell ref="AN25:AN28"/>
    <mergeCell ref="AO25:AO28"/>
    <mergeCell ref="AP25:AP28"/>
    <mergeCell ref="AQ25:AQ28"/>
    <mergeCell ref="AR25:AR28"/>
    <mergeCell ref="AS25:AS28"/>
    <mergeCell ref="AT25:AT28"/>
    <mergeCell ref="AU25:AU28"/>
    <mergeCell ref="AV25:AV28"/>
    <mergeCell ref="AB25:AF25"/>
    <mergeCell ref="AI25:AI28"/>
    <mergeCell ref="AJ25:AJ28"/>
    <mergeCell ref="AK25:AK28"/>
    <mergeCell ref="AL25:AL28"/>
    <mergeCell ref="AM25:AM28"/>
    <mergeCell ref="AB26:AB28"/>
    <mergeCell ref="AF26:AF28"/>
    <mergeCell ref="AW25:AW2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B1:AY168"/>
  <sheetViews>
    <sheetView zoomScale="70" zoomScaleNormal="70" zoomScalePageLayoutView="0" workbookViewId="0" topLeftCell="A1">
      <selection activeCell="B3" sqref="B3:B4"/>
    </sheetView>
  </sheetViews>
  <sheetFormatPr defaultColWidth="9.140625" defaultRowHeight="15"/>
  <cols>
    <col min="1" max="1" width="1.57421875" style="8" customWidth="1"/>
    <col min="2" max="2" width="15.57421875" style="8" customWidth="1"/>
    <col min="3" max="33" width="3.8515625" style="8" customWidth="1"/>
    <col min="34" max="34" width="3.7109375" style="8" customWidth="1"/>
    <col min="35" max="35" width="15.57421875" style="8" customWidth="1"/>
    <col min="36" max="37" width="5.57421875" style="8" customWidth="1"/>
    <col min="38" max="39" width="8.57421875" style="8" customWidth="1"/>
    <col min="40" max="41" width="5.57421875" style="8" customWidth="1"/>
    <col min="42" max="43" width="8.57421875" style="8" customWidth="1"/>
    <col min="44" max="45" width="5.57421875" style="8" customWidth="1"/>
    <col min="46" max="46" width="9.57421875" style="8" customWidth="1"/>
    <col min="47" max="49" width="8.57421875" style="8" customWidth="1"/>
    <col min="50" max="50" width="15.7109375" style="8" customWidth="1"/>
    <col min="51" max="51" width="9.57421875" style="8" customWidth="1"/>
    <col min="52" max="16384" width="9.00390625" style="8" customWidth="1"/>
  </cols>
  <sheetData>
    <row r="1" spans="2:51" ht="24.75" customHeight="1">
      <c r="B1" s="228" t="s">
        <v>73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I1" s="229" t="str">
        <f>B1</f>
        <v>レディース４０歳</v>
      </c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</row>
    <row r="2" spans="2:51" ht="24.75" customHeight="1" thickBot="1">
      <c r="B2" s="230" t="s">
        <v>89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9"/>
      <c r="AH2" s="10"/>
      <c r="AI2" s="231" t="str">
        <f>B2</f>
        <v>Eコート    Ｂグループ</v>
      </c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</row>
    <row r="3" spans="2:51" ht="24.75" customHeight="1">
      <c r="B3" s="232"/>
      <c r="C3" s="234" t="str">
        <f>'[1]ﾚﾃﾞｨｰｽ40(変更)'!$D$14</f>
        <v>Cranberry星組</v>
      </c>
      <c r="D3" s="235"/>
      <c r="E3" s="235"/>
      <c r="F3" s="235"/>
      <c r="G3" s="236"/>
      <c r="H3" s="240" t="str">
        <f>'[1]ﾚﾃﾞｨｰｽ40(変更)'!$D$15</f>
        <v>葵クラブ</v>
      </c>
      <c r="I3" s="235"/>
      <c r="J3" s="235"/>
      <c r="K3" s="235"/>
      <c r="L3" s="236"/>
      <c r="M3" s="240" t="str">
        <f>'[1]ﾚﾃﾞｨｰｽ40(変更)'!$D$16</f>
        <v>虹 C</v>
      </c>
      <c r="N3" s="235"/>
      <c r="O3" s="235"/>
      <c r="P3" s="235"/>
      <c r="Q3" s="236"/>
      <c r="R3" s="240" t="str">
        <f>'[1]ﾚﾃﾞｨｰｽ40(変更)'!$G$16</f>
        <v>あんず</v>
      </c>
      <c r="S3" s="235"/>
      <c r="T3" s="235"/>
      <c r="U3" s="235"/>
      <c r="V3" s="236"/>
      <c r="W3" s="240" t="str">
        <f>'[1]ﾚﾃﾞｨｰｽ40(変更)'!$G$15</f>
        <v>ぱ〜る</v>
      </c>
      <c r="X3" s="235"/>
      <c r="Y3" s="235"/>
      <c r="Z3" s="235"/>
      <c r="AA3" s="236"/>
      <c r="AB3" s="240" t="str">
        <f>'[1]ﾚﾃﾞｨｰｽ40(変更)'!$G$14</f>
        <v>Be-Friends</v>
      </c>
      <c r="AC3" s="235"/>
      <c r="AD3" s="235"/>
      <c r="AE3" s="235"/>
      <c r="AF3" s="253"/>
      <c r="AG3" s="11"/>
      <c r="AH3" s="11"/>
      <c r="AI3" s="232"/>
      <c r="AJ3" s="255" t="s">
        <v>28</v>
      </c>
      <c r="AK3" s="243"/>
      <c r="AL3" s="244"/>
      <c r="AM3" s="245" t="s">
        <v>29</v>
      </c>
      <c r="AN3" s="242" t="s">
        <v>58</v>
      </c>
      <c r="AO3" s="243"/>
      <c r="AP3" s="244"/>
      <c r="AQ3" s="245" t="s">
        <v>29</v>
      </c>
      <c r="AR3" s="242" t="s">
        <v>31</v>
      </c>
      <c r="AS3" s="243"/>
      <c r="AT3" s="244"/>
      <c r="AU3" s="245" t="s">
        <v>32</v>
      </c>
      <c r="AV3" s="247" t="s">
        <v>59</v>
      </c>
      <c r="AW3" s="247" t="s">
        <v>60</v>
      </c>
      <c r="AX3" s="249" t="s">
        <v>35</v>
      </c>
      <c r="AY3" s="251" t="s">
        <v>36</v>
      </c>
    </row>
    <row r="4" spans="2:51" ht="24.75" customHeight="1" thickBot="1">
      <c r="B4" s="233"/>
      <c r="C4" s="237"/>
      <c r="D4" s="238"/>
      <c r="E4" s="238"/>
      <c r="F4" s="238"/>
      <c r="G4" s="239"/>
      <c r="H4" s="241"/>
      <c r="I4" s="238"/>
      <c r="J4" s="238"/>
      <c r="K4" s="238"/>
      <c r="L4" s="239"/>
      <c r="M4" s="241"/>
      <c r="N4" s="238"/>
      <c r="O4" s="238"/>
      <c r="P4" s="238"/>
      <c r="Q4" s="239"/>
      <c r="R4" s="241"/>
      <c r="S4" s="238"/>
      <c r="T4" s="238"/>
      <c r="U4" s="238"/>
      <c r="V4" s="239"/>
      <c r="W4" s="241"/>
      <c r="X4" s="238"/>
      <c r="Y4" s="238"/>
      <c r="Z4" s="238"/>
      <c r="AA4" s="239"/>
      <c r="AB4" s="241"/>
      <c r="AC4" s="238"/>
      <c r="AD4" s="238"/>
      <c r="AE4" s="238"/>
      <c r="AF4" s="254"/>
      <c r="AG4" s="11"/>
      <c r="AH4" s="11"/>
      <c r="AI4" s="233"/>
      <c r="AJ4" s="12" t="s">
        <v>37</v>
      </c>
      <c r="AK4" s="13" t="s">
        <v>38</v>
      </c>
      <c r="AL4" s="13" t="s">
        <v>75</v>
      </c>
      <c r="AM4" s="246"/>
      <c r="AN4" s="12" t="s">
        <v>37</v>
      </c>
      <c r="AO4" s="13" t="s">
        <v>38</v>
      </c>
      <c r="AP4" s="13" t="s">
        <v>75</v>
      </c>
      <c r="AQ4" s="246"/>
      <c r="AR4" s="12" t="s">
        <v>37</v>
      </c>
      <c r="AS4" s="13" t="s">
        <v>38</v>
      </c>
      <c r="AT4" s="13" t="s">
        <v>75</v>
      </c>
      <c r="AU4" s="246"/>
      <c r="AV4" s="248"/>
      <c r="AW4" s="248"/>
      <c r="AX4" s="250"/>
      <c r="AY4" s="252"/>
    </row>
    <row r="5" spans="2:51" ht="21.75" customHeight="1">
      <c r="B5" s="212" t="str">
        <f>C3</f>
        <v>Cranberry星組</v>
      </c>
      <c r="C5" s="218"/>
      <c r="D5" s="219"/>
      <c r="E5" s="219"/>
      <c r="F5" s="219"/>
      <c r="G5" s="220"/>
      <c r="H5" s="209">
        <v>10</v>
      </c>
      <c r="I5" s="210"/>
      <c r="J5" s="210"/>
      <c r="K5" s="210"/>
      <c r="L5" s="221"/>
      <c r="M5" s="209">
        <v>7</v>
      </c>
      <c r="N5" s="210"/>
      <c r="O5" s="210"/>
      <c r="P5" s="210"/>
      <c r="Q5" s="221"/>
      <c r="R5" s="222">
        <v>0</v>
      </c>
      <c r="S5" s="223"/>
      <c r="T5" s="223"/>
      <c r="U5" s="223"/>
      <c r="V5" s="224"/>
      <c r="W5" s="209">
        <v>4</v>
      </c>
      <c r="X5" s="210"/>
      <c r="Y5" s="210"/>
      <c r="Z5" s="210"/>
      <c r="AA5" s="221"/>
      <c r="AB5" s="209">
        <v>1</v>
      </c>
      <c r="AC5" s="210"/>
      <c r="AD5" s="210"/>
      <c r="AE5" s="210"/>
      <c r="AF5" s="211"/>
      <c r="AG5" s="14"/>
      <c r="AH5" s="14"/>
      <c r="AI5" s="212" t="str">
        <f>B5</f>
        <v>Cranberry星組</v>
      </c>
      <c r="AJ5" s="213">
        <f>IF(C6&gt;G6,1,0)+IF(H6&gt;L6,1,0)+IF(M6&gt;Q6,1,0)+IF(R6&gt;V6,1,0)+IF(W6&gt;AA6,1,0)+IF(AB6&gt;AF6,1,0)</f>
        <v>3</v>
      </c>
      <c r="AK5" s="214">
        <f>IF(G6&gt;C6,1,0)+IF(L6&gt;H6,1,0)+IF(Q6&gt;M6,1,0)+IF(V6&gt;R6,1,0)+IF(AA6&gt;W6,1,0)+IF(AF6&gt;AB6,1,0)</f>
        <v>1</v>
      </c>
      <c r="AL5" s="215">
        <f>SUM(AJ5/(AJ5+AK5))</f>
        <v>0.75</v>
      </c>
      <c r="AM5" s="214">
        <f>RANK(AL5,$AL$5:$AL$28,0)</f>
        <v>2</v>
      </c>
      <c r="AN5" s="214">
        <f>SUM(C6+H6+M6+R6+W6+AB6)</f>
        <v>6</v>
      </c>
      <c r="AO5" s="214">
        <f>SUM(G6+L6+Q6+V6+AA6+AF6)</f>
        <v>3</v>
      </c>
      <c r="AP5" s="215">
        <f>SUM(AN5/(AN5+AO5))</f>
        <v>0.6666666666666666</v>
      </c>
      <c r="AQ5" s="214">
        <f>RANK(AP5,$AP$5:$AP$28,0)</f>
        <v>2</v>
      </c>
      <c r="AR5" s="214">
        <f>SUM(D6+D7+D8+I6+I7+I8+N6+N7+N8+S6+S7+S8+X6+X7+X8+AC6+AC7+AC8)</f>
        <v>123</v>
      </c>
      <c r="AS5" s="214">
        <f>SUM(F6+F7+F8+K6+K7+K8+P6+P7+P8+U6+U7+U8+Z6+Z7+Z8+AE6+AE7+AE8)</f>
        <v>106</v>
      </c>
      <c r="AT5" s="215">
        <f>SUM(AR5/(AR5+AS5))</f>
        <v>0.537117903930131</v>
      </c>
      <c r="AU5" s="214">
        <f>RANK(AT5,$AT$5:$AT$28,0)</f>
        <v>2</v>
      </c>
      <c r="AV5" s="215">
        <f>RANK(AL5,$AL$5:$AL$28,1)+AP5</f>
        <v>5.666666666666667</v>
      </c>
      <c r="AW5" s="215">
        <f>RANK(AV5,$AV$5:$AV$28,1)+AT5</f>
        <v>5.537117903930131</v>
      </c>
      <c r="AX5" s="216" t="str">
        <f>$AI$5</f>
        <v>Cranberry星組</v>
      </c>
      <c r="AY5" s="217">
        <f>RANK(AW5,$AW$5:$AW$28)</f>
        <v>2</v>
      </c>
    </row>
    <row r="6" spans="2:51" ht="21.75" customHeight="1">
      <c r="B6" s="141"/>
      <c r="C6" s="225">
        <f>IF(D6&gt;F6,1,0)+IF(D7&gt;F7,1,0)+IF(D8&gt;F8,1,0)</f>
        <v>0</v>
      </c>
      <c r="D6" s="15"/>
      <c r="E6" s="16" t="s">
        <v>40</v>
      </c>
      <c r="F6" s="15"/>
      <c r="G6" s="152">
        <f>IF(F6&gt;D6,1,0)+IF(F7&gt;D7,1,0)+IF(F8&gt;D8,1,0)</f>
        <v>0</v>
      </c>
      <c r="H6" s="194">
        <f>IF(I6&gt;K6,1,0)+IF(I7&gt;K7,1,0)+IF(I8&gt;K8,1,0)</f>
        <v>2</v>
      </c>
      <c r="I6" s="17">
        <v>15</v>
      </c>
      <c r="J6" s="18" t="s">
        <v>40</v>
      </c>
      <c r="K6" s="17">
        <v>13</v>
      </c>
      <c r="L6" s="194">
        <f>IF(K6&gt;I6,1,0)+IF(K7&gt;I7,1,0)+IF(K8&gt;I8,1,0)</f>
        <v>0</v>
      </c>
      <c r="M6" s="194">
        <f>IF(N6&gt;P6,1,0)+IF(N7&gt;P7,1,0)+IF(N8&gt;P8,1,0)</f>
        <v>2</v>
      </c>
      <c r="N6" s="17">
        <v>15</v>
      </c>
      <c r="O6" s="18" t="s">
        <v>40</v>
      </c>
      <c r="P6" s="17">
        <v>12</v>
      </c>
      <c r="Q6" s="194">
        <f>IF(P6&gt;N6,1,0)+IF(P7&gt;N7,1,0)+IF(P8&gt;N8,1,0)</f>
        <v>0</v>
      </c>
      <c r="R6" s="171">
        <f>IF(S6&gt;U6,1,0)+IF(S7&gt;U7,1,0)+IF(S8&gt;U8,1,0)</f>
        <v>0</v>
      </c>
      <c r="S6" s="19"/>
      <c r="T6" s="20" t="s">
        <v>40</v>
      </c>
      <c r="U6" s="19"/>
      <c r="V6" s="171">
        <f>IF(U6&gt;S6,1,0)+IF(U7&gt;S7,1,0)+IF(U8&gt;S8,1,0)</f>
        <v>0</v>
      </c>
      <c r="W6" s="194">
        <f>IF(X6&gt;Z6,1,0)+IF(X7&gt;Z7,1,0)+IF(X8&gt;Z8,1,0)</f>
        <v>2</v>
      </c>
      <c r="X6" s="17">
        <v>16</v>
      </c>
      <c r="Y6" s="18" t="s">
        <v>40</v>
      </c>
      <c r="Z6" s="17">
        <v>17</v>
      </c>
      <c r="AA6" s="194">
        <f>IF(Z6&gt;X6,1,0)+IF(Z7&gt;X7,1,0)+IF(Z8&gt;X8,1,0)</f>
        <v>1</v>
      </c>
      <c r="AB6" s="194">
        <f>IF(AC6&gt;AE6,1,0)+IF(AC7&gt;AE7,1,0)+IF(AC8&gt;AE8,1,0)</f>
        <v>0</v>
      </c>
      <c r="AC6" s="17">
        <v>4</v>
      </c>
      <c r="AD6" s="18" t="s">
        <v>40</v>
      </c>
      <c r="AE6" s="17">
        <v>15</v>
      </c>
      <c r="AF6" s="197">
        <f>IF(AE6&gt;AC6,1,0)+IF(AE7&gt;AC7,1,0)+IF(AE8&gt;AC8,1,0)</f>
        <v>2</v>
      </c>
      <c r="AG6" s="21"/>
      <c r="AH6" s="21"/>
      <c r="AI6" s="141"/>
      <c r="AJ6" s="144"/>
      <c r="AK6" s="147"/>
      <c r="AL6" s="150"/>
      <c r="AM6" s="147"/>
      <c r="AN6" s="147"/>
      <c r="AO6" s="147"/>
      <c r="AP6" s="150"/>
      <c r="AQ6" s="147"/>
      <c r="AR6" s="147"/>
      <c r="AS6" s="147"/>
      <c r="AT6" s="150"/>
      <c r="AU6" s="147"/>
      <c r="AV6" s="150"/>
      <c r="AW6" s="150"/>
      <c r="AX6" s="159"/>
      <c r="AY6" s="162"/>
    </row>
    <row r="7" spans="2:51" ht="21.75" customHeight="1">
      <c r="B7" s="141"/>
      <c r="C7" s="226"/>
      <c r="D7" s="15"/>
      <c r="E7" s="16" t="s">
        <v>40</v>
      </c>
      <c r="F7" s="15"/>
      <c r="G7" s="153"/>
      <c r="H7" s="195"/>
      <c r="I7" s="17">
        <v>15</v>
      </c>
      <c r="J7" s="18" t="s">
        <v>40</v>
      </c>
      <c r="K7" s="17">
        <v>11</v>
      </c>
      <c r="L7" s="195"/>
      <c r="M7" s="195"/>
      <c r="N7" s="17">
        <v>15</v>
      </c>
      <c r="O7" s="18" t="s">
        <v>40</v>
      </c>
      <c r="P7" s="17">
        <v>11</v>
      </c>
      <c r="Q7" s="195"/>
      <c r="R7" s="172"/>
      <c r="S7" s="19"/>
      <c r="T7" s="20" t="s">
        <v>40</v>
      </c>
      <c r="U7" s="19"/>
      <c r="V7" s="172"/>
      <c r="W7" s="195"/>
      <c r="X7" s="17">
        <v>15</v>
      </c>
      <c r="Y7" s="18" t="s">
        <v>40</v>
      </c>
      <c r="Z7" s="17">
        <v>8</v>
      </c>
      <c r="AA7" s="195"/>
      <c r="AB7" s="195"/>
      <c r="AC7" s="17">
        <v>13</v>
      </c>
      <c r="AD7" s="18" t="s">
        <v>40</v>
      </c>
      <c r="AE7" s="17">
        <v>15</v>
      </c>
      <c r="AF7" s="198"/>
      <c r="AG7" s="21"/>
      <c r="AH7" s="21"/>
      <c r="AI7" s="141"/>
      <c r="AJ7" s="144"/>
      <c r="AK7" s="147"/>
      <c r="AL7" s="150"/>
      <c r="AM7" s="147"/>
      <c r="AN7" s="147"/>
      <c r="AO7" s="147"/>
      <c r="AP7" s="150"/>
      <c r="AQ7" s="147"/>
      <c r="AR7" s="147"/>
      <c r="AS7" s="147"/>
      <c r="AT7" s="150"/>
      <c r="AU7" s="147"/>
      <c r="AV7" s="150"/>
      <c r="AW7" s="150"/>
      <c r="AX7" s="159"/>
      <c r="AY7" s="162"/>
    </row>
    <row r="8" spans="2:51" ht="21.75" customHeight="1">
      <c r="B8" s="167"/>
      <c r="C8" s="227"/>
      <c r="D8" s="15"/>
      <c r="E8" s="16" t="s">
        <v>40</v>
      </c>
      <c r="F8" s="15"/>
      <c r="G8" s="203"/>
      <c r="H8" s="196"/>
      <c r="I8" s="17"/>
      <c r="J8" s="18" t="s">
        <v>40</v>
      </c>
      <c r="K8" s="17"/>
      <c r="L8" s="196"/>
      <c r="M8" s="196"/>
      <c r="N8" s="17"/>
      <c r="O8" s="18" t="s">
        <v>40</v>
      </c>
      <c r="P8" s="17"/>
      <c r="Q8" s="196"/>
      <c r="R8" s="173"/>
      <c r="S8" s="19"/>
      <c r="T8" s="20" t="s">
        <v>40</v>
      </c>
      <c r="U8" s="19"/>
      <c r="V8" s="173"/>
      <c r="W8" s="196"/>
      <c r="X8" s="17">
        <v>15</v>
      </c>
      <c r="Y8" s="18" t="s">
        <v>64</v>
      </c>
      <c r="Z8" s="17">
        <v>4</v>
      </c>
      <c r="AA8" s="196"/>
      <c r="AB8" s="196"/>
      <c r="AC8" s="17"/>
      <c r="AD8" s="18" t="s">
        <v>40</v>
      </c>
      <c r="AE8" s="17"/>
      <c r="AF8" s="199"/>
      <c r="AG8" s="21"/>
      <c r="AH8" s="21"/>
      <c r="AI8" s="167"/>
      <c r="AJ8" s="168"/>
      <c r="AK8" s="169"/>
      <c r="AL8" s="170"/>
      <c r="AM8" s="169"/>
      <c r="AN8" s="169"/>
      <c r="AO8" s="169"/>
      <c r="AP8" s="170"/>
      <c r="AQ8" s="169"/>
      <c r="AR8" s="169"/>
      <c r="AS8" s="169"/>
      <c r="AT8" s="170"/>
      <c r="AU8" s="169"/>
      <c r="AV8" s="170"/>
      <c r="AW8" s="170"/>
      <c r="AX8" s="189"/>
      <c r="AY8" s="190"/>
    </row>
    <row r="9" spans="2:51" ht="21.75" customHeight="1">
      <c r="B9" s="140" t="str">
        <f>H3</f>
        <v>葵クラブ</v>
      </c>
      <c r="C9" s="177">
        <f>H5</f>
        <v>10</v>
      </c>
      <c r="D9" s="178"/>
      <c r="E9" s="178"/>
      <c r="F9" s="178"/>
      <c r="G9" s="179"/>
      <c r="H9" s="137"/>
      <c r="I9" s="138"/>
      <c r="J9" s="138"/>
      <c r="K9" s="138"/>
      <c r="L9" s="200"/>
      <c r="M9" s="164">
        <v>0</v>
      </c>
      <c r="N9" s="165"/>
      <c r="O9" s="165"/>
      <c r="P9" s="165"/>
      <c r="Q9" s="181"/>
      <c r="R9" s="191">
        <v>6</v>
      </c>
      <c r="S9" s="192"/>
      <c r="T9" s="192"/>
      <c r="U9" s="192"/>
      <c r="V9" s="205"/>
      <c r="W9" s="191">
        <v>2</v>
      </c>
      <c r="X9" s="192"/>
      <c r="Y9" s="192"/>
      <c r="Z9" s="192"/>
      <c r="AA9" s="205"/>
      <c r="AB9" s="191">
        <v>8</v>
      </c>
      <c r="AC9" s="192"/>
      <c r="AD9" s="192"/>
      <c r="AE9" s="192"/>
      <c r="AF9" s="193"/>
      <c r="AG9" s="14"/>
      <c r="AH9" s="14"/>
      <c r="AI9" s="140" t="str">
        <f>B9</f>
        <v>葵クラブ</v>
      </c>
      <c r="AJ9" s="143">
        <f>IF(C10&gt;G10,1,0)+IF(H10&gt;L10,1,0)+IF(M10&gt;Q10,1,0)+IF(R10&gt;V10,1,0)+IF(W10&gt;AA10,1,0)+IF(AB10&gt;AF10,1,0)</f>
        <v>2</v>
      </c>
      <c r="AK9" s="146">
        <f>IF(G10&gt;C10,1,0)+IF(L10&gt;H10,1,0)+IF(Q10&gt;M10,1,0)+IF(V10&gt;R10,1,0)+IF(AA10&gt;W10,1,0)+IF(AF10&gt;AB10,1,0)</f>
        <v>2</v>
      </c>
      <c r="AL9" s="149">
        <f>SUM(AJ9/(AJ9+AK9))</f>
        <v>0.5</v>
      </c>
      <c r="AM9" s="146">
        <f>RANK(AL9,$AL$5:$AL$28,0)</f>
        <v>3</v>
      </c>
      <c r="AN9" s="146">
        <f>SUM(C10+H10+M10+R10+W10+AB10)</f>
        <v>4</v>
      </c>
      <c r="AO9" s="146">
        <f>SUM(G10+L10+Q10+V10+AA10+AF10)</f>
        <v>4</v>
      </c>
      <c r="AP9" s="149">
        <f>SUM(AN9/(AN9+AO9))</f>
        <v>0.5</v>
      </c>
      <c r="AQ9" s="146">
        <f>RANK(AP9,$AP$5:$AP$28,0)</f>
        <v>3</v>
      </c>
      <c r="AR9" s="146">
        <f>SUM(D10+D11+D12+I10+I11+I12+N10+N11+N12+S10+S11+S12+X10+X11+X12+AC10+AC11+AC12)</f>
        <v>111</v>
      </c>
      <c r="AS9" s="146">
        <f>SUM(F10+F11+F12+K10+K11+K12+P10+P11+P12+U10+U11+U12+Z10+Z11+Z12+AE10+AE11+AE12)</f>
        <v>105</v>
      </c>
      <c r="AT9" s="149">
        <f>SUM(AR9/(AR9+AS9))</f>
        <v>0.5138888888888888</v>
      </c>
      <c r="AU9" s="146">
        <f>RANK(AT9,$AT$5:$AT$28,0)</f>
        <v>3</v>
      </c>
      <c r="AV9" s="149">
        <f>RANK(AL9,$AL$5:$AL$28,1)+AP9</f>
        <v>3.5</v>
      </c>
      <c r="AW9" s="149">
        <f>RANK(AV9,$AV$5:$AV$28,1)+AT9</f>
        <v>4.513888888888889</v>
      </c>
      <c r="AX9" s="158" t="str">
        <f>$AI$9</f>
        <v>葵クラブ</v>
      </c>
      <c r="AY9" s="161">
        <f>RANK(AW9,$AW$5:$AW$28)</f>
        <v>3</v>
      </c>
    </row>
    <row r="10" spans="2:51" ht="21.75" customHeight="1">
      <c r="B10" s="141"/>
      <c r="C10" s="182">
        <f>IF(D10&gt;F10,1,0)+IF(D11&gt;F11,1,0)+IF(D12&gt;F12,1,0)</f>
        <v>0</v>
      </c>
      <c r="D10" s="22">
        <f>K6</f>
        <v>13</v>
      </c>
      <c r="E10" s="18" t="s">
        <v>40</v>
      </c>
      <c r="F10" s="22">
        <f>I6</f>
        <v>15</v>
      </c>
      <c r="G10" s="185">
        <f>IF(F10&gt;D10,1,0)+IF(F11&gt;D11,1,0)+IF(F12&gt;D12,1,0)</f>
        <v>2</v>
      </c>
      <c r="H10" s="152">
        <f>IF(I10&gt;K10,1,0)+IF(I11&gt;K11,1,0)+IF(I12&gt;K12,1,0)</f>
        <v>0</v>
      </c>
      <c r="I10" s="15"/>
      <c r="J10" s="16" t="s">
        <v>40</v>
      </c>
      <c r="K10" s="15"/>
      <c r="L10" s="152">
        <f>IF(K10&gt;I10,1,0)+IF(K11&gt;I11,1,0)+IF(K12&gt;I12,1,0)</f>
        <v>0</v>
      </c>
      <c r="M10" s="171">
        <f>IF(N10&gt;P10,1,0)+IF(N11&gt;P11,1,0)+IF(N12&gt;P12,1,0)</f>
        <v>0</v>
      </c>
      <c r="N10" s="19"/>
      <c r="O10" s="20" t="s">
        <v>40</v>
      </c>
      <c r="P10" s="19"/>
      <c r="Q10" s="171">
        <f>IF(P10&gt;N10,1,0)+IF(P11&gt;N11,1,0)+IF(P12&gt;N12,1,0)</f>
        <v>0</v>
      </c>
      <c r="R10" s="194">
        <f>IF(S10&gt;U10,1,0)+IF(S11&gt;U11,1,0)+IF(S12&gt;U12,1,0)</f>
        <v>2</v>
      </c>
      <c r="S10" s="17">
        <v>16</v>
      </c>
      <c r="T10" s="18" t="s">
        <v>40</v>
      </c>
      <c r="U10" s="17">
        <v>14</v>
      </c>
      <c r="V10" s="194">
        <f>IF(U10&gt;S10,1,0)+IF(U11&gt;S11,1,0)+IF(U12&gt;S12,1,0)</f>
        <v>0</v>
      </c>
      <c r="W10" s="194">
        <f>IF(X10&gt;Z10,1,0)+IF(X11&gt;Z11,1,0)+IF(X12&gt;Z12,1,0)</f>
        <v>2</v>
      </c>
      <c r="X10" s="17">
        <v>16</v>
      </c>
      <c r="Y10" s="18" t="s">
        <v>40</v>
      </c>
      <c r="Z10" s="17">
        <v>14</v>
      </c>
      <c r="AA10" s="194">
        <f>IF(Z10&gt;X10,1,0)+IF(Z11&gt;X11,1,0)+IF(Z12&gt;X12,1,0)</f>
        <v>0</v>
      </c>
      <c r="AB10" s="194">
        <f>IF(AC10&gt;AE10,1,0)+IF(AC11&gt;AE11,1,0)+IF(AC12&gt;AE12,1,0)</f>
        <v>0</v>
      </c>
      <c r="AC10" s="17">
        <v>11</v>
      </c>
      <c r="AD10" s="18" t="s">
        <v>40</v>
      </c>
      <c r="AE10" s="17">
        <v>15</v>
      </c>
      <c r="AF10" s="197">
        <f>IF(AE10&gt;AC10,1,0)+IF(AE11&gt;AC11,1,0)+IF(AE12&gt;AC12,1,0)</f>
        <v>2</v>
      </c>
      <c r="AG10" s="21"/>
      <c r="AH10" s="21"/>
      <c r="AI10" s="141"/>
      <c r="AJ10" s="144"/>
      <c r="AK10" s="147"/>
      <c r="AL10" s="150"/>
      <c r="AM10" s="147"/>
      <c r="AN10" s="147"/>
      <c r="AO10" s="147"/>
      <c r="AP10" s="150"/>
      <c r="AQ10" s="147"/>
      <c r="AR10" s="147"/>
      <c r="AS10" s="147"/>
      <c r="AT10" s="150"/>
      <c r="AU10" s="147"/>
      <c r="AV10" s="150"/>
      <c r="AW10" s="150"/>
      <c r="AX10" s="159"/>
      <c r="AY10" s="162"/>
    </row>
    <row r="11" spans="2:51" ht="21.75" customHeight="1">
      <c r="B11" s="141"/>
      <c r="C11" s="183"/>
      <c r="D11" s="22">
        <f>K7</f>
        <v>11</v>
      </c>
      <c r="E11" s="18" t="s">
        <v>40</v>
      </c>
      <c r="F11" s="22">
        <f>I7</f>
        <v>15</v>
      </c>
      <c r="G11" s="186"/>
      <c r="H11" s="153"/>
      <c r="I11" s="15"/>
      <c r="J11" s="16" t="s">
        <v>40</v>
      </c>
      <c r="K11" s="15"/>
      <c r="L11" s="153"/>
      <c r="M11" s="172"/>
      <c r="N11" s="19"/>
      <c r="O11" s="20" t="s">
        <v>40</v>
      </c>
      <c r="P11" s="19"/>
      <c r="Q11" s="172"/>
      <c r="R11" s="195"/>
      <c r="S11" s="17">
        <v>15</v>
      </c>
      <c r="T11" s="18" t="s">
        <v>40</v>
      </c>
      <c r="U11" s="17">
        <v>9</v>
      </c>
      <c r="V11" s="195"/>
      <c r="W11" s="195"/>
      <c r="X11" s="17">
        <v>15</v>
      </c>
      <c r="Y11" s="18" t="s">
        <v>40</v>
      </c>
      <c r="Z11" s="17">
        <v>7</v>
      </c>
      <c r="AA11" s="195"/>
      <c r="AB11" s="195"/>
      <c r="AC11" s="17">
        <v>14</v>
      </c>
      <c r="AD11" s="18" t="s">
        <v>40</v>
      </c>
      <c r="AE11" s="17">
        <v>16</v>
      </c>
      <c r="AF11" s="198"/>
      <c r="AG11" s="21"/>
      <c r="AH11" s="21"/>
      <c r="AI11" s="141"/>
      <c r="AJ11" s="144"/>
      <c r="AK11" s="147"/>
      <c r="AL11" s="150"/>
      <c r="AM11" s="147"/>
      <c r="AN11" s="147"/>
      <c r="AO11" s="147"/>
      <c r="AP11" s="150"/>
      <c r="AQ11" s="147"/>
      <c r="AR11" s="147"/>
      <c r="AS11" s="147"/>
      <c r="AT11" s="150"/>
      <c r="AU11" s="147"/>
      <c r="AV11" s="150"/>
      <c r="AW11" s="150"/>
      <c r="AX11" s="159"/>
      <c r="AY11" s="162"/>
    </row>
    <row r="12" spans="2:51" ht="21.75" customHeight="1">
      <c r="B12" s="167"/>
      <c r="C12" s="201"/>
      <c r="D12" s="22">
        <f>K8</f>
        <v>0</v>
      </c>
      <c r="E12" s="18" t="s">
        <v>40</v>
      </c>
      <c r="F12" s="22">
        <f>I8</f>
        <v>0</v>
      </c>
      <c r="G12" s="202"/>
      <c r="H12" s="203"/>
      <c r="I12" s="15"/>
      <c r="J12" s="16" t="s">
        <v>40</v>
      </c>
      <c r="K12" s="15"/>
      <c r="L12" s="203"/>
      <c r="M12" s="173"/>
      <c r="N12" s="19"/>
      <c r="O12" s="20" t="s">
        <v>40</v>
      </c>
      <c r="P12" s="19"/>
      <c r="Q12" s="173"/>
      <c r="R12" s="196"/>
      <c r="S12" s="17"/>
      <c r="T12" s="18" t="s">
        <v>40</v>
      </c>
      <c r="U12" s="17"/>
      <c r="V12" s="196"/>
      <c r="W12" s="196"/>
      <c r="X12" s="17"/>
      <c r="Y12" s="18" t="s">
        <v>40</v>
      </c>
      <c r="Z12" s="17"/>
      <c r="AA12" s="196"/>
      <c r="AB12" s="196"/>
      <c r="AC12" s="17"/>
      <c r="AD12" s="18" t="s">
        <v>40</v>
      </c>
      <c r="AE12" s="17"/>
      <c r="AF12" s="199"/>
      <c r="AG12" s="21"/>
      <c r="AH12" s="21"/>
      <c r="AI12" s="167"/>
      <c r="AJ12" s="168"/>
      <c r="AK12" s="169"/>
      <c r="AL12" s="170"/>
      <c r="AM12" s="169"/>
      <c r="AN12" s="169"/>
      <c r="AO12" s="169"/>
      <c r="AP12" s="170"/>
      <c r="AQ12" s="169"/>
      <c r="AR12" s="169"/>
      <c r="AS12" s="169"/>
      <c r="AT12" s="170"/>
      <c r="AU12" s="169"/>
      <c r="AV12" s="170"/>
      <c r="AW12" s="170"/>
      <c r="AX12" s="189"/>
      <c r="AY12" s="190"/>
    </row>
    <row r="13" spans="2:51" ht="21.75" customHeight="1">
      <c r="B13" s="140" t="str">
        <f>M3</f>
        <v>虹 C</v>
      </c>
      <c r="C13" s="177">
        <f>M5</f>
        <v>7</v>
      </c>
      <c r="D13" s="178"/>
      <c r="E13" s="178"/>
      <c r="F13" s="178"/>
      <c r="G13" s="179"/>
      <c r="H13" s="164">
        <f>M9</f>
        <v>0</v>
      </c>
      <c r="I13" s="165"/>
      <c r="J13" s="165"/>
      <c r="K13" s="165"/>
      <c r="L13" s="181"/>
      <c r="M13" s="137"/>
      <c r="N13" s="138"/>
      <c r="O13" s="138"/>
      <c r="P13" s="138"/>
      <c r="Q13" s="200"/>
      <c r="R13" s="191">
        <v>3</v>
      </c>
      <c r="S13" s="192"/>
      <c r="T13" s="192"/>
      <c r="U13" s="192"/>
      <c r="V13" s="205"/>
      <c r="W13" s="191">
        <v>11</v>
      </c>
      <c r="X13" s="192"/>
      <c r="Y13" s="192"/>
      <c r="Z13" s="192"/>
      <c r="AA13" s="205"/>
      <c r="AB13" s="191">
        <v>5</v>
      </c>
      <c r="AC13" s="192"/>
      <c r="AD13" s="192"/>
      <c r="AE13" s="192"/>
      <c r="AF13" s="193"/>
      <c r="AG13" s="14"/>
      <c r="AH13" s="14"/>
      <c r="AI13" s="140" t="str">
        <f>B13</f>
        <v>虹 C</v>
      </c>
      <c r="AJ13" s="143">
        <f>IF(C14&gt;G14,1,0)+IF(H14&gt;L14,1,0)+IF(M14&gt;Q14,1,0)+IF(R14&gt;V14,1,0)+IF(W14&gt;AA14,1,0)+IF(AB14&gt;AF14,1,0)</f>
        <v>0</v>
      </c>
      <c r="AK13" s="146">
        <f>IF(G14&gt;C14,1,0)+IF(L14&gt;H14,1,0)+IF(Q14&gt;M14,1,0)+IF(V14&gt;R14,1,0)+IF(AA14&gt;W14,1,0)+IF(AF14&gt;AB14,1,0)</f>
        <v>4</v>
      </c>
      <c r="AL13" s="149">
        <f>SUM(AJ13/(AJ13+AK13))</f>
        <v>0</v>
      </c>
      <c r="AM13" s="146">
        <f>RANK(AL13,$AL$5:$AL$28,0)</f>
        <v>6</v>
      </c>
      <c r="AN13" s="146">
        <f>SUM(C14+H14+M14+R14+W14+AB14)</f>
        <v>1</v>
      </c>
      <c r="AO13" s="146">
        <f>SUM(G14+L14+Q14+V14+AA14+AF14)</f>
        <v>8</v>
      </c>
      <c r="AP13" s="149">
        <f>SUM(AN13/(AN13+AO13))</f>
        <v>0.1111111111111111</v>
      </c>
      <c r="AQ13" s="146">
        <f>RANK(AP13,$AP$5:$AP$28,0)</f>
        <v>6</v>
      </c>
      <c r="AR13" s="146">
        <f>SUM(D14+D15+D16+I14+I15+I16+N14+N15+N16+S14+S15+S16+X14+X15+X16+AC14+AC15+AC16)</f>
        <v>96</v>
      </c>
      <c r="AS13" s="146">
        <f>SUM(F14+F15+F16+K14+K15+K16+P14+P15+P16+U14+U15+U16+Z14+Z15+Z16+AE14+AE15+AE16)</f>
        <v>128</v>
      </c>
      <c r="AT13" s="149">
        <f>SUM(AR13/(AR13+AS13))</f>
        <v>0.42857142857142855</v>
      </c>
      <c r="AU13" s="146">
        <f>RANK(AT13,$AT$5:$AT$28,0)</f>
        <v>6</v>
      </c>
      <c r="AV13" s="149">
        <f>RANK(AL13,$AL$5:$AL$28,1)+AP13</f>
        <v>1.1111111111111112</v>
      </c>
      <c r="AW13" s="149">
        <f>RANK(AV13,$AV$5:$AV$28,1)+AT13</f>
        <v>1.4285714285714286</v>
      </c>
      <c r="AX13" s="158" t="str">
        <f>$AI$13</f>
        <v>虹 C</v>
      </c>
      <c r="AY13" s="161">
        <f>RANK(AW13,$AW$5:$AW$28)</f>
        <v>6</v>
      </c>
    </row>
    <row r="14" spans="2:51" ht="21.75" customHeight="1">
      <c r="B14" s="141"/>
      <c r="C14" s="182">
        <f>IF(D14&gt;F14,1,0)+IF(D15&gt;F15,1,0)+IF(D16&gt;F16,1,0)</f>
        <v>0</v>
      </c>
      <c r="D14" s="22">
        <f>P6</f>
        <v>12</v>
      </c>
      <c r="E14" s="18" t="s">
        <v>40</v>
      </c>
      <c r="F14" s="22">
        <f>N6</f>
        <v>15</v>
      </c>
      <c r="G14" s="185">
        <f>IF(F14&gt;D14,1,0)+IF(F15&gt;D15,1,0)+IF(F16&gt;D16,1,0)</f>
        <v>2</v>
      </c>
      <c r="H14" s="171">
        <f>IF(I14&gt;K14,1,0)+IF(I15&gt;K15,1,0)+IF(I16&gt;K16,1,0)</f>
        <v>0</v>
      </c>
      <c r="I14" s="19">
        <f>P10</f>
        <v>0</v>
      </c>
      <c r="J14" s="20" t="s">
        <v>64</v>
      </c>
      <c r="K14" s="19">
        <f>N10</f>
        <v>0</v>
      </c>
      <c r="L14" s="171">
        <f>IF(K14&gt;I14,1,0)+IF(K15&gt;I15,1,0)+IF(K16&gt;I16,1,0)</f>
        <v>0</v>
      </c>
      <c r="M14" s="152">
        <f>IF(N14&gt;P14,1,0)+IF(N15&gt;P15,1,0)+IF(N16&gt;P16,1,0)</f>
        <v>0</v>
      </c>
      <c r="N14" s="15"/>
      <c r="O14" s="16" t="s">
        <v>40</v>
      </c>
      <c r="P14" s="15"/>
      <c r="Q14" s="152">
        <f>IF(P14&gt;N14,1,0)+IF(P15&gt;N15,1,0)+IF(P16&gt;N16,1,0)</f>
        <v>0</v>
      </c>
      <c r="R14" s="194">
        <f>IF(S14&gt;U14,1,0)+IF(S15&gt;U15,1,0)+IF(S16&gt;U16,1,0)</f>
        <v>1</v>
      </c>
      <c r="S14" s="17">
        <v>15</v>
      </c>
      <c r="T14" s="18" t="s">
        <v>40</v>
      </c>
      <c r="U14" s="17">
        <v>8</v>
      </c>
      <c r="V14" s="194">
        <f>IF(U14&gt;S14,1,0)+IF(U15&gt;S15,1,0)+IF(U16&gt;S16,1,0)</f>
        <v>2</v>
      </c>
      <c r="W14" s="194">
        <f>IF(X14&gt;Z14,1,0)+IF(X15&gt;Z15,1,0)+IF(X16&gt;Z16,1,0)</f>
        <v>0</v>
      </c>
      <c r="X14" s="17">
        <v>11</v>
      </c>
      <c r="Y14" s="18" t="s">
        <v>40</v>
      </c>
      <c r="Z14" s="17">
        <v>15</v>
      </c>
      <c r="AA14" s="194">
        <f>IF(Z14&gt;X14,1,0)+IF(Z15&gt;X15,1,0)+IF(Z16&gt;X16,1,0)</f>
        <v>2</v>
      </c>
      <c r="AB14" s="194">
        <f>IF(AC14&gt;AE14,1,0)+IF(AC15&gt;AE15,1,0)+IF(AC16&gt;AE16,1,0)</f>
        <v>0</v>
      </c>
      <c r="AC14" s="17">
        <v>11</v>
      </c>
      <c r="AD14" s="18" t="s">
        <v>40</v>
      </c>
      <c r="AE14" s="17">
        <v>15</v>
      </c>
      <c r="AF14" s="197">
        <f>IF(AE14&gt;AC14,1,0)+IF(AE15&gt;AC15,1,0)+IF(AE16&gt;AC16,1,0)</f>
        <v>2</v>
      </c>
      <c r="AG14" s="21"/>
      <c r="AH14" s="21"/>
      <c r="AI14" s="141"/>
      <c r="AJ14" s="144"/>
      <c r="AK14" s="147"/>
      <c r="AL14" s="150"/>
      <c r="AM14" s="147"/>
      <c r="AN14" s="147"/>
      <c r="AO14" s="147"/>
      <c r="AP14" s="150"/>
      <c r="AQ14" s="147"/>
      <c r="AR14" s="147"/>
      <c r="AS14" s="147"/>
      <c r="AT14" s="150"/>
      <c r="AU14" s="147"/>
      <c r="AV14" s="150"/>
      <c r="AW14" s="150"/>
      <c r="AX14" s="159"/>
      <c r="AY14" s="162"/>
    </row>
    <row r="15" spans="2:51" ht="21.75" customHeight="1">
      <c r="B15" s="141"/>
      <c r="C15" s="183"/>
      <c r="D15" s="22">
        <f>P7</f>
        <v>11</v>
      </c>
      <c r="E15" s="18" t="s">
        <v>40</v>
      </c>
      <c r="F15" s="22">
        <f>N7</f>
        <v>15</v>
      </c>
      <c r="G15" s="186"/>
      <c r="H15" s="172"/>
      <c r="I15" s="19">
        <f>P11</f>
        <v>0</v>
      </c>
      <c r="J15" s="20" t="s">
        <v>40</v>
      </c>
      <c r="K15" s="19">
        <f>N11</f>
        <v>0</v>
      </c>
      <c r="L15" s="172"/>
      <c r="M15" s="153"/>
      <c r="N15" s="15"/>
      <c r="O15" s="16" t="s">
        <v>40</v>
      </c>
      <c r="P15" s="15"/>
      <c r="Q15" s="153"/>
      <c r="R15" s="195"/>
      <c r="S15" s="17">
        <v>7</v>
      </c>
      <c r="T15" s="18" t="s">
        <v>40</v>
      </c>
      <c r="U15" s="17">
        <v>15</v>
      </c>
      <c r="V15" s="195"/>
      <c r="W15" s="195"/>
      <c r="X15" s="17">
        <v>11</v>
      </c>
      <c r="Y15" s="18" t="s">
        <v>40</v>
      </c>
      <c r="Z15" s="17">
        <v>15</v>
      </c>
      <c r="AA15" s="195"/>
      <c r="AB15" s="195"/>
      <c r="AC15" s="17">
        <v>8</v>
      </c>
      <c r="AD15" s="18" t="s">
        <v>40</v>
      </c>
      <c r="AE15" s="17">
        <v>15</v>
      </c>
      <c r="AF15" s="198"/>
      <c r="AG15" s="21"/>
      <c r="AH15" s="21"/>
      <c r="AI15" s="141"/>
      <c r="AJ15" s="144"/>
      <c r="AK15" s="147"/>
      <c r="AL15" s="150"/>
      <c r="AM15" s="147"/>
      <c r="AN15" s="147"/>
      <c r="AO15" s="147"/>
      <c r="AP15" s="150"/>
      <c r="AQ15" s="147"/>
      <c r="AR15" s="147"/>
      <c r="AS15" s="147"/>
      <c r="AT15" s="150"/>
      <c r="AU15" s="147"/>
      <c r="AV15" s="150"/>
      <c r="AW15" s="150"/>
      <c r="AX15" s="159"/>
      <c r="AY15" s="162"/>
    </row>
    <row r="16" spans="2:51" ht="21.75" customHeight="1">
      <c r="B16" s="167"/>
      <c r="C16" s="201"/>
      <c r="D16" s="22">
        <f>P8</f>
        <v>0</v>
      </c>
      <c r="E16" s="18" t="s">
        <v>40</v>
      </c>
      <c r="F16" s="22">
        <f>N8</f>
        <v>0</v>
      </c>
      <c r="G16" s="202"/>
      <c r="H16" s="173"/>
      <c r="I16" s="19">
        <f>P12</f>
        <v>0</v>
      </c>
      <c r="J16" s="20" t="s">
        <v>40</v>
      </c>
      <c r="K16" s="19">
        <f>N12</f>
        <v>0</v>
      </c>
      <c r="L16" s="173"/>
      <c r="M16" s="203"/>
      <c r="N16" s="15"/>
      <c r="O16" s="16" t="s">
        <v>40</v>
      </c>
      <c r="P16" s="15"/>
      <c r="Q16" s="203"/>
      <c r="R16" s="196"/>
      <c r="S16" s="17">
        <v>10</v>
      </c>
      <c r="T16" s="18" t="s">
        <v>40</v>
      </c>
      <c r="U16" s="17">
        <v>15</v>
      </c>
      <c r="V16" s="196"/>
      <c r="W16" s="196"/>
      <c r="X16" s="17"/>
      <c r="Y16" s="18" t="s">
        <v>40</v>
      </c>
      <c r="Z16" s="17"/>
      <c r="AA16" s="196"/>
      <c r="AB16" s="196"/>
      <c r="AC16" s="17"/>
      <c r="AD16" s="18" t="s">
        <v>40</v>
      </c>
      <c r="AE16" s="17"/>
      <c r="AF16" s="199"/>
      <c r="AG16" s="21"/>
      <c r="AH16" s="21"/>
      <c r="AI16" s="167"/>
      <c r="AJ16" s="168"/>
      <c r="AK16" s="169"/>
      <c r="AL16" s="170"/>
      <c r="AM16" s="169"/>
      <c r="AN16" s="169"/>
      <c r="AO16" s="169"/>
      <c r="AP16" s="170"/>
      <c r="AQ16" s="169"/>
      <c r="AR16" s="169"/>
      <c r="AS16" s="169"/>
      <c r="AT16" s="170"/>
      <c r="AU16" s="169"/>
      <c r="AV16" s="170"/>
      <c r="AW16" s="170"/>
      <c r="AX16" s="189"/>
      <c r="AY16" s="190"/>
    </row>
    <row r="17" spans="2:51" ht="21.75" customHeight="1">
      <c r="B17" s="140" t="str">
        <f>R3</f>
        <v>あんず</v>
      </c>
      <c r="C17" s="204">
        <f>R5</f>
        <v>0</v>
      </c>
      <c r="D17" s="165"/>
      <c r="E17" s="165"/>
      <c r="F17" s="165"/>
      <c r="G17" s="181"/>
      <c r="H17" s="180">
        <f>R9</f>
        <v>6</v>
      </c>
      <c r="I17" s="178"/>
      <c r="J17" s="178"/>
      <c r="K17" s="178"/>
      <c r="L17" s="179"/>
      <c r="M17" s="180">
        <f>R13</f>
        <v>3</v>
      </c>
      <c r="N17" s="178"/>
      <c r="O17" s="178"/>
      <c r="P17" s="178"/>
      <c r="Q17" s="179"/>
      <c r="R17" s="137"/>
      <c r="S17" s="138"/>
      <c r="T17" s="138"/>
      <c r="U17" s="138"/>
      <c r="V17" s="200"/>
      <c r="W17" s="191">
        <v>9</v>
      </c>
      <c r="X17" s="192"/>
      <c r="Y17" s="192"/>
      <c r="Z17" s="192"/>
      <c r="AA17" s="205"/>
      <c r="AB17" s="191">
        <v>12</v>
      </c>
      <c r="AC17" s="192"/>
      <c r="AD17" s="192"/>
      <c r="AE17" s="192"/>
      <c r="AF17" s="193"/>
      <c r="AG17" s="14"/>
      <c r="AH17" s="14"/>
      <c r="AI17" s="140" t="str">
        <f>B17</f>
        <v>あんず</v>
      </c>
      <c r="AJ17" s="143">
        <f>IF(C18&gt;G18,1,0)+IF(H18&gt;L18,1,0)+IF(M18&gt;Q18,1,0)+IF(R18&gt;V18,1,0)+IF(W18&gt;AA18,1,0)+IF(AB18&gt;AF18,1,0)</f>
        <v>2</v>
      </c>
      <c r="AK17" s="146">
        <f>IF(G18&gt;C18,1,0)+IF(L18&gt;H18,1,0)+IF(Q18&gt;M18,1,0)+IF(V18&gt;R18,1,0)+IF(AA18&gt;W18,1,0)+IF(AF18&gt;AB18,1,0)</f>
        <v>2</v>
      </c>
      <c r="AL17" s="149">
        <f>SUM(AJ17/(AJ17+AK17))</f>
        <v>0.5</v>
      </c>
      <c r="AM17" s="146">
        <f>RANK(AL17,$AL$5:$AL$28,0)</f>
        <v>3</v>
      </c>
      <c r="AN17" s="146">
        <f>SUM(C18+H18+M18+R18+W18+AB18)</f>
        <v>4</v>
      </c>
      <c r="AO17" s="146">
        <f>SUM(G18+L18+Q18+V18+AA18+AF18)</f>
        <v>5</v>
      </c>
      <c r="AP17" s="149">
        <f>SUM(AN17/(AN17+AO17))</f>
        <v>0.4444444444444444</v>
      </c>
      <c r="AQ17" s="146">
        <f>RANK(AP17,$AP$5:$AP$28,0)</f>
        <v>4</v>
      </c>
      <c r="AR17" s="146">
        <f>SUM(D18+D19+D20+I18+I19+I20+N18+N19+N20+S18+S19+S20+X18+X19+X20+AC18+AC19+AC20)</f>
        <v>100</v>
      </c>
      <c r="AS17" s="146">
        <f>SUM(F18+F19+F20+K18+K19+K20+P18+P19+P20+U18+U19+U20+Z18+Z19+Z20+AE18+AE19+AE20)</f>
        <v>117</v>
      </c>
      <c r="AT17" s="149">
        <f>SUM(AR17/(AR17+AS17))</f>
        <v>0.4608294930875576</v>
      </c>
      <c r="AU17" s="146">
        <f>RANK(AT17,$AT$5:$AT$28,0)</f>
        <v>4</v>
      </c>
      <c r="AV17" s="149">
        <f>RANK(AL17,$AL$5:$AL$28,1)+AP17</f>
        <v>3.4444444444444446</v>
      </c>
      <c r="AW17" s="149">
        <f>RANK(AV17,$AV$5:$AV$28,1)+AT17</f>
        <v>3.460829493087558</v>
      </c>
      <c r="AX17" s="158" t="str">
        <f>$AI$17</f>
        <v>あんず</v>
      </c>
      <c r="AY17" s="161">
        <f>RANK(AW17,$AW$5:$AW$28)</f>
        <v>4</v>
      </c>
    </row>
    <row r="18" spans="2:51" ht="21.75" customHeight="1">
      <c r="B18" s="141"/>
      <c r="C18" s="206">
        <f>IF(D18&gt;F18,1,0)+IF(D19&gt;F19,1,0)+IF(D20&gt;F20,1,0)</f>
        <v>0</v>
      </c>
      <c r="D18" s="19">
        <f>U6</f>
        <v>0</v>
      </c>
      <c r="E18" s="20" t="s">
        <v>40</v>
      </c>
      <c r="F18" s="19">
        <f>S6</f>
        <v>0</v>
      </c>
      <c r="G18" s="171">
        <f>IF(F18&gt;D18,1,0)+IF(F19&gt;D19,1,0)+IF(F20&gt;D20,1,0)</f>
        <v>0</v>
      </c>
      <c r="H18" s="185">
        <f>IF(I18&gt;K18,1,0)+IF(I19&gt;K19,1,0)+IF(I20&gt;K20,1,0)</f>
        <v>0</v>
      </c>
      <c r="I18" s="22">
        <f>U10</f>
        <v>14</v>
      </c>
      <c r="J18" s="18" t="s">
        <v>40</v>
      </c>
      <c r="K18" s="22">
        <f>S10</f>
        <v>16</v>
      </c>
      <c r="L18" s="185">
        <f>IF(K18&gt;I18,1,0)+IF(K19&gt;I19,1,0)+IF(K20&gt;I20,1,0)</f>
        <v>2</v>
      </c>
      <c r="M18" s="185">
        <f>IF(N18&gt;P18,1,0)+IF(N19&gt;P19,1,0)+IF(N20&gt;P20,1,0)</f>
        <v>2</v>
      </c>
      <c r="N18" s="22">
        <f>U14</f>
        <v>8</v>
      </c>
      <c r="O18" s="18" t="s">
        <v>40</v>
      </c>
      <c r="P18" s="22">
        <f>S14</f>
        <v>15</v>
      </c>
      <c r="Q18" s="185">
        <f>IF(P18&gt;N18,1,0)+IF(P19&gt;N19,1,0)+IF(P20&gt;N20,1,0)</f>
        <v>1</v>
      </c>
      <c r="R18" s="152">
        <f>IF(S18&gt;U18,1,0)+IF(S19&gt;U19,1,0)+IF(S20&gt;U20,1,0)</f>
        <v>0</v>
      </c>
      <c r="S18" s="15"/>
      <c r="T18" s="16" t="s">
        <v>40</v>
      </c>
      <c r="U18" s="15"/>
      <c r="V18" s="152">
        <f>IF(U18&gt;S18,1,0)+IF(U19&gt;S19,1,0)+IF(U20&gt;S20,1,0)</f>
        <v>0</v>
      </c>
      <c r="W18" s="194">
        <f>IF(X18&gt;Z18,1,0)+IF(X19&gt;Z19,1,0)+IF(X20&gt;Z20,1,0)</f>
        <v>2</v>
      </c>
      <c r="X18" s="17">
        <v>15</v>
      </c>
      <c r="Y18" s="18" t="s">
        <v>40</v>
      </c>
      <c r="Z18" s="17">
        <v>12</v>
      </c>
      <c r="AA18" s="194">
        <f>IF(Z18&gt;X18,1,0)+IF(Z19&gt;X19,1,0)+IF(Z20&gt;X20,1,0)</f>
        <v>0</v>
      </c>
      <c r="AB18" s="194">
        <f>IF(AC18&gt;AE18,1,0)+IF(AC19&gt;AE19,1,0)+IF(AC20&gt;AE20,1,0)</f>
        <v>0</v>
      </c>
      <c r="AC18" s="17">
        <v>5</v>
      </c>
      <c r="AD18" s="18" t="s">
        <v>40</v>
      </c>
      <c r="AE18" s="17">
        <v>15</v>
      </c>
      <c r="AF18" s="197">
        <f>IF(AE18&gt;AC18,1,0)+IF(AE19&gt;AC19,1,0)+IF(AE20&gt;AC20,1,0)</f>
        <v>2</v>
      </c>
      <c r="AG18" s="21"/>
      <c r="AH18" s="21"/>
      <c r="AI18" s="141"/>
      <c r="AJ18" s="144"/>
      <c r="AK18" s="147"/>
      <c r="AL18" s="150"/>
      <c r="AM18" s="147"/>
      <c r="AN18" s="147"/>
      <c r="AO18" s="147"/>
      <c r="AP18" s="150"/>
      <c r="AQ18" s="147"/>
      <c r="AR18" s="147"/>
      <c r="AS18" s="147"/>
      <c r="AT18" s="150"/>
      <c r="AU18" s="147"/>
      <c r="AV18" s="150"/>
      <c r="AW18" s="150"/>
      <c r="AX18" s="159"/>
      <c r="AY18" s="162"/>
    </row>
    <row r="19" spans="2:51" ht="21.75" customHeight="1">
      <c r="B19" s="141"/>
      <c r="C19" s="207"/>
      <c r="D19" s="19">
        <f>U7</f>
        <v>0</v>
      </c>
      <c r="E19" s="20" t="s">
        <v>40</v>
      </c>
      <c r="F19" s="19">
        <f>S7</f>
        <v>0</v>
      </c>
      <c r="G19" s="172"/>
      <c r="H19" s="186"/>
      <c r="I19" s="22">
        <f>U11</f>
        <v>9</v>
      </c>
      <c r="J19" s="18" t="s">
        <v>40</v>
      </c>
      <c r="K19" s="22">
        <f>S11</f>
        <v>15</v>
      </c>
      <c r="L19" s="186"/>
      <c r="M19" s="186"/>
      <c r="N19" s="22">
        <f>U15</f>
        <v>15</v>
      </c>
      <c r="O19" s="18" t="s">
        <v>40</v>
      </c>
      <c r="P19" s="22">
        <f>S15</f>
        <v>7</v>
      </c>
      <c r="Q19" s="186"/>
      <c r="R19" s="153"/>
      <c r="S19" s="15"/>
      <c r="T19" s="16" t="s">
        <v>40</v>
      </c>
      <c r="U19" s="15"/>
      <c r="V19" s="153"/>
      <c r="W19" s="195"/>
      <c r="X19" s="17">
        <v>15</v>
      </c>
      <c r="Y19" s="18" t="s">
        <v>40</v>
      </c>
      <c r="Z19" s="17">
        <v>12</v>
      </c>
      <c r="AA19" s="195"/>
      <c r="AB19" s="195"/>
      <c r="AC19" s="17">
        <v>4</v>
      </c>
      <c r="AD19" s="18" t="s">
        <v>40</v>
      </c>
      <c r="AE19" s="17">
        <v>15</v>
      </c>
      <c r="AF19" s="198"/>
      <c r="AG19" s="21"/>
      <c r="AH19" s="21"/>
      <c r="AI19" s="141"/>
      <c r="AJ19" s="144"/>
      <c r="AK19" s="147"/>
      <c r="AL19" s="150"/>
      <c r="AM19" s="147"/>
      <c r="AN19" s="147"/>
      <c r="AO19" s="147"/>
      <c r="AP19" s="150"/>
      <c r="AQ19" s="147"/>
      <c r="AR19" s="147"/>
      <c r="AS19" s="147"/>
      <c r="AT19" s="150"/>
      <c r="AU19" s="147"/>
      <c r="AV19" s="150"/>
      <c r="AW19" s="150"/>
      <c r="AX19" s="159"/>
      <c r="AY19" s="162"/>
    </row>
    <row r="20" spans="2:51" ht="21.75" customHeight="1">
      <c r="B20" s="167"/>
      <c r="C20" s="208"/>
      <c r="D20" s="19">
        <f>U8</f>
        <v>0</v>
      </c>
      <c r="E20" s="20" t="s">
        <v>40</v>
      </c>
      <c r="F20" s="19">
        <f>S8</f>
        <v>0</v>
      </c>
      <c r="G20" s="173"/>
      <c r="H20" s="202"/>
      <c r="I20" s="22">
        <f>U12</f>
        <v>0</v>
      </c>
      <c r="J20" s="18" t="s">
        <v>40</v>
      </c>
      <c r="K20" s="22">
        <f>S12</f>
        <v>0</v>
      </c>
      <c r="L20" s="202"/>
      <c r="M20" s="202"/>
      <c r="N20" s="22">
        <f>U16</f>
        <v>15</v>
      </c>
      <c r="O20" s="18" t="s">
        <v>40</v>
      </c>
      <c r="P20" s="22">
        <f>S16</f>
        <v>10</v>
      </c>
      <c r="Q20" s="202"/>
      <c r="R20" s="203"/>
      <c r="S20" s="15"/>
      <c r="T20" s="16" t="s">
        <v>76</v>
      </c>
      <c r="U20" s="15"/>
      <c r="V20" s="203"/>
      <c r="W20" s="196"/>
      <c r="X20" s="17"/>
      <c r="Y20" s="18" t="s">
        <v>76</v>
      </c>
      <c r="Z20" s="17"/>
      <c r="AA20" s="196"/>
      <c r="AB20" s="196"/>
      <c r="AC20" s="17"/>
      <c r="AD20" s="18" t="s">
        <v>76</v>
      </c>
      <c r="AE20" s="17"/>
      <c r="AF20" s="199"/>
      <c r="AG20" s="21"/>
      <c r="AH20" s="21"/>
      <c r="AI20" s="167"/>
      <c r="AJ20" s="168"/>
      <c r="AK20" s="169"/>
      <c r="AL20" s="170"/>
      <c r="AM20" s="169"/>
      <c r="AN20" s="169"/>
      <c r="AO20" s="169"/>
      <c r="AP20" s="170"/>
      <c r="AQ20" s="169"/>
      <c r="AR20" s="169"/>
      <c r="AS20" s="169"/>
      <c r="AT20" s="170"/>
      <c r="AU20" s="169"/>
      <c r="AV20" s="170"/>
      <c r="AW20" s="170"/>
      <c r="AX20" s="189"/>
      <c r="AY20" s="190"/>
    </row>
    <row r="21" spans="2:51" ht="21.75" customHeight="1">
      <c r="B21" s="140" t="str">
        <f>W3</f>
        <v>ぱ〜る</v>
      </c>
      <c r="C21" s="177">
        <f>W5</f>
        <v>4</v>
      </c>
      <c r="D21" s="178"/>
      <c r="E21" s="178"/>
      <c r="F21" s="178"/>
      <c r="G21" s="179"/>
      <c r="H21" s="180">
        <f>W9</f>
        <v>2</v>
      </c>
      <c r="I21" s="178"/>
      <c r="J21" s="178"/>
      <c r="K21" s="178"/>
      <c r="L21" s="179"/>
      <c r="M21" s="180">
        <f>W13</f>
        <v>11</v>
      </c>
      <c r="N21" s="178"/>
      <c r="O21" s="178"/>
      <c r="P21" s="178"/>
      <c r="Q21" s="179"/>
      <c r="R21" s="180">
        <f>W17</f>
        <v>9</v>
      </c>
      <c r="S21" s="178"/>
      <c r="T21" s="178"/>
      <c r="U21" s="178"/>
      <c r="V21" s="179"/>
      <c r="W21" s="137"/>
      <c r="X21" s="138"/>
      <c r="Y21" s="138"/>
      <c r="Z21" s="138"/>
      <c r="AA21" s="200"/>
      <c r="AB21" s="164">
        <v>0</v>
      </c>
      <c r="AC21" s="165"/>
      <c r="AD21" s="165"/>
      <c r="AE21" s="165"/>
      <c r="AF21" s="166"/>
      <c r="AG21" s="14"/>
      <c r="AH21" s="14"/>
      <c r="AI21" s="140" t="str">
        <f>B21</f>
        <v>ぱ〜る</v>
      </c>
      <c r="AJ21" s="143">
        <f>IF(C22&gt;G22,1,0)+IF(H22&gt;L22,1,0)+IF(M22&gt;Q22,1,0)+IF(R22&gt;V22,1,0)+IF(W22&gt;AA22,1,0)+IF(AB22&gt;AF22,1,0)</f>
        <v>1</v>
      </c>
      <c r="AK21" s="146">
        <f>IF(G22&gt;C22,1,0)+IF(L22&gt;H22,1,0)+IF(Q22&gt;M22,1,0)+IF(V22&gt;R22,1,0)+IF(AA22&gt;W22,1,0)+IF(AF22&gt;AB22,1,0)</f>
        <v>3</v>
      </c>
      <c r="AL21" s="149">
        <f>SUM(AJ21/(AJ21+AK21))</f>
        <v>0.25</v>
      </c>
      <c r="AM21" s="146">
        <f>RANK(AL21,$AL$5:$AL$28,0)</f>
        <v>5</v>
      </c>
      <c r="AN21" s="146">
        <f>SUM(C22+H22+M22+R22+W22+AB22)</f>
        <v>3</v>
      </c>
      <c r="AO21" s="146">
        <f>SUM(G22+L22+Q22+V22+AA22+AF22)</f>
        <v>6</v>
      </c>
      <c r="AP21" s="149">
        <f>SUM(AN21/(AN21+AO21))</f>
        <v>0.3333333333333333</v>
      </c>
      <c r="AQ21" s="146">
        <f>RANK(AP21,$AP$5:$AP$28,0)</f>
        <v>5</v>
      </c>
      <c r="AR21" s="146">
        <f>SUM(D22+D23+D24+I22+I23+I24+N22+N23+N24+S22+S23+S24+X22+X23+X24+AC22+AC23+AC24)</f>
        <v>104</v>
      </c>
      <c r="AS21" s="146">
        <f>SUM(F22+F23+F24+K22+K23+K24+P22+P23+P24+U22+U23+U24+Z22+Z23+Z24+AE22+AE23+AE24)</f>
        <v>129</v>
      </c>
      <c r="AT21" s="149">
        <f>SUM(AR21/(AR21+AS21))</f>
        <v>0.44635193133047213</v>
      </c>
      <c r="AU21" s="146">
        <f>RANK(AT21,$AT$5:$AT$28,0)</f>
        <v>5</v>
      </c>
      <c r="AV21" s="149">
        <f>RANK(AL21,$AL$5:$AL$28,1)+AP21</f>
        <v>2.3333333333333335</v>
      </c>
      <c r="AW21" s="149">
        <f>RANK(AV21,$AV$5:$AV$28,1)+AT21</f>
        <v>2.4463519313304722</v>
      </c>
      <c r="AX21" s="158" t="str">
        <f>$AI$21</f>
        <v>ぱ〜る</v>
      </c>
      <c r="AY21" s="161">
        <f>RANK(AW21,$AW$5:$AW$28)</f>
        <v>5</v>
      </c>
    </row>
    <row r="22" spans="2:51" ht="21.75" customHeight="1">
      <c r="B22" s="141"/>
      <c r="C22" s="182">
        <f>IF(D22&gt;F22,1,0)+IF(D23&gt;F23,1,0)+IF(D24&gt;F24,1,0)</f>
        <v>1</v>
      </c>
      <c r="D22" s="22">
        <f>Z6</f>
        <v>17</v>
      </c>
      <c r="E22" s="18" t="s">
        <v>45</v>
      </c>
      <c r="F22" s="22">
        <f>X6</f>
        <v>16</v>
      </c>
      <c r="G22" s="185">
        <f>IF(F22&gt;D22,1,0)+IF(F23&gt;D23,1,0)+IF(F24&gt;D24,1,0)</f>
        <v>2</v>
      </c>
      <c r="H22" s="185">
        <f>IF(I22&gt;K22,1,0)+IF(I23&gt;K23,1,0)+IF(I24&gt;K24,1,0)</f>
        <v>0</v>
      </c>
      <c r="I22" s="22">
        <f>Z10</f>
        <v>14</v>
      </c>
      <c r="J22" s="18" t="s">
        <v>40</v>
      </c>
      <c r="K22" s="22">
        <f>X10</f>
        <v>16</v>
      </c>
      <c r="L22" s="185">
        <f>IF(K22&gt;I22,1,0)+IF(K23&gt;I23,1,0)+IF(K24&gt;I24,1,0)</f>
        <v>2</v>
      </c>
      <c r="M22" s="185">
        <f>IF(N22&gt;P22,1,0)+IF(N23&gt;P23,1,0)+IF(N24&gt;P24,1,0)</f>
        <v>2</v>
      </c>
      <c r="N22" s="22">
        <f>Z14</f>
        <v>15</v>
      </c>
      <c r="O22" s="18" t="s">
        <v>77</v>
      </c>
      <c r="P22" s="22">
        <f>X14</f>
        <v>11</v>
      </c>
      <c r="Q22" s="185">
        <f>IF(P22&gt;N22,1,0)+IF(P23&gt;N23,1,0)+IF(P24&gt;N24,1,0)</f>
        <v>0</v>
      </c>
      <c r="R22" s="185">
        <f>IF(S22&gt;U22,1,0)+IF(S23&gt;U23,1,0)+IF(S24&gt;U24,1,0)</f>
        <v>0</v>
      </c>
      <c r="S22" s="22">
        <f>Z18</f>
        <v>12</v>
      </c>
      <c r="T22" s="18" t="s">
        <v>45</v>
      </c>
      <c r="U22" s="22">
        <f>X18</f>
        <v>15</v>
      </c>
      <c r="V22" s="185">
        <f>IF(U22&gt;S22,1,0)+IF(U23&gt;S23,1,0)+IF(U24&gt;S24,1,0)</f>
        <v>2</v>
      </c>
      <c r="W22" s="152">
        <f>IF(X22&gt;Z22,1,0)+IF(X23&gt;Z23,1,0)+IF(X24&gt;Z24,1,0)</f>
        <v>0</v>
      </c>
      <c r="X22" s="15"/>
      <c r="Y22" s="16" t="s">
        <v>45</v>
      </c>
      <c r="Z22" s="15"/>
      <c r="AA22" s="152">
        <f>IF(Z22&gt;X22,1,0)+IF(Z23&gt;X23,1,0)+IF(Z24&gt;X24,1,0)</f>
        <v>0</v>
      </c>
      <c r="AB22" s="171">
        <f>IF(AC22&gt;AE22,1,0)+IF(AC23&gt;AE23,1,0)+IF(AC24&gt;AE24,1,0)</f>
        <v>0</v>
      </c>
      <c r="AC22" s="19"/>
      <c r="AD22" s="20" t="s">
        <v>45</v>
      </c>
      <c r="AE22" s="19"/>
      <c r="AF22" s="174">
        <f>IF(AE22&gt;AC22,1,0)+IF(AE23&gt;AC23,1,0)+IF(AE24&gt;AC24,1,0)</f>
        <v>0</v>
      </c>
      <c r="AG22" s="21"/>
      <c r="AH22" s="21"/>
      <c r="AI22" s="141"/>
      <c r="AJ22" s="144"/>
      <c r="AK22" s="147"/>
      <c r="AL22" s="150"/>
      <c r="AM22" s="147"/>
      <c r="AN22" s="147"/>
      <c r="AO22" s="147"/>
      <c r="AP22" s="150"/>
      <c r="AQ22" s="147"/>
      <c r="AR22" s="147"/>
      <c r="AS22" s="147"/>
      <c r="AT22" s="150"/>
      <c r="AU22" s="147"/>
      <c r="AV22" s="150"/>
      <c r="AW22" s="150"/>
      <c r="AX22" s="159"/>
      <c r="AY22" s="162"/>
    </row>
    <row r="23" spans="2:51" ht="21.75" customHeight="1">
      <c r="B23" s="141"/>
      <c r="C23" s="183"/>
      <c r="D23" s="22">
        <f>Z7</f>
        <v>8</v>
      </c>
      <c r="E23" s="18" t="s">
        <v>45</v>
      </c>
      <c r="F23" s="22">
        <f>X7</f>
        <v>15</v>
      </c>
      <c r="G23" s="186"/>
      <c r="H23" s="186"/>
      <c r="I23" s="22">
        <f>Z11</f>
        <v>7</v>
      </c>
      <c r="J23" s="18" t="s">
        <v>40</v>
      </c>
      <c r="K23" s="22">
        <f>X11</f>
        <v>15</v>
      </c>
      <c r="L23" s="186"/>
      <c r="M23" s="186"/>
      <c r="N23" s="22">
        <f>Z15</f>
        <v>15</v>
      </c>
      <c r="O23" s="18" t="s">
        <v>77</v>
      </c>
      <c r="P23" s="22">
        <f>X15</f>
        <v>11</v>
      </c>
      <c r="Q23" s="186"/>
      <c r="R23" s="186"/>
      <c r="S23" s="22">
        <f>Z19</f>
        <v>12</v>
      </c>
      <c r="T23" s="18" t="s">
        <v>45</v>
      </c>
      <c r="U23" s="22">
        <f>X19</f>
        <v>15</v>
      </c>
      <c r="V23" s="186"/>
      <c r="W23" s="153"/>
      <c r="X23" s="15"/>
      <c r="Y23" s="16" t="s">
        <v>45</v>
      </c>
      <c r="Z23" s="15"/>
      <c r="AA23" s="153"/>
      <c r="AB23" s="172"/>
      <c r="AC23" s="19"/>
      <c r="AD23" s="20" t="s">
        <v>45</v>
      </c>
      <c r="AE23" s="19"/>
      <c r="AF23" s="175"/>
      <c r="AG23" s="21"/>
      <c r="AH23" s="21"/>
      <c r="AI23" s="141"/>
      <c r="AJ23" s="144"/>
      <c r="AK23" s="147"/>
      <c r="AL23" s="150"/>
      <c r="AM23" s="147"/>
      <c r="AN23" s="147"/>
      <c r="AO23" s="147"/>
      <c r="AP23" s="150"/>
      <c r="AQ23" s="147"/>
      <c r="AR23" s="147"/>
      <c r="AS23" s="147"/>
      <c r="AT23" s="150"/>
      <c r="AU23" s="147"/>
      <c r="AV23" s="150"/>
      <c r="AW23" s="150"/>
      <c r="AX23" s="159"/>
      <c r="AY23" s="162"/>
    </row>
    <row r="24" spans="2:51" ht="21.75" customHeight="1">
      <c r="B24" s="167"/>
      <c r="C24" s="201"/>
      <c r="D24" s="22">
        <f>Z8</f>
        <v>4</v>
      </c>
      <c r="E24" s="18" t="s">
        <v>45</v>
      </c>
      <c r="F24" s="22">
        <f>X8</f>
        <v>15</v>
      </c>
      <c r="G24" s="202"/>
      <c r="H24" s="202"/>
      <c r="I24" s="22">
        <f>Z12</f>
        <v>0</v>
      </c>
      <c r="J24" s="18" t="s">
        <v>40</v>
      </c>
      <c r="K24" s="22">
        <f>X12</f>
        <v>0</v>
      </c>
      <c r="L24" s="202"/>
      <c r="M24" s="202"/>
      <c r="N24" s="22">
        <f>Z16</f>
        <v>0</v>
      </c>
      <c r="O24" s="18" t="s">
        <v>40</v>
      </c>
      <c r="P24" s="22">
        <f>X16</f>
        <v>0</v>
      </c>
      <c r="Q24" s="202"/>
      <c r="R24" s="202"/>
      <c r="S24" s="22">
        <f>Z20</f>
        <v>0</v>
      </c>
      <c r="T24" s="18" t="s">
        <v>40</v>
      </c>
      <c r="U24" s="22">
        <f>X20</f>
        <v>0</v>
      </c>
      <c r="V24" s="202"/>
      <c r="W24" s="203"/>
      <c r="X24" s="15"/>
      <c r="Y24" s="16" t="s">
        <v>48</v>
      </c>
      <c r="Z24" s="15"/>
      <c r="AA24" s="203"/>
      <c r="AB24" s="173"/>
      <c r="AC24" s="19"/>
      <c r="AD24" s="20" t="s">
        <v>48</v>
      </c>
      <c r="AE24" s="19"/>
      <c r="AF24" s="176"/>
      <c r="AG24" s="21"/>
      <c r="AH24" s="21"/>
      <c r="AI24" s="167"/>
      <c r="AJ24" s="168"/>
      <c r="AK24" s="169"/>
      <c r="AL24" s="170"/>
      <c r="AM24" s="169"/>
      <c r="AN24" s="169"/>
      <c r="AO24" s="169"/>
      <c r="AP24" s="170"/>
      <c r="AQ24" s="169"/>
      <c r="AR24" s="169"/>
      <c r="AS24" s="169"/>
      <c r="AT24" s="170"/>
      <c r="AU24" s="169"/>
      <c r="AV24" s="170"/>
      <c r="AW24" s="170"/>
      <c r="AX24" s="189"/>
      <c r="AY24" s="190"/>
    </row>
    <row r="25" spans="2:51" ht="21.75" customHeight="1">
      <c r="B25" s="140" t="str">
        <f>AB3</f>
        <v>Be-Friends</v>
      </c>
      <c r="C25" s="177">
        <f>AB5</f>
        <v>1</v>
      </c>
      <c r="D25" s="178"/>
      <c r="E25" s="178"/>
      <c r="F25" s="178"/>
      <c r="G25" s="179"/>
      <c r="H25" s="180">
        <f>AB9</f>
        <v>8</v>
      </c>
      <c r="I25" s="178"/>
      <c r="J25" s="178"/>
      <c r="K25" s="178"/>
      <c r="L25" s="179"/>
      <c r="M25" s="180">
        <f>AB13</f>
        <v>5</v>
      </c>
      <c r="N25" s="178"/>
      <c r="O25" s="178"/>
      <c r="P25" s="178"/>
      <c r="Q25" s="179"/>
      <c r="R25" s="180">
        <f>AB17</f>
        <v>12</v>
      </c>
      <c r="S25" s="178"/>
      <c r="T25" s="178"/>
      <c r="U25" s="178"/>
      <c r="V25" s="179"/>
      <c r="W25" s="164">
        <f>AB21</f>
        <v>0</v>
      </c>
      <c r="X25" s="165"/>
      <c r="Y25" s="165"/>
      <c r="Z25" s="165"/>
      <c r="AA25" s="181"/>
      <c r="AB25" s="137"/>
      <c r="AC25" s="138"/>
      <c r="AD25" s="138"/>
      <c r="AE25" s="138"/>
      <c r="AF25" s="139"/>
      <c r="AG25" s="14"/>
      <c r="AH25" s="14"/>
      <c r="AI25" s="140" t="str">
        <f>B25</f>
        <v>Be-Friends</v>
      </c>
      <c r="AJ25" s="143">
        <f>IF(C26&gt;G26,1,0)+IF(H26&gt;L26,1,0)+IF(M26&gt;Q26,1,0)+IF(R26&gt;V26,1,0)+IF(W26&gt;AA26,1,0)+IF(AB26&gt;AF26,1,0)</f>
        <v>4</v>
      </c>
      <c r="AK25" s="146">
        <f>IF(G26&gt;C26,1,0)+IF(L26&gt;H26,1,0)+IF(Q26&gt;M26,1,0)+IF(V26&gt;R26,1,0)+IF(AA26&gt;W26,1,0)+IF(AF26&gt;AB26,1,0)</f>
        <v>0</v>
      </c>
      <c r="AL25" s="149">
        <f>SUM(AJ25/(AJ25+AK25))</f>
        <v>1</v>
      </c>
      <c r="AM25" s="146">
        <f>RANK(AL25,$AL$5:$AL$28,0)</f>
        <v>1</v>
      </c>
      <c r="AN25" s="146">
        <f>SUM(C26+H26+M26+R26+W26+AB26)</f>
        <v>8</v>
      </c>
      <c r="AO25" s="146">
        <f>SUM(G26+L26+Q26+V26+AA26+AF26)</f>
        <v>0</v>
      </c>
      <c r="AP25" s="149">
        <f>SUM(AN25/(AN25+AO25))</f>
        <v>1</v>
      </c>
      <c r="AQ25" s="146">
        <f>RANK(AP25,$AP$5:$AP$28,0)</f>
        <v>1</v>
      </c>
      <c r="AR25" s="146">
        <f>SUM(D26+D27+D28+I26+I27+I28+N26+N27+N28+S26+S27+S28+X26+X27+X28+AC26+AC27+AC28)</f>
        <v>121</v>
      </c>
      <c r="AS25" s="146">
        <f>SUM(F26+F27+F28+K26+K27+K28+P26+P27+P28+U26+U27+U28+Z26+Z27+Z28+AE26+AE27+AE28)</f>
        <v>70</v>
      </c>
      <c r="AT25" s="149">
        <f>SUM(AR25/(AR25+AS25))</f>
        <v>0.6335078534031413</v>
      </c>
      <c r="AU25" s="146">
        <f>RANK(AT25,$AT$5:$AT$28,0)</f>
        <v>1</v>
      </c>
      <c r="AV25" s="149">
        <f>RANK(AL25,$AL$5:$AL$28,1)+AP25</f>
        <v>7</v>
      </c>
      <c r="AW25" s="149">
        <f>RANK(AV25,$AV$5:$AV$28,1)+AT25</f>
        <v>6.633507853403142</v>
      </c>
      <c r="AX25" s="158" t="str">
        <f>$AI$25</f>
        <v>Be-Friends</v>
      </c>
      <c r="AY25" s="161">
        <f>RANK(AW25,$AW$5:$AW$28)</f>
        <v>1</v>
      </c>
    </row>
    <row r="26" spans="2:51" ht="21.75" customHeight="1">
      <c r="B26" s="141"/>
      <c r="C26" s="182">
        <f>IF(D26&gt;F26,1,0)+IF(D27&gt;F27,1,0)+IF(D28&gt;F28,1,0)</f>
        <v>2</v>
      </c>
      <c r="D26" s="22">
        <f>AE6</f>
        <v>15</v>
      </c>
      <c r="E26" s="18" t="s">
        <v>40</v>
      </c>
      <c r="F26" s="22">
        <f>AC6</f>
        <v>4</v>
      </c>
      <c r="G26" s="185">
        <f>IF(F26&gt;D26,1,0)+IF(F27&gt;D27,1,0)+IF(F28&gt;D28,1,0)</f>
        <v>0</v>
      </c>
      <c r="H26" s="185">
        <f>IF(I26&gt;K26,1,0)+IF(I27&gt;K27,1,0)+IF(I28&gt;K28,1,0)</f>
        <v>2</v>
      </c>
      <c r="I26" s="22">
        <f>AE10</f>
        <v>15</v>
      </c>
      <c r="J26" s="18" t="s">
        <v>40</v>
      </c>
      <c r="K26" s="22">
        <f>AC10</f>
        <v>11</v>
      </c>
      <c r="L26" s="185">
        <f>IF(K26&gt;I26,1,0)+IF(K27&gt;I27,1,0)+IF(K28&gt;I28,1,0)</f>
        <v>0</v>
      </c>
      <c r="M26" s="185">
        <f>IF(N26&gt;P26,1,0)+IF(N27&gt;P27,1,0)+IF(N28&gt;P28,1,0)</f>
        <v>2</v>
      </c>
      <c r="N26" s="22">
        <f>AE14</f>
        <v>15</v>
      </c>
      <c r="O26" s="18" t="s">
        <v>40</v>
      </c>
      <c r="P26" s="22">
        <f>AC14</f>
        <v>11</v>
      </c>
      <c r="Q26" s="185">
        <f>IF(P26&gt;N26,1,0)+IF(P27&gt;N27,1,0)+IF(P28&gt;N28,1,0)</f>
        <v>0</v>
      </c>
      <c r="R26" s="185">
        <f>IF(S26&gt;U26,1,0)+IF(S27&gt;U27,1,0)+IF(S28&gt;U28,1,0)</f>
        <v>2</v>
      </c>
      <c r="S26" s="22">
        <f>AE18</f>
        <v>15</v>
      </c>
      <c r="T26" s="18" t="s">
        <v>40</v>
      </c>
      <c r="U26" s="22">
        <f>AC18</f>
        <v>5</v>
      </c>
      <c r="V26" s="185">
        <f>IF(U26&gt;S26,1,0)+IF(U27&gt;S27,1,0)+IF(U28&gt;S28,1,0)</f>
        <v>0</v>
      </c>
      <c r="W26" s="171">
        <f>IF(X26&gt;Z26,1,0)+IF(X27&gt;Z27,1,0)+IF(X28&gt;Z28,1,0)</f>
        <v>0</v>
      </c>
      <c r="X26" s="19">
        <f>AE22</f>
        <v>0</v>
      </c>
      <c r="Y26" s="20" t="s">
        <v>40</v>
      </c>
      <c r="Z26" s="19">
        <f>AC22</f>
        <v>0</v>
      </c>
      <c r="AA26" s="171">
        <f>IF(Z26&gt;X26,1,0)+IF(Z27&gt;X27,1,0)+IF(Z28&gt;X28,1,0)</f>
        <v>0</v>
      </c>
      <c r="AB26" s="152">
        <f>IF(AC26&gt;AE26,1,0)+IF(AC27&gt;AE27,1,0)+IF(AC28&gt;AE28,1,0)</f>
        <v>0</v>
      </c>
      <c r="AC26" s="15"/>
      <c r="AD26" s="16" t="s">
        <v>40</v>
      </c>
      <c r="AE26" s="15"/>
      <c r="AF26" s="155">
        <f>IF(AE26&gt;AC26,1,0)+IF(AE27&gt;AC27,1,0)+IF(AE28&gt;AC28,1,0)</f>
        <v>0</v>
      </c>
      <c r="AG26" s="21"/>
      <c r="AH26" s="21"/>
      <c r="AI26" s="141"/>
      <c r="AJ26" s="144"/>
      <c r="AK26" s="147"/>
      <c r="AL26" s="150"/>
      <c r="AM26" s="147"/>
      <c r="AN26" s="147"/>
      <c r="AO26" s="147"/>
      <c r="AP26" s="150"/>
      <c r="AQ26" s="147"/>
      <c r="AR26" s="147"/>
      <c r="AS26" s="147"/>
      <c r="AT26" s="150"/>
      <c r="AU26" s="147"/>
      <c r="AV26" s="150"/>
      <c r="AW26" s="150"/>
      <c r="AX26" s="159"/>
      <c r="AY26" s="162"/>
    </row>
    <row r="27" spans="2:51" ht="21.75" customHeight="1">
      <c r="B27" s="141"/>
      <c r="C27" s="183"/>
      <c r="D27" s="22">
        <f>AE7</f>
        <v>15</v>
      </c>
      <c r="E27" s="18" t="s">
        <v>40</v>
      </c>
      <c r="F27" s="22">
        <f>AC7</f>
        <v>13</v>
      </c>
      <c r="G27" s="186"/>
      <c r="H27" s="186"/>
      <c r="I27" s="22">
        <f>AE11</f>
        <v>16</v>
      </c>
      <c r="J27" s="18" t="s">
        <v>40</v>
      </c>
      <c r="K27" s="22">
        <f>AC11</f>
        <v>14</v>
      </c>
      <c r="L27" s="186"/>
      <c r="M27" s="186"/>
      <c r="N27" s="22">
        <f>AE15</f>
        <v>15</v>
      </c>
      <c r="O27" s="18" t="s">
        <v>40</v>
      </c>
      <c r="P27" s="22">
        <f>AC15</f>
        <v>8</v>
      </c>
      <c r="Q27" s="186"/>
      <c r="R27" s="186"/>
      <c r="S27" s="22">
        <f>AE19</f>
        <v>15</v>
      </c>
      <c r="T27" s="18" t="s">
        <v>40</v>
      </c>
      <c r="U27" s="22">
        <f>AC19</f>
        <v>4</v>
      </c>
      <c r="V27" s="186"/>
      <c r="W27" s="172"/>
      <c r="X27" s="19">
        <f>AE23</f>
        <v>0</v>
      </c>
      <c r="Y27" s="20" t="s">
        <v>40</v>
      </c>
      <c r="Z27" s="19">
        <f>AC23</f>
        <v>0</v>
      </c>
      <c r="AA27" s="172"/>
      <c r="AB27" s="153"/>
      <c r="AC27" s="15"/>
      <c r="AD27" s="16" t="s">
        <v>40</v>
      </c>
      <c r="AE27" s="15"/>
      <c r="AF27" s="156"/>
      <c r="AG27" s="21"/>
      <c r="AH27" s="21"/>
      <c r="AI27" s="141"/>
      <c r="AJ27" s="144"/>
      <c r="AK27" s="147"/>
      <c r="AL27" s="150"/>
      <c r="AM27" s="147"/>
      <c r="AN27" s="147"/>
      <c r="AO27" s="147"/>
      <c r="AP27" s="150"/>
      <c r="AQ27" s="147"/>
      <c r="AR27" s="147"/>
      <c r="AS27" s="147"/>
      <c r="AT27" s="150"/>
      <c r="AU27" s="147"/>
      <c r="AV27" s="150"/>
      <c r="AW27" s="150"/>
      <c r="AX27" s="159"/>
      <c r="AY27" s="162"/>
    </row>
    <row r="28" spans="2:51" ht="21.75" customHeight="1" thickBot="1">
      <c r="B28" s="142"/>
      <c r="C28" s="184"/>
      <c r="D28" s="23">
        <f>AE8</f>
        <v>0</v>
      </c>
      <c r="E28" s="24" t="s">
        <v>40</v>
      </c>
      <c r="F28" s="23">
        <f>AC8</f>
        <v>0</v>
      </c>
      <c r="G28" s="187"/>
      <c r="H28" s="187"/>
      <c r="I28" s="23">
        <f>AE12</f>
        <v>0</v>
      </c>
      <c r="J28" s="24" t="s">
        <v>40</v>
      </c>
      <c r="K28" s="23">
        <f>AC12</f>
        <v>0</v>
      </c>
      <c r="L28" s="187"/>
      <c r="M28" s="187"/>
      <c r="N28" s="23">
        <f>AE16</f>
        <v>0</v>
      </c>
      <c r="O28" s="24" t="s">
        <v>40</v>
      </c>
      <c r="P28" s="23">
        <f>AC16</f>
        <v>0</v>
      </c>
      <c r="Q28" s="187"/>
      <c r="R28" s="187"/>
      <c r="S28" s="23">
        <f>AE20</f>
        <v>0</v>
      </c>
      <c r="T28" s="24" t="s">
        <v>40</v>
      </c>
      <c r="U28" s="23">
        <f>AC20</f>
        <v>0</v>
      </c>
      <c r="V28" s="187"/>
      <c r="W28" s="188"/>
      <c r="X28" s="25">
        <f>AE24</f>
        <v>0</v>
      </c>
      <c r="Y28" s="26" t="s">
        <v>40</v>
      </c>
      <c r="Z28" s="25">
        <f>AC24</f>
        <v>0</v>
      </c>
      <c r="AA28" s="188"/>
      <c r="AB28" s="154"/>
      <c r="AC28" s="27"/>
      <c r="AD28" s="28" t="s">
        <v>40</v>
      </c>
      <c r="AE28" s="27"/>
      <c r="AF28" s="157"/>
      <c r="AG28" s="29"/>
      <c r="AH28" s="30"/>
      <c r="AI28" s="142"/>
      <c r="AJ28" s="145"/>
      <c r="AK28" s="148"/>
      <c r="AL28" s="151"/>
      <c r="AM28" s="148"/>
      <c r="AN28" s="148"/>
      <c r="AO28" s="148"/>
      <c r="AP28" s="151"/>
      <c r="AQ28" s="148"/>
      <c r="AR28" s="148"/>
      <c r="AS28" s="148"/>
      <c r="AT28" s="151"/>
      <c r="AU28" s="148"/>
      <c r="AV28" s="151"/>
      <c r="AW28" s="151"/>
      <c r="AX28" s="160"/>
      <c r="AY28" s="163"/>
    </row>
    <row r="29" ht="24.75" customHeight="1"/>
    <row r="30" ht="24.75" customHeight="1"/>
    <row r="31" ht="24.75" customHeight="1"/>
    <row r="32" ht="24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4.75" customHeight="1"/>
    <row r="58" ht="24.75" customHeight="1"/>
    <row r="59" ht="24.75" customHeight="1"/>
    <row r="60" ht="24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spans="2:51" ht="24.75" customHeight="1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2"/>
      <c r="AH85" s="32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</row>
    <row r="86" spans="2:51" ht="24.75" customHeight="1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</row>
    <row r="87" spans="2:51" ht="24.7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4"/>
      <c r="AJ87" s="36"/>
      <c r="AK87" s="36"/>
      <c r="AL87" s="36"/>
      <c r="AM87" s="37"/>
      <c r="AN87" s="36"/>
      <c r="AO87" s="36"/>
      <c r="AP87" s="36"/>
      <c r="AQ87" s="37"/>
      <c r="AR87" s="36"/>
      <c r="AS87" s="36"/>
      <c r="AT87" s="36"/>
      <c r="AU87" s="37"/>
      <c r="AV87" s="36"/>
      <c r="AW87" s="36"/>
      <c r="AX87" s="36"/>
      <c r="AY87" s="38"/>
    </row>
    <row r="88" spans="2:51" ht="24.75" customHeight="1"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4"/>
      <c r="AJ88" s="36"/>
      <c r="AK88" s="36"/>
      <c r="AL88" s="36"/>
      <c r="AM88" s="37"/>
      <c r="AN88" s="36"/>
      <c r="AO88" s="36"/>
      <c r="AP88" s="36"/>
      <c r="AQ88" s="37"/>
      <c r="AR88" s="36"/>
      <c r="AS88" s="36"/>
      <c r="AT88" s="36"/>
      <c r="AU88" s="37"/>
      <c r="AV88" s="36"/>
      <c r="AW88" s="36"/>
      <c r="AX88" s="36"/>
      <c r="AY88" s="38"/>
    </row>
    <row r="89" spans="2:51" ht="21.75" customHeight="1">
      <c r="B89" s="35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40"/>
      <c r="AJ89" s="41"/>
      <c r="AK89" s="41"/>
      <c r="AL89" s="42"/>
      <c r="AM89" s="41"/>
      <c r="AN89" s="41"/>
      <c r="AO89" s="41"/>
      <c r="AP89" s="42"/>
      <c r="AQ89" s="41"/>
      <c r="AR89" s="41"/>
      <c r="AS89" s="41"/>
      <c r="AT89" s="42"/>
      <c r="AU89" s="41"/>
      <c r="AV89" s="42"/>
      <c r="AW89" s="42"/>
      <c r="AX89" s="42"/>
      <c r="AY89" s="43"/>
    </row>
    <row r="90" spans="2:51" ht="21.75" customHeight="1">
      <c r="B90" s="35"/>
      <c r="C90" s="40"/>
      <c r="D90" s="41"/>
      <c r="E90" s="40"/>
      <c r="F90" s="41"/>
      <c r="G90" s="40"/>
      <c r="H90" s="40"/>
      <c r="I90" s="41"/>
      <c r="J90" s="40"/>
      <c r="K90" s="41"/>
      <c r="L90" s="40"/>
      <c r="M90" s="40"/>
      <c r="N90" s="41"/>
      <c r="O90" s="40"/>
      <c r="P90" s="41"/>
      <c r="Q90" s="40"/>
      <c r="R90" s="40"/>
      <c r="S90" s="41"/>
      <c r="T90" s="40"/>
      <c r="U90" s="41"/>
      <c r="V90" s="40"/>
      <c r="W90" s="40"/>
      <c r="X90" s="41"/>
      <c r="Y90" s="40"/>
      <c r="Z90" s="41"/>
      <c r="AA90" s="40"/>
      <c r="AB90" s="40"/>
      <c r="AC90" s="41"/>
      <c r="AD90" s="40"/>
      <c r="AE90" s="41"/>
      <c r="AF90" s="40"/>
      <c r="AG90" s="40"/>
      <c r="AH90" s="40"/>
      <c r="AI90" s="40"/>
      <c r="AJ90" s="41"/>
      <c r="AK90" s="41"/>
      <c r="AL90" s="42"/>
      <c r="AM90" s="41"/>
      <c r="AN90" s="41"/>
      <c r="AO90" s="41"/>
      <c r="AP90" s="42"/>
      <c r="AQ90" s="41"/>
      <c r="AR90" s="41"/>
      <c r="AS90" s="41"/>
      <c r="AT90" s="42"/>
      <c r="AU90" s="41"/>
      <c r="AV90" s="41"/>
      <c r="AW90" s="41"/>
      <c r="AX90" s="41"/>
      <c r="AY90" s="43"/>
    </row>
    <row r="91" spans="2:51" ht="21.75" customHeight="1">
      <c r="B91" s="35"/>
      <c r="C91" s="40"/>
      <c r="D91" s="41"/>
      <c r="E91" s="40"/>
      <c r="F91" s="41"/>
      <c r="G91" s="40"/>
      <c r="H91" s="40"/>
      <c r="I91" s="41"/>
      <c r="J91" s="40"/>
      <c r="K91" s="41"/>
      <c r="L91" s="40"/>
      <c r="M91" s="40"/>
      <c r="N91" s="41"/>
      <c r="O91" s="40"/>
      <c r="P91" s="41"/>
      <c r="Q91" s="40"/>
      <c r="R91" s="40"/>
      <c r="S91" s="41"/>
      <c r="T91" s="40"/>
      <c r="U91" s="41"/>
      <c r="V91" s="40"/>
      <c r="W91" s="40"/>
      <c r="X91" s="41"/>
      <c r="Y91" s="40"/>
      <c r="Z91" s="41"/>
      <c r="AA91" s="40"/>
      <c r="AB91" s="40"/>
      <c r="AC91" s="41"/>
      <c r="AD91" s="40"/>
      <c r="AE91" s="41"/>
      <c r="AF91" s="40"/>
      <c r="AG91" s="40"/>
      <c r="AH91" s="40"/>
      <c r="AI91" s="40"/>
      <c r="AJ91" s="41"/>
      <c r="AK91" s="41"/>
      <c r="AL91" s="42"/>
      <c r="AM91" s="41"/>
      <c r="AN91" s="41"/>
      <c r="AO91" s="41"/>
      <c r="AP91" s="42"/>
      <c r="AQ91" s="41"/>
      <c r="AR91" s="41"/>
      <c r="AS91" s="41"/>
      <c r="AT91" s="42"/>
      <c r="AU91" s="41"/>
      <c r="AV91" s="41"/>
      <c r="AW91" s="41"/>
      <c r="AX91" s="41"/>
      <c r="AY91" s="43"/>
    </row>
    <row r="92" spans="2:51" ht="21.75" customHeight="1">
      <c r="B92" s="35"/>
      <c r="C92" s="40"/>
      <c r="D92" s="41"/>
      <c r="E92" s="40"/>
      <c r="F92" s="41"/>
      <c r="G92" s="40"/>
      <c r="H92" s="40"/>
      <c r="I92" s="41"/>
      <c r="J92" s="40"/>
      <c r="K92" s="41"/>
      <c r="L92" s="40"/>
      <c r="M92" s="40"/>
      <c r="N92" s="41"/>
      <c r="O92" s="40"/>
      <c r="P92" s="41"/>
      <c r="Q92" s="40"/>
      <c r="R92" s="40"/>
      <c r="S92" s="41"/>
      <c r="T92" s="40"/>
      <c r="U92" s="41"/>
      <c r="V92" s="40"/>
      <c r="W92" s="40"/>
      <c r="X92" s="41"/>
      <c r="Y92" s="40"/>
      <c r="Z92" s="41"/>
      <c r="AA92" s="40"/>
      <c r="AB92" s="40"/>
      <c r="AC92" s="41"/>
      <c r="AD92" s="40"/>
      <c r="AE92" s="41"/>
      <c r="AF92" s="40"/>
      <c r="AG92" s="40"/>
      <c r="AH92" s="40"/>
      <c r="AI92" s="40"/>
      <c r="AJ92" s="41"/>
      <c r="AK92" s="41"/>
      <c r="AL92" s="42"/>
      <c r="AM92" s="41"/>
      <c r="AN92" s="41"/>
      <c r="AO92" s="41"/>
      <c r="AP92" s="42"/>
      <c r="AQ92" s="41"/>
      <c r="AR92" s="41"/>
      <c r="AS92" s="41"/>
      <c r="AT92" s="42"/>
      <c r="AU92" s="41"/>
      <c r="AV92" s="41"/>
      <c r="AW92" s="41"/>
      <c r="AX92" s="41"/>
      <c r="AY92" s="43"/>
    </row>
    <row r="93" spans="2:51" ht="21.75" customHeight="1">
      <c r="B93" s="35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40"/>
      <c r="AJ93" s="41"/>
      <c r="AK93" s="41"/>
      <c r="AL93" s="42"/>
      <c r="AM93" s="41"/>
      <c r="AN93" s="41"/>
      <c r="AO93" s="41"/>
      <c r="AP93" s="42"/>
      <c r="AQ93" s="41"/>
      <c r="AR93" s="41"/>
      <c r="AS93" s="41"/>
      <c r="AT93" s="42"/>
      <c r="AU93" s="41"/>
      <c r="AV93" s="42"/>
      <c r="AW93" s="42"/>
      <c r="AX93" s="42"/>
      <c r="AY93" s="43"/>
    </row>
    <row r="94" spans="2:51" ht="21.75" customHeight="1">
      <c r="B94" s="35"/>
      <c r="C94" s="40"/>
      <c r="D94" s="41"/>
      <c r="E94" s="40"/>
      <c r="F94" s="41"/>
      <c r="G94" s="40"/>
      <c r="H94" s="40"/>
      <c r="I94" s="41"/>
      <c r="J94" s="40"/>
      <c r="K94" s="41"/>
      <c r="L94" s="40"/>
      <c r="M94" s="40"/>
      <c r="N94" s="41"/>
      <c r="O94" s="40"/>
      <c r="P94" s="41"/>
      <c r="Q94" s="40"/>
      <c r="R94" s="40"/>
      <c r="S94" s="41"/>
      <c r="T94" s="40"/>
      <c r="U94" s="41"/>
      <c r="V94" s="40"/>
      <c r="W94" s="40"/>
      <c r="X94" s="41"/>
      <c r="Y94" s="40"/>
      <c r="Z94" s="41"/>
      <c r="AA94" s="40"/>
      <c r="AB94" s="40"/>
      <c r="AC94" s="41"/>
      <c r="AD94" s="40"/>
      <c r="AE94" s="41"/>
      <c r="AF94" s="40"/>
      <c r="AG94" s="40"/>
      <c r="AH94" s="40"/>
      <c r="AI94" s="40"/>
      <c r="AJ94" s="41"/>
      <c r="AK94" s="41"/>
      <c r="AL94" s="42"/>
      <c r="AM94" s="41"/>
      <c r="AN94" s="41"/>
      <c r="AO94" s="41"/>
      <c r="AP94" s="42"/>
      <c r="AQ94" s="41"/>
      <c r="AR94" s="41"/>
      <c r="AS94" s="41"/>
      <c r="AT94" s="42"/>
      <c r="AU94" s="41"/>
      <c r="AV94" s="41"/>
      <c r="AW94" s="41"/>
      <c r="AX94" s="41"/>
      <c r="AY94" s="43"/>
    </row>
    <row r="95" spans="2:51" ht="21.75" customHeight="1">
      <c r="B95" s="35"/>
      <c r="C95" s="40"/>
      <c r="D95" s="41"/>
      <c r="E95" s="40"/>
      <c r="F95" s="41"/>
      <c r="G95" s="40"/>
      <c r="H95" s="40"/>
      <c r="I95" s="41"/>
      <c r="J95" s="40"/>
      <c r="K95" s="41"/>
      <c r="L95" s="40"/>
      <c r="M95" s="40"/>
      <c r="N95" s="41"/>
      <c r="O95" s="40"/>
      <c r="P95" s="41"/>
      <c r="Q95" s="40"/>
      <c r="R95" s="40"/>
      <c r="S95" s="41"/>
      <c r="T95" s="40"/>
      <c r="U95" s="41"/>
      <c r="V95" s="40"/>
      <c r="W95" s="40"/>
      <c r="X95" s="41"/>
      <c r="Y95" s="40"/>
      <c r="Z95" s="41"/>
      <c r="AA95" s="40"/>
      <c r="AB95" s="40"/>
      <c r="AC95" s="41"/>
      <c r="AD95" s="40"/>
      <c r="AE95" s="41"/>
      <c r="AF95" s="40"/>
      <c r="AG95" s="40"/>
      <c r="AH95" s="40"/>
      <c r="AI95" s="40"/>
      <c r="AJ95" s="41"/>
      <c r="AK95" s="41"/>
      <c r="AL95" s="42"/>
      <c r="AM95" s="41"/>
      <c r="AN95" s="41"/>
      <c r="AO95" s="41"/>
      <c r="AP95" s="42"/>
      <c r="AQ95" s="41"/>
      <c r="AR95" s="41"/>
      <c r="AS95" s="41"/>
      <c r="AT95" s="42"/>
      <c r="AU95" s="41"/>
      <c r="AV95" s="41"/>
      <c r="AW95" s="41"/>
      <c r="AX95" s="41"/>
      <c r="AY95" s="43"/>
    </row>
    <row r="96" spans="2:51" ht="21.75" customHeight="1">
      <c r="B96" s="35"/>
      <c r="C96" s="40"/>
      <c r="D96" s="41"/>
      <c r="E96" s="40"/>
      <c r="F96" s="41"/>
      <c r="G96" s="40"/>
      <c r="H96" s="40"/>
      <c r="I96" s="41"/>
      <c r="J96" s="40"/>
      <c r="K96" s="41"/>
      <c r="L96" s="40"/>
      <c r="M96" s="40"/>
      <c r="N96" s="41"/>
      <c r="O96" s="40"/>
      <c r="P96" s="41"/>
      <c r="Q96" s="40"/>
      <c r="R96" s="40"/>
      <c r="S96" s="41"/>
      <c r="T96" s="40"/>
      <c r="U96" s="41"/>
      <c r="V96" s="40"/>
      <c r="W96" s="40"/>
      <c r="X96" s="41"/>
      <c r="Y96" s="40"/>
      <c r="Z96" s="41"/>
      <c r="AA96" s="40"/>
      <c r="AB96" s="40"/>
      <c r="AC96" s="41"/>
      <c r="AD96" s="40"/>
      <c r="AE96" s="41"/>
      <c r="AF96" s="40"/>
      <c r="AG96" s="40"/>
      <c r="AH96" s="40"/>
      <c r="AI96" s="40"/>
      <c r="AJ96" s="41"/>
      <c r="AK96" s="41"/>
      <c r="AL96" s="42"/>
      <c r="AM96" s="41"/>
      <c r="AN96" s="41"/>
      <c r="AO96" s="41"/>
      <c r="AP96" s="42"/>
      <c r="AQ96" s="41"/>
      <c r="AR96" s="41"/>
      <c r="AS96" s="41"/>
      <c r="AT96" s="42"/>
      <c r="AU96" s="41"/>
      <c r="AV96" s="41"/>
      <c r="AW96" s="41"/>
      <c r="AX96" s="41"/>
      <c r="AY96" s="43"/>
    </row>
    <row r="97" spans="2:51" ht="21.75" customHeight="1">
      <c r="B97" s="35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40"/>
      <c r="AJ97" s="41"/>
      <c r="AK97" s="41"/>
      <c r="AL97" s="42"/>
      <c r="AM97" s="41"/>
      <c r="AN97" s="41"/>
      <c r="AO97" s="41"/>
      <c r="AP97" s="42"/>
      <c r="AQ97" s="41"/>
      <c r="AR97" s="41"/>
      <c r="AS97" s="41"/>
      <c r="AT97" s="42"/>
      <c r="AU97" s="41"/>
      <c r="AV97" s="42"/>
      <c r="AW97" s="42"/>
      <c r="AX97" s="42"/>
      <c r="AY97" s="43"/>
    </row>
    <row r="98" spans="2:51" ht="21.75" customHeight="1">
      <c r="B98" s="35"/>
      <c r="C98" s="40"/>
      <c r="D98" s="41"/>
      <c r="E98" s="40"/>
      <c r="F98" s="41"/>
      <c r="G98" s="40"/>
      <c r="H98" s="40"/>
      <c r="I98" s="41"/>
      <c r="J98" s="40"/>
      <c r="K98" s="41"/>
      <c r="L98" s="40"/>
      <c r="M98" s="40"/>
      <c r="N98" s="41"/>
      <c r="O98" s="40"/>
      <c r="P98" s="41"/>
      <c r="Q98" s="40"/>
      <c r="R98" s="40"/>
      <c r="S98" s="41"/>
      <c r="T98" s="40"/>
      <c r="U98" s="41"/>
      <c r="V98" s="40"/>
      <c r="W98" s="40"/>
      <c r="X98" s="41"/>
      <c r="Y98" s="40"/>
      <c r="Z98" s="41"/>
      <c r="AA98" s="40"/>
      <c r="AB98" s="40"/>
      <c r="AC98" s="41"/>
      <c r="AD98" s="40"/>
      <c r="AE98" s="41"/>
      <c r="AF98" s="40"/>
      <c r="AG98" s="40"/>
      <c r="AH98" s="40"/>
      <c r="AI98" s="40"/>
      <c r="AJ98" s="41"/>
      <c r="AK98" s="41"/>
      <c r="AL98" s="42"/>
      <c r="AM98" s="41"/>
      <c r="AN98" s="41"/>
      <c r="AO98" s="41"/>
      <c r="AP98" s="42"/>
      <c r="AQ98" s="41"/>
      <c r="AR98" s="41"/>
      <c r="AS98" s="41"/>
      <c r="AT98" s="42"/>
      <c r="AU98" s="41"/>
      <c r="AV98" s="41"/>
      <c r="AW98" s="41"/>
      <c r="AX98" s="41"/>
      <c r="AY98" s="43"/>
    </row>
    <row r="99" spans="2:51" ht="21.75" customHeight="1">
      <c r="B99" s="35"/>
      <c r="C99" s="40"/>
      <c r="D99" s="41"/>
      <c r="E99" s="40"/>
      <c r="F99" s="41"/>
      <c r="G99" s="40"/>
      <c r="H99" s="40"/>
      <c r="I99" s="41"/>
      <c r="J99" s="40"/>
      <c r="K99" s="41"/>
      <c r="L99" s="40"/>
      <c r="M99" s="40"/>
      <c r="N99" s="41"/>
      <c r="O99" s="40"/>
      <c r="P99" s="41"/>
      <c r="Q99" s="40"/>
      <c r="R99" s="40"/>
      <c r="S99" s="41"/>
      <c r="T99" s="40"/>
      <c r="U99" s="41"/>
      <c r="V99" s="40"/>
      <c r="W99" s="40"/>
      <c r="X99" s="41"/>
      <c r="Y99" s="40"/>
      <c r="Z99" s="41"/>
      <c r="AA99" s="40"/>
      <c r="AB99" s="40"/>
      <c r="AC99" s="41"/>
      <c r="AD99" s="40"/>
      <c r="AE99" s="41"/>
      <c r="AF99" s="40"/>
      <c r="AG99" s="40"/>
      <c r="AH99" s="40"/>
      <c r="AI99" s="40"/>
      <c r="AJ99" s="41"/>
      <c r="AK99" s="41"/>
      <c r="AL99" s="42"/>
      <c r="AM99" s="41"/>
      <c r="AN99" s="41"/>
      <c r="AO99" s="41"/>
      <c r="AP99" s="42"/>
      <c r="AQ99" s="41"/>
      <c r="AR99" s="41"/>
      <c r="AS99" s="41"/>
      <c r="AT99" s="42"/>
      <c r="AU99" s="41"/>
      <c r="AV99" s="41"/>
      <c r="AW99" s="41"/>
      <c r="AX99" s="41"/>
      <c r="AY99" s="43"/>
    </row>
    <row r="100" spans="2:51" ht="21.75" customHeight="1">
      <c r="B100" s="35"/>
      <c r="C100" s="40"/>
      <c r="D100" s="41"/>
      <c r="E100" s="40"/>
      <c r="F100" s="41"/>
      <c r="G100" s="40"/>
      <c r="H100" s="40"/>
      <c r="I100" s="41"/>
      <c r="J100" s="40"/>
      <c r="K100" s="41"/>
      <c r="L100" s="40"/>
      <c r="M100" s="40"/>
      <c r="N100" s="41"/>
      <c r="O100" s="40"/>
      <c r="P100" s="41"/>
      <c r="Q100" s="40"/>
      <c r="R100" s="40"/>
      <c r="S100" s="41"/>
      <c r="T100" s="40"/>
      <c r="U100" s="41"/>
      <c r="V100" s="40"/>
      <c r="W100" s="40"/>
      <c r="X100" s="41"/>
      <c r="Y100" s="40"/>
      <c r="Z100" s="41"/>
      <c r="AA100" s="40"/>
      <c r="AB100" s="40"/>
      <c r="AC100" s="41"/>
      <c r="AD100" s="40"/>
      <c r="AE100" s="41"/>
      <c r="AF100" s="40"/>
      <c r="AG100" s="40"/>
      <c r="AH100" s="40"/>
      <c r="AI100" s="40"/>
      <c r="AJ100" s="41"/>
      <c r="AK100" s="41"/>
      <c r="AL100" s="42"/>
      <c r="AM100" s="41"/>
      <c r="AN100" s="41"/>
      <c r="AO100" s="41"/>
      <c r="AP100" s="42"/>
      <c r="AQ100" s="41"/>
      <c r="AR100" s="41"/>
      <c r="AS100" s="41"/>
      <c r="AT100" s="42"/>
      <c r="AU100" s="41"/>
      <c r="AV100" s="41"/>
      <c r="AW100" s="41"/>
      <c r="AX100" s="41"/>
      <c r="AY100" s="43"/>
    </row>
    <row r="101" spans="2:51" ht="21.75" customHeight="1">
      <c r="B101" s="35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40"/>
      <c r="AJ101" s="41"/>
      <c r="AK101" s="41"/>
      <c r="AL101" s="42"/>
      <c r="AM101" s="41"/>
      <c r="AN101" s="41"/>
      <c r="AO101" s="41"/>
      <c r="AP101" s="42"/>
      <c r="AQ101" s="41"/>
      <c r="AR101" s="41"/>
      <c r="AS101" s="41"/>
      <c r="AT101" s="42"/>
      <c r="AU101" s="41"/>
      <c r="AV101" s="42"/>
      <c r="AW101" s="42"/>
      <c r="AX101" s="42"/>
      <c r="AY101" s="43"/>
    </row>
    <row r="102" spans="2:51" ht="21.75" customHeight="1">
      <c r="B102" s="35"/>
      <c r="C102" s="40"/>
      <c r="D102" s="41"/>
      <c r="E102" s="40"/>
      <c r="F102" s="41"/>
      <c r="G102" s="40"/>
      <c r="H102" s="40"/>
      <c r="I102" s="41"/>
      <c r="J102" s="40"/>
      <c r="K102" s="41"/>
      <c r="L102" s="40"/>
      <c r="M102" s="40"/>
      <c r="N102" s="41"/>
      <c r="O102" s="40"/>
      <c r="P102" s="41"/>
      <c r="Q102" s="40"/>
      <c r="R102" s="40"/>
      <c r="S102" s="41"/>
      <c r="T102" s="40"/>
      <c r="U102" s="41"/>
      <c r="V102" s="40"/>
      <c r="W102" s="40"/>
      <c r="X102" s="41"/>
      <c r="Y102" s="40"/>
      <c r="Z102" s="41"/>
      <c r="AA102" s="40"/>
      <c r="AB102" s="40"/>
      <c r="AC102" s="41"/>
      <c r="AD102" s="40"/>
      <c r="AE102" s="41"/>
      <c r="AF102" s="40"/>
      <c r="AG102" s="40"/>
      <c r="AH102" s="40"/>
      <c r="AI102" s="40"/>
      <c r="AJ102" s="41"/>
      <c r="AK102" s="41"/>
      <c r="AL102" s="42"/>
      <c r="AM102" s="41"/>
      <c r="AN102" s="41"/>
      <c r="AO102" s="41"/>
      <c r="AP102" s="42"/>
      <c r="AQ102" s="41"/>
      <c r="AR102" s="41"/>
      <c r="AS102" s="41"/>
      <c r="AT102" s="42"/>
      <c r="AU102" s="41"/>
      <c r="AV102" s="41"/>
      <c r="AW102" s="41"/>
      <c r="AX102" s="41"/>
      <c r="AY102" s="43"/>
    </row>
    <row r="103" spans="2:51" ht="21.75" customHeight="1">
      <c r="B103" s="35"/>
      <c r="C103" s="40"/>
      <c r="D103" s="41"/>
      <c r="E103" s="40"/>
      <c r="F103" s="41"/>
      <c r="G103" s="40"/>
      <c r="H103" s="40"/>
      <c r="I103" s="41"/>
      <c r="J103" s="40"/>
      <c r="K103" s="41"/>
      <c r="L103" s="40"/>
      <c r="M103" s="40"/>
      <c r="N103" s="41"/>
      <c r="O103" s="40"/>
      <c r="P103" s="41"/>
      <c r="Q103" s="40"/>
      <c r="R103" s="40"/>
      <c r="S103" s="41"/>
      <c r="T103" s="40"/>
      <c r="U103" s="41"/>
      <c r="V103" s="40"/>
      <c r="W103" s="40"/>
      <c r="X103" s="41"/>
      <c r="Y103" s="40"/>
      <c r="Z103" s="41"/>
      <c r="AA103" s="40"/>
      <c r="AB103" s="40"/>
      <c r="AC103" s="41"/>
      <c r="AD103" s="40"/>
      <c r="AE103" s="41"/>
      <c r="AF103" s="40"/>
      <c r="AG103" s="40"/>
      <c r="AH103" s="40"/>
      <c r="AI103" s="40"/>
      <c r="AJ103" s="41"/>
      <c r="AK103" s="41"/>
      <c r="AL103" s="42"/>
      <c r="AM103" s="41"/>
      <c r="AN103" s="41"/>
      <c r="AO103" s="41"/>
      <c r="AP103" s="42"/>
      <c r="AQ103" s="41"/>
      <c r="AR103" s="41"/>
      <c r="AS103" s="41"/>
      <c r="AT103" s="42"/>
      <c r="AU103" s="41"/>
      <c r="AV103" s="41"/>
      <c r="AW103" s="41"/>
      <c r="AX103" s="41"/>
      <c r="AY103" s="43"/>
    </row>
    <row r="104" spans="2:51" ht="21.75" customHeight="1">
      <c r="B104" s="35"/>
      <c r="C104" s="40"/>
      <c r="D104" s="41"/>
      <c r="E104" s="40"/>
      <c r="F104" s="41"/>
      <c r="G104" s="40"/>
      <c r="H104" s="40"/>
      <c r="I104" s="41"/>
      <c r="J104" s="40"/>
      <c r="K104" s="41"/>
      <c r="L104" s="40"/>
      <c r="M104" s="40"/>
      <c r="N104" s="41"/>
      <c r="O104" s="40"/>
      <c r="P104" s="41"/>
      <c r="Q104" s="40"/>
      <c r="R104" s="40"/>
      <c r="S104" s="41"/>
      <c r="T104" s="40"/>
      <c r="U104" s="41"/>
      <c r="V104" s="40"/>
      <c r="W104" s="40"/>
      <c r="X104" s="41"/>
      <c r="Y104" s="40"/>
      <c r="Z104" s="41"/>
      <c r="AA104" s="40"/>
      <c r="AB104" s="40"/>
      <c r="AC104" s="41"/>
      <c r="AD104" s="40"/>
      <c r="AE104" s="41"/>
      <c r="AF104" s="40"/>
      <c r="AG104" s="40"/>
      <c r="AH104" s="40"/>
      <c r="AI104" s="40"/>
      <c r="AJ104" s="41"/>
      <c r="AK104" s="41"/>
      <c r="AL104" s="42"/>
      <c r="AM104" s="41"/>
      <c r="AN104" s="41"/>
      <c r="AO104" s="41"/>
      <c r="AP104" s="42"/>
      <c r="AQ104" s="41"/>
      <c r="AR104" s="41"/>
      <c r="AS104" s="41"/>
      <c r="AT104" s="42"/>
      <c r="AU104" s="41"/>
      <c r="AV104" s="41"/>
      <c r="AW104" s="41"/>
      <c r="AX104" s="41"/>
      <c r="AY104" s="43"/>
    </row>
    <row r="105" spans="2:51" ht="21.75" customHeight="1">
      <c r="B105" s="35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40"/>
      <c r="AJ105" s="41"/>
      <c r="AK105" s="41"/>
      <c r="AL105" s="42"/>
      <c r="AM105" s="41"/>
      <c r="AN105" s="41"/>
      <c r="AO105" s="41"/>
      <c r="AP105" s="42"/>
      <c r="AQ105" s="41"/>
      <c r="AR105" s="41"/>
      <c r="AS105" s="41"/>
      <c r="AT105" s="42"/>
      <c r="AU105" s="41"/>
      <c r="AV105" s="42"/>
      <c r="AW105" s="42"/>
      <c r="AX105" s="42"/>
      <c r="AY105" s="43"/>
    </row>
    <row r="106" spans="2:51" ht="21.75" customHeight="1">
      <c r="B106" s="35"/>
      <c r="C106" s="40"/>
      <c r="D106" s="41"/>
      <c r="E106" s="40"/>
      <c r="F106" s="41"/>
      <c r="G106" s="40"/>
      <c r="H106" s="40"/>
      <c r="I106" s="41"/>
      <c r="J106" s="40"/>
      <c r="K106" s="41"/>
      <c r="L106" s="40"/>
      <c r="M106" s="40"/>
      <c r="N106" s="41"/>
      <c r="O106" s="40"/>
      <c r="P106" s="41"/>
      <c r="Q106" s="40"/>
      <c r="R106" s="40"/>
      <c r="S106" s="41"/>
      <c r="T106" s="40"/>
      <c r="U106" s="41"/>
      <c r="V106" s="40"/>
      <c r="W106" s="40"/>
      <c r="X106" s="41"/>
      <c r="Y106" s="40"/>
      <c r="Z106" s="41"/>
      <c r="AA106" s="40"/>
      <c r="AB106" s="40"/>
      <c r="AC106" s="41"/>
      <c r="AD106" s="40"/>
      <c r="AE106" s="41"/>
      <c r="AF106" s="40"/>
      <c r="AG106" s="40"/>
      <c r="AH106" s="40"/>
      <c r="AI106" s="40"/>
      <c r="AJ106" s="41"/>
      <c r="AK106" s="41"/>
      <c r="AL106" s="42"/>
      <c r="AM106" s="41"/>
      <c r="AN106" s="41"/>
      <c r="AO106" s="41"/>
      <c r="AP106" s="42"/>
      <c r="AQ106" s="41"/>
      <c r="AR106" s="41"/>
      <c r="AS106" s="41"/>
      <c r="AT106" s="42"/>
      <c r="AU106" s="41"/>
      <c r="AV106" s="41"/>
      <c r="AW106" s="41"/>
      <c r="AX106" s="41"/>
      <c r="AY106" s="43"/>
    </row>
    <row r="107" spans="2:51" ht="21.75" customHeight="1">
      <c r="B107" s="35"/>
      <c r="C107" s="40"/>
      <c r="D107" s="41"/>
      <c r="E107" s="40"/>
      <c r="F107" s="41"/>
      <c r="G107" s="40"/>
      <c r="H107" s="40"/>
      <c r="I107" s="41"/>
      <c r="J107" s="40"/>
      <c r="K107" s="41"/>
      <c r="L107" s="40"/>
      <c r="M107" s="40"/>
      <c r="N107" s="41"/>
      <c r="O107" s="40"/>
      <c r="P107" s="41"/>
      <c r="Q107" s="40"/>
      <c r="R107" s="40"/>
      <c r="S107" s="41"/>
      <c r="T107" s="40"/>
      <c r="U107" s="41"/>
      <c r="V107" s="40"/>
      <c r="W107" s="40"/>
      <c r="X107" s="41"/>
      <c r="Y107" s="40"/>
      <c r="Z107" s="41"/>
      <c r="AA107" s="40"/>
      <c r="AB107" s="40"/>
      <c r="AC107" s="41"/>
      <c r="AD107" s="40"/>
      <c r="AE107" s="41"/>
      <c r="AF107" s="40"/>
      <c r="AG107" s="40"/>
      <c r="AH107" s="40"/>
      <c r="AI107" s="40"/>
      <c r="AJ107" s="41"/>
      <c r="AK107" s="41"/>
      <c r="AL107" s="42"/>
      <c r="AM107" s="41"/>
      <c r="AN107" s="41"/>
      <c r="AO107" s="41"/>
      <c r="AP107" s="42"/>
      <c r="AQ107" s="41"/>
      <c r="AR107" s="41"/>
      <c r="AS107" s="41"/>
      <c r="AT107" s="42"/>
      <c r="AU107" s="41"/>
      <c r="AV107" s="41"/>
      <c r="AW107" s="41"/>
      <c r="AX107" s="41"/>
      <c r="AY107" s="43"/>
    </row>
    <row r="108" spans="2:51" ht="21.75" customHeight="1">
      <c r="B108" s="35"/>
      <c r="C108" s="40"/>
      <c r="D108" s="41"/>
      <c r="E108" s="40"/>
      <c r="F108" s="41"/>
      <c r="G108" s="40"/>
      <c r="H108" s="40"/>
      <c r="I108" s="41"/>
      <c r="J108" s="40"/>
      <c r="K108" s="41"/>
      <c r="L108" s="40"/>
      <c r="M108" s="40"/>
      <c r="N108" s="41"/>
      <c r="O108" s="40"/>
      <c r="P108" s="41"/>
      <c r="Q108" s="40"/>
      <c r="R108" s="40"/>
      <c r="S108" s="41"/>
      <c r="T108" s="40"/>
      <c r="U108" s="41"/>
      <c r="V108" s="40"/>
      <c r="W108" s="40"/>
      <c r="X108" s="41"/>
      <c r="Y108" s="40"/>
      <c r="Z108" s="41"/>
      <c r="AA108" s="40"/>
      <c r="AB108" s="40"/>
      <c r="AC108" s="41"/>
      <c r="AD108" s="40"/>
      <c r="AE108" s="41"/>
      <c r="AF108" s="40"/>
      <c r="AG108" s="40"/>
      <c r="AH108" s="40"/>
      <c r="AI108" s="40"/>
      <c r="AJ108" s="41"/>
      <c r="AK108" s="41"/>
      <c r="AL108" s="42"/>
      <c r="AM108" s="41"/>
      <c r="AN108" s="41"/>
      <c r="AO108" s="41"/>
      <c r="AP108" s="42"/>
      <c r="AQ108" s="41"/>
      <c r="AR108" s="41"/>
      <c r="AS108" s="41"/>
      <c r="AT108" s="42"/>
      <c r="AU108" s="41"/>
      <c r="AV108" s="41"/>
      <c r="AW108" s="41"/>
      <c r="AX108" s="41"/>
      <c r="AY108" s="43"/>
    </row>
    <row r="109" spans="2:51" ht="21.75" customHeight="1">
      <c r="B109" s="35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40"/>
      <c r="AJ109" s="41"/>
      <c r="AK109" s="41"/>
      <c r="AL109" s="42"/>
      <c r="AM109" s="41"/>
      <c r="AN109" s="41"/>
      <c r="AO109" s="41"/>
      <c r="AP109" s="42"/>
      <c r="AQ109" s="41"/>
      <c r="AR109" s="41"/>
      <c r="AS109" s="41"/>
      <c r="AT109" s="42"/>
      <c r="AU109" s="41"/>
      <c r="AV109" s="42"/>
      <c r="AW109" s="42"/>
      <c r="AX109" s="42"/>
      <c r="AY109" s="43"/>
    </row>
    <row r="110" spans="2:51" ht="21.75" customHeight="1">
      <c r="B110" s="35"/>
      <c r="C110" s="40"/>
      <c r="D110" s="41"/>
      <c r="E110" s="40"/>
      <c r="F110" s="41"/>
      <c r="G110" s="40"/>
      <c r="H110" s="40"/>
      <c r="I110" s="41"/>
      <c r="J110" s="40"/>
      <c r="K110" s="41"/>
      <c r="L110" s="40"/>
      <c r="M110" s="40"/>
      <c r="N110" s="41"/>
      <c r="O110" s="40"/>
      <c r="P110" s="41"/>
      <c r="Q110" s="40"/>
      <c r="R110" s="40"/>
      <c r="S110" s="41"/>
      <c r="T110" s="40"/>
      <c r="U110" s="41"/>
      <c r="V110" s="40"/>
      <c r="W110" s="40"/>
      <c r="X110" s="41"/>
      <c r="Y110" s="40"/>
      <c r="Z110" s="41"/>
      <c r="AA110" s="40"/>
      <c r="AB110" s="40"/>
      <c r="AC110" s="41"/>
      <c r="AD110" s="40"/>
      <c r="AE110" s="41"/>
      <c r="AF110" s="40"/>
      <c r="AG110" s="40"/>
      <c r="AH110" s="40"/>
      <c r="AI110" s="40"/>
      <c r="AJ110" s="41"/>
      <c r="AK110" s="41"/>
      <c r="AL110" s="42"/>
      <c r="AM110" s="41"/>
      <c r="AN110" s="41"/>
      <c r="AO110" s="41"/>
      <c r="AP110" s="42"/>
      <c r="AQ110" s="41"/>
      <c r="AR110" s="41"/>
      <c r="AS110" s="41"/>
      <c r="AT110" s="42"/>
      <c r="AU110" s="41"/>
      <c r="AV110" s="41"/>
      <c r="AW110" s="41"/>
      <c r="AX110" s="41"/>
      <c r="AY110" s="43"/>
    </row>
    <row r="111" spans="2:51" ht="21.75" customHeight="1">
      <c r="B111" s="35"/>
      <c r="C111" s="40"/>
      <c r="D111" s="41"/>
      <c r="E111" s="40"/>
      <c r="F111" s="41"/>
      <c r="G111" s="40"/>
      <c r="H111" s="40"/>
      <c r="I111" s="41"/>
      <c r="J111" s="40"/>
      <c r="K111" s="41"/>
      <c r="L111" s="40"/>
      <c r="M111" s="40"/>
      <c r="N111" s="41"/>
      <c r="O111" s="40"/>
      <c r="P111" s="41"/>
      <c r="Q111" s="40"/>
      <c r="R111" s="40"/>
      <c r="S111" s="41"/>
      <c r="T111" s="40"/>
      <c r="U111" s="41"/>
      <c r="V111" s="40"/>
      <c r="W111" s="40"/>
      <c r="X111" s="41"/>
      <c r="Y111" s="40"/>
      <c r="Z111" s="41"/>
      <c r="AA111" s="40"/>
      <c r="AB111" s="40"/>
      <c r="AC111" s="41"/>
      <c r="AD111" s="40"/>
      <c r="AE111" s="41"/>
      <c r="AF111" s="40"/>
      <c r="AG111" s="40"/>
      <c r="AH111" s="40"/>
      <c r="AI111" s="40"/>
      <c r="AJ111" s="41"/>
      <c r="AK111" s="41"/>
      <c r="AL111" s="42"/>
      <c r="AM111" s="41"/>
      <c r="AN111" s="41"/>
      <c r="AO111" s="41"/>
      <c r="AP111" s="42"/>
      <c r="AQ111" s="41"/>
      <c r="AR111" s="41"/>
      <c r="AS111" s="41"/>
      <c r="AT111" s="42"/>
      <c r="AU111" s="41"/>
      <c r="AV111" s="41"/>
      <c r="AW111" s="41"/>
      <c r="AX111" s="41"/>
      <c r="AY111" s="43"/>
    </row>
    <row r="112" spans="2:51" ht="21.75" customHeight="1">
      <c r="B112" s="35"/>
      <c r="C112" s="40"/>
      <c r="D112" s="41"/>
      <c r="E112" s="40"/>
      <c r="F112" s="41"/>
      <c r="G112" s="40"/>
      <c r="H112" s="40"/>
      <c r="I112" s="41"/>
      <c r="J112" s="40"/>
      <c r="K112" s="41"/>
      <c r="L112" s="40"/>
      <c r="M112" s="40"/>
      <c r="N112" s="41"/>
      <c r="O112" s="40"/>
      <c r="P112" s="41"/>
      <c r="Q112" s="40"/>
      <c r="R112" s="40"/>
      <c r="S112" s="41"/>
      <c r="T112" s="40"/>
      <c r="U112" s="41"/>
      <c r="V112" s="40"/>
      <c r="W112" s="40"/>
      <c r="X112" s="41"/>
      <c r="Y112" s="40"/>
      <c r="Z112" s="41"/>
      <c r="AA112" s="40"/>
      <c r="AB112" s="40"/>
      <c r="AC112" s="41"/>
      <c r="AD112" s="40"/>
      <c r="AE112" s="41"/>
      <c r="AF112" s="40"/>
      <c r="AG112" s="40"/>
      <c r="AH112" s="40"/>
      <c r="AI112" s="40"/>
      <c r="AJ112" s="41"/>
      <c r="AK112" s="41"/>
      <c r="AL112" s="42"/>
      <c r="AM112" s="41"/>
      <c r="AN112" s="41"/>
      <c r="AO112" s="41"/>
      <c r="AP112" s="42"/>
      <c r="AQ112" s="41"/>
      <c r="AR112" s="41"/>
      <c r="AS112" s="41"/>
      <c r="AT112" s="42"/>
      <c r="AU112" s="41"/>
      <c r="AV112" s="41"/>
      <c r="AW112" s="41"/>
      <c r="AX112" s="41"/>
      <c r="AY112" s="43"/>
    </row>
    <row r="113" spans="2:51" ht="24.75" customHeight="1"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2"/>
      <c r="AH113" s="32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</row>
    <row r="114" spans="2:51" ht="24.75" customHeight="1"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</row>
    <row r="115" spans="2:51" ht="24.75" customHeight="1"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4"/>
      <c r="AJ115" s="36"/>
      <c r="AK115" s="36"/>
      <c r="AL115" s="36"/>
      <c r="AM115" s="37"/>
      <c r="AN115" s="36"/>
      <c r="AO115" s="36"/>
      <c r="AP115" s="36"/>
      <c r="AQ115" s="37"/>
      <c r="AR115" s="36"/>
      <c r="AS115" s="36"/>
      <c r="AT115" s="36"/>
      <c r="AU115" s="37"/>
      <c r="AV115" s="36"/>
      <c r="AW115" s="36"/>
      <c r="AX115" s="36"/>
      <c r="AY115" s="38"/>
    </row>
    <row r="116" spans="2:51" ht="24.75" customHeight="1"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4"/>
      <c r="AJ116" s="36"/>
      <c r="AK116" s="36"/>
      <c r="AL116" s="36"/>
      <c r="AM116" s="37"/>
      <c r="AN116" s="36"/>
      <c r="AO116" s="36"/>
      <c r="AP116" s="36"/>
      <c r="AQ116" s="37"/>
      <c r="AR116" s="36"/>
      <c r="AS116" s="36"/>
      <c r="AT116" s="36"/>
      <c r="AU116" s="37"/>
      <c r="AV116" s="36"/>
      <c r="AW116" s="36"/>
      <c r="AX116" s="36"/>
      <c r="AY116" s="38"/>
    </row>
    <row r="117" spans="2:51" ht="21.75" customHeight="1">
      <c r="B117" s="35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40"/>
      <c r="AJ117" s="41"/>
      <c r="AK117" s="41"/>
      <c r="AL117" s="42"/>
      <c r="AM117" s="41"/>
      <c r="AN117" s="41"/>
      <c r="AO117" s="41"/>
      <c r="AP117" s="42"/>
      <c r="AQ117" s="41"/>
      <c r="AR117" s="41"/>
      <c r="AS117" s="41"/>
      <c r="AT117" s="42"/>
      <c r="AU117" s="41"/>
      <c r="AV117" s="42"/>
      <c r="AW117" s="42"/>
      <c r="AX117" s="42"/>
      <c r="AY117" s="43"/>
    </row>
    <row r="118" spans="2:51" ht="21.75" customHeight="1">
      <c r="B118" s="35"/>
      <c r="C118" s="40"/>
      <c r="D118" s="41"/>
      <c r="E118" s="40"/>
      <c r="F118" s="41"/>
      <c r="G118" s="40"/>
      <c r="H118" s="40"/>
      <c r="I118" s="41"/>
      <c r="J118" s="40"/>
      <c r="K118" s="41"/>
      <c r="L118" s="40"/>
      <c r="M118" s="40"/>
      <c r="N118" s="41"/>
      <c r="O118" s="40"/>
      <c r="P118" s="41"/>
      <c r="Q118" s="40"/>
      <c r="R118" s="40"/>
      <c r="S118" s="41"/>
      <c r="T118" s="40"/>
      <c r="U118" s="41"/>
      <c r="V118" s="40"/>
      <c r="W118" s="40"/>
      <c r="X118" s="41"/>
      <c r="Y118" s="40"/>
      <c r="Z118" s="41"/>
      <c r="AA118" s="40"/>
      <c r="AB118" s="40"/>
      <c r="AC118" s="41"/>
      <c r="AD118" s="40"/>
      <c r="AE118" s="41"/>
      <c r="AF118" s="40"/>
      <c r="AG118" s="40"/>
      <c r="AH118" s="40"/>
      <c r="AI118" s="40"/>
      <c r="AJ118" s="41"/>
      <c r="AK118" s="41"/>
      <c r="AL118" s="42"/>
      <c r="AM118" s="41"/>
      <c r="AN118" s="41"/>
      <c r="AO118" s="41"/>
      <c r="AP118" s="42"/>
      <c r="AQ118" s="41"/>
      <c r="AR118" s="41"/>
      <c r="AS118" s="41"/>
      <c r="AT118" s="42"/>
      <c r="AU118" s="41"/>
      <c r="AV118" s="41"/>
      <c r="AW118" s="41"/>
      <c r="AX118" s="41"/>
      <c r="AY118" s="43"/>
    </row>
    <row r="119" spans="2:51" ht="21.75" customHeight="1">
      <c r="B119" s="35"/>
      <c r="C119" s="40"/>
      <c r="D119" s="41"/>
      <c r="E119" s="40"/>
      <c r="F119" s="41"/>
      <c r="G119" s="40"/>
      <c r="H119" s="40"/>
      <c r="I119" s="41"/>
      <c r="J119" s="40"/>
      <c r="K119" s="41"/>
      <c r="L119" s="40"/>
      <c r="M119" s="40"/>
      <c r="N119" s="41"/>
      <c r="O119" s="40"/>
      <c r="P119" s="41"/>
      <c r="Q119" s="40"/>
      <c r="R119" s="40"/>
      <c r="S119" s="41"/>
      <c r="T119" s="40"/>
      <c r="U119" s="41"/>
      <c r="V119" s="40"/>
      <c r="W119" s="40"/>
      <c r="X119" s="41"/>
      <c r="Y119" s="40"/>
      <c r="Z119" s="41"/>
      <c r="AA119" s="40"/>
      <c r="AB119" s="40"/>
      <c r="AC119" s="41"/>
      <c r="AD119" s="40"/>
      <c r="AE119" s="41"/>
      <c r="AF119" s="40"/>
      <c r="AG119" s="40"/>
      <c r="AH119" s="40"/>
      <c r="AI119" s="40"/>
      <c r="AJ119" s="41"/>
      <c r="AK119" s="41"/>
      <c r="AL119" s="42"/>
      <c r="AM119" s="41"/>
      <c r="AN119" s="41"/>
      <c r="AO119" s="41"/>
      <c r="AP119" s="42"/>
      <c r="AQ119" s="41"/>
      <c r="AR119" s="41"/>
      <c r="AS119" s="41"/>
      <c r="AT119" s="42"/>
      <c r="AU119" s="41"/>
      <c r="AV119" s="41"/>
      <c r="AW119" s="41"/>
      <c r="AX119" s="41"/>
      <c r="AY119" s="43"/>
    </row>
    <row r="120" spans="2:51" ht="21.75" customHeight="1">
      <c r="B120" s="35"/>
      <c r="C120" s="40"/>
      <c r="D120" s="41"/>
      <c r="E120" s="40"/>
      <c r="F120" s="41"/>
      <c r="G120" s="40"/>
      <c r="H120" s="40"/>
      <c r="I120" s="41"/>
      <c r="J120" s="40"/>
      <c r="K120" s="41"/>
      <c r="L120" s="40"/>
      <c r="M120" s="40"/>
      <c r="N120" s="41"/>
      <c r="O120" s="40"/>
      <c r="P120" s="41"/>
      <c r="Q120" s="40"/>
      <c r="R120" s="40"/>
      <c r="S120" s="41"/>
      <c r="T120" s="40"/>
      <c r="U120" s="41"/>
      <c r="V120" s="40"/>
      <c r="W120" s="40"/>
      <c r="X120" s="41"/>
      <c r="Y120" s="40"/>
      <c r="Z120" s="41"/>
      <c r="AA120" s="40"/>
      <c r="AB120" s="40"/>
      <c r="AC120" s="41"/>
      <c r="AD120" s="40"/>
      <c r="AE120" s="41"/>
      <c r="AF120" s="40"/>
      <c r="AG120" s="40"/>
      <c r="AH120" s="40"/>
      <c r="AI120" s="40"/>
      <c r="AJ120" s="41"/>
      <c r="AK120" s="41"/>
      <c r="AL120" s="42"/>
      <c r="AM120" s="41"/>
      <c r="AN120" s="41"/>
      <c r="AO120" s="41"/>
      <c r="AP120" s="42"/>
      <c r="AQ120" s="41"/>
      <c r="AR120" s="41"/>
      <c r="AS120" s="41"/>
      <c r="AT120" s="42"/>
      <c r="AU120" s="41"/>
      <c r="AV120" s="41"/>
      <c r="AW120" s="41"/>
      <c r="AX120" s="41"/>
      <c r="AY120" s="43"/>
    </row>
    <row r="121" spans="2:51" ht="21.75" customHeight="1">
      <c r="B121" s="35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40"/>
      <c r="AJ121" s="41"/>
      <c r="AK121" s="41"/>
      <c r="AL121" s="42"/>
      <c r="AM121" s="41"/>
      <c r="AN121" s="41"/>
      <c r="AO121" s="41"/>
      <c r="AP121" s="42"/>
      <c r="AQ121" s="41"/>
      <c r="AR121" s="41"/>
      <c r="AS121" s="41"/>
      <c r="AT121" s="42"/>
      <c r="AU121" s="41"/>
      <c r="AV121" s="42"/>
      <c r="AW121" s="42"/>
      <c r="AX121" s="42"/>
      <c r="AY121" s="43"/>
    </row>
    <row r="122" spans="2:51" ht="21.75" customHeight="1">
      <c r="B122" s="35"/>
      <c r="C122" s="40"/>
      <c r="D122" s="41"/>
      <c r="E122" s="40"/>
      <c r="F122" s="41"/>
      <c r="G122" s="40"/>
      <c r="H122" s="40"/>
      <c r="I122" s="41"/>
      <c r="J122" s="40"/>
      <c r="K122" s="41"/>
      <c r="L122" s="40"/>
      <c r="M122" s="40"/>
      <c r="N122" s="41"/>
      <c r="O122" s="40"/>
      <c r="P122" s="41"/>
      <c r="Q122" s="40"/>
      <c r="R122" s="40"/>
      <c r="S122" s="41"/>
      <c r="T122" s="40"/>
      <c r="U122" s="41"/>
      <c r="V122" s="40"/>
      <c r="W122" s="40"/>
      <c r="X122" s="41"/>
      <c r="Y122" s="40"/>
      <c r="Z122" s="41"/>
      <c r="AA122" s="40"/>
      <c r="AB122" s="40"/>
      <c r="AC122" s="41"/>
      <c r="AD122" s="40"/>
      <c r="AE122" s="41"/>
      <c r="AF122" s="40"/>
      <c r="AG122" s="40"/>
      <c r="AH122" s="40"/>
      <c r="AI122" s="40"/>
      <c r="AJ122" s="41"/>
      <c r="AK122" s="41"/>
      <c r="AL122" s="42"/>
      <c r="AM122" s="41"/>
      <c r="AN122" s="41"/>
      <c r="AO122" s="41"/>
      <c r="AP122" s="42"/>
      <c r="AQ122" s="41"/>
      <c r="AR122" s="41"/>
      <c r="AS122" s="41"/>
      <c r="AT122" s="42"/>
      <c r="AU122" s="41"/>
      <c r="AV122" s="41"/>
      <c r="AW122" s="41"/>
      <c r="AX122" s="41"/>
      <c r="AY122" s="43"/>
    </row>
    <row r="123" spans="2:51" ht="21.75" customHeight="1">
      <c r="B123" s="35"/>
      <c r="C123" s="40"/>
      <c r="D123" s="41"/>
      <c r="E123" s="40"/>
      <c r="F123" s="41"/>
      <c r="G123" s="40"/>
      <c r="H123" s="40"/>
      <c r="I123" s="41"/>
      <c r="J123" s="40"/>
      <c r="K123" s="41"/>
      <c r="L123" s="40"/>
      <c r="M123" s="40"/>
      <c r="N123" s="41"/>
      <c r="O123" s="40"/>
      <c r="P123" s="41"/>
      <c r="Q123" s="40"/>
      <c r="R123" s="40"/>
      <c r="S123" s="41"/>
      <c r="T123" s="40"/>
      <c r="U123" s="41"/>
      <c r="V123" s="40"/>
      <c r="W123" s="40"/>
      <c r="X123" s="41"/>
      <c r="Y123" s="40"/>
      <c r="Z123" s="41"/>
      <c r="AA123" s="40"/>
      <c r="AB123" s="40"/>
      <c r="AC123" s="41"/>
      <c r="AD123" s="40"/>
      <c r="AE123" s="41"/>
      <c r="AF123" s="40"/>
      <c r="AG123" s="40"/>
      <c r="AH123" s="40"/>
      <c r="AI123" s="40"/>
      <c r="AJ123" s="41"/>
      <c r="AK123" s="41"/>
      <c r="AL123" s="42"/>
      <c r="AM123" s="41"/>
      <c r="AN123" s="41"/>
      <c r="AO123" s="41"/>
      <c r="AP123" s="42"/>
      <c r="AQ123" s="41"/>
      <c r="AR123" s="41"/>
      <c r="AS123" s="41"/>
      <c r="AT123" s="42"/>
      <c r="AU123" s="41"/>
      <c r="AV123" s="41"/>
      <c r="AW123" s="41"/>
      <c r="AX123" s="41"/>
      <c r="AY123" s="43"/>
    </row>
    <row r="124" spans="2:51" ht="21.75" customHeight="1">
      <c r="B124" s="35"/>
      <c r="C124" s="40"/>
      <c r="D124" s="41"/>
      <c r="E124" s="40"/>
      <c r="F124" s="41"/>
      <c r="G124" s="40"/>
      <c r="H124" s="40"/>
      <c r="I124" s="41"/>
      <c r="J124" s="40"/>
      <c r="K124" s="41"/>
      <c r="L124" s="40"/>
      <c r="M124" s="40"/>
      <c r="N124" s="41"/>
      <c r="O124" s="40"/>
      <c r="P124" s="41"/>
      <c r="Q124" s="40"/>
      <c r="R124" s="40"/>
      <c r="S124" s="41"/>
      <c r="T124" s="40"/>
      <c r="U124" s="41"/>
      <c r="V124" s="40"/>
      <c r="W124" s="40"/>
      <c r="X124" s="41"/>
      <c r="Y124" s="40"/>
      <c r="Z124" s="41"/>
      <c r="AA124" s="40"/>
      <c r="AB124" s="40"/>
      <c r="AC124" s="41"/>
      <c r="AD124" s="40"/>
      <c r="AE124" s="41"/>
      <c r="AF124" s="40"/>
      <c r="AG124" s="40"/>
      <c r="AH124" s="40"/>
      <c r="AI124" s="40"/>
      <c r="AJ124" s="41"/>
      <c r="AK124" s="41"/>
      <c r="AL124" s="42"/>
      <c r="AM124" s="41"/>
      <c r="AN124" s="41"/>
      <c r="AO124" s="41"/>
      <c r="AP124" s="42"/>
      <c r="AQ124" s="41"/>
      <c r="AR124" s="41"/>
      <c r="AS124" s="41"/>
      <c r="AT124" s="42"/>
      <c r="AU124" s="41"/>
      <c r="AV124" s="41"/>
      <c r="AW124" s="41"/>
      <c r="AX124" s="41"/>
      <c r="AY124" s="43"/>
    </row>
    <row r="125" spans="2:51" ht="21.75" customHeight="1">
      <c r="B125" s="35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40"/>
      <c r="AJ125" s="41"/>
      <c r="AK125" s="41"/>
      <c r="AL125" s="42"/>
      <c r="AM125" s="41"/>
      <c r="AN125" s="41"/>
      <c r="AO125" s="41"/>
      <c r="AP125" s="42"/>
      <c r="AQ125" s="41"/>
      <c r="AR125" s="41"/>
      <c r="AS125" s="41"/>
      <c r="AT125" s="42"/>
      <c r="AU125" s="41"/>
      <c r="AV125" s="42"/>
      <c r="AW125" s="42"/>
      <c r="AX125" s="42"/>
      <c r="AY125" s="43"/>
    </row>
    <row r="126" spans="2:51" ht="21.75" customHeight="1">
      <c r="B126" s="35"/>
      <c r="C126" s="40"/>
      <c r="D126" s="41"/>
      <c r="E126" s="40"/>
      <c r="F126" s="41"/>
      <c r="G126" s="40"/>
      <c r="H126" s="40"/>
      <c r="I126" s="41"/>
      <c r="J126" s="40"/>
      <c r="K126" s="41"/>
      <c r="L126" s="40"/>
      <c r="M126" s="40"/>
      <c r="N126" s="41"/>
      <c r="O126" s="40"/>
      <c r="P126" s="41"/>
      <c r="Q126" s="40"/>
      <c r="R126" s="40"/>
      <c r="S126" s="41"/>
      <c r="T126" s="40"/>
      <c r="U126" s="41"/>
      <c r="V126" s="40"/>
      <c r="W126" s="40"/>
      <c r="X126" s="41"/>
      <c r="Y126" s="40"/>
      <c r="Z126" s="41"/>
      <c r="AA126" s="40"/>
      <c r="AB126" s="40"/>
      <c r="AC126" s="41"/>
      <c r="AD126" s="40"/>
      <c r="AE126" s="41"/>
      <c r="AF126" s="40"/>
      <c r="AG126" s="40"/>
      <c r="AH126" s="40"/>
      <c r="AI126" s="40"/>
      <c r="AJ126" s="41"/>
      <c r="AK126" s="41"/>
      <c r="AL126" s="42"/>
      <c r="AM126" s="41"/>
      <c r="AN126" s="41"/>
      <c r="AO126" s="41"/>
      <c r="AP126" s="42"/>
      <c r="AQ126" s="41"/>
      <c r="AR126" s="41"/>
      <c r="AS126" s="41"/>
      <c r="AT126" s="42"/>
      <c r="AU126" s="41"/>
      <c r="AV126" s="41"/>
      <c r="AW126" s="41"/>
      <c r="AX126" s="41"/>
      <c r="AY126" s="43"/>
    </row>
    <row r="127" spans="2:51" ht="21.75" customHeight="1">
      <c r="B127" s="35"/>
      <c r="C127" s="40"/>
      <c r="D127" s="41"/>
      <c r="E127" s="40"/>
      <c r="F127" s="41"/>
      <c r="G127" s="40"/>
      <c r="H127" s="40"/>
      <c r="I127" s="41"/>
      <c r="J127" s="40"/>
      <c r="K127" s="41"/>
      <c r="L127" s="40"/>
      <c r="M127" s="40"/>
      <c r="N127" s="41"/>
      <c r="O127" s="40"/>
      <c r="P127" s="41"/>
      <c r="Q127" s="40"/>
      <c r="R127" s="40"/>
      <c r="S127" s="41"/>
      <c r="T127" s="40"/>
      <c r="U127" s="41"/>
      <c r="V127" s="40"/>
      <c r="W127" s="40"/>
      <c r="X127" s="41"/>
      <c r="Y127" s="40"/>
      <c r="Z127" s="41"/>
      <c r="AA127" s="40"/>
      <c r="AB127" s="40"/>
      <c r="AC127" s="41"/>
      <c r="AD127" s="40"/>
      <c r="AE127" s="41"/>
      <c r="AF127" s="40"/>
      <c r="AG127" s="40"/>
      <c r="AH127" s="40"/>
      <c r="AI127" s="40"/>
      <c r="AJ127" s="41"/>
      <c r="AK127" s="41"/>
      <c r="AL127" s="42"/>
      <c r="AM127" s="41"/>
      <c r="AN127" s="41"/>
      <c r="AO127" s="41"/>
      <c r="AP127" s="42"/>
      <c r="AQ127" s="41"/>
      <c r="AR127" s="41"/>
      <c r="AS127" s="41"/>
      <c r="AT127" s="42"/>
      <c r="AU127" s="41"/>
      <c r="AV127" s="41"/>
      <c r="AW127" s="41"/>
      <c r="AX127" s="41"/>
      <c r="AY127" s="43"/>
    </row>
    <row r="128" spans="2:51" ht="21.75" customHeight="1">
      <c r="B128" s="35"/>
      <c r="C128" s="40"/>
      <c r="D128" s="41"/>
      <c r="E128" s="40"/>
      <c r="F128" s="41"/>
      <c r="G128" s="40"/>
      <c r="H128" s="40"/>
      <c r="I128" s="41"/>
      <c r="J128" s="40"/>
      <c r="K128" s="41"/>
      <c r="L128" s="40"/>
      <c r="M128" s="40"/>
      <c r="N128" s="41"/>
      <c r="O128" s="40"/>
      <c r="P128" s="41"/>
      <c r="Q128" s="40"/>
      <c r="R128" s="40"/>
      <c r="S128" s="41"/>
      <c r="T128" s="40"/>
      <c r="U128" s="41"/>
      <c r="V128" s="40"/>
      <c r="W128" s="40"/>
      <c r="X128" s="41"/>
      <c r="Y128" s="40"/>
      <c r="Z128" s="41"/>
      <c r="AA128" s="40"/>
      <c r="AB128" s="40"/>
      <c r="AC128" s="41"/>
      <c r="AD128" s="40"/>
      <c r="AE128" s="41"/>
      <c r="AF128" s="40"/>
      <c r="AG128" s="40"/>
      <c r="AH128" s="40"/>
      <c r="AI128" s="40"/>
      <c r="AJ128" s="41"/>
      <c r="AK128" s="41"/>
      <c r="AL128" s="42"/>
      <c r="AM128" s="41"/>
      <c r="AN128" s="41"/>
      <c r="AO128" s="41"/>
      <c r="AP128" s="42"/>
      <c r="AQ128" s="41"/>
      <c r="AR128" s="41"/>
      <c r="AS128" s="41"/>
      <c r="AT128" s="42"/>
      <c r="AU128" s="41"/>
      <c r="AV128" s="41"/>
      <c r="AW128" s="41"/>
      <c r="AX128" s="41"/>
      <c r="AY128" s="43"/>
    </row>
    <row r="129" spans="2:51" ht="21.75" customHeight="1">
      <c r="B129" s="35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40"/>
      <c r="AJ129" s="41"/>
      <c r="AK129" s="41"/>
      <c r="AL129" s="42"/>
      <c r="AM129" s="41"/>
      <c r="AN129" s="41"/>
      <c r="AO129" s="41"/>
      <c r="AP129" s="42"/>
      <c r="AQ129" s="41"/>
      <c r="AR129" s="41"/>
      <c r="AS129" s="41"/>
      <c r="AT129" s="42"/>
      <c r="AU129" s="41"/>
      <c r="AV129" s="42"/>
      <c r="AW129" s="42"/>
      <c r="AX129" s="42"/>
      <c r="AY129" s="43"/>
    </row>
    <row r="130" spans="2:51" ht="21.75" customHeight="1">
      <c r="B130" s="35"/>
      <c r="C130" s="40"/>
      <c r="D130" s="41"/>
      <c r="E130" s="40"/>
      <c r="F130" s="41"/>
      <c r="G130" s="40"/>
      <c r="H130" s="40"/>
      <c r="I130" s="41"/>
      <c r="J130" s="40"/>
      <c r="K130" s="41"/>
      <c r="L130" s="40"/>
      <c r="M130" s="40"/>
      <c r="N130" s="41"/>
      <c r="O130" s="40"/>
      <c r="P130" s="41"/>
      <c r="Q130" s="40"/>
      <c r="R130" s="40"/>
      <c r="S130" s="41"/>
      <c r="T130" s="40"/>
      <c r="U130" s="41"/>
      <c r="V130" s="40"/>
      <c r="W130" s="40"/>
      <c r="X130" s="41"/>
      <c r="Y130" s="40"/>
      <c r="Z130" s="41"/>
      <c r="AA130" s="40"/>
      <c r="AB130" s="40"/>
      <c r="AC130" s="41"/>
      <c r="AD130" s="40"/>
      <c r="AE130" s="41"/>
      <c r="AF130" s="40"/>
      <c r="AG130" s="40"/>
      <c r="AH130" s="40"/>
      <c r="AI130" s="40"/>
      <c r="AJ130" s="41"/>
      <c r="AK130" s="41"/>
      <c r="AL130" s="42"/>
      <c r="AM130" s="41"/>
      <c r="AN130" s="41"/>
      <c r="AO130" s="41"/>
      <c r="AP130" s="42"/>
      <c r="AQ130" s="41"/>
      <c r="AR130" s="41"/>
      <c r="AS130" s="41"/>
      <c r="AT130" s="42"/>
      <c r="AU130" s="41"/>
      <c r="AV130" s="41"/>
      <c r="AW130" s="41"/>
      <c r="AX130" s="41"/>
      <c r="AY130" s="43"/>
    </row>
    <row r="131" spans="2:51" ht="21.75" customHeight="1">
      <c r="B131" s="35"/>
      <c r="C131" s="40"/>
      <c r="D131" s="41"/>
      <c r="E131" s="40"/>
      <c r="F131" s="41"/>
      <c r="G131" s="40"/>
      <c r="H131" s="40"/>
      <c r="I131" s="41"/>
      <c r="J131" s="40"/>
      <c r="K131" s="41"/>
      <c r="L131" s="40"/>
      <c r="M131" s="40"/>
      <c r="N131" s="41"/>
      <c r="O131" s="40"/>
      <c r="P131" s="41"/>
      <c r="Q131" s="40"/>
      <c r="R131" s="40"/>
      <c r="S131" s="41"/>
      <c r="T131" s="40"/>
      <c r="U131" s="41"/>
      <c r="V131" s="40"/>
      <c r="W131" s="40"/>
      <c r="X131" s="41"/>
      <c r="Y131" s="40"/>
      <c r="Z131" s="41"/>
      <c r="AA131" s="40"/>
      <c r="AB131" s="40"/>
      <c r="AC131" s="41"/>
      <c r="AD131" s="40"/>
      <c r="AE131" s="41"/>
      <c r="AF131" s="40"/>
      <c r="AG131" s="40"/>
      <c r="AH131" s="40"/>
      <c r="AI131" s="40"/>
      <c r="AJ131" s="41"/>
      <c r="AK131" s="41"/>
      <c r="AL131" s="42"/>
      <c r="AM131" s="41"/>
      <c r="AN131" s="41"/>
      <c r="AO131" s="41"/>
      <c r="AP131" s="42"/>
      <c r="AQ131" s="41"/>
      <c r="AR131" s="41"/>
      <c r="AS131" s="41"/>
      <c r="AT131" s="42"/>
      <c r="AU131" s="41"/>
      <c r="AV131" s="41"/>
      <c r="AW131" s="41"/>
      <c r="AX131" s="41"/>
      <c r="AY131" s="43"/>
    </row>
    <row r="132" spans="2:51" ht="21.75" customHeight="1">
      <c r="B132" s="35"/>
      <c r="C132" s="40"/>
      <c r="D132" s="41"/>
      <c r="E132" s="40"/>
      <c r="F132" s="41"/>
      <c r="G132" s="40"/>
      <c r="H132" s="40"/>
      <c r="I132" s="41"/>
      <c r="J132" s="40"/>
      <c r="K132" s="41"/>
      <c r="L132" s="40"/>
      <c r="M132" s="40"/>
      <c r="N132" s="41"/>
      <c r="O132" s="40"/>
      <c r="P132" s="41"/>
      <c r="Q132" s="40"/>
      <c r="R132" s="40"/>
      <c r="S132" s="41"/>
      <c r="T132" s="40"/>
      <c r="U132" s="41"/>
      <c r="V132" s="40"/>
      <c r="W132" s="40"/>
      <c r="X132" s="41"/>
      <c r="Y132" s="40"/>
      <c r="Z132" s="41"/>
      <c r="AA132" s="40"/>
      <c r="AB132" s="40"/>
      <c r="AC132" s="41"/>
      <c r="AD132" s="40"/>
      <c r="AE132" s="41"/>
      <c r="AF132" s="40"/>
      <c r="AG132" s="40"/>
      <c r="AH132" s="40"/>
      <c r="AI132" s="40"/>
      <c r="AJ132" s="41"/>
      <c r="AK132" s="41"/>
      <c r="AL132" s="42"/>
      <c r="AM132" s="41"/>
      <c r="AN132" s="41"/>
      <c r="AO132" s="41"/>
      <c r="AP132" s="42"/>
      <c r="AQ132" s="41"/>
      <c r="AR132" s="41"/>
      <c r="AS132" s="41"/>
      <c r="AT132" s="42"/>
      <c r="AU132" s="41"/>
      <c r="AV132" s="41"/>
      <c r="AW132" s="41"/>
      <c r="AX132" s="41"/>
      <c r="AY132" s="43"/>
    </row>
    <row r="133" spans="2:51" ht="21.75" customHeight="1">
      <c r="B133" s="35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40"/>
      <c r="AJ133" s="41"/>
      <c r="AK133" s="41"/>
      <c r="AL133" s="42"/>
      <c r="AM133" s="41"/>
      <c r="AN133" s="41"/>
      <c r="AO133" s="41"/>
      <c r="AP133" s="42"/>
      <c r="AQ133" s="41"/>
      <c r="AR133" s="41"/>
      <c r="AS133" s="41"/>
      <c r="AT133" s="42"/>
      <c r="AU133" s="41"/>
      <c r="AV133" s="42"/>
      <c r="AW133" s="42"/>
      <c r="AX133" s="42"/>
      <c r="AY133" s="43"/>
    </row>
    <row r="134" spans="2:51" ht="21.75" customHeight="1">
      <c r="B134" s="35"/>
      <c r="C134" s="40"/>
      <c r="D134" s="41"/>
      <c r="E134" s="40"/>
      <c r="F134" s="41"/>
      <c r="G134" s="40"/>
      <c r="H134" s="40"/>
      <c r="I134" s="41"/>
      <c r="J134" s="40"/>
      <c r="K134" s="41"/>
      <c r="L134" s="40"/>
      <c r="M134" s="40"/>
      <c r="N134" s="41"/>
      <c r="O134" s="40"/>
      <c r="P134" s="41"/>
      <c r="Q134" s="40"/>
      <c r="R134" s="40"/>
      <c r="S134" s="41"/>
      <c r="T134" s="40"/>
      <c r="U134" s="41"/>
      <c r="V134" s="40"/>
      <c r="W134" s="40"/>
      <c r="X134" s="41"/>
      <c r="Y134" s="40"/>
      <c r="Z134" s="41"/>
      <c r="AA134" s="40"/>
      <c r="AB134" s="40"/>
      <c r="AC134" s="41"/>
      <c r="AD134" s="40"/>
      <c r="AE134" s="41"/>
      <c r="AF134" s="40"/>
      <c r="AG134" s="40"/>
      <c r="AH134" s="40"/>
      <c r="AI134" s="40"/>
      <c r="AJ134" s="41"/>
      <c r="AK134" s="41"/>
      <c r="AL134" s="42"/>
      <c r="AM134" s="41"/>
      <c r="AN134" s="41"/>
      <c r="AO134" s="41"/>
      <c r="AP134" s="42"/>
      <c r="AQ134" s="41"/>
      <c r="AR134" s="41"/>
      <c r="AS134" s="41"/>
      <c r="AT134" s="42"/>
      <c r="AU134" s="41"/>
      <c r="AV134" s="41"/>
      <c r="AW134" s="41"/>
      <c r="AX134" s="41"/>
      <c r="AY134" s="43"/>
    </row>
    <row r="135" spans="2:51" ht="21.75" customHeight="1">
      <c r="B135" s="35"/>
      <c r="C135" s="40"/>
      <c r="D135" s="41"/>
      <c r="E135" s="40"/>
      <c r="F135" s="41"/>
      <c r="G135" s="40"/>
      <c r="H135" s="40"/>
      <c r="I135" s="41"/>
      <c r="J135" s="40"/>
      <c r="K135" s="41"/>
      <c r="L135" s="40"/>
      <c r="M135" s="40"/>
      <c r="N135" s="41"/>
      <c r="O135" s="40"/>
      <c r="P135" s="41"/>
      <c r="Q135" s="40"/>
      <c r="R135" s="40"/>
      <c r="S135" s="41"/>
      <c r="T135" s="40"/>
      <c r="U135" s="41"/>
      <c r="V135" s="40"/>
      <c r="W135" s="40"/>
      <c r="X135" s="41"/>
      <c r="Y135" s="40"/>
      <c r="Z135" s="41"/>
      <c r="AA135" s="40"/>
      <c r="AB135" s="40"/>
      <c r="AC135" s="41"/>
      <c r="AD135" s="40"/>
      <c r="AE135" s="41"/>
      <c r="AF135" s="40"/>
      <c r="AG135" s="40"/>
      <c r="AH135" s="40"/>
      <c r="AI135" s="40"/>
      <c r="AJ135" s="41"/>
      <c r="AK135" s="41"/>
      <c r="AL135" s="42"/>
      <c r="AM135" s="41"/>
      <c r="AN135" s="41"/>
      <c r="AO135" s="41"/>
      <c r="AP135" s="42"/>
      <c r="AQ135" s="41"/>
      <c r="AR135" s="41"/>
      <c r="AS135" s="41"/>
      <c r="AT135" s="42"/>
      <c r="AU135" s="41"/>
      <c r="AV135" s="41"/>
      <c r="AW135" s="41"/>
      <c r="AX135" s="41"/>
      <c r="AY135" s="43"/>
    </row>
    <row r="136" spans="2:51" ht="21.75" customHeight="1">
      <c r="B136" s="35"/>
      <c r="C136" s="40"/>
      <c r="D136" s="41"/>
      <c r="E136" s="40"/>
      <c r="F136" s="41"/>
      <c r="G136" s="40"/>
      <c r="H136" s="40"/>
      <c r="I136" s="41"/>
      <c r="J136" s="40"/>
      <c r="K136" s="41"/>
      <c r="L136" s="40"/>
      <c r="M136" s="40"/>
      <c r="N136" s="41"/>
      <c r="O136" s="40"/>
      <c r="P136" s="41"/>
      <c r="Q136" s="40"/>
      <c r="R136" s="40"/>
      <c r="S136" s="41"/>
      <c r="T136" s="40"/>
      <c r="U136" s="41"/>
      <c r="V136" s="40"/>
      <c r="W136" s="40"/>
      <c r="X136" s="41"/>
      <c r="Y136" s="40"/>
      <c r="Z136" s="41"/>
      <c r="AA136" s="40"/>
      <c r="AB136" s="40"/>
      <c r="AC136" s="41"/>
      <c r="AD136" s="40"/>
      <c r="AE136" s="41"/>
      <c r="AF136" s="40"/>
      <c r="AG136" s="40"/>
      <c r="AH136" s="40"/>
      <c r="AI136" s="40"/>
      <c r="AJ136" s="41"/>
      <c r="AK136" s="41"/>
      <c r="AL136" s="42"/>
      <c r="AM136" s="41"/>
      <c r="AN136" s="41"/>
      <c r="AO136" s="41"/>
      <c r="AP136" s="42"/>
      <c r="AQ136" s="41"/>
      <c r="AR136" s="41"/>
      <c r="AS136" s="41"/>
      <c r="AT136" s="42"/>
      <c r="AU136" s="41"/>
      <c r="AV136" s="41"/>
      <c r="AW136" s="41"/>
      <c r="AX136" s="41"/>
      <c r="AY136" s="43"/>
    </row>
    <row r="137" spans="2:51" ht="21.75" customHeight="1">
      <c r="B137" s="35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40"/>
      <c r="AJ137" s="41"/>
      <c r="AK137" s="41"/>
      <c r="AL137" s="42"/>
      <c r="AM137" s="41"/>
      <c r="AN137" s="41"/>
      <c r="AO137" s="41"/>
      <c r="AP137" s="42"/>
      <c r="AQ137" s="41"/>
      <c r="AR137" s="41"/>
      <c r="AS137" s="41"/>
      <c r="AT137" s="42"/>
      <c r="AU137" s="41"/>
      <c r="AV137" s="42"/>
      <c r="AW137" s="42"/>
      <c r="AX137" s="42"/>
      <c r="AY137" s="43"/>
    </row>
    <row r="138" spans="2:51" ht="21.75" customHeight="1">
      <c r="B138" s="35"/>
      <c r="C138" s="40"/>
      <c r="D138" s="41"/>
      <c r="E138" s="40"/>
      <c r="F138" s="41"/>
      <c r="G138" s="40"/>
      <c r="H138" s="40"/>
      <c r="I138" s="41"/>
      <c r="J138" s="40"/>
      <c r="K138" s="41"/>
      <c r="L138" s="40"/>
      <c r="M138" s="40"/>
      <c r="N138" s="41"/>
      <c r="O138" s="40"/>
      <c r="P138" s="41"/>
      <c r="Q138" s="40"/>
      <c r="R138" s="40"/>
      <c r="S138" s="41"/>
      <c r="T138" s="40"/>
      <c r="U138" s="41"/>
      <c r="V138" s="40"/>
      <c r="W138" s="40"/>
      <c r="X138" s="41"/>
      <c r="Y138" s="40"/>
      <c r="Z138" s="41"/>
      <c r="AA138" s="40"/>
      <c r="AB138" s="40"/>
      <c r="AC138" s="41"/>
      <c r="AD138" s="40"/>
      <c r="AE138" s="41"/>
      <c r="AF138" s="40"/>
      <c r="AG138" s="40"/>
      <c r="AH138" s="40"/>
      <c r="AI138" s="40"/>
      <c r="AJ138" s="41"/>
      <c r="AK138" s="41"/>
      <c r="AL138" s="42"/>
      <c r="AM138" s="41"/>
      <c r="AN138" s="41"/>
      <c r="AO138" s="41"/>
      <c r="AP138" s="42"/>
      <c r="AQ138" s="41"/>
      <c r="AR138" s="41"/>
      <c r="AS138" s="41"/>
      <c r="AT138" s="42"/>
      <c r="AU138" s="41"/>
      <c r="AV138" s="41"/>
      <c r="AW138" s="41"/>
      <c r="AX138" s="41"/>
      <c r="AY138" s="43"/>
    </row>
    <row r="139" spans="2:51" ht="21.75" customHeight="1">
      <c r="B139" s="35"/>
      <c r="C139" s="40"/>
      <c r="D139" s="41"/>
      <c r="E139" s="40"/>
      <c r="F139" s="41"/>
      <c r="G139" s="40"/>
      <c r="H139" s="40"/>
      <c r="I139" s="41"/>
      <c r="J139" s="40"/>
      <c r="K139" s="41"/>
      <c r="L139" s="40"/>
      <c r="M139" s="40"/>
      <c r="N139" s="41"/>
      <c r="O139" s="40"/>
      <c r="P139" s="41"/>
      <c r="Q139" s="40"/>
      <c r="R139" s="40"/>
      <c r="S139" s="41"/>
      <c r="T139" s="40"/>
      <c r="U139" s="41"/>
      <c r="V139" s="40"/>
      <c r="W139" s="40"/>
      <c r="X139" s="41"/>
      <c r="Y139" s="40"/>
      <c r="Z139" s="41"/>
      <c r="AA139" s="40"/>
      <c r="AB139" s="40"/>
      <c r="AC139" s="41"/>
      <c r="AD139" s="40"/>
      <c r="AE139" s="41"/>
      <c r="AF139" s="40"/>
      <c r="AG139" s="40"/>
      <c r="AH139" s="40"/>
      <c r="AI139" s="40"/>
      <c r="AJ139" s="41"/>
      <c r="AK139" s="41"/>
      <c r="AL139" s="42"/>
      <c r="AM139" s="41"/>
      <c r="AN139" s="41"/>
      <c r="AO139" s="41"/>
      <c r="AP139" s="42"/>
      <c r="AQ139" s="41"/>
      <c r="AR139" s="41"/>
      <c r="AS139" s="41"/>
      <c r="AT139" s="42"/>
      <c r="AU139" s="41"/>
      <c r="AV139" s="41"/>
      <c r="AW139" s="41"/>
      <c r="AX139" s="41"/>
      <c r="AY139" s="43"/>
    </row>
    <row r="140" spans="2:51" ht="21.75" customHeight="1">
      <c r="B140" s="35"/>
      <c r="C140" s="40"/>
      <c r="D140" s="41"/>
      <c r="E140" s="40"/>
      <c r="F140" s="41"/>
      <c r="G140" s="40"/>
      <c r="H140" s="40"/>
      <c r="I140" s="41"/>
      <c r="J140" s="40"/>
      <c r="K140" s="41"/>
      <c r="L140" s="40"/>
      <c r="M140" s="40"/>
      <c r="N140" s="41"/>
      <c r="O140" s="40"/>
      <c r="P140" s="41"/>
      <c r="Q140" s="40"/>
      <c r="R140" s="40"/>
      <c r="S140" s="41"/>
      <c r="T140" s="40"/>
      <c r="U140" s="41"/>
      <c r="V140" s="40"/>
      <c r="W140" s="40"/>
      <c r="X140" s="41"/>
      <c r="Y140" s="40"/>
      <c r="Z140" s="41"/>
      <c r="AA140" s="40"/>
      <c r="AB140" s="40"/>
      <c r="AC140" s="41"/>
      <c r="AD140" s="40"/>
      <c r="AE140" s="41"/>
      <c r="AF140" s="40"/>
      <c r="AG140" s="40"/>
      <c r="AH140" s="40"/>
      <c r="AI140" s="40"/>
      <c r="AJ140" s="41"/>
      <c r="AK140" s="41"/>
      <c r="AL140" s="42"/>
      <c r="AM140" s="41"/>
      <c r="AN140" s="41"/>
      <c r="AO140" s="41"/>
      <c r="AP140" s="42"/>
      <c r="AQ140" s="41"/>
      <c r="AR140" s="41"/>
      <c r="AS140" s="41"/>
      <c r="AT140" s="42"/>
      <c r="AU140" s="41"/>
      <c r="AV140" s="41"/>
      <c r="AW140" s="41"/>
      <c r="AX140" s="41"/>
      <c r="AY140" s="43"/>
    </row>
    <row r="141" spans="2:51" ht="24.75" customHeight="1"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2"/>
      <c r="AH141" s="32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</row>
    <row r="142" spans="2:51" ht="24.75" customHeight="1"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</row>
    <row r="143" spans="2:51" ht="24.75" customHeight="1">
      <c r="B143" s="34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4"/>
      <c r="AJ143" s="36"/>
      <c r="AK143" s="36"/>
      <c r="AL143" s="36"/>
      <c r="AM143" s="37"/>
      <c r="AN143" s="36"/>
      <c r="AO143" s="36"/>
      <c r="AP143" s="36"/>
      <c r="AQ143" s="37"/>
      <c r="AR143" s="36"/>
      <c r="AS143" s="36"/>
      <c r="AT143" s="36"/>
      <c r="AU143" s="37"/>
      <c r="AV143" s="36"/>
      <c r="AW143" s="36"/>
      <c r="AX143" s="36"/>
      <c r="AY143" s="38"/>
    </row>
    <row r="144" spans="2:51" ht="24.75" customHeight="1">
      <c r="B144" s="34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4"/>
      <c r="AJ144" s="36"/>
      <c r="AK144" s="36"/>
      <c r="AL144" s="36"/>
      <c r="AM144" s="37"/>
      <c r="AN144" s="36"/>
      <c r="AO144" s="36"/>
      <c r="AP144" s="36"/>
      <c r="AQ144" s="37"/>
      <c r="AR144" s="36"/>
      <c r="AS144" s="36"/>
      <c r="AT144" s="36"/>
      <c r="AU144" s="37"/>
      <c r="AV144" s="36"/>
      <c r="AW144" s="36"/>
      <c r="AX144" s="36"/>
      <c r="AY144" s="38"/>
    </row>
    <row r="145" spans="2:51" ht="21.75" customHeight="1">
      <c r="B145" s="35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40"/>
      <c r="AJ145" s="41"/>
      <c r="AK145" s="41"/>
      <c r="AL145" s="42"/>
      <c r="AM145" s="41"/>
      <c r="AN145" s="41"/>
      <c r="AO145" s="41"/>
      <c r="AP145" s="42"/>
      <c r="AQ145" s="41"/>
      <c r="AR145" s="41"/>
      <c r="AS145" s="41"/>
      <c r="AT145" s="42"/>
      <c r="AU145" s="41"/>
      <c r="AV145" s="42"/>
      <c r="AW145" s="42"/>
      <c r="AX145" s="42"/>
      <c r="AY145" s="43"/>
    </row>
    <row r="146" spans="2:51" ht="21.75" customHeight="1">
      <c r="B146" s="35"/>
      <c r="C146" s="40"/>
      <c r="D146" s="41"/>
      <c r="E146" s="40"/>
      <c r="F146" s="41"/>
      <c r="G146" s="40"/>
      <c r="H146" s="40"/>
      <c r="I146" s="41"/>
      <c r="J146" s="40"/>
      <c r="K146" s="41"/>
      <c r="L146" s="40"/>
      <c r="M146" s="40"/>
      <c r="N146" s="41"/>
      <c r="O146" s="40"/>
      <c r="P146" s="41"/>
      <c r="Q146" s="40"/>
      <c r="R146" s="40"/>
      <c r="S146" s="41"/>
      <c r="T146" s="40"/>
      <c r="U146" s="41"/>
      <c r="V146" s="40"/>
      <c r="W146" s="40"/>
      <c r="X146" s="41"/>
      <c r="Y146" s="40"/>
      <c r="Z146" s="41"/>
      <c r="AA146" s="40"/>
      <c r="AB146" s="40"/>
      <c r="AC146" s="41"/>
      <c r="AD146" s="40"/>
      <c r="AE146" s="41"/>
      <c r="AF146" s="40"/>
      <c r="AG146" s="40"/>
      <c r="AH146" s="40"/>
      <c r="AI146" s="40"/>
      <c r="AJ146" s="41"/>
      <c r="AK146" s="41"/>
      <c r="AL146" s="42"/>
      <c r="AM146" s="41"/>
      <c r="AN146" s="41"/>
      <c r="AO146" s="41"/>
      <c r="AP146" s="42"/>
      <c r="AQ146" s="41"/>
      <c r="AR146" s="41"/>
      <c r="AS146" s="41"/>
      <c r="AT146" s="42"/>
      <c r="AU146" s="41"/>
      <c r="AV146" s="41"/>
      <c r="AW146" s="41"/>
      <c r="AX146" s="41"/>
      <c r="AY146" s="43"/>
    </row>
    <row r="147" spans="2:51" ht="21.75" customHeight="1">
      <c r="B147" s="35"/>
      <c r="C147" s="40"/>
      <c r="D147" s="41"/>
      <c r="E147" s="40"/>
      <c r="F147" s="41"/>
      <c r="G147" s="40"/>
      <c r="H147" s="40"/>
      <c r="I147" s="41"/>
      <c r="J147" s="40"/>
      <c r="K147" s="41"/>
      <c r="L147" s="40"/>
      <c r="M147" s="40"/>
      <c r="N147" s="41"/>
      <c r="O147" s="40"/>
      <c r="P147" s="41"/>
      <c r="Q147" s="40"/>
      <c r="R147" s="40"/>
      <c r="S147" s="41"/>
      <c r="T147" s="40"/>
      <c r="U147" s="41"/>
      <c r="V147" s="40"/>
      <c r="W147" s="40"/>
      <c r="X147" s="41"/>
      <c r="Y147" s="40"/>
      <c r="Z147" s="41"/>
      <c r="AA147" s="40"/>
      <c r="AB147" s="40"/>
      <c r="AC147" s="41"/>
      <c r="AD147" s="40"/>
      <c r="AE147" s="41"/>
      <c r="AF147" s="40"/>
      <c r="AG147" s="40"/>
      <c r="AH147" s="40"/>
      <c r="AI147" s="40"/>
      <c r="AJ147" s="41"/>
      <c r="AK147" s="41"/>
      <c r="AL147" s="42"/>
      <c r="AM147" s="41"/>
      <c r="AN147" s="41"/>
      <c r="AO147" s="41"/>
      <c r="AP147" s="42"/>
      <c r="AQ147" s="41"/>
      <c r="AR147" s="41"/>
      <c r="AS147" s="41"/>
      <c r="AT147" s="42"/>
      <c r="AU147" s="41"/>
      <c r="AV147" s="41"/>
      <c r="AW147" s="41"/>
      <c r="AX147" s="41"/>
      <c r="AY147" s="43"/>
    </row>
    <row r="148" spans="2:51" ht="21.75" customHeight="1">
      <c r="B148" s="35"/>
      <c r="C148" s="40"/>
      <c r="D148" s="41"/>
      <c r="E148" s="40"/>
      <c r="F148" s="41"/>
      <c r="G148" s="40"/>
      <c r="H148" s="40"/>
      <c r="I148" s="41"/>
      <c r="J148" s="40"/>
      <c r="K148" s="41"/>
      <c r="L148" s="40"/>
      <c r="M148" s="40"/>
      <c r="N148" s="41"/>
      <c r="O148" s="40"/>
      <c r="P148" s="41"/>
      <c r="Q148" s="40"/>
      <c r="R148" s="40"/>
      <c r="S148" s="41"/>
      <c r="T148" s="40"/>
      <c r="U148" s="41"/>
      <c r="V148" s="40"/>
      <c r="W148" s="40"/>
      <c r="X148" s="41"/>
      <c r="Y148" s="40"/>
      <c r="Z148" s="41"/>
      <c r="AA148" s="40"/>
      <c r="AB148" s="40"/>
      <c r="AC148" s="41"/>
      <c r="AD148" s="40"/>
      <c r="AE148" s="41"/>
      <c r="AF148" s="40"/>
      <c r="AG148" s="40"/>
      <c r="AH148" s="40"/>
      <c r="AI148" s="40"/>
      <c r="AJ148" s="41"/>
      <c r="AK148" s="41"/>
      <c r="AL148" s="42"/>
      <c r="AM148" s="41"/>
      <c r="AN148" s="41"/>
      <c r="AO148" s="41"/>
      <c r="AP148" s="42"/>
      <c r="AQ148" s="41"/>
      <c r="AR148" s="41"/>
      <c r="AS148" s="41"/>
      <c r="AT148" s="42"/>
      <c r="AU148" s="41"/>
      <c r="AV148" s="41"/>
      <c r="AW148" s="41"/>
      <c r="AX148" s="41"/>
      <c r="AY148" s="43"/>
    </row>
    <row r="149" spans="2:51" ht="21.75" customHeight="1">
      <c r="B149" s="35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40"/>
      <c r="AJ149" s="41"/>
      <c r="AK149" s="41"/>
      <c r="AL149" s="42"/>
      <c r="AM149" s="41"/>
      <c r="AN149" s="41"/>
      <c r="AO149" s="41"/>
      <c r="AP149" s="42"/>
      <c r="AQ149" s="41"/>
      <c r="AR149" s="41"/>
      <c r="AS149" s="41"/>
      <c r="AT149" s="42"/>
      <c r="AU149" s="41"/>
      <c r="AV149" s="42"/>
      <c r="AW149" s="42"/>
      <c r="AX149" s="42"/>
      <c r="AY149" s="43"/>
    </row>
    <row r="150" spans="2:51" ht="21.75" customHeight="1">
      <c r="B150" s="35"/>
      <c r="C150" s="40"/>
      <c r="D150" s="41"/>
      <c r="E150" s="40"/>
      <c r="F150" s="41"/>
      <c r="G150" s="40"/>
      <c r="H150" s="40"/>
      <c r="I150" s="41"/>
      <c r="J150" s="40"/>
      <c r="K150" s="41"/>
      <c r="L150" s="40"/>
      <c r="M150" s="40"/>
      <c r="N150" s="41"/>
      <c r="O150" s="40"/>
      <c r="P150" s="41"/>
      <c r="Q150" s="40"/>
      <c r="R150" s="40"/>
      <c r="S150" s="41"/>
      <c r="T150" s="40"/>
      <c r="U150" s="41"/>
      <c r="V150" s="40"/>
      <c r="W150" s="40"/>
      <c r="X150" s="41"/>
      <c r="Y150" s="40"/>
      <c r="Z150" s="41"/>
      <c r="AA150" s="40"/>
      <c r="AB150" s="40"/>
      <c r="AC150" s="41"/>
      <c r="AD150" s="40"/>
      <c r="AE150" s="41"/>
      <c r="AF150" s="40"/>
      <c r="AG150" s="40"/>
      <c r="AH150" s="40"/>
      <c r="AI150" s="40"/>
      <c r="AJ150" s="41"/>
      <c r="AK150" s="41"/>
      <c r="AL150" s="42"/>
      <c r="AM150" s="41"/>
      <c r="AN150" s="41"/>
      <c r="AO150" s="41"/>
      <c r="AP150" s="42"/>
      <c r="AQ150" s="41"/>
      <c r="AR150" s="41"/>
      <c r="AS150" s="41"/>
      <c r="AT150" s="42"/>
      <c r="AU150" s="41"/>
      <c r="AV150" s="41"/>
      <c r="AW150" s="41"/>
      <c r="AX150" s="41"/>
      <c r="AY150" s="43"/>
    </row>
    <row r="151" spans="2:51" ht="21.75" customHeight="1">
      <c r="B151" s="35"/>
      <c r="C151" s="40"/>
      <c r="D151" s="41"/>
      <c r="E151" s="40"/>
      <c r="F151" s="41"/>
      <c r="G151" s="40"/>
      <c r="H151" s="40"/>
      <c r="I151" s="41"/>
      <c r="J151" s="40"/>
      <c r="K151" s="41"/>
      <c r="L151" s="40"/>
      <c r="M151" s="40"/>
      <c r="N151" s="41"/>
      <c r="O151" s="40"/>
      <c r="P151" s="41"/>
      <c r="Q151" s="40"/>
      <c r="R151" s="40"/>
      <c r="S151" s="41"/>
      <c r="T151" s="40"/>
      <c r="U151" s="41"/>
      <c r="V151" s="40"/>
      <c r="W151" s="40"/>
      <c r="X151" s="41"/>
      <c r="Y151" s="40"/>
      <c r="Z151" s="41"/>
      <c r="AA151" s="40"/>
      <c r="AB151" s="40"/>
      <c r="AC151" s="41"/>
      <c r="AD151" s="40"/>
      <c r="AE151" s="41"/>
      <c r="AF151" s="40"/>
      <c r="AG151" s="40"/>
      <c r="AH151" s="40"/>
      <c r="AI151" s="40"/>
      <c r="AJ151" s="41"/>
      <c r="AK151" s="41"/>
      <c r="AL151" s="42"/>
      <c r="AM151" s="41"/>
      <c r="AN151" s="41"/>
      <c r="AO151" s="41"/>
      <c r="AP151" s="42"/>
      <c r="AQ151" s="41"/>
      <c r="AR151" s="41"/>
      <c r="AS151" s="41"/>
      <c r="AT151" s="42"/>
      <c r="AU151" s="41"/>
      <c r="AV151" s="41"/>
      <c r="AW151" s="41"/>
      <c r="AX151" s="41"/>
      <c r="AY151" s="43"/>
    </row>
    <row r="152" spans="2:51" ht="21.75" customHeight="1">
      <c r="B152" s="35"/>
      <c r="C152" s="40"/>
      <c r="D152" s="41"/>
      <c r="E152" s="40"/>
      <c r="F152" s="41"/>
      <c r="G152" s="40"/>
      <c r="H152" s="40"/>
      <c r="I152" s="41"/>
      <c r="J152" s="40"/>
      <c r="K152" s="41"/>
      <c r="L152" s="40"/>
      <c r="M152" s="40"/>
      <c r="N152" s="41"/>
      <c r="O152" s="40"/>
      <c r="P152" s="41"/>
      <c r="Q152" s="40"/>
      <c r="R152" s="40"/>
      <c r="S152" s="41"/>
      <c r="T152" s="40"/>
      <c r="U152" s="41"/>
      <c r="V152" s="40"/>
      <c r="W152" s="40"/>
      <c r="X152" s="41"/>
      <c r="Y152" s="40"/>
      <c r="Z152" s="41"/>
      <c r="AA152" s="40"/>
      <c r="AB152" s="40"/>
      <c r="AC152" s="41"/>
      <c r="AD152" s="40"/>
      <c r="AE152" s="41"/>
      <c r="AF152" s="40"/>
      <c r="AG152" s="40"/>
      <c r="AH152" s="40"/>
      <c r="AI152" s="40"/>
      <c r="AJ152" s="41"/>
      <c r="AK152" s="41"/>
      <c r="AL152" s="42"/>
      <c r="AM152" s="41"/>
      <c r="AN152" s="41"/>
      <c r="AO152" s="41"/>
      <c r="AP152" s="42"/>
      <c r="AQ152" s="41"/>
      <c r="AR152" s="41"/>
      <c r="AS152" s="41"/>
      <c r="AT152" s="42"/>
      <c r="AU152" s="41"/>
      <c r="AV152" s="41"/>
      <c r="AW152" s="41"/>
      <c r="AX152" s="41"/>
      <c r="AY152" s="43"/>
    </row>
    <row r="153" spans="2:51" ht="21.75" customHeight="1">
      <c r="B153" s="35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40"/>
      <c r="AJ153" s="41"/>
      <c r="AK153" s="41"/>
      <c r="AL153" s="42"/>
      <c r="AM153" s="41"/>
      <c r="AN153" s="41"/>
      <c r="AO153" s="41"/>
      <c r="AP153" s="42"/>
      <c r="AQ153" s="41"/>
      <c r="AR153" s="41"/>
      <c r="AS153" s="41"/>
      <c r="AT153" s="42"/>
      <c r="AU153" s="41"/>
      <c r="AV153" s="42"/>
      <c r="AW153" s="42"/>
      <c r="AX153" s="42"/>
      <c r="AY153" s="43"/>
    </row>
    <row r="154" spans="2:51" ht="21.75" customHeight="1">
      <c r="B154" s="35"/>
      <c r="C154" s="40"/>
      <c r="D154" s="41"/>
      <c r="E154" s="40"/>
      <c r="F154" s="41"/>
      <c r="G154" s="40"/>
      <c r="H154" s="40"/>
      <c r="I154" s="41"/>
      <c r="J154" s="40"/>
      <c r="K154" s="41"/>
      <c r="L154" s="40"/>
      <c r="M154" s="40"/>
      <c r="N154" s="41"/>
      <c r="O154" s="40"/>
      <c r="P154" s="41"/>
      <c r="Q154" s="40"/>
      <c r="R154" s="40"/>
      <c r="S154" s="41"/>
      <c r="T154" s="40"/>
      <c r="U154" s="41"/>
      <c r="V154" s="40"/>
      <c r="W154" s="40"/>
      <c r="X154" s="41"/>
      <c r="Y154" s="40"/>
      <c r="Z154" s="41"/>
      <c r="AA154" s="40"/>
      <c r="AB154" s="40"/>
      <c r="AC154" s="41"/>
      <c r="AD154" s="40"/>
      <c r="AE154" s="41"/>
      <c r="AF154" s="40"/>
      <c r="AG154" s="40"/>
      <c r="AH154" s="40"/>
      <c r="AI154" s="40"/>
      <c r="AJ154" s="41"/>
      <c r="AK154" s="41"/>
      <c r="AL154" s="42"/>
      <c r="AM154" s="41"/>
      <c r="AN154" s="41"/>
      <c r="AO154" s="41"/>
      <c r="AP154" s="42"/>
      <c r="AQ154" s="41"/>
      <c r="AR154" s="41"/>
      <c r="AS154" s="41"/>
      <c r="AT154" s="42"/>
      <c r="AU154" s="41"/>
      <c r="AV154" s="41"/>
      <c r="AW154" s="41"/>
      <c r="AX154" s="41"/>
      <c r="AY154" s="43"/>
    </row>
    <row r="155" spans="2:51" ht="21.75" customHeight="1">
      <c r="B155" s="35"/>
      <c r="C155" s="40"/>
      <c r="D155" s="41"/>
      <c r="E155" s="40"/>
      <c r="F155" s="41"/>
      <c r="G155" s="40"/>
      <c r="H155" s="40"/>
      <c r="I155" s="41"/>
      <c r="J155" s="40"/>
      <c r="K155" s="41"/>
      <c r="L155" s="40"/>
      <c r="M155" s="40"/>
      <c r="N155" s="41"/>
      <c r="O155" s="40"/>
      <c r="P155" s="41"/>
      <c r="Q155" s="40"/>
      <c r="R155" s="40"/>
      <c r="S155" s="41"/>
      <c r="T155" s="40"/>
      <c r="U155" s="41"/>
      <c r="V155" s="40"/>
      <c r="W155" s="40"/>
      <c r="X155" s="41"/>
      <c r="Y155" s="40"/>
      <c r="Z155" s="41"/>
      <c r="AA155" s="40"/>
      <c r="AB155" s="40"/>
      <c r="AC155" s="41"/>
      <c r="AD155" s="40"/>
      <c r="AE155" s="41"/>
      <c r="AF155" s="40"/>
      <c r="AG155" s="40"/>
      <c r="AH155" s="40"/>
      <c r="AI155" s="40"/>
      <c r="AJ155" s="41"/>
      <c r="AK155" s="41"/>
      <c r="AL155" s="42"/>
      <c r="AM155" s="41"/>
      <c r="AN155" s="41"/>
      <c r="AO155" s="41"/>
      <c r="AP155" s="42"/>
      <c r="AQ155" s="41"/>
      <c r="AR155" s="41"/>
      <c r="AS155" s="41"/>
      <c r="AT155" s="42"/>
      <c r="AU155" s="41"/>
      <c r="AV155" s="41"/>
      <c r="AW155" s="41"/>
      <c r="AX155" s="41"/>
      <c r="AY155" s="43"/>
    </row>
    <row r="156" spans="2:51" ht="21.75" customHeight="1">
      <c r="B156" s="35"/>
      <c r="C156" s="40"/>
      <c r="D156" s="41"/>
      <c r="E156" s="40"/>
      <c r="F156" s="41"/>
      <c r="G156" s="40"/>
      <c r="H156" s="40"/>
      <c r="I156" s="41"/>
      <c r="J156" s="40"/>
      <c r="K156" s="41"/>
      <c r="L156" s="40"/>
      <c r="M156" s="40"/>
      <c r="N156" s="41"/>
      <c r="O156" s="40"/>
      <c r="P156" s="41"/>
      <c r="Q156" s="40"/>
      <c r="R156" s="40"/>
      <c r="S156" s="41"/>
      <c r="T156" s="40"/>
      <c r="U156" s="41"/>
      <c r="V156" s="40"/>
      <c r="W156" s="40"/>
      <c r="X156" s="41"/>
      <c r="Y156" s="40"/>
      <c r="Z156" s="41"/>
      <c r="AA156" s="40"/>
      <c r="AB156" s="40"/>
      <c r="AC156" s="41"/>
      <c r="AD156" s="40"/>
      <c r="AE156" s="41"/>
      <c r="AF156" s="40"/>
      <c r="AG156" s="40"/>
      <c r="AH156" s="40"/>
      <c r="AI156" s="40"/>
      <c r="AJ156" s="41"/>
      <c r="AK156" s="41"/>
      <c r="AL156" s="42"/>
      <c r="AM156" s="41"/>
      <c r="AN156" s="41"/>
      <c r="AO156" s="41"/>
      <c r="AP156" s="42"/>
      <c r="AQ156" s="41"/>
      <c r="AR156" s="41"/>
      <c r="AS156" s="41"/>
      <c r="AT156" s="42"/>
      <c r="AU156" s="41"/>
      <c r="AV156" s="41"/>
      <c r="AW156" s="41"/>
      <c r="AX156" s="41"/>
      <c r="AY156" s="43"/>
    </row>
    <row r="157" spans="2:51" ht="21.75" customHeight="1">
      <c r="B157" s="35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40"/>
      <c r="AJ157" s="41"/>
      <c r="AK157" s="41"/>
      <c r="AL157" s="42"/>
      <c r="AM157" s="41"/>
      <c r="AN157" s="41"/>
      <c r="AO157" s="41"/>
      <c r="AP157" s="42"/>
      <c r="AQ157" s="41"/>
      <c r="AR157" s="41"/>
      <c r="AS157" s="41"/>
      <c r="AT157" s="42"/>
      <c r="AU157" s="41"/>
      <c r="AV157" s="42"/>
      <c r="AW157" s="42"/>
      <c r="AX157" s="42"/>
      <c r="AY157" s="43"/>
    </row>
    <row r="158" spans="2:51" ht="21.75" customHeight="1">
      <c r="B158" s="35"/>
      <c r="C158" s="40"/>
      <c r="D158" s="41"/>
      <c r="E158" s="40"/>
      <c r="F158" s="41"/>
      <c r="G158" s="40"/>
      <c r="H158" s="40"/>
      <c r="I158" s="41"/>
      <c r="J158" s="40"/>
      <c r="K158" s="41"/>
      <c r="L158" s="40"/>
      <c r="M158" s="40"/>
      <c r="N158" s="41"/>
      <c r="O158" s="40"/>
      <c r="P158" s="41"/>
      <c r="Q158" s="40"/>
      <c r="R158" s="40"/>
      <c r="S158" s="41"/>
      <c r="T158" s="40"/>
      <c r="U158" s="41"/>
      <c r="V158" s="40"/>
      <c r="W158" s="40"/>
      <c r="X158" s="41"/>
      <c r="Y158" s="40"/>
      <c r="Z158" s="41"/>
      <c r="AA158" s="40"/>
      <c r="AB158" s="40"/>
      <c r="AC158" s="41"/>
      <c r="AD158" s="40"/>
      <c r="AE158" s="41"/>
      <c r="AF158" s="40"/>
      <c r="AG158" s="40"/>
      <c r="AH158" s="40"/>
      <c r="AI158" s="40"/>
      <c r="AJ158" s="41"/>
      <c r="AK158" s="41"/>
      <c r="AL158" s="42"/>
      <c r="AM158" s="41"/>
      <c r="AN158" s="41"/>
      <c r="AO158" s="41"/>
      <c r="AP158" s="42"/>
      <c r="AQ158" s="41"/>
      <c r="AR158" s="41"/>
      <c r="AS158" s="41"/>
      <c r="AT158" s="42"/>
      <c r="AU158" s="41"/>
      <c r="AV158" s="41"/>
      <c r="AW158" s="41"/>
      <c r="AX158" s="41"/>
      <c r="AY158" s="43"/>
    </row>
    <row r="159" spans="2:51" ht="21.75" customHeight="1">
      <c r="B159" s="35"/>
      <c r="C159" s="40"/>
      <c r="D159" s="41"/>
      <c r="E159" s="40"/>
      <c r="F159" s="41"/>
      <c r="G159" s="40"/>
      <c r="H159" s="40"/>
      <c r="I159" s="41"/>
      <c r="J159" s="40"/>
      <c r="K159" s="41"/>
      <c r="L159" s="40"/>
      <c r="M159" s="40"/>
      <c r="N159" s="41"/>
      <c r="O159" s="40"/>
      <c r="P159" s="41"/>
      <c r="Q159" s="40"/>
      <c r="R159" s="40"/>
      <c r="S159" s="41"/>
      <c r="T159" s="40"/>
      <c r="U159" s="41"/>
      <c r="V159" s="40"/>
      <c r="W159" s="40"/>
      <c r="X159" s="41"/>
      <c r="Y159" s="40"/>
      <c r="Z159" s="41"/>
      <c r="AA159" s="40"/>
      <c r="AB159" s="40"/>
      <c r="AC159" s="41"/>
      <c r="AD159" s="40"/>
      <c r="AE159" s="41"/>
      <c r="AF159" s="40"/>
      <c r="AG159" s="40"/>
      <c r="AH159" s="40"/>
      <c r="AI159" s="40"/>
      <c r="AJ159" s="41"/>
      <c r="AK159" s="41"/>
      <c r="AL159" s="42"/>
      <c r="AM159" s="41"/>
      <c r="AN159" s="41"/>
      <c r="AO159" s="41"/>
      <c r="AP159" s="42"/>
      <c r="AQ159" s="41"/>
      <c r="AR159" s="41"/>
      <c r="AS159" s="41"/>
      <c r="AT159" s="42"/>
      <c r="AU159" s="41"/>
      <c r="AV159" s="41"/>
      <c r="AW159" s="41"/>
      <c r="AX159" s="41"/>
      <c r="AY159" s="43"/>
    </row>
    <row r="160" spans="2:51" ht="21.75" customHeight="1">
      <c r="B160" s="35"/>
      <c r="C160" s="40"/>
      <c r="D160" s="41"/>
      <c r="E160" s="40"/>
      <c r="F160" s="41"/>
      <c r="G160" s="40"/>
      <c r="H160" s="40"/>
      <c r="I160" s="41"/>
      <c r="J160" s="40"/>
      <c r="K160" s="41"/>
      <c r="L160" s="40"/>
      <c r="M160" s="40"/>
      <c r="N160" s="41"/>
      <c r="O160" s="40"/>
      <c r="P160" s="41"/>
      <c r="Q160" s="40"/>
      <c r="R160" s="40"/>
      <c r="S160" s="41"/>
      <c r="T160" s="40"/>
      <c r="U160" s="41"/>
      <c r="V160" s="40"/>
      <c r="W160" s="40"/>
      <c r="X160" s="41"/>
      <c r="Y160" s="40"/>
      <c r="Z160" s="41"/>
      <c r="AA160" s="40"/>
      <c r="AB160" s="40"/>
      <c r="AC160" s="41"/>
      <c r="AD160" s="40"/>
      <c r="AE160" s="41"/>
      <c r="AF160" s="40"/>
      <c r="AG160" s="40"/>
      <c r="AH160" s="40"/>
      <c r="AI160" s="40"/>
      <c r="AJ160" s="41"/>
      <c r="AK160" s="41"/>
      <c r="AL160" s="42"/>
      <c r="AM160" s="41"/>
      <c r="AN160" s="41"/>
      <c r="AO160" s="41"/>
      <c r="AP160" s="42"/>
      <c r="AQ160" s="41"/>
      <c r="AR160" s="41"/>
      <c r="AS160" s="41"/>
      <c r="AT160" s="42"/>
      <c r="AU160" s="41"/>
      <c r="AV160" s="41"/>
      <c r="AW160" s="41"/>
      <c r="AX160" s="41"/>
      <c r="AY160" s="43"/>
    </row>
    <row r="161" spans="2:51" ht="21.75" customHeight="1">
      <c r="B161" s="35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40"/>
      <c r="AJ161" s="41"/>
      <c r="AK161" s="41"/>
      <c r="AL161" s="42"/>
      <c r="AM161" s="41"/>
      <c r="AN161" s="41"/>
      <c r="AO161" s="41"/>
      <c r="AP161" s="42"/>
      <c r="AQ161" s="41"/>
      <c r="AR161" s="41"/>
      <c r="AS161" s="41"/>
      <c r="AT161" s="42"/>
      <c r="AU161" s="41"/>
      <c r="AV161" s="42"/>
      <c r="AW161" s="42"/>
      <c r="AX161" s="42"/>
      <c r="AY161" s="43"/>
    </row>
    <row r="162" spans="2:51" ht="21.75" customHeight="1">
      <c r="B162" s="35"/>
      <c r="C162" s="40"/>
      <c r="D162" s="41"/>
      <c r="E162" s="40"/>
      <c r="F162" s="41"/>
      <c r="G162" s="40"/>
      <c r="H162" s="40"/>
      <c r="I162" s="41"/>
      <c r="J162" s="40"/>
      <c r="K162" s="41"/>
      <c r="L162" s="40"/>
      <c r="M162" s="40"/>
      <c r="N162" s="41"/>
      <c r="O162" s="40"/>
      <c r="P162" s="41"/>
      <c r="Q162" s="40"/>
      <c r="R162" s="40"/>
      <c r="S162" s="41"/>
      <c r="T162" s="40"/>
      <c r="U162" s="41"/>
      <c r="V162" s="40"/>
      <c r="W162" s="40"/>
      <c r="X162" s="41"/>
      <c r="Y162" s="40"/>
      <c r="Z162" s="41"/>
      <c r="AA162" s="40"/>
      <c r="AB162" s="40"/>
      <c r="AC162" s="41"/>
      <c r="AD162" s="40"/>
      <c r="AE162" s="41"/>
      <c r="AF162" s="40"/>
      <c r="AG162" s="40"/>
      <c r="AH162" s="40"/>
      <c r="AI162" s="40"/>
      <c r="AJ162" s="41"/>
      <c r="AK162" s="41"/>
      <c r="AL162" s="42"/>
      <c r="AM162" s="41"/>
      <c r="AN162" s="41"/>
      <c r="AO162" s="41"/>
      <c r="AP162" s="42"/>
      <c r="AQ162" s="41"/>
      <c r="AR162" s="41"/>
      <c r="AS162" s="41"/>
      <c r="AT162" s="42"/>
      <c r="AU162" s="41"/>
      <c r="AV162" s="41"/>
      <c r="AW162" s="41"/>
      <c r="AX162" s="41"/>
      <c r="AY162" s="43"/>
    </row>
    <row r="163" spans="2:51" ht="21.75" customHeight="1">
      <c r="B163" s="35"/>
      <c r="C163" s="40"/>
      <c r="D163" s="41"/>
      <c r="E163" s="40"/>
      <c r="F163" s="41"/>
      <c r="G163" s="40"/>
      <c r="H163" s="40"/>
      <c r="I163" s="41"/>
      <c r="J163" s="40"/>
      <c r="K163" s="41"/>
      <c r="L163" s="40"/>
      <c r="M163" s="40"/>
      <c r="N163" s="41"/>
      <c r="O163" s="40"/>
      <c r="P163" s="41"/>
      <c r="Q163" s="40"/>
      <c r="R163" s="40"/>
      <c r="S163" s="41"/>
      <c r="T163" s="40"/>
      <c r="U163" s="41"/>
      <c r="V163" s="40"/>
      <c r="W163" s="40"/>
      <c r="X163" s="41"/>
      <c r="Y163" s="40"/>
      <c r="Z163" s="41"/>
      <c r="AA163" s="40"/>
      <c r="AB163" s="40"/>
      <c r="AC163" s="41"/>
      <c r="AD163" s="40"/>
      <c r="AE163" s="41"/>
      <c r="AF163" s="40"/>
      <c r="AG163" s="40"/>
      <c r="AH163" s="40"/>
      <c r="AI163" s="40"/>
      <c r="AJ163" s="41"/>
      <c r="AK163" s="41"/>
      <c r="AL163" s="42"/>
      <c r="AM163" s="41"/>
      <c r="AN163" s="41"/>
      <c r="AO163" s="41"/>
      <c r="AP163" s="42"/>
      <c r="AQ163" s="41"/>
      <c r="AR163" s="41"/>
      <c r="AS163" s="41"/>
      <c r="AT163" s="42"/>
      <c r="AU163" s="41"/>
      <c r="AV163" s="41"/>
      <c r="AW163" s="41"/>
      <c r="AX163" s="41"/>
      <c r="AY163" s="43"/>
    </row>
    <row r="164" spans="2:51" ht="21.75" customHeight="1">
      <c r="B164" s="35"/>
      <c r="C164" s="40"/>
      <c r="D164" s="41"/>
      <c r="E164" s="40"/>
      <c r="F164" s="41"/>
      <c r="G164" s="40"/>
      <c r="H164" s="40"/>
      <c r="I164" s="41"/>
      <c r="J164" s="40"/>
      <c r="K164" s="41"/>
      <c r="L164" s="40"/>
      <c r="M164" s="40"/>
      <c r="N164" s="41"/>
      <c r="O164" s="40"/>
      <c r="P164" s="41"/>
      <c r="Q164" s="40"/>
      <c r="R164" s="40"/>
      <c r="S164" s="41"/>
      <c r="T164" s="40"/>
      <c r="U164" s="41"/>
      <c r="V164" s="40"/>
      <c r="W164" s="40"/>
      <c r="X164" s="41"/>
      <c r="Y164" s="40"/>
      <c r="Z164" s="41"/>
      <c r="AA164" s="40"/>
      <c r="AB164" s="40"/>
      <c r="AC164" s="41"/>
      <c r="AD164" s="40"/>
      <c r="AE164" s="41"/>
      <c r="AF164" s="40"/>
      <c r="AG164" s="40"/>
      <c r="AH164" s="40"/>
      <c r="AI164" s="40"/>
      <c r="AJ164" s="41"/>
      <c r="AK164" s="41"/>
      <c r="AL164" s="42"/>
      <c r="AM164" s="41"/>
      <c r="AN164" s="41"/>
      <c r="AO164" s="41"/>
      <c r="AP164" s="42"/>
      <c r="AQ164" s="41"/>
      <c r="AR164" s="41"/>
      <c r="AS164" s="41"/>
      <c r="AT164" s="42"/>
      <c r="AU164" s="41"/>
      <c r="AV164" s="41"/>
      <c r="AW164" s="41"/>
      <c r="AX164" s="41"/>
      <c r="AY164" s="43"/>
    </row>
    <row r="165" spans="2:51" ht="21.75" customHeight="1">
      <c r="B165" s="35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40"/>
      <c r="AJ165" s="41"/>
      <c r="AK165" s="41"/>
      <c r="AL165" s="42"/>
      <c r="AM165" s="41"/>
      <c r="AN165" s="41"/>
      <c r="AO165" s="41"/>
      <c r="AP165" s="42"/>
      <c r="AQ165" s="41"/>
      <c r="AR165" s="41"/>
      <c r="AS165" s="41"/>
      <c r="AT165" s="42"/>
      <c r="AU165" s="41"/>
      <c r="AV165" s="42"/>
      <c r="AW165" s="42"/>
      <c r="AX165" s="42"/>
      <c r="AY165" s="43"/>
    </row>
    <row r="166" spans="2:51" ht="21.75" customHeight="1">
      <c r="B166" s="35"/>
      <c r="C166" s="40"/>
      <c r="D166" s="41"/>
      <c r="E166" s="40"/>
      <c r="F166" s="41"/>
      <c r="G166" s="40"/>
      <c r="H166" s="40"/>
      <c r="I166" s="41"/>
      <c r="J166" s="40"/>
      <c r="K166" s="41"/>
      <c r="L166" s="40"/>
      <c r="M166" s="40"/>
      <c r="N166" s="41"/>
      <c r="O166" s="40"/>
      <c r="P166" s="41"/>
      <c r="Q166" s="40"/>
      <c r="R166" s="40"/>
      <c r="S166" s="41"/>
      <c r="T166" s="40"/>
      <c r="U166" s="41"/>
      <c r="V166" s="40"/>
      <c r="W166" s="40"/>
      <c r="X166" s="41"/>
      <c r="Y166" s="40"/>
      <c r="Z166" s="41"/>
      <c r="AA166" s="40"/>
      <c r="AB166" s="40"/>
      <c r="AC166" s="41"/>
      <c r="AD166" s="40"/>
      <c r="AE166" s="41"/>
      <c r="AF166" s="40"/>
      <c r="AG166" s="40"/>
      <c r="AH166" s="40"/>
      <c r="AI166" s="40"/>
      <c r="AJ166" s="41"/>
      <c r="AK166" s="41"/>
      <c r="AL166" s="42"/>
      <c r="AM166" s="41"/>
      <c r="AN166" s="41"/>
      <c r="AO166" s="41"/>
      <c r="AP166" s="42"/>
      <c r="AQ166" s="41"/>
      <c r="AR166" s="41"/>
      <c r="AS166" s="41"/>
      <c r="AT166" s="42"/>
      <c r="AU166" s="41"/>
      <c r="AV166" s="41"/>
      <c r="AW166" s="41"/>
      <c r="AX166" s="41"/>
      <c r="AY166" s="43"/>
    </row>
    <row r="167" spans="2:51" ht="21.75" customHeight="1">
      <c r="B167" s="35"/>
      <c r="C167" s="40"/>
      <c r="D167" s="41"/>
      <c r="E167" s="40"/>
      <c r="F167" s="41"/>
      <c r="G167" s="40"/>
      <c r="H167" s="40"/>
      <c r="I167" s="41"/>
      <c r="J167" s="40"/>
      <c r="K167" s="41"/>
      <c r="L167" s="40"/>
      <c r="M167" s="40"/>
      <c r="N167" s="41"/>
      <c r="O167" s="40"/>
      <c r="P167" s="41"/>
      <c r="Q167" s="40"/>
      <c r="R167" s="40"/>
      <c r="S167" s="41"/>
      <c r="T167" s="40"/>
      <c r="U167" s="41"/>
      <c r="V167" s="40"/>
      <c r="W167" s="40"/>
      <c r="X167" s="41"/>
      <c r="Y167" s="40"/>
      <c r="Z167" s="41"/>
      <c r="AA167" s="40"/>
      <c r="AB167" s="40"/>
      <c r="AC167" s="41"/>
      <c r="AD167" s="40"/>
      <c r="AE167" s="41"/>
      <c r="AF167" s="40"/>
      <c r="AG167" s="40"/>
      <c r="AH167" s="40"/>
      <c r="AI167" s="40"/>
      <c r="AJ167" s="41"/>
      <c r="AK167" s="41"/>
      <c r="AL167" s="42"/>
      <c r="AM167" s="41"/>
      <c r="AN167" s="41"/>
      <c r="AO167" s="41"/>
      <c r="AP167" s="42"/>
      <c r="AQ167" s="41"/>
      <c r="AR167" s="41"/>
      <c r="AS167" s="41"/>
      <c r="AT167" s="42"/>
      <c r="AU167" s="41"/>
      <c r="AV167" s="41"/>
      <c r="AW167" s="41"/>
      <c r="AX167" s="41"/>
      <c r="AY167" s="43"/>
    </row>
    <row r="168" spans="2:51" ht="21.75" customHeight="1">
      <c r="B168" s="35"/>
      <c r="C168" s="40"/>
      <c r="D168" s="41"/>
      <c r="E168" s="40"/>
      <c r="F168" s="41"/>
      <c r="G168" s="40"/>
      <c r="H168" s="40"/>
      <c r="I168" s="41"/>
      <c r="J168" s="40"/>
      <c r="K168" s="41"/>
      <c r="L168" s="40"/>
      <c r="M168" s="40"/>
      <c r="N168" s="41"/>
      <c r="O168" s="40"/>
      <c r="P168" s="41"/>
      <c r="Q168" s="40"/>
      <c r="R168" s="40"/>
      <c r="S168" s="41"/>
      <c r="T168" s="40"/>
      <c r="U168" s="41"/>
      <c r="V168" s="40"/>
      <c r="W168" s="40"/>
      <c r="X168" s="41"/>
      <c r="Y168" s="40"/>
      <c r="Z168" s="41"/>
      <c r="AA168" s="40"/>
      <c r="AB168" s="40"/>
      <c r="AC168" s="41"/>
      <c r="AD168" s="40"/>
      <c r="AE168" s="41"/>
      <c r="AF168" s="40"/>
      <c r="AG168" s="40"/>
      <c r="AH168" s="40"/>
      <c r="AI168" s="40"/>
      <c r="AJ168" s="41"/>
      <c r="AK168" s="41"/>
      <c r="AL168" s="42"/>
      <c r="AM168" s="41"/>
      <c r="AN168" s="41"/>
      <c r="AO168" s="41"/>
      <c r="AP168" s="42"/>
      <c r="AQ168" s="41"/>
      <c r="AR168" s="41"/>
      <c r="AS168" s="41"/>
      <c r="AT168" s="42"/>
      <c r="AU168" s="41"/>
      <c r="AV168" s="41"/>
      <c r="AW168" s="41"/>
      <c r="AX168" s="41"/>
      <c r="AY168" s="43"/>
    </row>
  </sheetData>
  <sheetProtection sheet="1" objects="1" scenarios="1"/>
  <mergeCells count="238">
    <mergeCell ref="B1:AF1"/>
    <mergeCell ref="AI1:AY1"/>
    <mergeCell ref="B2:AF2"/>
    <mergeCell ref="AI2:AY2"/>
    <mergeCell ref="B3:B4"/>
    <mergeCell ref="C3:G4"/>
    <mergeCell ref="H3:L4"/>
    <mergeCell ref="M3:Q4"/>
    <mergeCell ref="R3:V4"/>
    <mergeCell ref="W3:AA4"/>
    <mergeCell ref="AR3:AT3"/>
    <mergeCell ref="AU3:AU4"/>
    <mergeCell ref="AV3:AV4"/>
    <mergeCell ref="AW3:AW4"/>
    <mergeCell ref="AX3:AX4"/>
    <mergeCell ref="AY3:AY4"/>
    <mergeCell ref="AB3:AF4"/>
    <mergeCell ref="AI3:AI4"/>
    <mergeCell ref="AJ3:AL3"/>
    <mergeCell ref="AM3:AM4"/>
    <mergeCell ref="AN3:AP3"/>
    <mergeCell ref="AQ3:AQ4"/>
    <mergeCell ref="B5:B8"/>
    <mergeCell ref="C5:G5"/>
    <mergeCell ref="H5:L5"/>
    <mergeCell ref="M5:Q5"/>
    <mergeCell ref="R5:V5"/>
    <mergeCell ref="W5:AA5"/>
    <mergeCell ref="C6:C8"/>
    <mergeCell ref="G6:G8"/>
    <mergeCell ref="H6:H8"/>
    <mergeCell ref="L6:L8"/>
    <mergeCell ref="M6:M8"/>
    <mergeCell ref="Q6:Q8"/>
    <mergeCell ref="R6:R8"/>
    <mergeCell ref="V6:V8"/>
    <mergeCell ref="W6:W8"/>
    <mergeCell ref="AA6:AA8"/>
    <mergeCell ref="AW5:AW8"/>
    <mergeCell ref="AX5:AX8"/>
    <mergeCell ref="AY5:AY8"/>
    <mergeCell ref="AN5:AN8"/>
    <mergeCell ref="AO5:AO8"/>
    <mergeCell ref="AP5:AP8"/>
    <mergeCell ref="AQ5:AQ8"/>
    <mergeCell ref="AR5:AR8"/>
    <mergeCell ref="AS5:AS8"/>
    <mergeCell ref="AT5:AT8"/>
    <mergeCell ref="AU5:AU8"/>
    <mergeCell ref="AV5:AV8"/>
    <mergeCell ref="AB5:AF5"/>
    <mergeCell ref="AI5:AI8"/>
    <mergeCell ref="AJ5:AJ8"/>
    <mergeCell ref="AK5:AK8"/>
    <mergeCell ref="AL5:AL8"/>
    <mergeCell ref="AM5:AM8"/>
    <mergeCell ref="AB6:AB8"/>
    <mergeCell ref="AF6:AF8"/>
    <mergeCell ref="B9:B12"/>
    <mergeCell ref="C9:G9"/>
    <mergeCell ref="H9:L9"/>
    <mergeCell ref="M9:Q9"/>
    <mergeCell ref="R9:V9"/>
    <mergeCell ref="W9:AA9"/>
    <mergeCell ref="C10:C12"/>
    <mergeCell ref="G10:G12"/>
    <mergeCell ref="H10:H12"/>
    <mergeCell ref="L10:L12"/>
    <mergeCell ref="M10:M12"/>
    <mergeCell ref="Q10:Q12"/>
    <mergeCell ref="R10:R12"/>
    <mergeCell ref="V10:V12"/>
    <mergeCell ref="W10:W12"/>
    <mergeCell ref="AA10:AA12"/>
    <mergeCell ref="AW9:AW12"/>
    <mergeCell ref="AX9:AX12"/>
    <mergeCell ref="AY9:AY12"/>
    <mergeCell ref="AN9:AN12"/>
    <mergeCell ref="AO9:AO12"/>
    <mergeCell ref="AP9:AP12"/>
    <mergeCell ref="AQ9:AQ12"/>
    <mergeCell ref="AR9:AR12"/>
    <mergeCell ref="AS9:AS12"/>
    <mergeCell ref="AT9:AT12"/>
    <mergeCell ref="AU9:AU12"/>
    <mergeCell ref="AV9:AV12"/>
    <mergeCell ref="AB9:AF9"/>
    <mergeCell ref="AI9:AI12"/>
    <mergeCell ref="AJ9:AJ12"/>
    <mergeCell ref="AK9:AK12"/>
    <mergeCell ref="AL9:AL12"/>
    <mergeCell ref="AM9:AM12"/>
    <mergeCell ref="AB10:AB12"/>
    <mergeCell ref="AF10:AF12"/>
    <mergeCell ref="B13:B16"/>
    <mergeCell ref="C13:G13"/>
    <mergeCell ref="H13:L13"/>
    <mergeCell ref="M13:Q13"/>
    <mergeCell ref="R13:V13"/>
    <mergeCell ref="W13:AA13"/>
    <mergeCell ref="C14:C16"/>
    <mergeCell ref="G14:G16"/>
    <mergeCell ref="H14:H16"/>
    <mergeCell ref="L14:L16"/>
    <mergeCell ref="M14:M16"/>
    <mergeCell ref="Q14:Q16"/>
    <mergeCell ref="R14:R16"/>
    <mergeCell ref="V14:V16"/>
    <mergeCell ref="W14:W16"/>
    <mergeCell ref="AA14:AA16"/>
    <mergeCell ref="AW13:AW16"/>
    <mergeCell ref="AX13:AX16"/>
    <mergeCell ref="AY13:AY16"/>
    <mergeCell ref="AN13:AN16"/>
    <mergeCell ref="AO13:AO16"/>
    <mergeCell ref="AP13:AP16"/>
    <mergeCell ref="AQ13:AQ16"/>
    <mergeCell ref="AR13:AR16"/>
    <mergeCell ref="AS13:AS16"/>
    <mergeCell ref="AT13:AT16"/>
    <mergeCell ref="AU13:AU16"/>
    <mergeCell ref="AV13:AV16"/>
    <mergeCell ref="AB13:AF13"/>
    <mergeCell ref="AI13:AI16"/>
    <mergeCell ref="AJ13:AJ16"/>
    <mergeCell ref="AK13:AK16"/>
    <mergeCell ref="AL13:AL16"/>
    <mergeCell ref="AM13:AM16"/>
    <mergeCell ref="AB14:AB16"/>
    <mergeCell ref="AF14:AF16"/>
    <mergeCell ref="B17:B20"/>
    <mergeCell ref="C17:G17"/>
    <mergeCell ref="H17:L17"/>
    <mergeCell ref="M17:Q17"/>
    <mergeCell ref="R17:V17"/>
    <mergeCell ref="W17:AA17"/>
    <mergeCell ref="C18:C20"/>
    <mergeCell ref="G18:G20"/>
    <mergeCell ref="H18:H20"/>
    <mergeCell ref="L18:L20"/>
    <mergeCell ref="M18:M20"/>
    <mergeCell ref="Q18:Q20"/>
    <mergeCell ref="R18:R20"/>
    <mergeCell ref="V18:V20"/>
    <mergeCell ref="W18:W20"/>
    <mergeCell ref="AA18:AA20"/>
    <mergeCell ref="AW17:AW20"/>
    <mergeCell ref="AX17:AX20"/>
    <mergeCell ref="AY17:AY20"/>
    <mergeCell ref="AN17:AN20"/>
    <mergeCell ref="AO17:AO20"/>
    <mergeCell ref="AP17:AP20"/>
    <mergeCell ref="AQ17:AQ20"/>
    <mergeCell ref="AR17:AR20"/>
    <mergeCell ref="AS17:AS20"/>
    <mergeCell ref="AT17:AT20"/>
    <mergeCell ref="AU17:AU20"/>
    <mergeCell ref="AV17:AV20"/>
    <mergeCell ref="AB17:AF17"/>
    <mergeCell ref="AI17:AI20"/>
    <mergeCell ref="AJ17:AJ20"/>
    <mergeCell ref="AK17:AK20"/>
    <mergeCell ref="AL17:AL20"/>
    <mergeCell ref="AM17:AM20"/>
    <mergeCell ref="AB18:AB20"/>
    <mergeCell ref="AF18:AF20"/>
    <mergeCell ref="B21:B24"/>
    <mergeCell ref="C21:G21"/>
    <mergeCell ref="H21:L21"/>
    <mergeCell ref="M21:Q21"/>
    <mergeCell ref="R21:V21"/>
    <mergeCell ref="W21:AA21"/>
    <mergeCell ref="C22:C24"/>
    <mergeCell ref="G22:G24"/>
    <mergeCell ref="H22:H24"/>
    <mergeCell ref="L22:L24"/>
    <mergeCell ref="M22:M24"/>
    <mergeCell ref="Q22:Q24"/>
    <mergeCell ref="R22:R24"/>
    <mergeCell ref="V22:V24"/>
    <mergeCell ref="W22:W24"/>
    <mergeCell ref="AA22:AA24"/>
    <mergeCell ref="AW21:AW24"/>
    <mergeCell ref="AX21:AX24"/>
    <mergeCell ref="AY21:AY24"/>
    <mergeCell ref="AN21:AN24"/>
    <mergeCell ref="AO21:AO24"/>
    <mergeCell ref="AP21:AP24"/>
    <mergeCell ref="AQ21:AQ24"/>
    <mergeCell ref="AR21:AR24"/>
    <mergeCell ref="AS21:AS24"/>
    <mergeCell ref="AT21:AT24"/>
    <mergeCell ref="AU21:AU24"/>
    <mergeCell ref="AV21:AV24"/>
    <mergeCell ref="AB21:AF21"/>
    <mergeCell ref="AI21:AI24"/>
    <mergeCell ref="AJ21:AJ24"/>
    <mergeCell ref="AK21:AK24"/>
    <mergeCell ref="AL21:AL24"/>
    <mergeCell ref="AM21:AM24"/>
    <mergeCell ref="AB22:AB24"/>
    <mergeCell ref="AF22:AF24"/>
    <mergeCell ref="B25:B28"/>
    <mergeCell ref="C25:G25"/>
    <mergeCell ref="H25:L25"/>
    <mergeCell ref="M25:Q25"/>
    <mergeCell ref="R25:V25"/>
    <mergeCell ref="W25:AA25"/>
    <mergeCell ref="C26:C28"/>
    <mergeCell ref="G26:G28"/>
    <mergeCell ref="H26:H28"/>
    <mergeCell ref="L26:L28"/>
    <mergeCell ref="M26:M28"/>
    <mergeCell ref="Q26:Q28"/>
    <mergeCell ref="R26:R28"/>
    <mergeCell ref="V26:V28"/>
    <mergeCell ref="W26:W28"/>
    <mergeCell ref="AA26:AA28"/>
    <mergeCell ref="AX25:AX28"/>
    <mergeCell ref="AY25:AY28"/>
    <mergeCell ref="AN25:AN28"/>
    <mergeCell ref="AO25:AO28"/>
    <mergeCell ref="AP25:AP28"/>
    <mergeCell ref="AQ25:AQ28"/>
    <mergeCell ref="AR25:AR28"/>
    <mergeCell ref="AS25:AS28"/>
    <mergeCell ref="AT25:AT28"/>
    <mergeCell ref="AU25:AU28"/>
    <mergeCell ref="AV25:AV28"/>
    <mergeCell ref="AB25:AF25"/>
    <mergeCell ref="AI25:AI28"/>
    <mergeCell ref="AJ25:AJ28"/>
    <mergeCell ref="AK25:AK28"/>
    <mergeCell ref="AL25:AL28"/>
    <mergeCell ref="AM25:AM28"/>
    <mergeCell ref="AB26:AB28"/>
    <mergeCell ref="AF26:AF28"/>
    <mergeCell ref="AW25:AW2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B1:AY168"/>
  <sheetViews>
    <sheetView zoomScale="70" zoomScaleNormal="70" zoomScalePageLayoutView="0" workbookViewId="0" topLeftCell="A2">
      <selection activeCell="B3" sqref="B3:B4"/>
    </sheetView>
  </sheetViews>
  <sheetFormatPr defaultColWidth="9.140625" defaultRowHeight="15"/>
  <cols>
    <col min="1" max="1" width="1.57421875" style="8" customWidth="1"/>
    <col min="2" max="2" width="15.57421875" style="8" customWidth="1"/>
    <col min="3" max="33" width="3.8515625" style="8" customWidth="1"/>
    <col min="34" max="34" width="3.7109375" style="8" customWidth="1"/>
    <col min="35" max="35" width="15.57421875" style="8" customWidth="1"/>
    <col min="36" max="37" width="5.57421875" style="8" customWidth="1"/>
    <col min="38" max="39" width="8.57421875" style="8" customWidth="1"/>
    <col min="40" max="41" width="5.57421875" style="8" customWidth="1"/>
    <col min="42" max="43" width="8.57421875" style="8" customWidth="1"/>
    <col min="44" max="45" width="5.57421875" style="8" customWidth="1"/>
    <col min="46" max="46" width="9.57421875" style="8" customWidth="1"/>
    <col min="47" max="49" width="8.57421875" style="8" customWidth="1"/>
    <col min="50" max="50" width="15.7109375" style="8" customWidth="1"/>
    <col min="51" max="51" width="9.57421875" style="8" customWidth="1"/>
    <col min="52" max="16384" width="9.00390625" style="8" customWidth="1"/>
  </cols>
  <sheetData>
    <row r="1" spans="2:51" ht="24.75" customHeight="1">
      <c r="B1" s="228" t="s">
        <v>73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I1" s="229" t="str">
        <f>B1</f>
        <v>レディース４０歳</v>
      </c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</row>
    <row r="2" spans="2:51" ht="24.75" customHeight="1" thickBot="1">
      <c r="B2" s="230" t="s">
        <v>74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9"/>
      <c r="AH2" s="10"/>
      <c r="AI2" s="231" t="str">
        <f>B2</f>
        <v>Ｆコート    Ｂグループ</v>
      </c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</row>
    <row r="3" spans="2:51" ht="24.75" customHeight="1">
      <c r="B3" s="232"/>
      <c r="C3" s="234" t="str">
        <f>'[1]ﾚﾃﾞｨｰｽ40'!$D$37</f>
        <v>ミルキーズ</v>
      </c>
      <c r="D3" s="235"/>
      <c r="E3" s="235"/>
      <c r="F3" s="235"/>
      <c r="G3" s="236"/>
      <c r="H3" s="240" t="str">
        <f>'[1]ﾚﾃﾞｨｰｽ40'!$D$38</f>
        <v>Sunディーズ</v>
      </c>
      <c r="I3" s="235"/>
      <c r="J3" s="235"/>
      <c r="K3" s="235"/>
      <c r="L3" s="236"/>
      <c r="M3" s="240" t="str">
        <f>'[1]ﾚﾃﾞｨｰｽ40'!$D$39</f>
        <v>bit by bit</v>
      </c>
      <c r="N3" s="235"/>
      <c r="O3" s="235"/>
      <c r="P3" s="235"/>
      <c r="Q3" s="236"/>
      <c r="R3" s="240" t="str">
        <f>'[1]ﾚﾃﾞｨｰｽ40'!$G$39</f>
        <v>EAST</v>
      </c>
      <c r="S3" s="235"/>
      <c r="T3" s="235"/>
      <c r="U3" s="235"/>
      <c r="V3" s="236"/>
      <c r="W3" s="240" t="str">
        <f>'[1]ﾚﾃﾞｨｰｽ40'!$G$38</f>
        <v>クレッシェンドショコラ</v>
      </c>
      <c r="X3" s="235"/>
      <c r="Y3" s="235"/>
      <c r="Z3" s="235"/>
      <c r="AA3" s="236"/>
      <c r="AB3" s="240" t="str">
        <f>'[1]ﾚﾃﾞｨｰｽ40'!$G$37</f>
        <v>矢南ハッピー</v>
      </c>
      <c r="AC3" s="235"/>
      <c r="AD3" s="235"/>
      <c r="AE3" s="235"/>
      <c r="AF3" s="253"/>
      <c r="AG3" s="11"/>
      <c r="AH3" s="11"/>
      <c r="AI3" s="232"/>
      <c r="AJ3" s="255" t="s">
        <v>28</v>
      </c>
      <c r="AK3" s="243"/>
      <c r="AL3" s="244"/>
      <c r="AM3" s="245" t="s">
        <v>29</v>
      </c>
      <c r="AN3" s="242" t="s">
        <v>58</v>
      </c>
      <c r="AO3" s="243"/>
      <c r="AP3" s="244"/>
      <c r="AQ3" s="245" t="s">
        <v>29</v>
      </c>
      <c r="AR3" s="242" t="s">
        <v>31</v>
      </c>
      <c r="AS3" s="243"/>
      <c r="AT3" s="244"/>
      <c r="AU3" s="245" t="s">
        <v>32</v>
      </c>
      <c r="AV3" s="247" t="s">
        <v>59</v>
      </c>
      <c r="AW3" s="247" t="s">
        <v>60</v>
      </c>
      <c r="AX3" s="249" t="s">
        <v>35</v>
      </c>
      <c r="AY3" s="251" t="s">
        <v>36</v>
      </c>
    </row>
    <row r="4" spans="2:51" ht="24.75" customHeight="1" thickBot="1">
      <c r="B4" s="233"/>
      <c r="C4" s="237"/>
      <c r="D4" s="238"/>
      <c r="E4" s="238"/>
      <c r="F4" s="238"/>
      <c r="G4" s="239"/>
      <c r="H4" s="241"/>
      <c r="I4" s="238"/>
      <c r="J4" s="238"/>
      <c r="K4" s="238"/>
      <c r="L4" s="239"/>
      <c r="M4" s="241"/>
      <c r="N4" s="238"/>
      <c r="O4" s="238"/>
      <c r="P4" s="238"/>
      <c r="Q4" s="239"/>
      <c r="R4" s="241"/>
      <c r="S4" s="238"/>
      <c r="T4" s="238"/>
      <c r="U4" s="238"/>
      <c r="V4" s="239"/>
      <c r="W4" s="241"/>
      <c r="X4" s="238"/>
      <c r="Y4" s="238"/>
      <c r="Z4" s="238"/>
      <c r="AA4" s="239"/>
      <c r="AB4" s="241"/>
      <c r="AC4" s="238"/>
      <c r="AD4" s="238"/>
      <c r="AE4" s="238"/>
      <c r="AF4" s="254"/>
      <c r="AG4" s="11"/>
      <c r="AH4" s="11"/>
      <c r="AI4" s="233"/>
      <c r="AJ4" s="12" t="s">
        <v>37</v>
      </c>
      <c r="AK4" s="13" t="s">
        <v>38</v>
      </c>
      <c r="AL4" s="13" t="s">
        <v>39</v>
      </c>
      <c r="AM4" s="246"/>
      <c r="AN4" s="12" t="s">
        <v>37</v>
      </c>
      <c r="AO4" s="13" t="s">
        <v>38</v>
      </c>
      <c r="AP4" s="13" t="s">
        <v>39</v>
      </c>
      <c r="AQ4" s="246"/>
      <c r="AR4" s="12" t="s">
        <v>37</v>
      </c>
      <c r="AS4" s="13" t="s">
        <v>38</v>
      </c>
      <c r="AT4" s="13" t="s">
        <v>39</v>
      </c>
      <c r="AU4" s="246"/>
      <c r="AV4" s="248"/>
      <c r="AW4" s="248"/>
      <c r="AX4" s="250"/>
      <c r="AY4" s="252"/>
    </row>
    <row r="5" spans="2:51" ht="21.75" customHeight="1">
      <c r="B5" s="212" t="str">
        <f>C3</f>
        <v>ミルキーズ</v>
      </c>
      <c r="C5" s="218"/>
      <c r="D5" s="219"/>
      <c r="E5" s="219"/>
      <c r="F5" s="219"/>
      <c r="G5" s="220"/>
      <c r="H5" s="209">
        <v>10</v>
      </c>
      <c r="I5" s="210"/>
      <c r="J5" s="210"/>
      <c r="K5" s="210"/>
      <c r="L5" s="221"/>
      <c r="M5" s="209">
        <v>7</v>
      </c>
      <c r="N5" s="210"/>
      <c r="O5" s="210"/>
      <c r="P5" s="210"/>
      <c r="Q5" s="221"/>
      <c r="R5" s="222">
        <v>0</v>
      </c>
      <c r="S5" s="223"/>
      <c r="T5" s="223"/>
      <c r="U5" s="223"/>
      <c r="V5" s="224"/>
      <c r="W5" s="209">
        <v>4</v>
      </c>
      <c r="X5" s="210"/>
      <c r="Y5" s="210"/>
      <c r="Z5" s="210"/>
      <c r="AA5" s="221"/>
      <c r="AB5" s="209">
        <v>1</v>
      </c>
      <c r="AC5" s="210"/>
      <c r="AD5" s="210"/>
      <c r="AE5" s="210"/>
      <c r="AF5" s="211"/>
      <c r="AG5" s="14"/>
      <c r="AH5" s="14"/>
      <c r="AI5" s="212" t="str">
        <f>B5</f>
        <v>ミルキーズ</v>
      </c>
      <c r="AJ5" s="213">
        <f>IF(C6&gt;G6,1,0)+IF(H6&gt;L6,1,0)+IF(M6&gt;Q6,1,0)+IF(R6&gt;V6,1,0)+IF(W6&gt;AA6,1,0)+IF(AB6&gt;AF6,1,0)</f>
        <v>4</v>
      </c>
      <c r="AK5" s="214">
        <f>IF(G6&gt;C6,1,0)+IF(L6&gt;H6,1,0)+IF(Q6&gt;M6,1,0)+IF(V6&gt;R6,1,0)+IF(AA6&gt;W6,1,0)+IF(AF6&gt;AB6,1,0)</f>
        <v>0</v>
      </c>
      <c r="AL5" s="215">
        <f>SUM(AJ5/(AJ5+AK5))</f>
        <v>1</v>
      </c>
      <c r="AM5" s="214">
        <f>RANK(AL5,$AL$5:$AL$28,0)</f>
        <v>1</v>
      </c>
      <c r="AN5" s="214">
        <f>SUM(C6+H6+M6+R6+W6+AB6)</f>
        <v>8</v>
      </c>
      <c r="AO5" s="214">
        <f>SUM(G6+L6+Q6+V6+AA6+AF6)</f>
        <v>2</v>
      </c>
      <c r="AP5" s="215">
        <f>SUM(AN5/(AN5+AO5))</f>
        <v>0.8</v>
      </c>
      <c r="AQ5" s="214">
        <f>RANK(AP5,$AP$5:$AP$28,0)</f>
        <v>1</v>
      </c>
      <c r="AR5" s="214">
        <f>SUM(D6+D7+D8+I6+I7+I8+N6+N7+N8+S6+S7+S8+X6+X7+X8+AC6+AC7+AC8)</f>
        <v>149</v>
      </c>
      <c r="AS5" s="214">
        <f>SUM(F6+F7+F8+K6+K7+K8+P6+P7+P8+U6+U7+U8+Z6+Z7+Z8+AE6+AE7+AE8)</f>
        <v>111</v>
      </c>
      <c r="AT5" s="215">
        <f>SUM(AR5/(AR5+AS5))</f>
        <v>0.573076923076923</v>
      </c>
      <c r="AU5" s="214">
        <f>RANK(AT5,$AT$5:$AT$28,0)</f>
        <v>2</v>
      </c>
      <c r="AV5" s="215">
        <f>RANK(AL5,$AL$5:$AL$28,1)+AP5</f>
        <v>6.8</v>
      </c>
      <c r="AW5" s="215">
        <f>RANK(AV5,$AV$5:$AV$28,1)+AT5</f>
        <v>6.573076923076923</v>
      </c>
      <c r="AX5" s="216" t="str">
        <f>$AI$5</f>
        <v>ミルキーズ</v>
      </c>
      <c r="AY5" s="217">
        <f>RANK(AW5,$AW$5:$AW$28)</f>
        <v>1</v>
      </c>
    </row>
    <row r="6" spans="2:51" ht="21.75" customHeight="1">
      <c r="B6" s="141"/>
      <c r="C6" s="225">
        <f>IF(D6&gt;F6,1,0)+IF(D7&gt;F7,1,0)+IF(D8&gt;F8,1,0)</f>
        <v>0</v>
      </c>
      <c r="D6" s="15"/>
      <c r="E6" s="16" t="s">
        <v>40</v>
      </c>
      <c r="F6" s="15"/>
      <c r="G6" s="152">
        <f>IF(F6&gt;D6,1,0)+IF(F7&gt;D7,1,0)+IF(F8&gt;D8,1,0)</f>
        <v>0</v>
      </c>
      <c r="H6" s="194">
        <f>IF(I6&gt;K6,1,0)+IF(I7&gt;K7,1,0)+IF(I8&gt;K8,1,0)</f>
        <v>2</v>
      </c>
      <c r="I6" s="17">
        <v>15</v>
      </c>
      <c r="J6" s="18" t="s">
        <v>40</v>
      </c>
      <c r="K6" s="17">
        <v>13</v>
      </c>
      <c r="L6" s="194">
        <f>IF(K6&gt;I6,1,0)+IF(K7&gt;I7,1,0)+IF(K8&gt;I8,1,0)</f>
        <v>0</v>
      </c>
      <c r="M6" s="194">
        <f>IF(N6&gt;P6,1,0)+IF(N7&gt;P7,1,0)+IF(N8&gt;P8,1,0)</f>
        <v>2</v>
      </c>
      <c r="N6" s="17">
        <v>15</v>
      </c>
      <c r="O6" s="18" t="s">
        <v>40</v>
      </c>
      <c r="P6" s="17">
        <v>10</v>
      </c>
      <c r="Q6" s="194">
        <f>IF(P6&gt;N6,1,0)+IF(P7&gt;N7,1,0)+IF(P8&gt;N8,1,0)</f>
        <v>1</v>
      </c>
      <c r="R6" s="171">
        <f>IF(S6&gt;U6,1,0)+IF(S7&gt;U7,1,0)+IF(S8&gt;U8,1,0)</f>
        <v>0</v>
      </c>
      <c r="S6" s="19"/>
      <c r="T6" s="20" t="s">
        <v>40</v>
      </c>
      <c r="U6" s="19"/>
      <c r="V6" s="171">
        <f>IF(U6&gt;S6,1,0)+IF(U7&gt;S7,1,0)+IF(U8&gt;S8,1,0)</f>
        <v>0</v>
      </c>
      <c r="W6" s="194">
        <f>IF(X6&gt;Z6,1,0)+IF(X7&gt;Z7,1,0)+IF(X8&gt;Z8,1,0)</f>
        <v>2</v>
      </c>
      <c r="X6" s="17">
        <v>15</v>
      </c>
      <c r="Y6" s="18" t="s">
        <v>40</v>
      </c>
      <c r="Z6" s="17">
        <v>11</v>
      </c>
      <c r="AA6" s="194">
        <f>IF(Z6&gt;X6,1,0)+IF(Z7&gt;X7,1,0)+IF(Z8&gt;X8,1,0)</f>
        <v>0</v>
      </c>
      <c r="AB6" s="194">
        <f>IF(AC6&gt;AE6,1,0)+IF(AC7&gt;AE7,1,0)+IF(AC8&gt;AE8,1,0)</f>
        <v>2</v>
      </c>
      <c r="AC6" s="17">
        <v>16</v>
      </c>
      <c r="AD6" s="18" t="s">
        <v>40</v>
      </c>
      <c r="AE6" s="17">
        <v>17</v>
      </c>
      <c r="AF6" s="197">
        <f>IF(AE6&gt;AC6,1,0)+IF(AE7&gt;AC7,1,0)+IF(AE8&gt;AC8,1,0)</f>
        <v>1</v>
      </c>
      <c r="AG6" s="21"/>
      <c r="AH6" s="21"/>
      <c r="AI6" s="141"/>
      <c r="AJ6" s="144"/>
      <c r="AK6" s="147"/>
      <c r="AL6" s="150"/>
      <c r="AM6" s="147"/>
      <c r="AN6" s="147"/>
      <c r="AO6" s="147"/>
      <c r="AP6" s="150"/>
      <c r="AQ6" s="147"/>
      <c r="AR6" s="147"/>
      <c r="AS6" s="147"/>
      <c r="AT6" s="150"/>
      <c r="AU6" s="147"/>
      <c r="AV6" s="150"/>
      <c r="AW6" s="150"/>
      <c r="AX6" s="159"/>
      <c r="AY6" s="162"/>
    </row>
    <row r="7" spans="2:51" ht="21.75" customHeight="1">
      <c r="B7" s="141"/>
      <c r="C7" s="226"/>
      <c r="D7" s="15"/>
      <c r="E7" s="16" t="s">
        <v>40</v>
      </c>
      <c r="F7" s="15"/>
      <c r="G7" s="153"/>
      <c r="H7" s="195"/>
      <c r="I7" s="17">
        <v>15</v>
      </c>
      <c r="J7" s="18" t="s">
        <v>40</v>
      </c>
      <c r="K7" s="17">
        <v>11</v>
      </c>
      <c r="L7" s="195"/>
      <c r="M7" s="195"/>
      <c r="N7" s="17">
        <v>13</v>
      </c>
      <c r="O7" s="18" t="s">
        <v>40</v>
      </c>
      <c r="P7" s="17">
        <v>15</v>
      </c>
      <c r="Q7" s="195"/>
      <c r="R7" s="172"/>
      <c r="S7" s="19"/>
      <c r="T7" s="20" t="s">
        <v>40</v>
      </c>
      <c r="U7" s="19"/>
      <c r="V7" s="172"/>
      <c r="W7" s="195"/>
      <c r="X7" s="17">
        <v>15</v>
      </c>
      <c r="Y7" s="18" t="s">
        <v>40</v>
      </c>
      <c r="Z7" s="17">
        <v>6</v>
      </c>
      <c r="AA7" s="195"/>
      <c r="AB7" s="195"/>
      <c r="AC7" s="17">
        <v>15</v>
      </c>
      <c r="AD7" s="18" t="s">
        <v>40</v>
      </c>
      <c r="AE7" s="17">
        <v>9</v>
      </c>
      <c r="AF7" s="198"/>
      <c r="AG7" s="21"/>
      <c r="AH7" s="21"/>
      <c r="AI7" s="141"/>
      <c r="AJ7" s="144"/>
      <c r="AK7" s="147"/>
      <c r="AL7" s="150"/>
      <c r="AM7" s="147"/>
      <c r="AN7" s="147"/>
      <c r="AO7" s="147"/>
      <c r="AP7" s="150"/>
      <c r="AQ7" s="147"/>
      <c r="AR7" s="147"/>
      <c r="AS7" s="147"/>
      <c r="AT7" s="150"/>
      <c r="AU7" s="147"/>
      <c r="AV7" s="150"/>
      <c r="AW7" s="150"/>
      <c r="AX7" s="159"/>
      <c r="AY7" s="162"/>
    </row>
    <row r="8" spans="2:51" ht="21.75" customHeight="1">
      <c r="B8" s="167"/>
      <c r="C8" s="227"/>
      <c r="D8" s="15"/>
      <c r="E8" s="16" t="s">
        <v>40</v>
      </c>
      <c r="F8" s="15"/>
      <c r="G8" s="203"/>
      <c r="H8" s="196"/>
      <c r="I8" s="17"/>
      <c r="J8" s="18" t="s">
        <v>40</v>
      </c>
      <c r="K8" s="17"/>
      <c r="L8" s="196"/>
      <c r="M8" s="196"/>
      <c r="N8" s="17">
        <v>15</v>
      </c>
      <c r="O8" s="18" t="s">
        <v>40</v>
      </c>
      <c r="P8" s="17">
        <v>11</v>
      </c>
      <c r="Q8" s="196"/>
      <c r="R8" s="173"/>
      <c r="S8" s="19"/>
      <c r="T8" s="20" t="s">
        <v>40</v>
      </c>
      <c r="U8" s="19"/>
      <c r="V8" s="173"/>
      <c r="W8" s="196"/>
      <c r="X8" s="17"/>
      <c r="Y8" s="18" t="s">
        <v>40</v>
      </c>
      <c r="Z8" s="17"/>
      <c r="AA8" s="196"/>
      <c r="AB8" s="196"/>
      <c r="AC8" s="17">
        <v>15</v>
      </c>
      <c r="AD8" s="18" t="s">
        <v>40</v>
      </c>
      <c r="AE8" s="17">
        <v>8</v>
      </c>
      <c r="AF8" s="199"/>
      <c r="AG8" s="21"/>
      <c r="AH8" s="21"/>
      <c r="AI8" s="167"/>
      <c r="AJ8" s="168"/>
      <c r="AK8" s="169"/>
      <c r="AL8" s="170"/>
      <c r="AM8" s="169"/>
      <c r="AN8" s="169"/>
      <c r="AO8" s="169"/>
      <c r="AP8" s="170"/>
      <c r="AQ8" s="169"/>
      <c r="AR8" s="169"/>
      <c r="AS8" s="169"/>
      <c r="AT8" s="170"/>
      <c r="AU8" s="169"/>
      <c r="AV8" s="170"/>
      <c r="AW8" s="170"/>
      <c r="AX8" s="189"/>
      <c r="AY8" s="190"/>
    </row>
    <row r="9" spans="2:51" ht="21.75" customHeight="1">
      <c r="B9" s="140" t="str">
        <f>H3</f>
        <v>Sunディーズ</v>
      </c>
      <c r="C9" s="177">
        <f>H5</f>
        <v>10</v>
      </c>
      <c r="D9" s="178"/>
      <c r="E9" s="178"/>
      <c r="F9" s="178"/>
      <c r="G9" s="179"/>
      <c r="H9" s="137"/>
      <c r="I9" s="138"/>
      <c r="J9" s="138"/>
      <c r="K9" s="138"/>
      <c r="L9" s="200"/>
      <c r="M9" s="164">
        <v>0</v>
      </c>
      <c r="N9" s="165"/>
      <c r="O9" s="165"/>
      <c r="P9" s="165"/>
      <c r="Q9" s="181"/>
      <c r="R9" s="191">
        <v>6</v>
      </c>
      <c r="S9" s="192"/>
      <c r="T9" s="192"/>
      <c r="U9" s="192"/>
      <c r="V9" s="205"/>
      <c r="W9" s="191">
        <v>2</v>
      </c>
      <c r="X9" s="192"/>
      <c r="Y9" s="192"/>
      <c r="Z9" s="192"/>
      <c r="AA9" s="205"/>
      <c r="AB9" s="191">
        <v>8</v>
      </c>
      <c r="AC9" s="192"/>
      <c r="AD9" s="192"/>
      <c r="AE9" s="192"/>
      <c r="AF9" s="193"/>
      <c r="AG9" s="14"/>
      <c r="AH9" s="14"/>
      <c r="AI9" s="140" t="str">
        <f>B9</f>
        <v>Sunディーズ</v>
      </c>
      <c r="AJ9" s="143">
        <f>IF(C10&gt;G10,1,0)+IF(H10&gt;L10,1,0)+IF(M10&gt;Q10,1,0)+IF(R10&gt;V10,1,0)+IF(W10&gt;AA10,1,0)+IF(AB10&gt;AF10,1,0)</f>
        <v>3</v>
      </c>
      <c r="AK9" s="146">
        <f>IF(G10&gt;C10,1,0)+IF(L10&gt;H10,1,0)+IF(Q10&gt;M10,1,0)+IF(V10&gt;R10,1,0)+IF(AA10&gt;W10,1,0)+IF(AF10&gt;AB10,1,0)</f>
        <v>1</v>
      </c>
      <c r="AL9" s="149">
        <f>SUM(AJ9/(AJ9+AK9))</f>
        <v>0.75</v>
      </c>
      <c r="AM9" s="146">
        <f>RANK(AL9,$AL$5:$AL$28,0)</f>
        <v>2</v>
      </c>
      <c r="AN9" s="146">
        <f>SUM(C10+H10+M10+R10+W10+AB10)</f>
        <v>6</v>
      </c>
      <c r="AO9" s="146">
        <f>SUM(G10+L10+Q10+V10+AA10+AF10)</f>
        <v>2</v>
      </c>
      <c r="AP9" s="149">
        <f>SUM(AN9/(AN9+AO9))</f>
        <v>0.75</v>
      </c>
      <c r="AQ9" s="146">
        <f>RANK(AP9,$AP$5:$AP$28,0)</f>
        <v>2</v>
      </c>
      <c r="AR9" s="146">
        <f>SUM(D10+D11+D12+I10+I11+I12+N10+N11+N12+S10+S11+S12+X10+X11+X12+AC10+AC11+AC12)</f>
        <v>114</v>
      </c>
      <c r="AS9" s="146">
        <f>SUM(F10+F11+F12+K10+K11+K12+P10+P11+P12+U10+U11+U12+Z10+Z11+Z12+AE10+AE11+AE12)</f>
        <v>75</v>
      </c>
      <c r="AT9" s="149">
        <f>SUM(AR9/(AR9+AS9))</f>
        <v>0.6031746031746031</v>
      </c>
      <c r="AU9" s="146">
        <f>RANK(AT9,$AT$5:$AT$28,0)</f>
        <v>1</v>
      </c>
      <c r="AV9" s="149">
        <f>RANK(AL9,$AL$5:$AL$28,1)+AP9</f>
        <v>4.75</v>
      </c>
      <c r="AW9" s="149">
        <f>RANK(AV9,$AV$5:$AV$28,1)+AT9</f>
        <v>5.603174603174603</v>
      </c>
      <c r="AX9" s="158" t="str">
        <f>$AI$9</f>
        <v>Sunディーズ</v>
      </c>
      <c r="AY9" s="161">
        <f>RANK(AW9,$AW$5:$AW$28)</f>
        <v>2</v>
      </c>
    </row>
    <row r="10" spans="2:51" ht="21.75" customHeight="1">
      <c r="B10" s="141"/>
      <c r="C10" s="182">
        <f>IF(D10&gt;F10,1,0)+IF(D11&gt;F11,1,0)+IF(D12&gt;F12,1,0)</f>
        <v>0</v>
      </c>
      <c r="D10" s="22">
        <f>K6</f>
        <v>13</v>
      </c>
      <c r="E10" s="18" t="s">
        <v>40</v>
      </c>
      <c r="F10" s="22">
        <f>I6</f>
        <v>15</v>
      </c>
      <c r="G10" s="185">
        <f>IF(F10&gt;D10,1,0)+IF(F11&gt;D11,1,0)+IF(F12&gt;D12,1,0)</f>
        <v>2</v>
      </c>
      <c r="H10" s="152">
        <f>IF(I10&gt;K10,1,0)+IF(I11&gt;K11,1,0)+IF(I12&gt;K12,1,0)</f>
        <v>0</v>
      </c>
      <c r="I10" s="15"/>
      <c r="J10" s="16" t="s">
        <v>40</v>
      </c>
      <c r="K10" s="15"/>
      <c r="L10" s="152">
        <f>IF(K10&gt;I10,1,0)+IF(K11&gt;I11,1,0)+IF(K12&gt;I12,1,0)</f>
        <v>0</v>
      </c>
      <c r="M10" s="171">
        <f>IF(N10&gt;P10,1,0)+IF(N11&gt;P11,1,0)+IF(N12&gt;P12,1,0)</f>
        <v>0</v>
      </c>
      <c r="N10" s="19"/>
      <c r="O10" s="20" t="s">
        <v>40</v>
      </c>
      <c r="P10" s="19"/>
      <c r="Q10" s="171">
        <f>IF(P10&gt;N10,1,0)+IF(P11&gt;N11,1,0)+IF(P12&gt;N12,1,0)</f>
        <v>0</v>
      </c>
      <c r="R10" s="194">
        <f>IF(S10&gt;U10,1,0)+IF(S11&gt;U11,1,0)+IF(S12&gt;U12,1,0)</f>
        <v>2</v>
      </c>
      <c r="S10" s="17">
        <v>15</v>
      </c>
      <c r="T10" s="18" t="s">
        <v>40</v>
      </c>
      <c r="U10" s="17">
        <v>6</v>
      </c>
      <c r="V10" s="194">
        <f>IF(U10&gt;S10,1,0)+IF(U11&gt;S11,1,0)+IF(U12&gt;S12,1,0)</f>
        <v>0</v>
      </c>
      <c r="W10" s="194">
        <f>IF(X10&gt;Z10,1,0)+IF(X11&gt;Z11,1,0)+IF(X12&gt;Z12,1,0)</f>
        <v>2</v>
      </c>
      <c r="X10" s="17">
        <v>15</v>
      </c>
      <c r="Y10" s="18" t="s">
        <v>40</v>
      </c>
      <c r="Z10" s="17">
        <v>7</v>
      </c>
      <c r="AA10" s="194">
        <f>IF(Z10&gt;X10,1,0)+IF(Z11&gt;X11,1,0)+IF(Z12&gt;X12,1,0)</f>
        <v>0</v>
      </c>
      <c r="AB10" s="194">
        <f>IF(AC10&gt;AE10,1,0)+IF(AC11&gt;AE11,1,0)+IF(AC12&gt;AE12,1,0)</f>
        <v>2</v>
      </c>
      <c r="AC10" s="17">
        <v>15</v>
      </c>
      <c r="AD10" s="18" t="s">
        <v>40</v>
      </c>
      <c r="AE10" s="17">
        <v>13</v>
      </c>
      <c r="AF10" s="197">
        <f>IF(AE10&gt;AC10,1,0)+IF(AE11&gt;AC11,1,0)+IF(AE12&gt;AC12,1,0)</f>
        <v>0</v>
      </c>
      <c r="AG10" s="21"/>
      <c r="AH10" s="21"/>
      <c r="AI10" s="141"/>
      <c r="AJ10" s="144"/>
      <c r="AK10" s="147"/>
      <c r="AL10" s="150"/>
      <c r="AM10" s="147"/>
      <c r="AN10" s="147"/>
      <c r="AO10" s="147"/>
      <c r="AP10" s="150"/>
      <c r="AQ10" s="147"/>
      <c r="AR10" s="147"/>
      <c r="AS10" s="147"/>
      <c r="AT10" s="150"/>
      <c r="AU10" s="147"/>
      <c r="AV10" s="150"/>
      <c r="AW10" s="150"/>
      <c r="AX10" s="159"/>
      <c r="AY10" s="162"/>
    </row>
    <row r="11" spans="2:51" ht="21.75" customHeight="1">
      <c r="B11" s="141"/>
      <c r="C11" s="183"/>
      <c r="D11" s="22">
        <f>K7</f>
        <v>11</v>
      </c>
      <c r="E11" s="18" t="s">
        <v>40</v>
      </c>
      <c r="F11" s="22">
        <f>I7</f>
        <v>15</v>
      </c>
      <c r="G11" s="186"/>
      <c r="H11" s="153"/>
      <c r="I11" s="15"/>
      <c r="J11" s="16" t="s">
        <v>40</v>
      </c>
      <c r="K11" s="15"/>
      <c r="L11" s="153"/>
      <c r="M11" s="172"/>
      <c r="N11" s="19"/>
      <c r="O11" s="20" t="s">
        <v>40</v>
      </c>
      <c r="P11" s="19"/>
      <c r="Q11" s="172"/>
      <c r="R11" s="195"/>
      <c r="S11" s="17">
        <v>15</v>
      </c>
      <c r="T11" s="18" t="s">
        <v>40</v>
      </c>
      <c r="U11" s="17">
        <v>2</v>
      </c>
      <c r="V11" s="195"/>
      <c r="W11" s="195"/>
      <c r="X11" s="17">
        <v>15</v>
      </c>
      <c r="Y11" s="18" t="s">
        <v>40</v>
      </c>
      <c r="Z11" s="17">
        <v>7</v>
      </c>
      <c r="AA11" s="195"/>
      <c r="AB11" s="195"/>
      <c r="AC11" s="17">
        <v>15</v>
      </c>
      <c r="AD11" s="18" t="s">
        <v>40</v>
      </c>
      <c r="AE11" s="17">
        <v>10</v>
      </c>
      <c r="AF11" s="198"/>
      <c r="AG11" s="21"/>
      <c r="AH11" s="21"/>
      <c r="AI11" s="141"/>
      <c r="AJ11" s="144"/>
      <c r="AK11" s="147"/>
      <c r="AL11" s="150"/>
      <c r="AM11" s="147"/>
      <c r="AN11" s="147"/>
      <c r="AO11" s="147"/>
      <c r="AP11" s="150"/>
      <c r="AQ11" s="147"/>
      <c r="AR11" s="147"/>
      <c r="AS11" s="147"/>
      <c r="AT11" s="150"/>
      <c r="AU11" s="147"/>
      <c r="AV11" s="150"/>
      <c r="AW11" s="150"/>
      <c r="AX11" s="159"/>
      <c r="AY11" s="162"/>
    </row>
    <row r="12" spans="2:51" ht="21.75" customHeight="1">
      <c r="B12" s="167"/>
      <c r="C12" s="201"/>
      <c r="D12" s="22">
        <f>K8</f>
        <v>0</v>
      </c>
      <c r="E12" s="18" t="s">
        <v>40</v>
      </c>
      <c r="F12" s="22">
        <f>I8</f>
        <v>0</v>
      </c>
      <c r="G12" s="202"/>
      <c r="H12" s="203"/>
      <c r="I12" s="15"/>
      <c r="J12" s="16" t="s">
        <v>40</v>
      </c>
      <c r="K12" s="15"/>
      <c r="L12" s="203"/>
      <c r="M12" s="173"/>
      <c r="N12" s="19"/>
      <c r="O12" s="20" t="s">
        <v>40</v>
      </c>
      <c r="P12" s="19"/>
      <c r="Q12" s="173"/>
      <c r="R12" s="196"/>
      <c r="S12" s="17"/>
      <c r="T12" s="18" t="s">
        <v>40</v>
      </c>
      <c r="U12" s="17"/>
      <c r="V12" s="196"/>
      <c r="W12" s="196"/>
      <c r="X12" s="17"/>
      <c r="Y12" s="18" t="s">
        <v>40</v>
      </c>
      <c r="Z12" s="17"/>
      <c r="AA12" s="196"/>
      <c r="AB12" s="196"/>
      <c r="AC12" s="17"/>
      <c r="AD12" s="18" t="s">
        <v>40</v>
      </c>
      <c r="AE12" s="17"/>
      <c r="AF12" s="199"/>
      <c r="AG12" s="21"/>
      <c r="AH12" s="21"/>
      <c r="AI12" s="167"/>
      <c r="AJ12" s="168"/>
      <c r="AK12" s="169"/>
      <c r="AL12" s="170"/>
      <c r="AM12" s="169"/>
      <c r="AN12" s="169"/>
      <c r="AO12" s="169"/>
      <c r="AP12" s="170"/>
      <c r="AQ12" s="169"/>
      <c r="AR12" s="169"/>
      <c r="AS12" s="169"/>
      <c r="AT12" s="170"/>
      <c r="AU12" s="169"/>
      <c r="AV12" s="170"/>
      <c r="AW12" s="170"/>
      <c r="AX12" s="189"/>
      <c r="AY12" s="190"/>
    </row>
    <row r="13" spans="2:51" ht="21.75" customHeight="1">
      <c r="B13" s="140" t="str">
        <f>M3</f>
        <v>bit by bit</v>
      </c>
      <c r="C13" s="177">
        <f>M5</f>
        <v>7</v>
      </c>
      <c r="D13" s="178"/>
      <c r="E13" s="178"/>
      <c r="F13" s="178"/>
      <c r="G13" s="179"/>
      <c r="H13" s="164">
        <f>M9</f>
        <v>0</v>
      </c>
      <c r="I13" s="165"/>
      <c r="J13" s="165"/>
      <c r="K13" s="165"/>
      <c r="L13" s="181"/>
      <c r="M13" s="137"/>
      <c r="N13" s="138"/>
      <c r="O13" s="138"/>
      <c r="P13" s="138"/>
      <c r="Q13" s="200"/>
      <c r="R13" s="191">
        <v>3</v>
      </c>
      <c r="S13" s="192"/>
      <c r="T13" s="192"/>
      <c r="U13" s="192"/>
      <c r="V13" s="205"/>
      <c r="W13" s="191">
        <v>11</v>
      </c>
      <c r="X13" s="192"/>
      <c r="Y13" s="192"/>
      <c r="Z13" s="192"/>
      <c r="AA13" s="205"/>
      <c r="AB13" s="191">
        <v>5</v>
      </c>
      <c r="AC13" s="192"/>
      <c r="AD13" s="192"/>
      <c r="AE13" s="192"/>
      <c r="AF13" s="193"/>
      <c r="AG13" s="14"/>
      <c r="AH13" s="14"/>
      <c r="AI13" s="140" t="str">
        <f>B13</f>
        <v>bit by bit</v>
      </c>
      <c r="AJ13" s="143">
        <f>IF(C14&gt;G14,1,0)+IF(H14&gt;L14,1,0)+IF(M14&gt;Q14,1,0)+IF(R14&gt;V14,1,0)+IF(W14&gt;AA14,1,0)+IF(AB14&gt;AF14,1,0)</f>
        <v>3</v>
      </c>
      <c r="AK13" s="146">
        <f>IF(G14&gt;C14,1,0)+IF(L14&gt;H14,1,0)+IF(Q14&gt;M14,1,0)+IF(V14&gt;R14,1,0)+IF(AA14&gt;W14,1,0)+IF(AF14&gt;AB14,1,0)</f>
        <v>1</v>
      </c>
      <c r="AL13" s="149">
        <f>SUM(AJ13/(AJ13+AK13))</f>
        <v>0.75</v>
      </c>
      <c r="AM13" s="146">
        <f>RANK(AL13,$AL$5:$AL$28,0)</f>
        <v>2</v>
      </c>
      <c r="AN13" s="146">
        <f>SUM(C14+H14+M14+R14+W14+AB14)</f>
        <v>7</v>
      </c>
      <c r="AO13" s="146">
        <f>SUM(G14+L14+Q14+V14+AA14+AF14)</f>
        <v>3</v>
      </c>
      <c r="AP13" s="149">
        <f>SUM(AN13/(AN13+AO13))</f>
        <v>0.7</v>
      </c>
      <c r="AQ13" s="146">
        <f>RANK(AP13,$AP$5:$AP$28,0)</f>
        <v>3</v>
      </c>
      <c r="AR13" s="146">
        <f>SUM(D14+D15+D16+I14+I15+I16+N14+N15+N16+S14+S15+S16+X14+X15+X16+AC14+AC15+AC16)</f>
        <v>136</v>
      </c>
      <c r="AS13" s="146">
        <f>SUM(F14+F15+F16+K14+K15+K16+P14+P15+P16+U14+U15+U16+Z14+Z15+Z16+AE14+AE15+AE16)</f>
        <v>124</v>
      </c>
      <c r="AT13" s="149">
        <f>SUM(AR13/(AR13+AS13))</f>
        <v>0.5230769230769231</v>
      </c>
      <c r="AU13" s="146">
        <f>RANK(AT13,$AT$5:$AT$28,0)</f>
        <v>3</v>
      </c>
      <c r="AV13" s="149">
        <f>RANK(AL13,$AL$5:$AL$28,1)+AP13</f>
        <v>4.7</v>
      </c>
      <c r="AW13" s="149">
        <f>RANK(AV13,$AV$5:$AV$28,1)+AT13</f>
        <v>4.523076923076923</v>
      </c>
      <c r="AX13" s="158" t="str">
        <f>$AI$13</f>
        <v>bit by bit</v>
      </c>
      <c r="AY13" s="161">
        <f>RANK(AW13,$AW$5:$AW$28)</f>
        <v>3</v>
      </c>
    </row>
    <row r="14" spans="2:51" ht="21.75" customHeight="1">
      <c r="B14" s="141"/>
      <c r="C14" s="182">
        <f>IF(D14&gt;F14,1,0)+IF(D15&gt;F15,1,0)+IF(D16&gt;F16,1,0)</f>
        <v>1</v>
      </c>
      <c r="D14" s="22">
        <f>P6</f>
        <v>10</v>
      </c>
      <c r="E14" s="18" t="s">
        <v>40</v>
      </c>
      <c r="F14" s="22">
        <f>N6</f>
        <v>15</v>
      </c>
      <c r="G14" s="185">
        <f>IF(F14&gt;D14,1,0)+IF(F15&gt;D15,1,0)+IF(F16&gt;D16,1,0)</f>
        <v>2</v>
      </c>
      <c r="H14" s="171">
        <f>IF(I14&gt;K14,1,0)+IF(I15&gt;K15,1,0)+IF(I16&gt;K16,1,0)</f>
        <v>0</v>
      </c>
      <c r="I14" s="19">
        <f>P10</f>
        <v>0</v>
      </c>
      <c r="J14" s="20" t="s">
        <v>40</v>
      </c>
      <c r="K14" s="19">
        <f>N10</f>
        <v>0</v>
      </c>
      <c r="L14" s="171">
        <f>IF(K14&gt;I14,1,0)+IF(K15&gt;I15,1,0)+IF(K16&gt;I16,1,0)</f>
        <v>0</v>
      </c>
      <c r="M14" s="152">
        <f>IF(N14&gt;P14,1,0)+IF(N15&gt;P15,1,0)+IF(N16&gt;P16,1,0)</f>
        <v>0</v>
      </c>
      <c r="N14" s="15"/>
      <c r="O14" s="16" t="s">
        <v>40</v>
      </c>
      <c r="P14" s="15"/>
      <c r="Q14" s="152">
        <f>IF(P14&gt;N14,1,0)+IF(P15&gt;N15,1,0)+IF(P16&gt;N16,1,0)</f>
        <v>0</v>
      </c>
      <c r="R14" s="194">
        <f>IF(S14&gt;U14,1,0)+IF(S15&gt;U15,1,0)+IF(S16&gt;U16,1,0)</f>
        <v>2</v>
      </c>
      <c r="S14" s="17">
        <v>15</v>
      </c>
      <c r="T14" s="18" t="s">
        <v>40</v>
      </c>
      <c r="U14" s="17">
        <v>9</v>
      </c>
      <c r="V14" s="194">
        <f>IF(U14&gt;S14,1,0)+IF(U15&gt;S15,1,0)+IF(U16&gt;S16,1,0)</f>
        <v>0</v>
      </c>
      <c r="W14" s="194">
        <f>IF(X14&gt;Z14,1,0)+IF(X15&gt;Z15,1,0)+IF(X16&gt;Z16,1,0)</f>
        <v>2</v>
      </c>
      <c r="X14" s="17">
        <v>10</v>
      </c>
      <c r="Y14" s="18" t="s">
        <v>40</v>
      </c>
      <c r="Z14" s="17">
        <v>15</v>
      </c>
      <c r="AA14" s="194">
        <f>IF(Z14&gt;X14,1,0)+IF(Z15&gt;X15,1,0)+IF(Z16&gt;X16,1,0)</f>
        <v>1</v>
      </c>
      <c r="AB14" s="194">
        <f>IF(AC14&gt;AE14,1,0)+IF(AC15&gt;AE15,1,0)+IF(AC16&gt;AE16,1,0)</f>
        <v>2</v>
      </c>
      <c r="AC14" s="17">
        <v>15</v>
      </c>
      <c r="AD14" s="18" t="s">
        <v>40</v>
      </c>
      <c r="AE14" s="17">
        <v>10</v>
      </c>
      <c r="AF14" s="197">
        <f>IF(AE14&gt;AC14,1,0)+IF(AE15&gt;AC15,1,0)+IF(AE16&gt;AC16,1,0)</f>
        <v>0</v>
      </c>
      <c r="AG14" s="21"/>
      <c r="AH14" s="21"/>
      <c r="AI14" s="141"/>
      <c r="AJ14" s="144"/>
      <c r="AK14" s="147"/>
      <c r="AL14" s="150"/>
      <c r="AM14" s="147"/>
      <c r="AN14" s="147"/>
      <c r="AO14" s="147"/>
      <c r="AP14" s="150"/>
      <c r="AQ14" s="147"/>
      <c r="AR14" s="147"/>
      <c r="AS14" s="147"/>
      <c r="AT14" s="150"/>
      <c r="AU14" s="147"/>
      <c r="AV14" s="150"/>
      <c r="AW14" s="150"/>
      <c r="AX14" s="159"/>
      <c r="AY14" s="162"/>
    </row>
    <row r="15" spans="2:51" ht="21.75" customHeight="1">
      <c r="B15" s="141"/>
      <c r="C15" s="183"/>
      <c r="D15" s="22">
        <f>P7</f>
        <v>15</v>
      </c>
      <c r="E15" s="18" t="s">
        <v>40</v>
      </c>
      <c r="F15" s="22">
        <f>N7</f>
        <v>13</v>
      </c>
      <c r="G15" s="186"/>
      <c r="H15" s="172"/>
      <c r="I15" s="19">
        <f>P11</f>
        <v>0</v>
      </c>
      <c r="J15" s="20" t="s">
        <v>40</v>
      </c>
      <c r="K15" s="19">
        <f>N11</f>
        <v>0</v>
      </c>
      <c r="L15" s="172"/>
      <c r="M15" s="153"/>
      <c r="N15" s="15"/>
      <c r="O15" s="16" t="s">
        <v>40</v>
      </c>
      <c r="P15" s="15"/>
      <c r="Q15" s="153"/>
      <c r="R15" s="195"/>
      <c r="S15" s="17">
        <v>15</v>
      </c>
      <c r="T15" s="18" t="s">
        <v>40</v>
      </c>
      <c r="U15" s="17">
        <v>11</v>
      </c>
      <c r="V15" s="195"/>
      <c r="W15" s="195"/>
      <c r="X15" s="17">
        <v>15</v>
      </c>
      <c r="Y15" s="18" t="s">
        <v>40</v>
      </c>
      <c r="Z15" s="17">
        <v>13</v>
      </c>
      <c r="AA15" s="195"/>
      <c r="AB15" s="195"/>
      <c r="AC15" s="17">
        <v>15</v>
      </c>
      <c r="AD15" s="18" t="s">
        <v>40</v>
      </c>
      <c r="AE15" s="17">
        <v>10</v>
      </c>
      <c r="AF15" s="198"/>
      <c r="AG15" s="21"/>
      <c r="AH15" s="21"/>
      <c r="AI15" s="141"/>
      <c r="AJ15" s="144"/>
      <c r="AK15" s="147"/>
      <c r="AL15" s="150"/>
      <c r="AM15" s="147"/>
      <c r="AN15" s="147"/>
      <c r="AO15" s="147"/>
      <c r="AP15" s="150"/>
      <c r="AQ15" s="147"/>
      <c r="AR15" s="147"/>
      <c r="AS15" s="147"/>
      <c r="AT15" s="150"/>
      <c r="AU15" s="147"/>
      <c r="AV15" s="150"/>
      <c r="AW15" s="150"/>
      <c r="AX15" s="159"/>
      <c r="AY15" s="162"/>
    </row>
    <row r="16" spans="2:51" ht="21.75" customHeight="1">
      <c r="B16" s="167"/>
      <c r="C16" s="201"/>
      <c r="D16" s="22">
        <f>P8</f>
        <v>11</v>
      </c>
      <c r="E16" s="18" t="s">
        <v>40</v>
      </c>
      <c r="F16" s="22">
        <f>N8</f>
        <v>15</v>
      </c>
      <c r="G16" s="202"/>
      <c r="H16" s="173"/>
      <c r="I16" s="19">
        <f>P12</f>
        <v>0</v>
      </c>
      <c r="J16" s="20" t="s">
        <v>40</v>
      </c>
      <c r="K16" s="19">
        <f>N12</f>
        <v>0</v>
      </c>
      <c r="L16" s="173"/>
      <c r="M16" s="203"/>
      <c r="N16" s="15"/>
      <c r="O16" s="16" t="s">
        <v>40</v>
      </c>
      <c r="P16" s="15"/>
      <c r="Q16" s="203"/>
      <c r="R16" s="196"/>
      <c r="S16" s="17"/>
      <c r="T16" s="18" t="s">
        <v>40</v>
      </c>
      <c r="U16" s="17"/>
      <c r="V16" s="196"/>
      <c r="W16" s="196"/>
      <c r="X16" s="17">
        <v>15</v>
      </c>
      <c r="Y16" s="18" t="s">
        <v>40</v>
      </c>
      <c r="Z16" s="17">
        <v>13</v>
      </c>
      <c r="AA16" s="196"/>
      <c r="AB16" s="196"/>
      <c r="AC16" s="17"/>
      <c r="AD16" s="18" t="s">
        <v>40</v>
      </c>
      <c r="AE16" s="17"/>
      <c r="AF16" s="199"/>
      <c r="AG16" s="21"/>
      <c r="AH16" s="21"/>
      <c r="AI16" s="167"/>
      <c r="AJ16" s="168"/>
      <c r="AK16" s="169"/>
      <c r="AL16" s="170"/>
      <c r="AM16" s="169"/>
      <c r="AN16" s="169"/>
      <c r="AO16" s="169"/>
      <c r="AP16" s="170"/>
      <c r="AQ16" s="169"/>
      <c r="AR16" s="169"/>
      <c r="AS16" s="169"/>
      <c r="AT16" s="170"/>
      <c r="AU16" s="169"/>
      <c r="AV16" s="170"/>
      <c r="AW16" s="170"/>
      <c r="AX16" s="189"/>
      <c r="AY16" s="190"/>
    </row>
    <row r="17" spans="2:51" ht="21.75" customHeight="1">
      <c r="B17" s="140" t="str">
        <f>R3</f>
        <v>EAST</v>
      </c>
      <c r="C17" s="204">
        <f>R5</f>
        <v>0</v>
      </c>
      <c r="D17" s="165"/>
      <c r="E17" s="165"/>
      <c r="F17" s="165"/>
      <c r="G17" s="181"/>
      <c r="H17" s="180">
        <f>R9</f>
        <v>6</v>
      </c>
      <c r="I17" s="178"/>
      <c r="J17" s="178"/>
      <c r="K17" s="178"/>
      <c r="L17" s="179"/>
      <c r="M17" s="180">
        <f>R13</f>
        <v>3</v>
      </c>
      <c r="N17" s="178"/>
      <c r="O17" s="178"/>
      <c r="P17" s="178"/>
      <c r="Q17" s="179"/>
      <c r="R17" s="137"/>
      <c r="S17" s="138"/>
      <c r="T17" s="138"/>
      <c r="U17" s="138"/>
      <c r="V17" s="200"/>
      <c r="W17" s="191">
        <v>9</v>
      </c>
      <c r="X17" s="192"/>
      <c r="Y17" s="192"/>
      <c r="Z17" s="192"/>
      <c r="AA17" s="205"/>
      <c r="AB17" s="191">
        <v>12</v>
      </c>
      <c r="AC17" s="192"/>
      <c r="AD17" s="192"/>
      <c r="AE17" s="192"/>
      <c r="AF17" s="193"/>
      <c r="AG17" s="14"/>
      <c r="AH17" s="14"/>
      <c r="AI17" s="140" t="str">
        <f>B17</f>
        <v>EAST</v>
      </c>
      <c r="AJ17" s="143">
        <f>IF(C18&gt;G18,1,0)+IF(H18&gt;L18,1,0)+IF(M18&gt;Q18,1,0)+IF(R18&gt;V18,1,0)+IF(W18&gt;AA18,1,0)+IF(AB18&gt;AF18,1,0)</f>
        <v>0</v>
      </c>
      <c r="AK17" s="146">
        <f>IF(G18&gt;C18,1,0)+IF(L18&gt;H18,1,0)+IF(Q18&gt;M18,1,0)+IF(V18&gt;R18,1,0)+IF(AA18&gt;W18,1,0)+IF(AF18&gt;AB18,1,0)</f>
        <v>4</v>
      </c>
      <c r="AL17" s="149">
        <f>SUM(AJ17/(AJ17+AK17))</f>
        <v>0</v>
      </c>
      <c r="AM17" s="146">
        <f>RANK(AL17,$AL$5:$AL$28,0)</f>
        <v>6</v>
      </c>
      <c r="AN17" s="146">
        <f>SUM(C18+H18+M18+R18+W18+AB18)</f>
        <v>1</v>
      </c>
      <c r="AO17" s="146">
        <f>SUM(G18+L18+Q18+V18+AA18+AF18)</f>
        <v>8</v>
      </c>
      <c r="AP17" s="149">
        <f>SUM(AN17/(AN17+AO17))</f>
        <v>0.1111111111111111</v>
      </c>
      <c r="AQ17" s="146">
        <f>RANK(AP17,$AP$5:$AP$28,0)</f>
        <v>6</v>
      </c>
      <c r="AR17" s="146">
        <f>SUM(D18+D19+D20+I18+I19+I20+N18+N19+N20+S18+S19+S20+X18+X19+X20+AC18+AC19+AC20)</f>
        <v>92</v>
      </c>
      <c r="AS17" s="146">
        <f>SUM(F18+F19+F20+K18+K19+K20+P18+P19+P20+U18+U19+U20+Z18+Z19+Z20+AE18+AE19+AE20)</f>
        <v>129</v>
      </c>
      <c r="AT17" s="149">
        <f>SUM(AR17/(AR17+AS17))</f>
        <v>0.416289592760181</v>
      </c>
      <c r="AU17" s="146">
        <f>RANK(AT17,$AT$5:$AT$28,0)</f>
        <v>6</v>
      </c>
      <c r="AV17" s="149">
        <f>RANK(AL17,$AL$5:$AL$28,1)+AP17</f>
        <v>1.1111111111111112</v>
      </c>
      <c r="AW17" s="149">
        <f>RANK(AV17,$AV$5:$AV$28,1)+AT17</f>
        <v>1.416289592760181</v>
      </c>
      <c r="AX17" s="158" t="str">
        <f>$AI$17</f>
        <v>EAST</v>
      </c>
      <c r="AY17" s="161">
        <f>RANK(AW17,$AW$5:$AW$28)</f>
        <v>6</v>
      </c>
    </row>
    <row r="18" spans="2:51" ht="21.75" customHeight="1">
      <c r="B18" s="141"/>
      <c r="C18" s="206">
        <f>IF(D18&gt;F18,1,0)+IF(D19&gt;F19,1,0)+IF(D20&gt;F20,1,0)</f>
        <v>0</v>
      </c>
      <c r="D18" s="19">
        <f>U6</f>
        <v>0</v>
      </c>
      <c r="E18" s="20" t="s">
        <v>40</v>
      </c>
      <c r="F18" s="19">
        <f>S6</f>
        <v>0</v>
      </c>
      <c r="G18" s="171">
        <f>IF(F18&gt;D18,1,0)+IF(F19&gt;D19,1,0)+IF(F20&gt;D20,1,0)</f>
        <v>0</v>
      </c>
      <c r="H18" s="185">
        <f>IF(I18&gt;K18,1,0)+IF(I19&gt;K19,1,0)+IF(I20&gt;K20,1,0)</f>
        <v>0</v>
      </c>
      <c r="I18" s="22">
        <f>U10</f>
        <v>6</v>
      </c>
      <c r="J18" s="18" t="s">
        <v>40</v>
      </c>
      <c r="K18" s="22">
        <f>S10</f>
        <v>15</v>
      </c>
      <c r="L18" s="185">
        <f>IF(K18&gt;I18,1,0)+IF(K19&gt;I19,1,0)+IF(K20&gt;I20,1,0)</f>
        <v>2</v>
      </c>
      <c r="M18" s="185">
        <f>IF(N18&gt;P18,1,0)+IF(N19&gt;P19,1,0)+IF(N20&gt;P20,1,0)</f>
        <v>0</v>
      </c>
      <c r="N18" s="22">
        <f>U14</f>
        <v>9</v>
      </c>
      <c r="O18" s="18" t="s">
        <v>40</v>
      </c>
      <c r="P18" s="22">
        <f>S14</f>
        <v>15</v>
      </c>
      <c r="Q18" s="185">
        <f>IF(P18&gt;N18,1,0)+IF(P19&gt;N19,1,0)+IF(P20&gt;N20,1,0)</f>
        <v>2</v>
      </c>
      <c r="R18" s="152">
        <f>IF(S18&gt;U18,1,0)+IF(S19&gt;U19,1,0)+IF(S20&gt;U20,1,0)</f>
        <v>0</v>
      </c>
      <c r="S18" s="15"/>
      <c r="T18" s="16" t="s">
        <v>40</v>
      </c>
      <c r="U18" s="15"/>
      <c r="V18" s="152">
        <f>IF(U18&gt;S18,1,0)+IF(U19&gt;S19,1,0)+IF(U20&gt;S20,1,0)</f>
        <v>0</v>
      </c>
      <c r="W18" s="194">
        <f>IF(X18&gt;Z18,1,0)+IF(X19&gt;Z19,1,0)+IF(X20&gt;Z20,1,0)</f>
        <v>0</v>
      </c>
      <c r="X18" s="17">
        <v>11</v>
      </c>
      <c r="Y18" s="18" t="s">
        <v>40</v>
      </c>
      <c r="Z18" s="17">
        <v>15</v>
      </c>
      <c r="AA18" s="194">
        <f>IF(Z18&gt;X18,1,0)+IF(Z19&gt;X19,1,0)+IF(Z20&gt;X20,1,0)</f>
        <v>2</v>
      </c>
      <c r="AB18" s="194">
        <f>IF(AC18&gt;AE18,1,0)+IF(AC19&gt;AE19,1,0)+IF(AC20&gt;AE20,1,0)</f>
        <v>1</v>
      </c>
      <c r="AC18" s="17">
        <v>14</v>
      </c>
      <c r="AD18" s="18" t="s">
        <v>40</v>
      </c>
      <c r="AE18" s="17">
        <v>16</v>
      </c>
      <c r="AF18" s="197">
        <f>IF(AE18&gt;AC18,1,0)+IF(AE19&gt;AC19,1,0)+IF(AE20&gt;AC20,1,0)</f>
        <v>2</v>
      </c>
      <c r="AG18" s="21"/>
      <c r="AH18" s="21"/>
      <c r="AI18" s="141"/>
      <c r="AJ18" s="144"/>
      <c r="AK18" s="147"/>
      <c r="AL18" s="150"/>
      <c r="AM18" s="147"/>
      <c r="AN18" s="147"/>
      <c r="AO18" s="147"/>
      <c r="AP18" s="150"/>
      <c r="AQ18" s="147"/>
      <c r="AR18" s="147"/>
      <c r="AS18" s="147"/>
      <c r="AT18" s="150"/>
      <c r="AU18" s="147"/>
      <c r="AV18" s="150"/>
      <c r="AW18" s="150"/>
      <c r="AX18" s="159"/>
      <c r="AY18" s="162"/>
    </row>
    <row r="19" spans="2:51" ht="21.75" customHeight="1">
      <c r="B19" s="141"/>
      <c r="C19" s="207"/>
      <c r="D19" s="19">
        <f>U7</f>
        <v>0</v>
      </c>
      <c r="E19" s="20" t="s">
        <v>40</v>
      </c>
      <c r="F19" s="19">
        <f>S7</f>
        <v>0</v>
      </c>
      <c r="G19" s="172"/>
      <c r="H19" s="186"/>
      <c r="I19" s="22">
        <f>U11</f>
        <v>2</v>
      </c>
      <c r="J19" s="18" t="s">
        <v>40</v>
      </c>
      <c r="K19" s="22">
        <f>S11</f>
        <v>15</v>
      </c>
      <c r="L19" s="186"/>
      <c r="M19" s="186"/>
      <c r="N19" s="22">
        <f>U15</f>
        <v>11</v>
      </c>
      <c r="O19" s="18" t="s">
        <v>40</v>
      </c>
      <c r="P19" s="22">
        <f>S15</f>
        <v>15</v>
      </c>
      <c r="Q19" s="186"/>
      <c r="R19" s="153"/>
      <c r="S19" s="15"/>
      <c r="T19" s="16" t="s">
        <v>40</v>
      </c>
      <c r="U19" s="15"/>
      <c r="V19" s="153"/>
      <c r="W19" s="195"/>
      <c r="X19" s="17">
        <v>13</v>
      </c>
      <c r="Y19" s="18" t="s">
        <v>40</v>
      </c>
      <c r="Z19" s="17">
        <v>15</v>
      </c>
      <c r="AA19" s="195"/>
      <c r="AB19" s="195"/>
      <c r="AC19" s="17">
        <v>15</v>
      </c>
      <c r="AD19" s="18" t="s">
        <v>40</v>
      </c>
      <c r="AE19" s="17">
        <v>8</v>
      </c>
      <c r="AF19" s="198"/>
      <c r="AG19" s="21"/>
      <c r="AH19" s="21"/>
      <c r="AI19" s="141"/>
      <c r="AJ19" s="144"/>
      <c r="AK19" s="147"/>
      <c r="AL19" s="150"/>
      <c r="AM19" s="147"/>
      <c r="AN19" s="147"/>
      <c r="AO19" s="147"/>
      <c r="AP19" s="150"/>
      <c r="AQ19" s="147"/>
      <c r="AR19" s="147"/>
      <c r="AS19" s="147"/>
      <c r="AT19" s="150"/>
      <c r="AU19" s="147"/>
      <c r="AV19" s="150"/>
      <c r="AW19" s="150"/>
      <c r="AX19" s="159"/>
      <c r="AY19" s="162"/>
    </row>
    <row r="20" spans="2:51" ht="21.75" customHeight="1">
      <c r="B20" s="167"/>
      <c r="C20" s="208"/>
      <c r="D20" s="19">
        <f>U8</f>
        <v>0</v>
      </c>
      <c r="E20" s="20" t="s">
        <v>40</v>
      </c>
      <c r="F20" s="19">
        <f>S8</f>
        <v>0</v>
      </c>
      <c r="G20" s="173"/>
      <c r="H20" s="202"/>
      <c r="I20" s="22">
        <f>U12</f>
        <v>0</v>
      </c>
      <c r="J20" s="18" t="s">
        <v>40</v>
      </c>
      <c r="K20" s="22">
        <f>S12</f>
        <v>0</v>
      </c>
      <c r="L20" s="202"/>
      <c r="M20" s="202"/>
      <c r="N20" s="22">
        <f>U16</f>
        <v>0</v>
      </c>
      <c r="O20" s="18" t="s">
        <v>40</v>
      </c>
      <c r="P20" s="22">
        <f>S16</f>
        <v>0</v>
      </c>
      <c r="Q20" s="202"/>
      <c r="R20" s="203"/>
      <c r="S20" s="15"/>
      <c r="T20" s="16" t="s">
        <v>40</v>
      </c>
      <c r="U20" s="15"/>
      <c r="V20" s="203"/>
      <c r="W20" s="196"/>
      <c r="X20" s="17"/>
      <c r="Y20" s="18" t="s">
        <v>40</v>
      </c>
      <c r="Z20" s="17"/>
      <c r="AA20" s="196"/>
      <c r="AB20" s="196"/>
      <c r="AC20" s="17">
        <v>11</v>
      </c>
      <c r="AD20" s="18" t="s">
        <v>40</v>
      </c>
      <c r="AE20" s="17">
        <v>15</v>
      </c>
      <c r="AF20" s="199"/>
      <c r="AG20" s="21"/>
      <c r="AH20" s="21"/>
      <c r="AI20" s="167"/>
      <c r="AJ20" s="168"/>
      <c r="AK20" s="169"/>
      <c r="AL20" s="170"/>
      <c r="AM20" s="169"/>
      <c r="AN20" s="169"/>
      <c r="AO20" s="169"/>
      <c r="AP20" s="170"/>
      <c r="AQ20" s="169"/>
      <c r="AR20" s="169"/>
      <c r="AS20" s="169"/>
      <c r="AT20" s="170"/>
      <c r="AU20" s="169"/>
      <c r="AV20" s="170"/>
      <c r="AW20" s="170"/>
      <c r="AX20" s="189"/>
      <c r="AY20" s="190"/>
    </row>
    <row r="21" spans="2:51" ht="21.75" customHeight="1">
      <c r="B21" s="140" t="str">
        <f>W3</f>
        <v>クレッシェンドショコラ</v>
      </c>
      <c r="C21" s="177">
        <f>W5</f>
        <v>4</v>
      </c>
      <c r="D21" s="178"/>
      <c r="E21" s="178"/>
      <c r="F21" s="178"/>
      <c r="G21" s="179"/>
      <c r="H21" s="180">
        <f>W9</f>
        <v>2</v>
      </c>
      <c r="I21" s="178"/>
      <c r="J21" s="178"/>
      <c r="K21" s="178"/>
      <c r="L21" s="179"/>
      <c r="M21" s="180">
        <f>W13</f>
        <v>11</v>
      </c>
      <c r="N21" s="178"/>
      <c r="O21" s="178"/>
      <c r="P21" s="178"/>
      <c r="Q21" s="179"/>
      <c r="R21" s="180">
        <f>W17</f>
        <v>9</v>
      </c>
      <c r="S21" s="178"/>
      <c r="T21" s="178"/>
      <c r="U21" s="178"/>
      <c r="V21" s="179"/>
      <c r="W21" s="137"/>
      <c r="X21" s="138"/>
      <c r="Y21" s="138"/>
      <c r="Z21" s="138"/>
      <c r="AA21" s="200"/>
      <c r="AB21" s="164">
        <v>0</v>
      </c>
      <c r="AC21" s="165"/>
      <c r="AD21" s="165"/>
      <c r="AE21" s="165"/>
      <c r="AF21" s="166"/>
      <c r="AG21" s="14"/>
      <c r="AH21" s="14"/>
      <c r="AI21" s="140" t="str">
        <f>B21</f>
        <v>クレッシェンドショコラ</v>
      </c>
      <c r="AJ21" s="143">
        <f>IF(C22&gt;G22,1,0)+IF(H22&gt;L22,1,0)+IF(M22&gt;Q22,1,0)+IF(R22&gt;V22,1,0)+IF(W22&gt;AA22,1,0)+IF(AB22&gt;AF22,1,0)</f>
        <v>1</v>
      </c>
      <c r="AK21" s="146">
        <f>IF(G22&gt;C22,1,0)+IF(L22&gt;H22,1,0)+IF(Q22&gt;M22,1,0)+IF(V22&gt;R22,1,0)+IF(AA22&gt;W22,1,0)+IF(AF22&gt;AB22,1,0)</f>
        <v>3</v>
      </c>
      <c r="AL21" s="149">
        <f>SUM(AJ21/(AJ21+AK21))</f>
        <v>0.25</v>
      </c>
      <c r="AM21" s="146">
        <f>RANK(AL21,$AL$5:$AL$28,0)</f>
        <v>4</v>
      </c>
      <c r="AN21" s="146">
        <f>SUM(C22+H22+M22+R22+W22+AB22)</f>
        <v>3</v>
      </c>
      <c r="AO21" s="146">
        <f>SUM(G22+L22+Q22+V22+AA22+AF22)</f>
        <v>6</v>
      </c>
      <c r="AP21" s="149">
        <f>SUM(AN21/(AN21+AO21))</f>
        <v>0.3333333333333333</v>
      </c>
      <c r="AQ21" s="146">
        <f>RANK(AP21,$AP$5:$AP$28,0)</f>
        <v>4</v>
      </c>
      <c r="AR21" s="146">
        <f>SUM(D22+D23+D24+I22+I23+I24+N22+N23+N24+S22+S23+S24+X22+X23+X24+AC22+AC23+AC24)</f>
        <v>102</v>
      </c>
      <c r="AS21" s="146">
        <f>SUM(F22+F23+F24+K22+K23+K24+P22+P23+P24+U22+U23+U24+Z22+Z23+Z24+AE22+AE23+AE24)</f>
        <v>124</v>
      </c>
      <c r="AT21" s="149">
        <f>SUM(AR21/(AR21+AS21))</f>
        <v>0.45132743362831856</v>
      </c>
      <c r="AU21" s="146">
        <f>RANK(AT21,$AT$5:$AT$28,0)</f>
        <v>4</v>
      </c>
      <c r="AV21" s="149">
        <f>RANK(AL21,$AL$5:$AL$28,1)+AP21</f>
        <v>2.3333333333333335</v>
      </c>
      <c r="AW21" s="149">
        <f>RANK(AV21,$AV$5:$AV$28,1)+AT21</f>
        <v>3.4513274336283186</v>
      </c>
      <c r="AX21" s="158" t="str">
        <f>$AI$21</f>
        <v>クレッシェンドショコラ</v>
      </c>
      <c r="AY21" s="161">
        <f>RANK(AW21,$AW$5:$AW$28)</f>
        <v>4</v>
      </c>
    </row>
    <row r="22" spans="2:51" ht="21.75" customHeight="1">
      <c r="B22" s="141"/>
      <c r="C22" s="182">
        <f>IF(D22&gt;F22,1,0)+IF(D23&gt;F23,1,0)+IF(D24&gt;F24,1,0)</f>
        <v>0</v>
      </c>
      <c r="D22" s="22">
        <f>Z6</f>
        <v>11</v>
      </c>
      <c r="E22" s="18" t="s">
        <v>40</v>
      </c>
      <c r="F22" s="22">
        <f>X6</f>
        <v>15</v>
      </c>
      <c r="G22" s="185">
        <f>IF(F22&gt;D22,1,0)+IF(F23&gt;D23,1,0)+IF(F24&gt;D24,1,0)</f>
        <v>2</v>
      </c>
      <c r="H22" s="185">
        <f>IF(I22&gt;K22,1,0)+IF(I23&gt;K23,1,0)+IF(I24&gt;K24,1,0)</f>
        <v>0</v>
      </c>
      <c r="I22" s="22">
        <f>Z10</f>
        <v>7</v>
      </c>
      <c r="J22" s="18" t="s">
        <v>40</v>
      </c>
      <c r="K22" s="22">
        <f>X10</f>
        <v>15</v>
      </c>
      <c r="L22" s="185">
        <f>IF(K22&gt;I22,1,0)+IF(K23&gt;I23,1,0)+IF(K24&gt;I24,1,0)</f>
        <v>2</v>
      </c>
      <c r="M22" s="185">
        <f>IF(N22&gt;P22,1,0)+IF(N23&gt;P23,1,0)+IF(N24&gt;P24,1,0)</f>
        <v>1</v>
      </c>
      <c r="N22" s="22">
        <f>Z14</f>
        <v>15</v>
      </c>
      <c r="O22" s="18" t="s">
        <v>40</v>
      </c>
      <c r="P22" s="22">
        <f>X14</f>
        <v>10</v>
      </c>
      <c r="Q22" s="185">
        <f>IF(P22&gt;N22,1,0)+IF(P23&gt;N23,1,0)+IF(P24&gt;N24,1,0)</f>
        <v>2</v>
      </c>
      <c r="R22" s="185">
        <f>IF(S22&gt;U22,1,0)+IF(S23&gt;U23,1,0)+IF(S24&gt;U24,1,0)</f>
        <v>2</v>
      </c>
      <c r="S22" s="22">
        <f>Z18</f>
        <v>15</v>
      </c>
      <c r="T22" s="18" t="s">
        <v>40</v>
      </c>
      <c r="U22" s="22">
        <f>X18</f>
        <v>11</v>
      </c>
      <c r="V22" s="185">
        <f>IF(U22&gt;S22,1,0)+IF(U23&gt;S23,1,0)+IF(U24&gt;S24,1,0)</f>
        <v>0</v>
      </c>
      <c r="W22" s="152">
        <f>IF(X22&gt;Z22,1,0)+IF(X23&gt;Z23,1,0)+IF(X24&gt;Z24,1,0)</f>
        <v>0</v>
      </c>
      <c r="X22" s="15"/>
      <c r="Y22" s="16" t="s">
        <v>40</v>
      </c>
      <c r="Z22" s="15"/>
      <c r="AA22" s="152">
        <f>IF(Z22&gt;X22,1,0)+IF(Z23&gt;X23,1,0)+IF(Z24&gt;X24,1,0)</f>
        <v>0</v>
      </c>
      <c r="AB22" s="171">
        <f>IF(AC22&gt;AE22,1,0)+IF(AC23&gt;AE23,1,0)+IF(AC24&gt;AE24,1,0)</f>
        <v>0</v>
      </c>
      <c r="AC22" s="19"/>
      <c r="AD22" s="20" t="s">
        <v>40</v>
      </c>
      <c r="AE22" s="19"/>
      <c r="AF22" s="174">
        <f>IF(AE22&gt;AC22,1,0)+IF(AE23&gt;AC23,1,0)+IF(AE24&gt;AC24,1,0)</f>
        <v>0</v>
      </c>
      <c r="AG22" s="21"/>
      <c r="AH22" s="21"/>
      <c r="AI22" s="141"/>
      <c r="AJ22" s="144"/>
      <c r="AK22" s="147"/>
      <c r="AL22" s="150"/>
      <c r="AM22" s="147"/>
      <c r="AN22" s="147"/>
      <c r="AO22" s="147"/>
      <c r="AP22" s="150"/>
      <c r="AQ22" s="147"/>
      <c r="AR22" s="147"/>
      <c r="AS22" s="147"/>
      <c r="AT22" s="150"/>
      <c r="AU22" s="147"/>
      <c r="AV22" s="150"/>
      <c r="AW22" s="150"/>
      <c r="AX22" s="159"/>
      <c r="AY22" s="162"/>
    </row>
    <row r="23" spans="2:51" ht="21.75" customHeight="1">
      <c r="B23" s="141"/>
      <c r="C23" s="183"/>
      <c r="D23" s="22">
        <f>Z7</f>
        <v>6</v>
      </c>
      <c r="E23" s="18" t="s">
        <v>40</v>
      </c>
      <c r="F23" s="22">
        <f>X7</f>
        <v>15</v>
      </c>
      <c r="G23" s="186"/>
      <c r="H23" s="186"/>
      <c r="I23" s="22">
        <f>Z11</f>
        <v>7</v>
      </c>
      <c r="J23" s="18" t="s">
        <v>40</v>
      </c>
      <c r="K23" s="22">
        <f>X11</f>
        <v>15</v>
      </c>
      <c r="L23" s="186"/>
      <c r="M23" s="186"/>
      <c r="N23" s="22">
        <f>Z15</f>
        <v>13</v>
      </c>
      <c r="O23" s="18" t="s">
        <v>40</v>
      </c>
      <c r="P23" s="22">
        <f>X15</f>
        <v>15</v>
      </c>
      <c r="Q23" s="186"/>
      <c r="R23" s="186"/>
      <c r="S23" s="22">
        <f>Z19</f>
        <v>15</v>
      </c>
      <c r="T23" s="18" t="s">
        <v>40</v>
      </c>
      <c r="U23" s="22">
        <f>X19</f>
        <v>13</v>
      </c>
      <c r="V23" s="186"/>
      <c r="W23" s="153"/>
      <c r="X23" s="15"/>
      <c r="Y23" s="16" t="s">
        <v>40</v>
      </c>
      <c r="Z23" s="15"/>
      <c r="AA23" s="153"/>
      <c r="AB23" s="172"/>
      <c r="AC23" s="19"/>
      <c r="AD23" s="20" t="s">
        <v>40</v>
      </c>
      <c r="AE23" s="19"/>
      <c r="AF23" s="175"/>
      <c r="AG23" s="21"/>
      <c r="AH23" s="21"/>
      <c r="AI23" s="141"/>
      <c r="AJ23" s="144"/>
      <c r="AK23" s="147"/>
      <c r="AL23" s="150"/>
      <c r="AM23" s="147"/>
      <c r="AN23" s="147"/>
      <c r="AO23" s="147"/>
      <c r="AP23" s="150"/>
      <c r="AQ23" s="147"/>
      <c r="AR23" s="147"/>
      <c r="AS23" s="147"/>
      <c r="AT23" s="150"/>
      <c r="AU23" s="147"/>
      <c r="AV23" s="150"/>
      <c r="AW23" s="150"/>
      <c r="AX23" s="159"/>
      <c r="AY23" s="162"/>
    </row>
    <row r="24" spans="2:51" ht="21.75" customHeight="1">
      <c r="B24" s="167"/>
      <c r="C24" s="201"/>
      <c r="D24" s="22">
        <f>Z8</f>
        <v>0</v>
      </c>
      <c r="E24" s="18" t="s">
        <v>40</v>
      </c>
      <c r="F24" s="22">
        <f>X8</f>
        <v>0</v>
      </c>
      <c r="G24" s="202"/>
      <c r="H24" s="202"/>
      <c r="I24" s="22">
        <f>Z12</f>
        <v>0</v>
      </c>
      <c r="J24" s="18" t="s">
        <v>40</v>
      </c>
      <c r="K24" s="22">
        <f>X12</f>
        <v>0</v>
      </c>
      <c r="L24" s="202"/>
      <c r="M24" s="202"/>
      <c r="N24" s="22">
        <f>Z16</f>
        <v>13</v>
      </c>
      <c r="O24" s="18" t="s">
        <v>40</v>
      </c>
      <c r="P24" s="22">
        <f>X16</f>
        <v>15</v>
      </c>
      <c r="Q24" s="202"/>
      <c r="R24" s="202"/>
      <c r="S24" s="22">
        <f>Z20</f>
        <v>0</v>
      </c>
      <c r="T24" s="18" t="s">
        <v>40</v>
      </c>
      <c r="U24" s="22">
        <f>X20</f>
        <v>0</v>
      </c>
      <c r="V24" s="202"/>
      <c r="W24" s="203"/>
      <c r="X24" s="15"/>
      <c r="Y24" s="16" t="s">
        <v>40</v>
      </c>
      <c r="Z24" s="15"/>
      <c r="AA24" s="203"/>
      <c r="AB24" s="173"/>
      <c r="AC24" s="19"/>
      <c r="AD24" s="20" t="s">
        <v>40</v>
      </c>
      <c r="AE24" s="19"/>
      <c r="AF24" s="176"/>
      <c r="AG24" s="21"/>
      <c r="AH24" s="21"/>
      <c r="AI24" s="167"/>
      <c r="AJ24" s="168"/>
      <c r="AK24" s="169"/>
      <c r="AL24" s="170"/>
      <c r="AM24" s="169"/>
      <c r="AN24" s="169"/>
      <c r="AO24" s="169"/>
      <c r="AP24" s="170"/>
      <c r="AQ24" s="169"/>
      <c r="AR24" s="169"/>
      <c r="AS24" s="169"/>
      <c r="AT24" s="170"/>
      <c r="AU24" s="169"/>
      <c r="AV24" s="170"/>
      <c r="AW24" s="170"/>
      <c r="AX24" s="189"/>
      <c r="AY24" s="190"/>
    </row>
    <row r="25" spans="2:51" ht="21.75" customHeight="1">
      <c r="B25" s="140" t="str">
        <f>AB3</f>
        <v>矢南ハッピー</v>
      </c>
      <c r="C25" s="177">
        <f>AB5</f>
        <v>1</v>
      </c>
      <c r="D25" s="178"/>
      <c r="E25" s="178"/>
      <c r="F25" s="178"/>
      <c r="G25" s="179"/>
      <c r="H25" s="180">
        <f>AB9</f>
        <v>8</v>
      </c>
      <c r="I25" s="178"/>
      <c r="J25" s="178"/>
      <c r="K25" s="178"/>
      <c r="L25" s="179"/>
      <c r="M25" s="180">
        <f>AB13</f>
        <v>5</v>
      </c>
      <c r="N25" s="178"/>
      <c r="O25" s="178"/>
      <c r="P25" s="178"/>
      <c r="Q25" s="179"/>
      <c r="R25" s="180">
        <f>AB17</f>
        <v>12</v>
      </c>
      <c r="S25" s="178"/>
      <c r="T25" s="178"/>
      <c r="U25" s="178"/>
      <c r="V25" s="179"/>
      <c r="W25" s="164">
        <f>AB21</f>
        <v>0</v>
      </c>
      <c r="X25" s="165"/>
      <c r="Y25" s="165"/>
      <c r="Z25" s="165"/>
      <c r="AA25" s="181"/>
      <c r="AB25" s="137"/>
      <c r="AC25" s="138"/>
      <c r="AD25" s="138"/>
      <c r="AE25" s="138"/>
      <c r="AF25" s="139"/>
      <c r="AG25" s="14"/>
      <c r="AH25" s="14"/>
      <c r="AI25" s="140" t="str">
        <f>B25</f>
        <v>矢南ハッピー</v>
      </c>
      <c r="AJ25" s="143">
        <f>IF(C26&gt;G26,1,0)+IF(H26&gt;L26,1,0)+IF(M26&gt;Q26,1,0)+IF(R26&gt;V26,1,0)+IF(W26&gt;AA26,1,0)+IF(AB26&gt;AF26,1,0)</f>
        <v>1</v>
      </c>
      <c r="AK25" s="146">
        <f>IF(G26&gt;C26,1,0)+IF(L26&gt;H26,1,0)+IF(Q26&gt;M26,1,0)+IF(V26&gt;R26,1,0)+IF(AA26&gt;W26,1,0)+IF(AF26&gt;AB26,1,0)</f>
        <v>3</v>
      </c>
      <c r="AL25" s="149">
        <f>SUM(AJ25/(AJ25+AK25))</f>
        <v>0.25</v>
      </c>
      <c r="AM25" s="146">
        <f>RANK(AL25,$AL$5:$AL$28,0)</f>
        <v>4</v>
      </c>
      <c r="AN25" s="146">
        <f>SUM(C26+H26+M26+R26+W26+AB26)</f>
        <v>3</v>
      </c>
      <c r="AO25" s="146">
        <f>SUM(G26+L26+Q26+V26+AA26+AF26)</f>
        <v>7</v>
      </c>
      <c r="AP25" s="149">
        <f>SUM(AN25/(AN25+AO25))</f>
        <v>0.3</v>
      </c>
      <c r="AQ25" s="146">
        <f>RANK(AP25,$AP$5:$AP$28,0)</f>
        <v>5</v>
      </c>
      <c r="AR25" s="146">
        <f>SUM(D26+D27+D28+I26+I27+I28+N26+N27+N28+S26+S27+S28+X26+X27+X28+AC26+AC27+AC28)</f>
        <v>116</v>
      </c>
      <c r="AS25" s="146">
        <f>SUM(F26+F27+F28+K26+K27+K28+P26+P27+P28+U26+U27+U28+Z26+Z27+Z28+AE26+AE27+AE28)</f>
        <v>146</v>
      </c>
      <c r="AT25" s="149">
        <f>SUM(AR25/(AR25+AS25))</f>
        <v>0.44274809160305345</v>
      </c>
      <c r="AU25" s="146">
        <f>RANK(AT25,$AT$5:$AT$28,0)</f>
        <v>5</v>
      </c>
      <c r="AV25" s="149">
        <f>RANK(AL25,$AL$5:$AL$28,1)+AP25</f>
        <v>2.3</v>
      </c>
      <c r="AW25" s="149">
        <f>RANK(AV25,$AV$5:$AV$28,1)+AT25</f>
        <v>2.4427480916030535</v>
      </c>
      <c r="AX25" s="158" t="str">
        <f>$AI$25</f>
        <v>矢南ハッピー</v>
      </c>
      <c r="AY25" s="161">
        <f>RANK(AW25,$AW$5:$AW$28)</f>
        <v>5</v>
      </c>
    </row>
    <row r="26" spans="2:51" ht="21.75" customHeight="1">
      <c r="B26" s="141"/>
      <c r="C26" s="182">
        <f>IF(D26&gt;F26,1,0)+IF(D27&gt;F27,1,0)+IF(D28&gt;F28,1,0)</f>
        <v>1</v>
      </c>
      <c r="D26" s="22">
        <f>AE6</f>
        <v>17</v>
      </c>
      <c r="E26" s="18" t="s">
        <v>40</v>
      </c>
      <c r="F26" s="22">
        <f>AC6</f>
        <v>16</v>
      </c>
      <c r="G26" s="185">
        <f>IF(F26&gt;D26,1,0)+IF(F27&gt;D27,1,0)+IF(F28&gt;D28,1,0)</f>
        <v>2</v>
      </c>
      <c r="H26" s="185">
        <f>IF(I26&gt;K26,1,0)+IF(I27&gt;K27,1,0)+IF(I28&gt;K28,1,0)</f>
        <v>0</v>
      </c>
      <c r="I26" s="22">
        <f>AE10</f>
        <v>13</v>
      </c>
      <c r="J26" s="18" t="s">
        <v>40</v>
      </c>
      <c r="K26" s="22">
        <f>AC10</f>
        <v>15</v>
      </c>
      <c r="L26" s="185">
        <f>IF(K26&gt;I26,1,0)+IF(K27&gt;I27,1,0)+IF(K28&gt;I28,1,0)</f>
        <v>2</v>
      </c>
      <c r="M26" s="185">
        <f>IF(N26&gt;P26,1,0)+IF(N27&gt;P27,1,0)+IF(N28&gt;P28,1,0)</f>
        <v>0</v>
      </c>
      <c r="N26" s="22">
        <f>AE14</f>
        <v>10</v>
      </c>
      <c r="O26" s="18" t="s">
        <v>40</v>
      </c>
      <c r="P26" s="22">
        <f>AC14</f>
        <v>15</v>
      </c>
      <c r="Q26" s="185">
        <f>IF(P26&gt;N26,1,0)+IF(P27&gt;N27,1,0)+IF(P28&gt;N28,1,0)</f>
        <v>2</v>
      </c>
      <c r="R26" s="185">
        <f>IF(S26&gt;U26,1,0)+IF(S27&gt;U27,1,0)+IF(S28&gt;U28,1,0)</f>
        <v>2</v>
      </c>
      <c r="S26" s="22">
        <f>AE18</f>
        <v>16</v>
      </c>
      <c r="T26" s="18" t="s">
        <v>40</v>
      </c>
      <c r="U26" s="22">
        <f>AC18</f>
        <v>14</v>
      </c>
      <c r="V26" s="185">
        <f>IF(U26&gt;S26,1,0)+IF(U27&gt;S27,1,0)+IF(U28&gt;S28,1,0)</f>
        <v>1</v>
      </c>
      <c r="W26" s="171">
        <f>IF(X26&gt;Z26,1,0)+IF(X27&gt;Z27,1,0)+IF(X28&gt;Z28,1,0)</f>
        <v>0</v>
      </c>
      <c r="X26" s="19">
        <f>AE22</f>
        <v>0</v>
      </c>
      <c r="Y26" s="20" t="s">
        <v>40</v>
      </c>
      <c r="Z26" s="19">
        <f>AC22</f>
        <v>0</v>
      </c>
      <c r="AA26" s="171">
        <f>IF(Z26&gt;X26,1,0)+IF(Z27&gt;X27,1,0)+IF(Z28&gt;X28,1,0)</f>
        <v>0</v>
      </c>
      <c r="AB26" s="152">
        <f>IF(AC26&gt;AE26,1,0)+IF(AC27&gt;AE27,1,0)+IF(AC28&gt;AE28,1,0)</f>
        <v>0</v>
      </c>
      <c r="AC26" s="15"/>
      <c r="AD26" s="16" t="s">
        <v>40</v>
      </c>
      <c r="AE26" s="15"/>
      <c r="AF26" s="155">
        <f>IF(AE26&gt;AC26,1,0)+IF(AE27&gt;AC27,1,0)+IF(AE28&gt;AC28,1,0)</f>
        <v>0</v>
      </c>
      <c r="AG26" s="21"/>
      <c r="AH26" s="21"/>
      <c r="AI26" s="141"/>
      <c r="AJ26" s="144"/>
      <c r="AK26" s="147"/>
      <c r="AL26" s="150"/>
      <c r="AM26" s="147"/>
      <c r="AN26" s="147"/>
      <c r="AO26" s="147"/>
      <c r="AP26" s="150"/>
      <c r="AQ26" s="147"/>
      <c r="AR26" s="147"/>
      <c r="AS26" s="147"/>
      <c r="AT26" s="150"/>
      <c r="AU26" s="147"/>
      <c r="AV26" s="150"/>
      <c r="AW26" s="150"/>
      <c r="AX26" s="159"/>
      <c r="AY26" s="162"/>
    </row>
    <row r="27" spans="2:51" ht="21.75" customHeight="1">
      <c r="B27" s="141"/>
      <c r="C27" s="183"/>
      <c r="D27" s="22">
        <f>AE7</f>
        <v>9</v>
      </c>
      <c r="E27" s="18" t="s">
        <v>40</v>
      </c>
      <c r="F27" s="22">
        <f>AC7</f>
        <v>15</v>
      </c>
      <c r="G27" s="186"/>
      <c r="H27" s="186"/>
      <c r="I27" s="22">
        <f>AE11</f>
        <v>10</v>
      </c>
      <c r="J27" s="18" t="s">
        <v>40</v>
      </c>
      <c r="K27" s="22">
        <f>AC11</f>
        <v>15</v>
      </c>
      <c r="L27" s="186"/>
      <c r="M27" s="186"/>
      <c r="N27" s="22">
        <f>AE15</f>
        <v>10</v>
      </c>
      <c r="O27" s="18" t="s">
        <v>40</v>
      </c>
      <c r="P27" s="22">
        <f>AC15</f>
        <v>15</v>
      </c>
      <c r="Q27" s="186"/>
      <c r="R27" s="186"/>
      <c r="S27" s="22">
        <f>AE19</f>
        <v>8</v>
      </c>
      <c r="T27" s="18" t="s">
        <v>40</v>
      </c>
      <c r="U27" s="22">
        <f>AC19</f>
        <v>15</v>
      </c>
      <c r="V27" s="186"/>
      <c r="W27" s="172"/>
      <c r="X27" s="19">
        <f>AE23</f>
        <v>0</v>
      </c>
      <c r="Y27" s="20" t="s">
        <v>40</v>
      </c>
      <c r="Z27" s="19">
        <f>AC23</f>
        <v>0</v>
      </c>
      <c r="AA27" s="172"/>
      <c r="AB27" s="153"/>
      <c r="AC27" s="15"/>
      <c r="AD27" s="16" t="s">
        <v>40</v>
      </c>
      <c r="AE27" s="15"/>
      <c r="AF27" s="156"/>
      <c r="AG27" s="21"/>
      <c r="AH27" s="21"/>
      <c r="AI27" s="141"/>
      <c r="AJ27" s="144"/>
      <c r="AK27" s="147"/>
      <c r="AL27" s="150"/>
      <c r="AM27" s="147"/>
      <c r="AN27" s="147"/>
      <c r="AO27" s="147"/>
      <c r="AP27" s="150"/>
      <c r="AQ27" s="147"/>
      <c r="AR27" s="147"/>
      <c r="AS27" s="147"/>
      <c r="AT27" s="150"/>
      <c r="AU27" s="147"/>
      <c r="AV27" s="150"/>
      <c r="AW27" s="150"/>
      <c r="AX27" s="159"/>
      <c r="AY27" s="162"/>
    </row>
    <row r="28" spans="2:51" ht="21.75" customHeight="1" thickBot="1">
      <c r="B28" s="142"/>
      <c r="C28" s="184"/>
      <c r="D28" s="23">
        <f>AE8</f>
        <v>8</v>
      </c>
      <c r="E28" s="24" t="s">
        <v>40</v>
      </c>
      <c r="F28" s="23">
        <f>AC8</f>
        <v>15</v>
      </c>
      <c r="G28" s="187"/>
      <c r="H28" s="187"/>
      <c r="I28" s="23">
        <f>AE12</f>
        <v>0</v>
      </c>
      <c r="J28" s="24" t="s">
        <v>40</v>
      </c>
      <c r="K28" s="23">
        <f>AC12</f>
        <v>0</v>
      </c>
      <c r="L28" s="187"/>
      <c r="M28" s="187"/>
      <c r="N28" s="23">
        <f>AE16</f>
        <v>0</v>
      </c>
      <c r="O28" s="24" t="s">
        <v>40</v>
      </c>
      <c r="P28" s="23">
        <f>AC16</f>
        <v>0</v>
      </c>
      <c r="Q28" s="187"/>
      <c r="R28" s="187"/>
      <c r="S28" s="23">
        <f>AE20</f>
        <v>15</v>
      </c>
      <c r="T28" s="24" t="s">
        <v>40</v>
      </c>
      <c r="U28" s="23">
        <f>AC20</f>
        <v>11</v>
      </c>
      <c r="V28" s="187"/>
      <c r="W28" s="188"/>
      <c r="X28" s="25">
        <f>AE24</f>
        <v>0</v>
      </c>
      <c r="Y28" s="26" t="s">
        <v>40</v>
      </c>
      <c r="Z28" s="25">
        <f>AC24</f>
        <v>0</v>
      </c>
      <c r="AA28" s="188"/>
      <c r="AB28" s="154"/>
      <c r="AC28" s="27"/>
      <c r="AD28" s="28" t="s">
        <v>40</v>
      </c>
      <c r="AE28" s="27"/>
      <c r="AF28" s="157"/>
      <c r="AG28" s="29"/>
      <c r="AH28" s="30"/>
      <c r="AI28" s="142"/>
      <c r="AJ28" s="145"/>
      <c r="AK28" s="148"/>
      <c r="AL28" s="151"/>
      <c r="AM28" s="148"/>
      <c r="AN28" s="148"/>
      <c r="AO28" s="148"/>
      <c r="AP28" s="151"/>
      <c r="AQ28" s="148"/>
      <c r="AR28" s="148"/>
      <c r="AS28" s="148"/>
      <c r="AT28" s="151"/>
      <c r="AU28" s="148"/>
      <c r="AV28" s="151"/>
      <c r="AW28" s="151"/>
      <c r="AX28" s="160"/>
      <c r="AY28" s="163"/>
    </row>
    <row r="29" ht="24.75" customHeight="1"/>
    <row r="30" ht="24.75" customHeight="1"/>
    <row r="31" ht="24.75" customHeight="1"/>
    <row r="32" ht="24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4.75" customHeight="1"/>
    <row r="58" ht="24.75" customHeight="1"/>
    <row r="59" ht="24.75" customHeight="1"/>
    <row r="60" ht="24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spans="2:51" ht="24.75" customHeight="1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2"/>
      <c r="AH85" s="32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</row>
    <row r="86" spans="2:51" ht="24.75" customHeight="1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</row>
    <row r="87" spans="2:51" ht="24.7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4"/>
      <c r="AJ87" s="36"/>
      <c r="AK87" s="36"/>
      <c r="AL87" s="36"/>
      <c r="AM87" s="37"/>
      <c r="AN87" s="36"/>
      <c r="AO87" s="36"/>
      <c r="AP87" s="36"/>
      <c r="AQ87" s="37"/>
      <c r="AR87" s="36"/>
      <c r="AS87" s="36"/>
      <c r="AT87" s="36"/>
      <c r="AU87" s="37"/>
      <c r="AV87" s="36"/>
      <c r="AW87" s="36"/>
      <c r="AX87" s="36"/>
      <c r="AY87" s="38"/>
    </row>
    <row r="88" spans="2:51" ht="24.75" customHeight="1"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4"/>
      <c r="AJ88" s="36"/>
      <c r="AK88" s="36"/>
      <c r="AL88" s="36"/>
      <c r="AM88" s="37"/>
      <c r="AN88" s="36"/>
      <c r="AO88" s="36"/>
      <c r="AP88" s="36"/>
      <c r="AQ88" s="37"/>
      <c r="AR88" s="36"/>
      <c r="AS88" s="36"/>
      <c r="AT88" s="36"/>
      <c r="AU88" s="37"/>
      <c r="AV88" s="36"/>
      <c r="AW88" s="36"/>
      <c r="AX88" s="36"/>
      <c r="AY88" s="38"/>
    </row>
    <row r="89" spans="2:51" ht="21.75" customHeight="1">
      <c r="B89" s="35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40"/>
      <c r="AJ89" s="41"/>
      <c r="AK89" s="41"/>
      <c r="AL89" s="42"/>
      <c r="AM89" s="41"/>
      <c r="AN89" s="41"/>
      <c r="AO89" s="41"/>
      <c r="AP89" s="42"/>
      <c r="AQ89" s="41"/>
      <c r="AR89" s="41"/>
      <c r="AS89" s="41"/>
      <c r="AT89" s="42"/>
      <c r="AU89" s="41"/>
      <c r="AV89" s="42"/>
      <c r="AW89" s="42"/>
      <c r="AX89" s="42"/>
      <c r="AY89" s="43"/>
    </row>
    <row r="90" spans="2:51" ht="21.75" customHeight="1">
      <c r="B90" s="35"/>
      <c r="C90" s="40"/>
      <c r="D90" s="41"/>
      <c r="E90" s="40"/>
      <c r="F90" s="41"/>
      <c r="G90" s="40"/>
      <c r="H90" s="40"/>
      <c r="I90" s="41"/>
      <c r="J90" s="40"/>
      <c r="K90" s="41"/>
      <c r="L90" s="40"/>
      <c r="M90" s="40"/>
      <c r="N90" s="41"/>
      <c r="O90" s="40"/>
      <c r="P90" s="41"/>
      <c r="Q90" s="40"/>
      <c r="R90" s="40"/>
      <c r="S90" s="41"/>
      <c r="T90" s="40"/>
      <c r="U90" s="41"/>
      <c r="V90" s="40"/>
      <c r="W90" s="40"/>
      <c r="X90" s="41"/>
      <c r="Y90" s="40"/>
      <c r="Z90" s="41"/>
      <c r="AA90" s="40"/>
      <c r="AB90" s="40"/>
      <c r="AC90" s="41"/>
      <c r="AD90" s="40"/>
      <c r="AE90" s="41"/>
      <c r="AF90" s="40"/>
      <c r="AG90" s="40"/>
      <c r="AH90" s="40"/>
      <c r="AI90" s="40"/>
      <c r="AJ90" s="41"/>
      <c r="AK90" s="41"/>
      <c r="AL90" s="42"/>
      <c r="AM90" s="41"/>
      <c r="AN90" s="41"/>
      <c r="AO90" s="41"/>
      <c r="AP90" s="42"/>
      <c r="AQ90" s="41"/>
      <c r="AR90" s="41"/>
      <c r="AS90" s="41"/>
      <c r="AT90" s="42"/>
      <c r="AU90" s="41"/>
      <c r="AV90" s="41"/>
      <c r="AW90" s="41"/>
      <c r="AX90" s="41"/>
      <c r="AY90" s="43"/>
    </row>
    <row r="91" spans="2:51" ht="21.75" customHeight="1">
      <c r="B91" s="35"/>
      <c r="C91" s="40"/>
      <c r="D91" s="41"/>
      <c r="E91" s="40"/>
      <c r="F91" s="41"/>
      <c r="G91" s="40"/>
      <c r="H91" s="40"/>
      <c r="I91" s="41"/>
      <c r="J91" s="40"/>
      <c r="K91" s="41"/>
      <c r="L91" s="40"/>
      <c r="M91" s="40"/>
      <c r="N91" s="41"/>
      <c r="O91" s="40"/>
      <c r="P91" s="41"/>
      <c r="Q91" s="40"/>
      <c r="R91" s="40"/>
      <c r="S91" s="41"/>
      <c r="T91" s="40"/>
      <c r="U91" s="41"/>
      <c r="V91" s="40"/>
      <c r="W91" s="40"/>
      <c r="X91" s="41"/>
      <c r="Y91" s="40"/>
      <c r="Z91" s="41"/>
      <c r="AA91" s="40"/>
      <c r="AB91" s="40"/>
      <c r="AC91" s="41"/>
      <c r="AD91" s="40"/>
      <c r="AE91" s="41"/>
      <c r="AF91" s="40"/>
      <c r="AG91" s="40"/>
      <c r="AH91" s="40"/>
      <c r="AI91" s="40"/>
      <c r="AJ91" s="41"/>
      <c r="AK91" s="41"/>
      <c r="AL91" s="42"/>
      <c r="AM91" s="41"/>
      <c r="AN91" s="41"/>
      <c r="AO91" s="41"/>
      <c r="AP91" s="42"/>
      <c r="AQ91" s="41"/>
      <c r="AR91" s="41"/>
      <c r="AS91" s="41"/>
      <c r="AT91" s="42"/>
      <c r="AU91" s="41"/>
      <c r="AV91" s="41"/>
      <c r="AW91" s="41"/>
      <c r="AX91" s="41"/>
      <c r="AY91" s="43"/>
    </row>
    <row r="92" spans="2:51" ht="21.75" customHeight="1">
      <c r="B92" s="35"/>
      <c r="C92" s="40"/>
      <c r="D92" s="41"/>
      <c r="E92" s="40"/>
      <c r="F92" s="41"/>
      <c r="G92" s="40"/>
      <c r="H92" s="40"/>
      <c r="I92" s="41"/>
      <c r="J92" s="40"/>
      <c r="K92" s="41"/>
      <c r="L92" s="40"/>
      <c r="M92" s="40"/>
      <c r="N92" s="41"/>
      <c r="O92" s="40"/>
      <c r="P92" s="41"/>
      <c r="Q92" s="40"/>
      <c r="R92" s="40"/>
      <c r="S92" s="41"/>
      <c r="T92" s="40"/>
      <c r="U92" s="41"/>
      <c r="V92" s="40"/>
      <c r="W92" s="40"/>
      <c r="X92" s="41"/>
      <c r="Y92" s="40"/>
      <c r="Z92" s="41"/>
      <c r="AA92" s="40"/>
      <c r="AB92" s="40"/>
      <c r="AC92" s="41"/>
      <c r="AD92" s="40"/>
      <c r="AE92" s="41"/>
      <c r="AF92" s="40"/>
      <c r="AG92" s="40"/>
      <c r="AH92" s="40"/>
      <c r="AI92" s="40"/>
      <c r="AJ92" s="41"/>
      <c r="AK92" s="41"/>
      <c r="AL92" s="42"/>
      <c r="AM92" s="41"/>
      <c r="AN92" s="41"/>
      <c r="AO92" s="41"/>
      <c r="AP92" s="42"/>
      <c r="AQ92" s="41"/>
      <c r="AR92" s="41"/>
      <c r="AS92" s="41"/>
      <c r="AT92" s="42"/>
      <c r="AU92" s="41"/>
      <c r="AV92" s="41"/>
      <c r="AW92" s="41"/>
      <c r="AX92" s="41"/>
      <c r="AY92" s="43"/>
    </row>
    <row r="93" spans="2:51" ht="21.75" customHeight="1">
      <c r="B93" s="35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40"/>
      <c r="AJ93" s="41"/>
      <c r="AK93" s="41"/>
      <c r="AL93" s="42"/>
      <c r="AM93" s="41"/>
      <c r="AN93" s="41"/>
      <c r="AO93" s="41"/>
      <c r="AP93" s="42"/>
      <c r="AQ93" s="41"/>
      <c r="AR93" s="41"/>
      <c r="AS93" s="41"/>
      <c r="AT93" s="42"/>
      <c r="AU93" s="41"/>
      <c r="AV93" s="42"/>
      <c r="AW93" s="42"/>
      <c r="AX93" s="42"/>
      <c r="AY93" s="43"/>
    </row>
    <row r="94" spans="2:51" ht="21.75" customHeight="1">
      <c r="B94" s="35"/>
      <c r="C94" s="40"/>
      <c r="D94" s="41"/>
      <c r="E94" s="40"/>
      <c r="F94" s="41"/>
      <c r="G94" s="40"/>
      <c r="H94" s="40"/>
      <c r="I94" s="41"/>
      <c r="J94" s="40"/>
      <c r="K94" s="41"/>
      <c r="L94" s="40"/>
      <c r="M94" s="40"/>
      <c r="N94" s="41"/>
      <c r="O94" s="40"/>
      <c r="P94" s="41"/>
      <c r="Q94" s="40"/>
      <c r="R94" s="40"/>
      <c r="S94" s="41"/>
      <c r="T94" s="40"/>
      <c r="U94" s="41"/>
      <c r="V94" s="40"/>
      <c r="W94" s="40"/>
      <c r="X94" s="41"/>
      <c r="Y94" s="40"/>
      <c r="Z94" s="41"/>
      <c r="AA94" s="40"/>
      <c r="AB94" s="40"/>
      <c r="AC94" s="41"/>
      <c r="AD94" s="40"/>
      <c r="AE94" s="41"/>
      <c r="AF94" s="40"/>
      <c r="AG94" s="40"/>
      <c r="AH94" s="40"/>
      <c r="AI94" s="40"/>
      <c r="AJ94" s="41"/>
      <c r="AK94" s="41"/>
      <c r="AL94" s="42"/>
      <c r="AM94" s="41"/>
      <c r="AN94" s="41"/>
      <c r="AO94" s="41"/>
      <c r="AP94" s="42"/>
      <c r="AQ94" s="41"/>
      <c r="AR94" s="41"/>
      <c r="AS94" s="41"/>
      <c r="AT94" s="42"/>
      <c r="AU94" s="41"/>
      <c r="AV94" s="41"/>
      <c r="AW94" s="41"/>
      <c r="AX94" s="41"/>
      <c r="AY94" s="43"/>
    </row>
    <row r="95" spans="2:51" ht="21.75" customHeight="1">
      <c r="B95" s="35"/>
      <c r="C95" s="40"/>
      <c r="D95" s="41"/>
      <c r="E95" s="40"/>
      <c r="F95" s="41"/>
      <c r="G95" s="40"/>
      <c r="H95" s="40"/>
      <c r="I95" s="41"/>
      <c r="J95" s="40"/>
      <c r="K95" s="41"/>
      <c r="L95" s="40"/>
      <c r="M95" s="40"/>
      <c r="N95" s="41"/>
      <c r="O95" s="40"/>
      <c r="P95" s="41"/>
      <c r="Q95" s="40"/>
      <c r="R95" s="40"/>
      <c r="S95" s="41"/>
      <c r="T95" s="40"/>
      <c r="U95" s="41"/>
      <c r="V95" s="40"/>
      <c r="W95" s="40"/>
      <c r="X95" s="41"/>
      <c r="Y95" s="40"/>
      <c r="Z95" s="41"/>
      <c r="AA95" s="40"/>
      <c r="AB95" s="40"/>
      <c r="AC95" s="41"/>
      <c r="AD95" s="40"/>
      <c r="AE95" s="41"/>
      <c r="AF95" s="40"/>
      <c r="AG95" s="40"/>
      <c r="AH95" s="40"/>
      <c r="AI95" s="40"/>
      <c r="AJ95" s="41"/>
      <c r="AK95" s="41"/>
      <c r="AL95" s="42"/>
      <c r="AM95" s="41"/>
      <c r="AN95" s="41"/>
      <c r="AO95" s="41"/>
      <c r="AP95" s="42"/>
      <c r="AQ95" s="41"/>
      <c r="AR95" s="41"/>
      <c r="AS95" s="41"/>
      <c r="AT95" s="42"/>
      <c r="AU95" s="41"/>
      <c r="AV95" s="41"/>
      <c r="AW95" s="41"/>
      <c r="AX95" s="41"/>
      <c r="AY95" s="43"/>
    </row>
    <row r="96" spans="2:51" ht="21.75" customHeight="1">
      <c r="B96" s="35"/>
      <c r="C96" s="40"/>
      <c r="D96" s="41"/>
      <c r="E96" s="40"/>
      <c r="F96" s="41"/>
      <c r="G96" s="40"/>
      <c r="H96" s="40"/>
      <c r="I96" s="41"/>
      <c r="J96" s="40"/>
      <c r="K96" s="41"/>
      <c r="L96" s="40"/>
      <c r="M96" s="40"/>
      <c r="N96" s="41"/>
      <c r="O96" s="40"/>
      <c r="P96" s="41"/>
      <c r="Q96" s="40"/>
      <c r="R96" s="40"/>
      <c r="S96" s="41"/>
      <c r="T96" s="40"/>
      <c r="U96" s="41"/>
      <c r="V96" s="40"/>
      <c r="W96" s="40"/>
      <c r="X96" s="41"/>
      <c r="Y96" s="40"/>
      <c r="Z96" s="41"/>
      <c r="AA96" s="40"/>
      <c r="AB96" s="40"/>
      <c r="AC96" s="41"/>
      <c r="AD96" s="40"/>
      <c r="AE96" s="41"/>
      <c r="AF96" s="40"/>
      <c r="AG96" s="40"/>
      <c r="AH96" s="40"/>
      <c r="AI96" s="40"/>
      <c r="AJ96" s="41"/>
      <c r="AK96" s="41"/>
      <c r="AL96" s="42"/>
      <c r="AM96" s="41"/>
      <c r="AN96" s="41"/>
      <c r="AO96" s="41"/>
      <c r="AP96" s="42"/>
      <c r="AQ96" s="41"/>
      <c r="AR96" s="41"/>
      <c r="AS96" s="41"/>
      <c r="AT96" s="42"/>
      <c r="AU96" s="41"/>
      <c r="AV96" s="41"/>
      <c r="AW96" s="41"/>
      <c r="AX96" s="41"/>
      <c r="AY96" s="43"/>
    </row>
    <row r="97" spans="2:51" ht="21.75" customHeight="1">
      <c r="B97" s="35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40"/>
      <c r="AJ97" s="41"/>
      <c r="AK97" s="41"/>
      <c r="AL97" s="42"/>
      <c r="AM97" s="41"/>
      <c r="AN97" s="41"/>
      <c r="AO97" s="41"/>
      <c r="AP97" s="42"/>
      <c r="AQ97" s="41"/>
      <c r="AR97" s="41"/>
      <c r="AS97" s="41"/>
      <c r="AT97" s="42"/>
      <c r="AU97" s="41"/>
      <c r="AV97" s="42"/>
      <c r="AW97" s="42"/>
      <c r="AX97" s="42"/>
      <c r="AY97" s="43"/>
    </row>
    <row r="98" spans="2:51" ht="21.75" customHeight="1">
      <c r="B98" s="35"/>
      <c r="C98" s="40"/>
      <c r="D98" s="41"/>
      <c r="E98" s="40"/>
      <c r="F98" s="41"/>
      <c r="G98" s="40"/>
      <c r="H98" s="40"/>
      <c r="I98" s="41"/>
      <c r="J98" s="40"/>
      <c r="K98" s="41"/>
      <c r="L98" s="40"/>
      <c r="M98" s="40"/>
      <c r="N98" s="41"/>
      <c r="O98" s="40"/>
      <c r="P98" s="41"/>
      <c r="Q98" s="40"/>
      <c r="R98" s="40"/>
      <c r="S98" s="41"/>
      <c r="T98" s="40"/>
      <c r="U98" s="41"/>
      <c r="V98" s="40"/>
      <c r="W98" s="40"/>
      <c r="X98" s="41"/>
      <c r="Y98" s="40"/>
      <c r="Z98" s="41"/>
      <c r="AA98" s="40"/>
      <c r="AB98" s="40"/>
      <c r="AC98" s="41"/>
      <c r="AD98" s="40"/>
      <c r="AE98" s="41"/>
      <c r="AF98" s="40"/>
      <c r="AG98" s="40"/>
      <c r="AH98" s="40"/>
      <c r="AI98" s="40"/>
      <c r="AJ98" s="41"/>
      <c r="AK98" s="41"/>
      <c r="AL98" s="42"/>
      <c r="AM98" s="41"/>
      <c r="AN98" s="41"/>
      <c r="AO98" s="41"/>
      <c r="AP98" s="42"/>
      <c r="AQ98" s="41"/>
      <c r="AR98" s="41"/>
      <c r="AS98" s="41"/>
      <c r="AT98" s="42"/>
      <c r="AU98" s="41"/>
      <c r="AV98" s="41"/>
      <c r="AW98" s="41"/>
      <c r="AX98" s="41"/>
      <c r="AY98" s="43"/>
    </row>
    <row r="99" spans="2:51" ht="21.75" customHeight="1">
      <c r="B99" s="35"/>
      <c r="C99" s="40"/>
      <c r="D99" s="41"/>
      <c r="E99" s="40"/>
      <c r="F99" s="41"/>
      <c r="G99" s="40"/>
      <c r="H99" s="40"/>
      <c r="I99" s="41"/>
      <c r="J99" s="40"/>
      <c r="K99" s="41"/>
      <c r="L99" s="40"/>
      <c r="M99" s="40"/>
      <c r="N99" s="41"/>
      <c r="O99" s="40"/>
      <c r="P99" s="41"/>
      <c r="Q99" s="40"/>
      <c r="R99" s="40"/>
      <c r="S99" s="41"/>
      <c r="T99" s="40"/>
      <c r="U99" s="41"/>
      <c r="V99" s="40"/>
      <c r="W99" s="40"/>
      <c r="X99" s="41"/>
      <c r="Y99" s="40"/>
      <c r="Z99" s="41"/>
      <c r="AA99" s="40"/>
      <c r="AB99" s="40"/>
      <c r="AC99" s="41"/>
      <c r="AD99" s="40"/>
      <c r="AE99" s="41"/>
      <c r="AF99" s="40"/>
      <c r="AG99" s="40"/>
      <c r="AH99" s="40"/>
      <c r="AI99" s="40"/>
      <c r="AJ99" s="41"/>
      <c r="AK99" s="41"/>
      <c r="AL99" s="42"/>
      <c r="AM99" s="41"/>
      <c r="AN99" s="41"/>
      <c r="AO99" s="41"/>
      <c r="AP99" s="42"/>
      <c r="AQ99" s="41"/>
      <c r="AR99" s="41"/>
      <c r="AS99" s="41"/>
      <c r="AT99" s="42"/>
      <c r="AU99" s="41"/>
      <c r="AV99" s="41"/>
      <c r="AW99" s="41"/>
      <c r="AX99" s="41"/>
      <c r="AY99" s="43"/>
    </row>
    <row r="100" spans="2:51" ht="21.75" customHeight="1">
      <c r="B100" s="35"/>
      <c r="C100" s="40"/>
      <c r="D100" s="41"/>
      <c r="E100" s="40"/>
      <c r="F100" s="41"/>
      <c r="G100" s="40"/>
      <c r="H100" s="40"/>
      <c r="I100" s="41"/>
      <c r="J100" s="40"/>
      <c r="K100" s="41"/>
      <c r="L100" s="40"/>
      <c r="M100" s="40"/>
      <c r="N100" s="41"/>
      <c r="O100" s="40"/>
      <c r="P100" s="41"/>
      <c r="Q100" s="40"/>
      <c r="R100" s="40"/>
      <c r="S100" s="41"/>
      <c r="T100" s="40"/>
      <c r="U100" s="41"/>
      <c r="V100" s="40"/>
      <c r="W100" s="40"/>
      <c r="X100" s="41"/>
      <c r="Y100" s="40"/>
      <c r="Z100" s="41"/>
      <c r="AA100" s="40"/>
      <c r="AB100" s="40"/>
      <c r="AC100" s="41"/>
      <c r="AD100" s="40"/>
      <c r="AE100" s="41"/>
      <c r="AF100" s="40"/>
      <c r="AG100" s="40"/>
      <c r="AH100" s="40"/>
      <c r="AI100" s="40"/>
      <c r="AJ100" s="41"/>
      <c r="AK100" s="41"/>
      <c r="AL100" s="42"/>
      <c r="AM100" s="41"/>
      <c r="AN100" s="41"/>
      <c r="AO100" s="41"/>
      <c r="AP100" s="42"/>
      <c r="AQ100" s="41"/>
      <c r="AR100" s="41"/>
      <c r="AS100" s="41"/>
      <c r="AT100" s="42"/>
      <c r="AU100" s="41"/>
      <c r="AV100" s="41"/>
      <c r="AW100" s="41"/>
      <c r="AX100" s="41"/>
      <c r="AY100" s="43"/>
    </row>
    <row r="101" spans="2:51" ht="21.75" customHeight="1">
      <c r="B101" s="35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40"/>
      <c r="AJ101" s="41"/>
      <c r="AK101" s="41"/>
      <c r="AL101" s="42"/>
      <c r="AM101" s="41"/>
      <c r="AN101" s="41"/>
      <c r="AO101" s="41"/>
      <c r="AP101" s="42"/>
      <c r="AQ101" s="41"/>
      <c r="AR101" s="41"/>
      <c r="AS101" s="41"/>
      <c r="AT101" s="42"/>
      <c r="AU101" s="41"/>
      <c r="AV101" s="42"/>
      <c r="AW101" s="42"/>
      <c r="AX101" s="42"/>
      <c r="AY101" s="43"/>
    </row>
    <row r="102" spans="2:51" ht="21.75" customHeight="1">
      <c r="B102" s="35"/>
      <c r="C102" s="40"/>
      <c r="D102" s="41"/>
      <c r="E102" s="40"/>
      <c r="F102" s="41"/>
      <c r="G102" s="40"/>
      <c r="H102" s="40"/>
      <c r="I102" s="41"/>
      <c r="J102" s="40"/>
      <c r="K102" s="41"/>
      <c r="L102" s="40"/>
      <c r="M102" s="40"/>
      <c r="N102" s="41"/>
      <c r="O102" s="40"/>
      <c r="P102" s="41"/>
      <c r="Q102" s="40"/>
      <c r="R102" s="40"/>
      <c r="S102" s="41"/>
      <c r="T102" s="40"/>
      <c r="U102" s="41"/>
      <c r="V102" s="40"/>
      <c r="W102" s="40"/>
      <c r="X102" s="41"/>
      <c r="Y102" s="40"/>
      <c r="Z102" s="41"/>
      <c r="AA102" s="40"/>
      <c r="AB102" s="40"/>
      <c r="AC102" s="41"/>
      <c r="AD102" s="40"/>
      <c r="AE102" s="41"/>
      <c r="AF102" s="40"/>
      <c r="AG102" s="40"/>
      <c r="AH102" s="40"/>
      <c r="AI102" s="40"/>
      <c r="AJ102" s="41"/>
      <c r="AK102" s="41"/>
      <c r="AL102" s="42"/>
      <c r="AM102" s="41"/>
      <c r="AN102" s="41"/>
      <c r="AO102" s="41"/>
      <c r="AP102" s="42"/>
      <c r="AQ102" s="41"/>
      <c r="AR102" s="41"/>
      <c r="AS102" s="41"/>
      <c r="AT102" s="42"/>
      <c r="AU102" s="41"/>
      <c r="AV102" s="41"/>
      <c r="AW102" s="41"/>
      <c r="AX102" s="41"/>
      <c r="AY102" s="43"/>
    </row>
    <row r="103" spans="2:51" ht="21.75" customHeight="1">
      <c r="B103" s="35"/>
      <c r="C103" s="40"/>
      <c r="D103" s="41"/>
      <c r="E103" s="40"/>
      <c r="F103" s="41"/>
      <c r="G103" s="40"/>
      <c r="H103" s="40"/>
      <c r="I103" s="41"/>
      <c r="J103" s="40"/>
      <c r="K103" s="41"/>
      <c r="L103" s="40"/>
      <c r="M103" s="40"/>
      <c r="N103" s="41"/>
      <c r="O103" s="40"/>
      <c r="P103" s="41"/>
      <c r="Q103" s="40"/>
      <c r="R103" s="40"/>
      <c r="S103" s="41"/>
      <c r="T103" s="40"/>
      <c r="U103" s="41"/>
      <c r="V103" s="40"/>
      <c r="W103" s="40"/>
      <c r="X103" s="41"/>
      <c r="Y103" s="40"/>
      <c r="Z103" s="41"/>
      <c r="AA103" s="40"/>
      <c r="AB103" s="40"/>
      <c r="AC103" s="41"/>
      <c r="AD103" s="40"/>
      <c r="AE103" s="41"/>
      <c r="AF103" s="40"/>
      <c r="AG103" s="40"/>
      <c r="AH103" s="40"/>
      <c r="AI103" s="40"/>
      <c r="AJ103" s="41"/>
      <c r="AK103" s="41"/>
      <c r="AL103" s="42"/>
      <c r="AM103" s="41"/>
      <c r="AN103" s="41"/>
      <c r="AO103" s="41"/>
      <c r="AP103" s="42"/>
      <c r="AQ103" s="41"/>
      <c r="AR103" s="41"/>
      <c r="AS103" s="41"/>
      <c r="AT103" s="42"/>
      <c r="AU103" s="41"/>
      <c r="AV103" s="41"/>
      <c r="AW103" s="41"/>
      <c r="AX103" s="41"/>
      <c r="AY103" s="43"/>
    </row>
    <row r="104" spans="2:51" ht="21.75" customHeight="1">
      <c r="B104" s="35"/>
      <c r="C104" s="40"/>
      <c r="D104" s="41"/>
      <c r="E104" s="40"/>
      <c r="F104" s="41"/>
      <c r="G104" s="40"/>
      <c r="H104" s="40"/>
      <c r="I104" s="41"/>
      <c r="J104" s="40"/>
      <c r="K104" s="41"/>
      <c r="L104" s="40"/>
      <c r="M104" s="40"/>
      <c r="N104" s="41"/>
      <c r="O104" s="40"/>
      <c r="P104" s="41"/>
      <c r="Q104" s="40"/>
      <c r="R104" s="40"/>
      <c r="S104" s="41"/>
      <c r="T104" s="40"/>
      <c r="U104" s="41"/>
      <c r="V104" s="40"/>
      <c r="W104" s="40"/>
      <c r="X104" s="41"/>
      <c r="Y104" s="40"/>
      <c r="Z104" s="41"/>
      <c r="AA104" s="40"/>
      <c r="AB104" s="40"/>
      <c r="AC104" s="41"/>
      <c r="AD104" s="40"/>
      <c r="AE104" s="41"/>
      <c r="AF104" s="40"/>
      <c r="AG104" s="40"/>
      <c r="AH104" s="40"/>
      <c r="AI104" s="40"/>
      <c r="AJ104" s="41"/>
      <c r="AK104" s="41"/>
      <c r="AL104" s="42"/>
      <c r="AM104" s="41"/>
      <c r="AN104" s="41"/>
      <c r="AO104" s="41"/>
      <c r="AP104" s="42"/>
      <c r="AQ104" s="41"/>
      <c r="AR104" s="41"/>
      <c r="AS104" s="41"/>
      <c r="AT104" s="42"/>
      <c r="AU104" s="41"/>
      <c r="AV104" s="41"/>
      <c r="AW104" s="41"/>
      <c r="AX104" s="41"/>
      <c r="AY104" s="43"/>
    </row>
    <row r="105" spans="2:51" ht="21.75" customHeight="1">
      <c r="B105" s="35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40"/>
      <c r="AJ105" s="41"/>
      <c r="AK105" s="41"/>
      <c r="AL105" s="42"/>
      <c r="AM105" s="41"/>
      <c r="AN105" s="41"/>
      <c r="AO105" s="41"/>
      <c r="AP105" s="42"/>
      <c r="AQ105" s="41"/>
      <c r="AR105" s="41"/>
      <c r="AS105" s="41"/>
      <c r="AT105" s="42"/>
      <c r="AU105" s="41"/>
      <c r="AV105" s="42"/>
      <c r="AW105" s="42"/>
      <c r="AX105" s="42"/>
      <c r="AY105" s="43"/>
    </row>
    <row r="106" spans="2:51" ht="21.75" customHeight="1">
      <c r="B106" s="35"/>
      <c r="C106" s="40"/>
      <c r="D106" s="41"/>
      <c r="E106" s="40"/>
      <c r="F106" s="41"/>
      <c r="G106" s="40"/>
      <c r="H106" s="40"/>
      <c r="I106" s="41"/>
      <c r="J106" s="40"/>
      <c r="K106" s="41"/>
      <c r="L106" s="40"/>
      <c r="M106" s="40"/>
      <c r="N106" s="41"/>
      <c r="O106" s="40"/>
      <c r="P106" s="41"/>
      <c r="Q106" s="40"/>
      <c r="R106" s="40"/>
      <c r="S106" s="41"/>
      <c r="T106" s="40"/>
      <c r="U106" s="41"/>
      <c r="V106" s="40"/>
      <c r="W106" s="40"/>
      <c r="X106" s="41"/>
      <c r="Y106" s="40"/>
      <c r="Z106" s="41"/>
      <c r="AA106" s="40"/>
      <c r="AB106" s="40"/>
      <c r="AC106" s="41"/>
      <c r="AD106" s="40"/>
      <c r="AE106" s="41"/>
      <c r="AF106" s="40"/>
      <c r="AG106" s="40"/>
      <c r="AH106" s="40"/>
      <c r="AI106" s="40"/>
      <c r="AJ106" s="41"/>
      <c r="AK106" s="41"/>
      <c r="AL106" s="42"/>
      <c r="AM106" s="41"/>
      <c r="AN106" s="41"/>
      <c r="AO106" s="41"/>
      <c r="AP106" s="42"/>
      <c r="AQ106" s="41"/>
      <c r="AR106" s="41"/>
      <c r="AS106" s="41"/>
      <c r="AT106" s="42"/>
      <c r="AU106" s="41"/>
      <c r="AV106" s="41"/>
      <c r="AW106" s="41"/>
      <c r="AX106" s="41"/>
      <c r="AY106" s="43"/>
    </row>
    <row r="107" spans="2:51" ht="21.75" customHeight="1">
      <c r="B107" s="35"/>
      <c r="C107" s="40"/>
      <c r="D107" s="41"/>
      <c r="E107" s="40"/>
      <c r="F107" s="41"/>
      <c r="G107" s="40"/>
      <c r="H107" s="40"/>
      <c r="I107" s="41"/>
      <c r="J107" s="40"/>
      <c r="K107" s="41"/>
      <c r="L107" s="40"/>
      <c r="M107" s="40"/>
      <c r="N107" s="41"/>
      <c r="O107" s="40"/>
      <c r="P107" s="41"/>
      <c r="Q107" s="40"/>
      <c r="R107" s="40"/>
      <c r="S107" s="41"/>
      <c r="T107" s="40"/>
      <c r="U107" s="41"/>
      <c r="V107" s="40"/>
      <c r="W107" s="40"/>
      <c r="X107" s="41"/>
      <c r="Y107" s="40"/>
      <c r="Z107" s="41"/>
      <c r="AA107" s="40"/>
      <c r="AB107" s="40"/>
      <c r="AC107" s="41"/>
      <c r="AD107" s="40"/>
      <c r="AE107" s="41"/>
      <c r="AF107" s="40"/>
      <c r="AG107" s="40"/>
      <c r="AH107" s="40"/>
      <c r="AI107" s="40"/>
      <c r="AJ107" s="41"/>
      <c r="AK107" s="41"/>
      <c r="AL107" s="42"/>
      <c r="AM107" s="41"/>
      <c r="AN107" s="41"/>
      <c r="AO107" s="41"/>
      <c r="AP107" s="42"/>
      <c r="AQ107" s="41"/>
      <c r="AR107" s="41"/>
      <c r="AS107" s="41"/>
      <c r="AT107" s="42"/>
      <c r="AU107" s="41"/>
      <c r="AV107" s="41"/>
      <c r="AW107" s="41"/>
      <c r="AX107" s="41"/>
      <c r="AY107" s="43"/>
    </row>
    <row r="108" spans="2:51" ht="21.75" customHeight="1">
      <c r="B108" s="35"/>
      <c r="C108" s="40"/>
      <c r="D108" s="41"/>
      <c r="E108" s="40"/>
      <c r="F108" s="41"/>
      <c r="G108" s="40"/>
      <c r="H108" s="40"/>
      <c r="I108" s="41"/>
      <c r="J108" s="40"/>
      <c r="K108" s="41"/>
      <c r="L108" s="40"/>
      <c r="M108" s="40"/>
      <c r="N108" s="41"/>
      <c r="O108" s="40"/>
      <c r="P108" s="41"/>
      <c r="Q108" s="40"/>
      <c r="R108" s="40"/>
      <c r="S108" s="41"/>
      <c r="T108" s="40"/>
      <c r="U108" s="41"/>
      <c r="V108" s="40"/>
      <c r="W108" s="40"/>
      <c r="X108" s="41"/>
      <c r="Y108" s="40"/>
      <c r="Z108" s="41"/>
      <c r="AA108" s="40"/>
      <c r="AB108" s="40"/>
      <c r="AC108" s="41"/>
      <c r="AD108" s="40"/>
      <c r="AE108" s="41"/>
      <c r="AF108" s="40"/>
      <c r="AG108" s="40"/>
      <c r="AH108" s="40"/>
      <c r="AI108" s="40"/>
      <c r="AJ108" s="41"/>
      <c r="AK108" s="41"/>
      <c r="AL108" s="42"/>
      <c r="AM108" s="41"/>
      <c r="AN108" s="41"/>
      <c r="AO108" s="41"/>
      <c r="AP108" s="42"/>
      <c r="AQ108" s="41"/>
      <c r="AR108" s="41"/>
      <c r="AS108" s="41"/>
      <c r="AT108" s="42"/>
      <c r="AU108" s="41"/>
      <c r="AV108" s="41"/>
      <c r="AW108" s="41"/>
      <c r="AX108" s="41"/>
      <c r="AY108" s="43"/>
    </row>
    <row r="109" spans="2:51" ht="21.75" customHeight="1">
      <c r="B109" s="35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40"/>
      <c r="AJ109" s="41"/>
      <c r="AK109" s="41"/>
      <c r="AL109" s="42"/>
      <c r="AM109" s="41"/>
      <c r="AN109" s="41"/>
      <c r="AO109" s="41"/>
      <c r="AP109" s="42"/>
      <c r="AQ109" s="41"/>
      <c r="AR109" s="41"/>
      <c r="AS109" s="41"/>
      <c r="AT109" s="42"/>
      <c r="AU109" s="41"/>
      <c r="AV109" s="42"/>
      <c r="AW109" s="42"/>
      <c r="AX109" s="42"/>
      <c r="AY109" s="43"/>
    </row>
    <row r="110" spans="2:51" ht="21.75" customHeight="1">
      <c r="B110" s="35"/>
      <c r="C110" s="40"/>
      <c r="D110" s="41"/>
      <c r="E110" s="40"/>
      <c r="F110" s="41"/>
      <c r="G110" s="40"/>
      <c r="H110" s="40"/>
      <c r="I110" s="41"/>
      <c r="J110" s="40"/>
      <c r="K110" s="41"/>
      <c r="L110" s="40"/>
      <c r="M110" s="40"/>
      <c r="N110" s="41"/>
      <c r="O110" s="40"/>
      <c r="P110" s="41"/>
      <c r="Q110" s="40"/>
      <c r="R110" s="40"/>
      <c r="S110" s="41"/>
      <c r="T110" s="40"/>
      <c r="U110" s="41"/>
      <c r="V110" s="40"/>
      <c r="W110" s="40"/>
      <c r="X110" s="41"/>
      <c r="Y110" s="40"/>
      <c r="Z110" s="41"/>
      <c r="AA110" s="40"/>
      <c r="AB110" s="40"/>
      <c r="AC110" s="41"/>
      <c r="AD110" s="40"/>
      <c r="AE110" s="41"/>
      <c r="AF110" s="40"/>
      <c r="AG110" s="40"/>
      <c r="AH110" s="40"/>
      <c r="AI110" s="40"/>
      <c r="AJ110" s="41"/>
      <c r="AK110" s="41"/>
      <c r="AL110" s="42"/>
      <c r="AM110" s="41"/>
      <c r="AN110" s="41"/>
      <c r="AO110" s="41"/>
      <c r="AP110" s="42"/>
      <c r="AQ110" s="41"/>
      <c r="AR110" s="41"/>
      <c r="AS110" s="41"/>
      <c r="AT110" s="42"/>
      <c r="AU110" s="41"/>
      <c r="AV110" s="41"/>
      <c r="AW110" s="41"/>
      <c r="AX110" s="41"/>
      <c r="AY110" s="43"/>
    </row>
    <row r="111" spans="2:51" ht="21.75" customHeight="1">
      <c r="B111" s="35"/>
      <c r="C111" s="40"/>
      <c r="D111" s="41"/>
      <c r="E111" s="40"/>
      <c r="F111" s="41"/>
      <c r="G111" s="40"/>
      <c r="H111" s="40"/>
      <c r="I111" s="41"/>
      <c r="J111" s="40"/>
      <c r="K111" s="41"/>
      <c r="L111" s="40"/>
      <c r="M111" s="40"/>
      <c r="N111" s="41"/>
      <c r="O111" s="40"/>
      <c r="P111" s="41"/>
      <c r="Q111" s="40"/>
      <c r="R111" s="40"/>
      <c r="S111" s="41"/>
      <c r="T111" s="40"/>
      <c r="U111" s="41"/>
      <c r="V111" s="40"/>
      <c r="W111" s="40"/>
      <c r="X111" s="41"/>
      <c r="Y111" s="40"/>
      <c r="Z111" s="41"/>
      <c r="AA111" s="40"/>
      <c r="AB111" s="40"/>
      <c r="AC111" s="41"/>
      <c r="AD111" s="40"/>
      <c r="AE111" s="41"/>
      <c r="AF111" s="40"/>
      <c r="AG111" s="40"/>
      <c r="AH111" s="40"/>
      <c r="AI111" s="40"/>
      <c r="AJ111" s="41"/>
      <c r="AK111" s="41"/>
      <c r="AL111" s="42"/>
      <c r="AM111" s="41"/>
      <c r="AN111" s="41"/>
      <c r="AO111" s="41"/>
      <c r="AP111" s="42"/>
      <c r="AQ111" s="41"/>
      <c r="AR111" s="41"/>
      <c r="AS111" s="41"/>
      <c r="AT111" s="42"/>
      <c r="AU111" s="41"/>
      <c r="AV111" s="41"/>
      <c r="AW111" s="41"/>
      <c r="AX111" s="41"/>
      <c r="AY111" s="43"/>
    </row>
    <row r="112" spans="2:51" ht="21.75" customHeight="1">
      <c r="B112" s="35"/>
      <c r="C112" s="40"/>
      <c r="D112" s="41"/>
      <c r="E112" s="40"/>
      <c r="F112" s="41"/>
      <c r="G112" s="40"/>
      <c r="H112" s="40"/>
      <c r="I112" s="41"/>
      <c r="J112" s="40"/>
      <c r="K112" s="41"/>
      <c r="L112" s="40"/>
      <c r="M112" s="40"/>
      <c r="N112" s="41"/>
      <c r="O112" s="40"/>
      <c r="P112" s="41"/>
      <c r="Q112" s="40"/>
      <c r="R112" s="40"/>
      <c r="S112" s="41"/>
      <c r="T112" s="40"/>
      <c r="U112" s="41"/>
      <c r="V112" s="40"/>
      <c r="W112" s="40"/>
      <c r="X112" s="41"/>
      <c r="Y112" s="40"/>
      <c r="Z112" s="41"/>
      <c r="AA112" s="40"/>
      <c r="AB112" s="40"/>
      <c r="AC112" s="41"/>
      <c r="AD112" s="40"/>
      <c r="AE112" s="41"/>
      <c r="AF112" s="40"/>
      <c r="AG112" s="40"/>
      <c r="AH112" s="40"/>
      <c r="AI112" s="40"/>
      <c r="AJ112" s="41"/>
      <c r="AK112" s="41"/>
      <c r="AL112" s="42"/>
      <c r="AM112" s="41"/>
      <c r="AN112" s="41"/>
      <c r="AO112" s="41"/>
      <c r="AP112" s="42"/>
      <c r="AQ112" s="41"/>
      <c r="AR112" s="41"/>
      <c r="AS112" s="41"/>
      <c r="AT112" s="42"/>
      <c r="AU112" s="41"/>
      <c r="AV112" s="41"/>
      <c r="AW112" s="41"/>
      <c r="AX112" s="41"/>
      <c r="AY112" s="43"/>
    </row>
    <row r="113" spans="2:51" ht="24.75" customHeight="1"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2"/>
      <c r="AH113" s="32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</row>
    <row r="114" spans="2:51" ht="24.75" customHeight="1"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</row>
    <row r="115" spans="2:51" ht="24.75" customHeight="1"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4"/>
      <c r="AJ115" s="36"/>
      <c r="AK115" s="36"/>
      <c r="AL115" s="36"/>
      <c r="AM115" s="37"/>
      <c r="AN115" s="36"/>
      <c r="AO115" s="36"/>
      <c r="AP115" s="36"/>
      <c r="AQ115" s="37"/>
      <c r="AR115" s="36"/>
      <c r="AS115" s="36"/>
      <c r="AT115" s="36"/>
      <c r="AU115" s="37"/>
      <c r="AV115" s="36"/>
      <c r="AW115" s="36"/>
      <c r="AX115" s="36"/>
      <c r="AY115" s="38"/>
    </row>
    <row r="116" spans="2:51" ht="24.75" customHeight="1"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4"/>
      <c r="AJ116" s="36"/>
      <c r="AK116" s="36"/>
      <c r="AL116" s="36"/>
      <c r="AM116" s="37"/>
      <c r="AN116" s="36"/>
      <c r="AO116" s="36"/>
      <c r="AP116" s="36"/>
      <c r="AQ116" s="37"/>
      <c r="AR116" s="36"/>
      <c r="AS116" s="36"/>
      <c r="AT116" s="36"/>
      <c r="AU116" s="37"/>
      <c r="AV116" s="36"/>
      <c r="AW116" s="36"/>
      <c r="AX116" s="36"/>
      <c r="AY116" s="38"/>
    </row>
    <row r="117" spans="2:51" ht="21.75" customHeight="1">
      <c r="B117" s="35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40"/>
      <c r="AJ117" s="41"/>
      <c r="AK117" s="41"/>
      <c r="AL117" s="42"/>
      <c r="AM117" s="41"/>
      <c r="AN117" s="41"/>
      <c r="AO117" s="41"/>
      <c r="AP117" s="42"/>
      <c r="AQ117" s="41"/>
      <c r="AR117" s="41"/>
      <c r="AS117" s="41"/>
      <c r="AT117" s="42"/>
      <c r="AU117" s="41"/>
      <c r="AV117" s="42"/>
      <c r="AW117" s="42"/>
      <c r="AX117" s="42"/>
      <c r="AY117" s="43"/>
    </row>
    <row r="118" spans="2:51" ht="21.75" customHeight="1">
      <c r="B118" s="35"/>
      <c r="C118" s="40"/>
      <c r="D118" s="41"/>
      <c r="E118" s="40"/>
      <c r="F118" s="41"/>
      <c r="G118" s="40"/>
      <c r="H118" s="40"/>
      <c r="I118" s="41"/>
      <c r="J118" s="40"/>
      <c r="K118" s="41"/>
      <c r="L118" s="40"/>
      <c r="M118" s="40"/>
      <c r="N118" s="41"/>
      <c r="O118" s="40"/>
      <c r="P118" s="41"/>
      <c r="Q118" s="40"/>
      <c r="R118" s="40"/>
      <c r="S118" s="41"/>
      <c r="T118" s="40"/>
      <c r="U118" s="41"/>
      <c r="V118" s="40"/>
      <c r="W118" s="40"/>
      <c r="X118" s="41"/>
      <c r="Y118" s="40"/>
      <c r="Z118" s="41"/>
      <c r="AA118" s="40"/>
      <c r="AB118" s="40"/>
      <c r="AC118" s="41"/>
      <c r="AD118" s="40"/>
      <c r="AE118" s="41"/>
      <c r="AF118" s="40"/>
      <c r="AG118" s="40"/>
      <c r="AH118" s="40"/>
      <c r="AI118" s="40"/>
      <c r="AJ118" s="41"/>
      <c r="AK118" s="41"/>
      <c r="AL118" s="42"/>
      <c r="AM118" s="41"/>
      <c r="AN118" s="41"/>
      <c r="AO118" s="41"/>
      <c r="AP118" s="42"/>
      <c r="AQ118" s="41"/>
      <c r="AR118" s="41"/>
      <c r="AS118" s="41"/>
      <c r="AT118" s="42"/>
      <c r="AU118" s="41"/>
      <c r="AV118" s="41"/>
      <c r="AW118" s="41"/>
      <c r="AX118" s="41"/>
      <c r="AY118" s="43"/>
    </row>
    <row r="119" spans="2:51" ht="21.75" customHeight="1">
      <c r="B119" s="35"/>
      <c r="C119" s="40"/>
      <c r="D119" s="41"/>
      <c r="E119" s="40"/>
      <c r="F119" s="41"/>
      <c r="G119" s="40"/>
      <c r="H119" s="40"/>
      <c r="I119" s="41"/>
      <c r="J119" s="40"/>
      <c r="K119" s="41"/>
      <c r="L119" s="40"/>
      <c r="M119" s="40"/>
      <c r="N119" s="41"/>
      <c r="O119" s="40"/>
      <c r="P119" s="41"/>
      <c r="Q119" s="40"/>
      <c r="R119" s="40"/>
      <c r="S119" s="41"/>
      <c r="T119" s="40"/>
      <c r="U119" s="41"/>
      <c r="V119" s="40"/>
      <c r="W119" s="40"/>
      <c r="X119" s="41"/>
      <c r="Y119" s="40"/>
      <c r="Z119" s="41"/>
      <c r="AA119" s="40"/>
      <c r="AB119" s="40"/>
      <c r="AC119" s="41"/>
      <c r="AD119" s="40"/>
      <c r="AE119" s="41"/>
      <c r="AF119" s="40"/>
      <c r="AG119" s="40"/>
      <c r="AH119" s="40"/>
      <c r="AI119" s="40"/>
      <c r="AJ119" s="41"/>
      <c r="AK119" s="41"/>
      <c r="AL119" s="42"/>
      <c r="AM119" s="41"/>
      <c r="AN119" s="41"/>
      <c r="AO119" s="41"/>
      <c r="AP119" s="42"/>
      <c r="AQ119" s="41"/>
      <c r="AR119" s="41"/>
      <c r="AS119" s="41"/>
      <c r="AT119" s="42"/>
      <c r="AU119" s="41"/>
      <c r="AV119" s="41"/>
      <c r="AW119" s="41"/>
      <c r="AX119" s="41"/>
      <c r="AY119" s="43"/>
    </row>
    <row r="120" spans="2:51" ht="21.75" customHeight="1">
      <c r="B120" s="35"/>
      <c r="C120" s="40"/>
      <c r="D120" s="41"/>
      <c r="E120" s="40"/>
      <c r="F120" s="41"/>
      <c r="G120" s="40"/>
      <c r="H120" s="40"/>
      <c r="I120" s="41"/>
      <c r="J120" s="40"/>
      <c r="K120" s="41"/>
      <c r="L120" s="40"/>
      <c r="M120" s="40"/>
      <c r="N120" s="41"/>
      <c r="O120" s="40"/>
      <c r="P120" s="41"/>
      <c r="Q120" s="40"/>
      <c r="R120" s="40"/>
      <c r="S120" s="41"/>
      <c r="T120" s="40"/>
      <c r="U120" s="41"/>
      <c r="V120" s="40"/>
      <c r="W120" s="40"/>
      <c r="X120" s="41"/>
      <c r="Y120" s="40"/>
      <c r="Z120" s="41"/>
      <c r="AA120" s="40"/>
      <c r="AB120" s="40"/>
      <c r="AC120" s="41"/>
      <c r="AD120" s="40"/>
      <c r="AE120" s="41"/>
      <c r="AF120" s="40"/>
      <c r="AG120" s="40"/>
      <c r="AH120" s="40"/>
      <c r="AI120" s="40"/>
      <c r="AJ120" s="41"/>
      <c r="AK120" s="41"/>
      <c r="AL120" s="42"/>
      <c r="AM120" s="41"/>
      <c r="AN120" s="41"/>
      <c r="AO120" s="41"/>
      <c r="AP120" s="42"/>
      <c r="AQ120" s="41"/>
      <c r="AR120" s="41"/>
      <c r="AS120" s="41"/>
      <c r="AT120" s="42"/>
      <c r="AU120" s="41"/>
      <c r="AV120" s="41"/>
      <c r="AW120" s="41"/>
      <c r="AX120" s="41"/>
      <c r="AY120" s="43"/>
    </row>
    <row r="121" spans="2:51" ht="21.75" customHeight="1">
      <c r="B121" s="35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40"/>
      <c r="AJ121" s="41"/>
      <c r="AK121" s="41"/>
      <c r="AL121" s="42"/>
      <c r="AM121" s="41"/>
      <c r="AN121" s="41"/>
      <c r="AO121" s="41"/>
      <c r="AP121" s="42"/>
      <c r="AQ121" s="41"/>
      <c r="AR121" s="41"/>
      <c r="AS121" s="41"/>
      <c r="AT121" s="42"/>
      <c r="AU121" s="41"/>
      <c r="AV121" s="42"/>
      <c r="AW121" s="42"/>
      <c r="AX121" s="42"/>
      <c r="AY121" s="43"/>
    </row>
    <row r="122" spans="2:51" ht="21.75" customHeight="1">
      <c r="B122" s="35"/>
      <c r="C122" s="40"/>
      <c r="D122" s="41"/>
      <c r="E122" s="40"/>
      <c r="F122" s="41"/>
      <c r="G122" s="40"/>
      <c r="H122" s="40"/>
      <c r="I122" s="41"/>
      <c r="J122" s="40"/>
      <c r="K122" s="41"/>
      <c r="L122" s="40"/>
      <c r="M122" s="40"/>
      <c r="N122" s="41"/>
      <c r="O122" s="40"/>
      <c r="P122" s="41"/>
      <c r="Q122" s="40"/>
      <c r="R122" s="40"/>
      <c r="S122" s="41"/>
      <c r="T122" s="40"/>
      <c r="U122" s="41"/>
      <c r="V122" s="40"/>
      <c r="W122" s="40"/>
      <c r="X122" s="41"/>
      <c r="Y122" s="40"/>
      <c r="Z122" s="41"/>
      <c r="AA122" s="40"/>
      <c r="AB122" s="40"/>
      <c r="AC122" s="41"/>
      <c r="AD122" s="40"/>
      <c r="AE122" s="41"/>
      <c r="AF122" s="40"/>
      <c r="AG122" s="40"/>
      <c r="AH122" s="40"/>
      <c r="AI122" s="40"/>
      <c r="AJ122" s="41"/>
      <c r="AK122" s="41"/>
      <c r="AL122" s="42"/>
      <c r="AM122" s="41"/>
      <c r="AN122" s="41"/>
      <c r="AO122" s="41"/>
      <c r="AP122" s="42"/>
      <c r="AQ122" s="41"/>
      <c r="AR122" s="41"/>
      <c r="AS122" s="41"/>
      <c r="AT122" s="42"/>
      <c r="AU122" s="41"/>
      <c r="AV122" s="41"/>
      <c r="AW122" s="41"/>
      <c r="AX122" s="41"/>
      <c r="AY122" s="43"/>
    </row>
    <row r="123" spans="2:51" ht="21.75" customHeight="1">
      <c r="B123" s="35"/>
      <c r="C123" s="40"/>
      <c r="D123" s="41"/>
      <c r="E123" s="40"/>
      <c r="F123" s="41"/>
      <c r="G123" s="40"/>
      <c r="H123" s="40"/>
      <c r="I123" s="41"/>
      <c r="J123" s="40"/>
      <c r="K123" s="41"/>
      <c r="L123" s="40"/>
      <c r="M123" s="40"/>
      <c r="N123" s="41"/>
      <c r="O123" s="40"/>
      <c r="P123" s="41"/>
      <c r="Q123" s="40"/>
      <c r="R123" s="40"/>
      <c r="S123" s="41"/>
      <c r="T123" s="40"/>
      <c r="U123" s="41"/>
      <c r="V123" s="40"/>
      <c r="W123" s="40"/>
      <c r="X123" s="41"/>
      <c r="Y123" s="40"/>
      <c r="Z123" s="41"/>
      <c r="AA123" s="40"/>
      <c r="AB123" s="40"/>
      <c r="AC123" s="41"/>
      <c r="AD123" s="40"/>
      <c r="AE123" s="41"/>
      <c r="AF123" s="40"/>
      <c r="AG123" s="40"/>
      <c r="AH123" s="40"/>
      <c r="AI123" s="40"/>
      <c r="AJ123" s="41"/>
      <c r="AK123" s="41"/>
      <c r="AL123" s="42"/>
      <c r="AM123" s="41"/>
      <c r="AN123" s="41"/>
      <c r="AO123" s="41"/>
      <c r="AP123" s="42"/>
      <c r="AQ123" s="41"/>
      <c r="AR123" s="41"/>
      <c r="AS123" s="41"/>
      <c r="AT123" s="42"/>
      <c r="AU123" s="41"/>
      <c r="AV123" s="41"/>
      <c r="AW123" s="41"/>
      <c r="AX123" s="41"/>
      <c r="AY123" s="43"/>
    </row>
    <row r="124" spans="2:51" ht="21.75" customHeight="1">
      <c r="B124" s="35"/>
      <c r="C124" s="40"/>
      <c r="D124" s="41"/>
      <c r="E124" s="40"/>
      <c r="F124" s="41"/>
      <c r="G124" s="40"/>
      <c r="H124" s="40"/>
      <c r="I124" s="41"/>
      <c r="J124" s="40"/>
      <c r="K124" s="41"/>
      <c r="L124" s="40"/>
      <c r="M124" s="40"/>
      <c r="N124" s="41"/>
      <c r="O124" s="40"/>
      <c r="P124" s="41"/>
      <c r="Q124" s="40"/>
      <c r="R124" s="40"/>
      <c r="S124" s="41"/>
      <c r="T124" s="40"/>
      <c r="U124" s="41"/>
      <c r="V124" s="40"/>
      <c r="W124" s="40"/>
      <c r="X124" s="41"/>
      <c r="Y124" s="40"/>
      <c r="Z124" s="41"/>
      <c r="AA124" s="40"/>
      <c r="AB124" s="40"/>
      <c r="AC124" s="41"/>
      <c r="AD124" s="40"/>
      <c r="AE124" s="41"/>
      <c r="AF124" s="40"/>
      <c r="AG124" s="40"/>
      <c r="AH124" s="40"/>
      <c r="AI124" s="40"/>
      <c r="AJ124" s="41"/>
      <c r="AK124" s="41"/>
      <c r="AL124" s="42"/>
      <c r="AM124" s="41"/>
      <c r="AN124" s="41"/>
      <c r="AO124" s="41"/>
      <c r="AP124" s="42"/>
      <c r="AQ124" s="41"/>
      <c r="AR124" s="41"/>
      <c r="AS124" s="41"/>
      <c r="AT124" s="42"/>
      <c r="AU124" s="41"/>
      <c r="AV124" s="41"/>
      <c r="AW124" s="41"/>
      <c r="AX124" s="41"/>
      <c r="AY124" s="43"/>
    </row>
    <row r="125" spans="2:51" ht="21.75" customHeight="1">
      <c r="B125" s="35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40"/>
      <c r="AJ125" s="41"/>
      <c r="AK125" s="41"/>
      <c r="AL125" s="42"/>
      <c r="AM125" s="41"/>
      <c r="AN125" s="41"/>
      <c r="AO125" s="41"/>
      <c r="AP125" s="42"/>
      <c r="AQ125" s="41"/>
      <c r="AR125" s="41"/>
      <c r="AS125" s="41"/>
      <c r="AT125" s="42"/>
      <c r="AU125" s="41"/>
      <c r="AV125" s="42"/>
      <c r="AW125" s="42"/>
      <c r="AX125" s="42"/>
      <c r="AY125" s="43"/>
    </row>
    <row r="126" spans="2:51" ht="21.75" customHeight="1">
      <c r="B126" s="35"/>
      <c r="C126" s="40"/>
      <c r="D126" s="41"/>
      <c r="E126" s="40"/>
      <c r="F126" s="41"/>
      <c r="G126" s="40"/>
      <c r="H126" s="40"/>
      <c r="I126" s="41"/>
      <c r="J126" s="40"/>
      <c r="K126" s="41"/>
      <c r="L126" s="40"/>
      <c r="M126" s="40"/>
      <c r="N126" s="41"/>
      <c r="O126" s="40"/>
      <c r="P126" s="41"/>
      <c r="Q126" s="40"/>
      <c r="R126" s="40"/>
      <c r="S126" s="41"/>
      <c r="T126" s="40"/>
      <c r="U126" s="41"/>
      <c r="V126" s="40"/>
      <c r="W126" s="40"/>
      <c r="X126" s="41"/>
      <c r="Y126" s="40"/>
      <c r="Z126" s="41"/>
      <c r="AA126" s="40"/>
      <c r="AB126" s="40"/>
      <c r="AC126" s="41"/>
      <c r="AD126" s="40"/>
      <c r="AE126" s="41"/>
      <c r="AF126" s="40"/>
      <c r="AG126" s="40"/>
      <c r="AH126" s="40"/>
      <c r="AI126" s="40"/>
      <c r="AJ126" s="41"/>
      <c r="AK126" s="41"/>
      <c r="AL126" s="42"/>
      <c r="AM126" s="41"/>
      <c r="AN126" s="41"/>
      <c r="AO126" s="41"/>
      <c r="AP126" s="42"/>
      <c r="AQ126" s="41"/>
      <c r="AR126" s="41"/>
      <c r="AS126" s="41"/>
      <c r="AT126" s="42"/>
      <c r="AU126" s="41"/>
      <c r="AV126" s="41"/>
      <c r="AW126" s="41"/>
      <c r="AX126" s="41"/>
      <c r="AY126" s="43"/>
    </row>
    <row r="127" spans="2:51" ht="21.75" customHeight="1">
      <c r="B127" s="35"/>
      <c r="C127" s="40"/>
      <c r="D127" s="41"/>
      <c r="E127" s="40"/>
      <c r="F127" s="41"/>
      <c r="G127" s="40"/>
      <c r="H127" s="40"/>
      <c r="I127" s="41"/>
      <c r="J127" s="40"/>
      <c r="K127" s="41"/>
      <c r="L127" s="40"/>
      <c r="M127" s="40"/>
      <c r="N127" s="41"/>
      <c r="O127" s="40"/>
      <c r="P127" s="41"/>
      <c r="Q127" s="40"/>
      <c r="R127" s="40"/>
      <c r="S127" s="41"/>
      <c r="T127" s="40"/>
      <c r="U127" s="41"/>
      <c r="V127" s="40"/>
      <c r="W127" s="40"/>
      <c r="X127" s="41"/>
      <c r="Y127" s="40"/>
      <c r="Z127" s="41"/>
      <c r="AA127" s="40"/>
      <c r="AB127" s="40"/>
      <c r="AC127" s="41"/>
      <c r="AD127" s="40"/>
      <c r="AE127" s="41"/>
      <c r="AF127" s="40"/>
      <c r="AG127" s="40"/>
      <c r="AH127" s="40"/>
      <c r="AI127" s="40"/>
      <c r="AJ127" s="41"/>
      <c r="AK127" s="41"/>
      <c r="AL127" s="42"/>
      <c r="AM127" s="41"/>
      <c r="AN127" s="41"/>
      <c r="AO127" s="41"/>
      <c r="AP127" s="42"/>
      <c r="AQ127" s="41"/>
      <c r="AR127" s="41"/>
      <c r="AS127" s="41"/>
      <c r="AT127" s="42"/>
      <c r="AU127" s="41"/>
      <c r="AV127" s="41"/>
      <c r="AW127" s="41"/>
      <c r="AX127" s="41"/>
      <c r="AY127" s="43"/>
    </row>
    <row r="128" spans="2:51" ht="21.75" customHeight="1">
      <c r="B128" s="35"/>
      <c r="C128" s="40"/>
      <c r="D128" s="41"/>
      <c r="E128" s="40"/>
      <c r="F128" s="41"/>
      <c r="G128" s="40"/>
      <c r="H128" s="40"/>
      <c r="I128" s="41"/>
      <c r="J128" s="40"/>
      <c r="K128" s="41"/>
      <c r="L128" s="40"/>
      <c r="M128" s="40"/>
      <c r="N128" s="41"/>
      <c r="O128" s="40"/>
      <c r="P128" s="41"/>
      <c r="Q128" s="40"/>
      <c r="R128" s="40"/>
      <c r="S128" s="41"/>
      <c r="T128" s="40"/>
      <c r="U128" s="41"/>
      <c r="V128" s="40"/>
      <c r="W128" s="40"/>
      <c r="X128" s="41"/>
      <c r="Y128" s="40"/>
      <c r="Z128" s="41"/>
      <c r="AA128" s="40"/>
      <c r="AB128" s="40"/>
      <c r="AC128" s="41"/>
      <c r="AD128" s="40"/>
      <c r="AE128" s="41"/>
      <c r="AF128" s="40"/>
      <c r="AG128" s="40"/>
      <c r="AH128" s="40"/>
      <c r="AI128" s="40"/>
      <c r="AJ128" s="41"/>
      <c r="AK128" s="41"/>
      <c r="AL128" s="42"/>
      <c r="AM128" s="41"/>
      <c r="AN128" s="41"/>
      <c r="AO128" s="41"/>
      <c r="AP128" s="42"/>
      <c r="AQ128" s="41"/>
      <c r="AR128" s="41"/>
      <c r="AS128" s="41"/>
      <c r="AT128" s="42"/>
      <c r="AU128" s="41"/>
      <c r="AV128" s="41"/>
      <c r="AW128" s="41"/>
      <c r="AX128" s="41"/>
      <c r="AY128" s="43"/>
    </row>
    <row r="129" spans="2:51" ht="21.75" customHeight="1">
      <c r="B129" s="35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40"/>
      <c r="AJ129" s="41"/>
      <c r="AK129" s="41"/>
      <c r="AL129" s="42"/>
      <c r="AM129" s="41"/>
      <c r="AN129" s="41"/>
      <c r="AO129" s="41"/>
      <c r="AP129" s="42"/>
      <c r="AQ129" s="41"/>
      <c r="AR129" s="41"/>
      <c r="AS129" s="41"/>
      <c r="AT129" s="42"/>
      <c r="AU129" s="41"/>
      <c r="AV129" s="42"/>
      <c r="AW129" s="42"/>
      <c r="AX129" s="42"/>
      <c r="AY129" s="43"/>
    </row>
    <row r="130" spans="2:51" ht="21.75" customHeight="1">
      <c r="B130" s="35"/>
      <c r="C130" s="40"/>
      <c r="D130" s="41"/>
      <c r="E130" s="40"/>
      <c r="F130" s="41"/>
      <c r="G130" s="40"/>
      <c r="H130" s="40"/>
      <c r="I130" s="41"/>
      <c r="J130" s="40"/>
      <c r="K130" s="41"/>
      <c r="L130" s="40"/>
      <c r="M130" s="40"/>
      <c r="N130" s="41"/>
      <c r="O130" s="40"/>
      <c r="P130" s="41"/>
      <c r="Q130" s="40"/>
      <c r="R130" s="40"/>
      <c r="S130" s="41"/>
      <c r="T130" s="40"/>
      <c r="U130" s="41"/>
      <c r="V130" s="40"/>
      <c r="W130" s="40"/>
      <c r="X130" s="41"/>
      <c r="Y130" s="40"/>
      <c r="Z130" s="41"/>
      <c r="AA130" s="40"/>
      <c r="AB130" s="40"/>
      <c r="AC130" s="41"/>
      <c r="AD130" s="40"/>
      <c r="AE130" s="41"/>
      <c r="AF130" s="40"/>
      <c r="AG130" s="40"/>
      <c r="AH130" s="40"/>
      <c r="AI130" s="40"/>
      <c r="AJ130" s="41"/>
      <c r="AK130" s="41"/>
      <c r="AL130" s="42"/>
      <c r="AM130" s="41"/>
      <c r="AN130" s="41"/>
      <c r="AO130" s="41"/>
      <c r="AP130" s="42"/>
      <c r="AQ130" s="41"/>
      <c r="AR130" s="41"/>
      <c r="AS130" s="41"/>
      <c r="AT130" s="42"/>
      <c r="AU130" s="41"/>
      <c r="AV130" s="41"/>
      <c r="AW130" s="41"/>
      <c r="AX130" s="41"/>
      <c r="AY130" s="43"/>
    </row>
    <row r="131" spans="2:51" ht="21.75" customHeight="1">
      <c r="B131" s="35"/>
      <c r="C131" s="40"/>
      <c r="D131" s="41"/>
      <c r="E131" s="40"/>
      <c r="F131" s="41"/>
      <c r="G131" s="40"/>
      <c r="H131" s="40"/>
      <c r="I131" s="41"/>
      <c r="J131" s="40"/>
      <c r="K131" s="41"/>
      <c r="L131" s="40"/>
      <c r="M131" s="40"/>
      <c r="N131" s="41"/>
      <c r="O131" s="40"/>
      <c r="P131" s="41"/>
      <c r="Q131" s="40"/>
      <c r="R131" s="40"/>
      <c r="S131" s="41"/>
      <c r="T131" s="40"/>
      <c r="U131" s="41"/>
      <c r="V131" s="40"/>
      <c r="W131" s="40"/>
      <c r="X131" s="41"/>
      <c r="Y131" s="40"/>
      <c r="Z131" s="41"/>
      <c r="AA131" s="40"/>
      <c r="AB131" s="40"/>
      <c r="AC131" s="41"/>
      <c r="AD131" s="40"/>
      <c r="AE131" s="41"/>
      <c r="AF131" s="40"/>
      <c r="AG131" s="40"/>
      <c r="AH131" s="40"/>
      <c r="AI131" s="40"/>
      <c r="AJ131" s="41"/>
      <c r="AK131" s="41"/>
      <c r="AL131" s="42"/>
      <c r="AM131" s="41"/>
      <c r="AN131" s="41"/>
      <c r="AO131" s="41"/>
      <c r="AP131" s="42"/>
      <c r="AQ131" s="41"/>
      <c r="AR131" s="41"/>
      <c r="AS131" s="41"/>
      <c r="AT131" s="42"/>
      <c r="AU131" s="41"/>
      <c r="AV131" s="41"/>
      <c r="AW131" s="41"/>
      <c r="AX131" s="41"/>
      <c r="AY131" s="43"/>
    </row>
    <row r="132" spans="2:51" ht="21.75" customHeight="1">
      <c r="B132" s="35"/>
      <c r="C132" s="40"/>
      <c r="D132" s="41"/>
      <c r="E132" s="40"/>
      <c r="F132" s="41"/>
      <c r="G132" s="40"/>
      <c r="H132" s="40"/>
      <c r="I132" s="41"/>
      <c r="J132" s="40"/>
      <c r="K132" s="41"/>
      <c r="L132" s="40"/>
      <c r="M132" s="40"/>
      <c r="N132" s="41"/>
      <c r="O132" s="40"/>
      <c r="P132" s="41"/>
      <c r="Q132" s="40"/>
      <c r="R132" s="40"/>
      <c r="S132" s="41"/>
      <c r="T132" s="40"/>
      <c r="U132" s="41"/>
      <c r="V132" s="40"/>
      <c r="W132" s="40"/>
      <c r="X132" s="41"/>
      <c r="Y132" s="40"/>
      <c r="Z132" s="41"/>
      <c r="AA132" s="40"/>
      <c r="AB132" s="40"/>
      <c r="AC132" s="41"/>
      <c r="AD132" s="40"/>
      <c r="AE132" s="41"/>
      <c r="AF132" s="40"/>
      <c r="AG132" s="40"/>
      <c r="AH132" s="40"/>
      <c r="AI132" s="40"/>
      <c r="AJ132" s="41"/>
      <c r="AK132" s="41"/>
      <c r="AL132" s="42"/>
      <c r="AM132" s="41"/>
      <c r="AN132" s="41"/>
      <c r="AO132" s="41"/>
      <c r="AP132" s="42"/>
      <c r="AQ132" s="41"/>
      <c r="AR132" s="41"/>
      <c r="AS132" s="41"/>
      <c r="AT132" s="42"/>
      <c r="AU132" s="41"/>
      <c r="AV132" s="41"/>
      <c r="AW132" s="41"/>
      <c r="AX132" s="41"/>
      <c r="AY132" s="43"/>
    </row>
    <row r="133" spans="2:51" ht="21.75" customHeight="1">
      <c r="B133" s="35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40"/>
      <c r="AJ133" s="41"/>
      <c r="AK133" s="41"/>
      <c r="AL133" s="42"/>
      <c r="AM133" s="41"/>
      <c r="AN133" s="41"/>
      <c r="AO133" s="41"/>
      <c r="AP133" s="42"/>
      <c r="AQ133" s="41"/>
      <c r="AR133" s="41"/>
      <c r="AS133" s="41"/>
      <c r="AT133" s="42"/>
      <c r="AU133" s="41"/>
      <c r="AV133" s="42"/>
      <c r="AW133" s="42"/>
      <c r="AX133" s="42"/>
      <c r="AY133" s="43"/>
    </row>
    <row r="134" spans="2:51" ht="21.75" customHeight="1">
      <c r="B134" s="35"/>
      <c r="C134" s="40"/>
      <c r="D134" s="41"/>
      <c r="E134" s="40"/>
      <c r="F134" s="41"/>
      <c r="G134" s="40"/>
      <c r="H134" s="40"/>
      <c r="I134" s="41"/>
      <c r="J134" s="40"/>
      <c r="K134" s="41"/>
      <c r="L134" s="40"/>
      <c r="M134" s="40"/>
      <c r="N134" s="41"/>
      <c r="O134" s="40"/>
      <c r="P134" s="41"/>
      <c r="Q134" s="40"/>
      <c r="R134" s="40"/>
      <c r="S134" s="41"/>
      <c r="T134" s="40"/>
      <c r="U134" s="41"/>
      <c r="V134" s="40"/>
      <c r="W134" s="40"/>
      <c r="X134" s="41"/>
      <c r="Y134" s="40"/>
      <c r="Z134" s="41"/>
      <c r="AA134" s="40"/>
      <c r="AB134" s="40"/>
      <c r="AC134" s="41"/>
      <c r="AD134" s="40"/>
      <c r="AE134" s="41"/>
      <c r="AF134" s="40"/>
      <c r="AG134" s="40"/>
      <c r="AH134" s="40"/>
      <c r="AI134" s="40"/>
      <c r="AJ134" s="41"/>
      <c r="AK134" s="41"/>
      <c r="AL134" s="42"/>
      <c r="AM134" s="41"/>
      <c r="AN134" s="41"/>
      <c r="AO134" s="41"/>
      <c r="AP134" s="42"/>
      <c r="AQ134" s="41"/>
      <c r="AR134" s="41"/>
      <c r="AS134" s="41"/>
      <c r="AT134" s="42"/>
      <c r="AU134" s="41"/>
      <c r="AV134" s="41"/>
      <c r="AW134" s="41"/>
      <c r="AX134" s="41"/>
      <c r="AY134" s="43"/>
    </row>
    <row r="135" spans="2:51" ht="21.75" customHeight="1">
      <c r="B135" s="35"/>
      <c r="C135" s="40"/>
      <c r="D135" s="41"/>
      <c r="E135" s="40"/>
      <c r="F135" s="41"/>
      <c r="G135" s="40"/>
      <c r="H135" s="40"/>
      <c r="I135" s="41"/>
      <c r="J135" s="40"/>
      <c r="K135" s="41"/>
      <c r="L135" s="40"/>
      <c r="M135" s="40"/>
      <c r="N135" s="41"/>
      <c r="O135" s="40"/>
      <c r="P135" s="41"/>
      <c r="Q135" s="40"/>
      <c r="R135" s="40"/>
      <c r="S135" s="41"/>
      <c r="T135" s="40"/>
      <c r="U135" s="41"/>
      <c r="V135" s="40"/>
      <c r="W135" s="40"/>
      <c r="X135" s="41"/>
      <c r="Y135" s="40"/>
      <c r="Z135" s="41"/>
      <c r="AA135" s="40"/>
      <c r="AB135" s="40"/>
      <c r="AC135" s="41"/>
      <c r="AD135" s="40"/>
      <c r="AE135" s="41"/>
      <c r="AF135" s="40"/>
      <c r="AG135" s="40"/>
      <c r="AH135" s="40"/>
      <c r="AI135" s="40"/>
      <c r="AJ135" s="41"/>
      <c r="AK135" s="41"/>
      <c r="AL135" s="42"/>
      <c r="AM135" s="41"/>
      <c r="AN135" s="41"/>
      <c r="AO135" s="41"/>
      <c r="AP135" s="42"/>
      <c r="AQ135" s="41"/>
      <c r="AR135" s="41"/>
      <c r="AS135" s="41"/>
      <c r="AT135" s="42"/>
      <c r="AU135" s="41"/>
      <c r="AV135" s="41"/>
      <c r="AW135" s="41"/>
      <c r="AX135" s="41"/>
      <c r="AY135" s="43"/>
    </row>
    <row r="136" spans="2:51" ht="21.75" customHeight="1">
      <c r="B136" s="35"/>
      <c r="C136" s="40"/>
      <c r="D136" s="41"/>
      <c r="E136" s="40"/>
      <c r="F136" s="41"/>
      <c r="G136" s="40"/>
      <c r="H136" s="40"/>
      <c r="I136" s="41"/>
      <c r="J136" s="40"/>
      <c r="K136" s="41"/>
      <c r="L136" s="40"/>
      <c r="M136" s="40"/>
      <c r="N136" s="41"/>
      <c r="O136" s="40"/>
      <c r="P136" s="41"/>
      <c r="Q136" s="40"/>
      <c r="R136" s="40"/>
      <c r="S136" s="41"/>
      <c r="T136" s="40"/>
      <c r="U136" s="41"/>
      <c r="V136" s="40"/>
      <c r="W136" s="40"/>
      <c r="X136" s="41"/>
      <c r="Y136" s="40"/>
      <c r="Z136" s="41"/>
      <c r="AA136" s="40"/>
      <c r="AB136" s="40"/>
      <c r="AC136" s="41"/>
      <c r="AD136" s="40"/>
      <c r="AE136" s="41"/>
      <c r="AF136" s="40"/>
      <c r="AG136" s="40"/>
      <c r="AH136" s="40"/>
      <c r="AI136" s="40"/>
      <c r="AJ136" s="41"/>
      <c r="AK136" s="41"/>
      <c r="AL136" s="42"/>
      <c r="AM136" s="41"/>
      <c r="AN136" s="41"/>
      <c r="AO136" s="41"/>
      <c r="AP136" s="42"/>
      <c r="AQ136" s="41"/>
      <c r="AR136" s="41"/>
      <c r="AS136" s="41"/>
      <c r="AT136" s="42"/>
      <c r="AU136" s="41"/>
      <c r="AV136" s="41"/>
      <c r="AW136" s="41"/>
      <c r="AX136" s="41"/>
      <c r="AY136" s="43"/>
    </row>
    <row r="137" spans="2:51" ht="21.75" customHeight="1">
      <c r="B137" s="35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40"/>
      <c r="AJ137" s="41"/>
      <c r="AK137" s="41"/>
      <c r="AL137" s="42"/>
      <c r="AM137" s="41"/>
      <c r="AN137" s="41"/>
      <c r="AO137" s="41"/>
      <c r="AP137" s="42"/>
      <c r="AQ137" s="41"/>
      <c r="AR137" s="41"/>
      <c r="AS137" s="41"/>
      <c r="AT137" s="42"/>
      <c r="AU137" s="41"/>
      <c r="AV137" s="42"/>
      <c r="AW137" s="42"/>
      <c r="AX137" s="42"/>
      <c r="AY137" s="43"/>
    </row>
    <row r="138" spans="2:51" ht="21.75" customHeight="1">
      <c r="B138" s="35"/>
      <c r="C138" s="40"/>
      <c r="D138" s="41"/>
      <c r="E138" s="40"/>
      <c r="F138" s="41"/>
      <c r="G138" s="40"/>
      <c r="H138" s="40"/>
      <c r="I138" s="41"/>
      <c r="J138" s="40"/>
      <c r="K138" s="41"/>
      <c r="L138" s="40"/>
      <c r="M138" s="40"/>
      <c r="N138" s="41"/>
      <c r="O138" s="40"/>
      <c r="P138" s="41"/>
      <c r="Q138" s="40"/>
      <c r="R138" s="40"/>
      <c r="S138" s="41"/>
      <c r="T138" s="40"/>
      <c r="U138" s="41"/>
      <c r="V138" s="40"/>
      <c r="W138" s="40"/>
      <c r="X138" s="41"/>
      <c r="Y138" s="40"/>
      <c r="Z138" s="41"/>
      <c r="AA138" s="40"/>
      <c r="AB138" s="40"/>
      <c r="AC138" s="41"/>
      <c r="AD138" s="40"/>
      <c r="AE138" s="41"/>
      <c r="AF138" s="40"/>
      <c r="AG138" s="40"/>
      <c r="AH138" s="40"/>
      <c r="AI138" s="40"/>
      <c r="AJ138" s="41"/>
      <c r="AK138" s="41"/>
      <c r="AL138" s="42"/>
      <c r="AM138" s="41"/>
      <c r="AN138" s="41"/>
      <c r="AO138" s="41"/>
      <c r="AP138" s="42"/>
      <c r="AQ138" s="41"/>
      <c r="AR138" s="41"/>
      <c r="AS138" s="41"/>
      <c r="AT138" s="42"/>
      <c r="AU138" s="41"/>
      <c r="AV138" s="41"/>
      <c r="AW138" s="41"/>
      <c r="AX138" s="41"/>
      <c r="AY138" s="43"/>
    </row>
    <row r="139" spans="2:51" ht="21.75" customHeight="1">
      <c r="B139" s="35"/>
      <c r="C139" s="40"/>
      <c r="D139" s="41"/>
      <c r="E139" s="40"/>
      <c r="F139" s="41"/>
      <c r="G139" s="40"/>
      <c r="H139" s="40"/>
      <c r="I139" s="41"/>
      <c r="J139" s="40"/>
      <c r="K139" s="41"/>
      <c r="L139" s="40"/>
      <c r="M139" s="40"/>
      <c r="N139" s="41"/>
      <c r="O139" s="40"/>
      <c r="P139" s="41"/>
      <c r="Q139" s="40"/>
      <c r="R139" s="40"/>
      <c r="S139" s="41"/>
      <c r="T139" s="40"/>
      <c r="U139" s="41"/>
      <c r="V139" s="40"/>
      <c r="W139" s="40"/>
      <c r="X139" s="41"/>
      <c r="Y139" s="40"/>
      <c r="Z139" s="41"/>
      <c r="AA139" s="40"/>
      <c r="AB139" s="40"/>
      <c r="AC139" s="41"/>
      <c r="AD139" s="40"/>
      <c r="AE139" s="41"/>
      <c r="AF139" s="40"/>
      <c r="AG139" s="40"/>
      <c r="AH139" s="40"/>
      <c r="AI139" s="40"/>
      <c r="AJ139" s="41"/>
      <c r="AK139" s="41"/>
      <c r="AL139" s="42"/>
      <c r="AM139" s="41"/>
      <c r="AN139" s="41"/>
      <c r="AO139" s="41"/>
      <c r="AP139" s="42"/>
      <c r="AQ139" s="41"/>
      <c r="AR139" s="41"/>
      <c r="AS139" s="41"/>
      <c r="AT139" s="42"/>
      <c r="AU139" s="41"/>
      <c r="AV139" s="41"/>
      <c r="AW139" s="41"/>
      <c r="AX139" s="41"/>
      <c r="AY139" s="43"/>
    </row>
    <row r="140" spans="2:51" ht="21.75" customHeight="1">
      <c r="B140" s="35"/>
      <c r="C140" s="40"/>
      <c r="D140" s="41"/>
      <c r="E140" s="40"/>
      <c r="F140" s="41"/>
      <c r="G140" s="40"/>
      <c r="H140" s="40"/>
      <c r="I140" s="41"/>
      <c r="J140" s="40"/>
      <c r="K140" s="41"/>
      <c r="L140" s="40"/>
      <c r="M140" s="40"/>
      <c r="N140" s="41"/>
      <c r="O140" s="40"/>
      <c r="P140" s="41"/>
      <c r="Q140" s="40"/>
      <c r="R140" s="40"/>
      <c r="S140" s="41"/>
      <c r="T140" s="40"/>
      <c r="U140" s="41"/>
      <c r="V140" s="40"/>
      <c r="W140" s="40"/>
      <c r="X140" s="41"/>
      <c r="Y140" s="40"/>
      <c r="Z140" s="41"/>
      <c r="AA140" s="40"/>
      <c r="AB140" s="40"/>
      <c r="AC140" s="41"/>
      <c r="AD140" s="40"/>
      <c r="AE140" s="41"/>
      <c r="AF140" s="40"/>
      <c r="AG140" s="40"/>
      <c r="AH140" s="40"/>
      <c r="AI140" s="40"/>
      <c r="AJ140" s="41"/>
      <c r="AK140" s="41"/>
      <c r="AL140" s="42"/>
      <c r="AM140" s="41"/>
      <c r="AN140" s="41"/>
      <c r="AO140" s="41"/>
      <c r="AP140" s="42"/>
      <c r="AQ140" s="41"/>
      <c r="AR140" s="41"/>
      <c r="AS140" s="41"/>
      <c r="AT140" s="42"/>
      <c r="AU140" s="41"/>
      <c r="AV140" s="41"/>
      <c r="AW140" s="41"/>
      <c r="AX140" s="41"/>
      <c r="AY140" s="43"/>
    </row>
    <row r="141" spans="2:51" ht="24.75" customHeight="1"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2"/>
      <c r="AH141" s="32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</row>
    <row r="142" spans="2:51" ht="24.75" customHeight="1"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</row>
    <row r="143" spans="2:51" ht="24.75" customHeight="1">
      <c r="B143" s="34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4"/>
      <c r="AJ143" s="36"/>
      <c r="AK143" s="36"/>
      <c r="AL143" s="36"/>
      <c r="AM143" s="37"/>
      <c r="AN143" s="36"/>
      <c r="AO143" s="36"/>
      <c r="AP143" s="36"/>
      <c r="AQ143" s="37"/>
      <c r="AR143" s="36"/>
      <c r="AS143" s="36"/>
      <c r="AT143" s="36"/>
      <c r="AU143" s="37"/>
      <c r="AV143" s="36"/>
      <c r="AW143" s="36"/>
      <c r="AX143" s="36"/>
      <c r="AY143" s="38"/>
    </row>
    <row r="144" spans="2:51" ht="24.75" customHeight="1">
      <c r="B144" s="34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4"/>
      <c r="AJ144" s="36"/>
      <c r="AK144" s="36"/>
      <c r="AL144" s="36"/>
      <c r="AM144" s="37"/>
      <c r="AN144" s="36"/>
      <c r="AO144" s="36"/>
      <c r="AP144" s="36"/>
      <c r="AQ144" s="37"/>
      <c r="AR144" s="36"/>
      <c r="AS144" s="36"/>
      <c r="AT144" s="36"/>
      <c r="AU144" s="37"/>
      <c r="AV144" s="36"/>
      <c r="AW144" s="36"/>
      <c r="AX144" s="36"/>
      <c r="AY144" s="38"/>
    </row>
    <row r="145" spans="2:51" ht="21.75" customHeight="1">
      <c r="B145" s="35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40"/>
      <c r="AJ145" s="41"/>
      <c r="AK145" s="41"/>
      <c r="AL145" s="42"/>
      <c r="AM145" s="41"/>
      <c r="AN145" s="41"/>
      <c r="AO145" s="41"/>
      <c r="AP145" s="42"/>
      <c r="AQ145" s="41"/>
      <c r="AR145" s="41"/>
      <c r="AS145" s="41"/>
      <c r="AT145" s="42"/>
      <c r="AU145" s="41"/>
      <c r="AV145" s="42"/>
      <c r="AW145" s="42"/>
      <c r="AX145" s="42"/>
      <c r="AY145" s="43"/>
    </row>
    <row r="146" spans="2:51" ht="21.75" customHeight="1">
      <c r="B146" s="35"/>
      <c r="C146" s="40"/>
      <c r="D146" s="41"/>
      <c r="E146" s="40"/>
      <c r="F146" s="41"/>
      <c r="G146" s="40"/>
      <c r="H146" s="40"/>
      <c r="I146" s="41"/>
      <c r="J146" s="40"/>
      <c r="K146" s="41"/>
      <c r="L146" s="40"/>
      <c r="M146" s="40"/>
      <c r="N146" s="41"/>
      <c r="O146" s="40"/>
      <c r="P146" s="41"/>
      <c r="Q146" s="40"/>
      <c r="R146" s="40"/>
      <c r="S146" s="41"/>
      <c r="T146" s="40"/>
      <c r="U146" s="41"/>
      <c r="V146" s="40"/>
      <c r="W146" s="40"/>
      <c r="X146" s="41"/>
      <c r="Y146" s="40"/>
      <c r="Z146" s="41"/>
      <c r="AA146" s="40"/>
      <c r="AB146" s="40"/>
      <c r="AC146" s="41"/>
      <c r="AD146" s="40"/>
      <c r="AE146" s="41"/>
      <c r="AF146" s="40"/>
      <c r="AG146" s="40"/>
      <c r="AH146" s="40"/>
      <c r="AI146" s="40"/>
      <c r="AJ146" s="41"/>
      <c r="AK146" s="41"/>
      <c r="AL146" s="42"/>
      <c r="AM146" s="41"/>
      <c r="AN146" s="41"/>
      <c r="AO146" s="41"/>
      <c r="AP146" s="42"/>
      <c r="AQ146" s="41"/>
      <c r="AR146" s="41"/>
      <c r="AS146" s="41"/>
      <c r="AT146" s="42"/>
      <c r="AU146" s="41"/>
      <c r="AV146" s="41"/>
      <c r="AW146" s="41"/>
      <c r="AX146" s="41"/>
      <c r="AY146" s="43"/>
    </row>
    <row r="147" spans="2:51" ht="21.75" customHeight="1">
      <c r="B147" s="35"/>
      <c r="C147" s="40"/>
      <c r="D147" s="41"/>
      <c r="E147" s="40"/>
      <c r="F147" s="41"/>
      <c r="G147" s="40"/>
      <c r="H147" s="40"/>
      <c r="I147" s="41"/>
      <c r="J147" s="40"/>
      <c r="K147" s="41"/>
      <c r="L147" s="40"/>
      <c r="M147" s="40"/>
      <c r="N147" s="41"/>
      <c r="O147" s="40"/>
      <c r="P147" s="41"/>
      <c r="Q147" s="40"/>
      <c r="R147" s="40"/>
      <c r="S147" s="41"/>
      <c r="T147" s="40"/>
      <c r="U147" s="41"/>
      <c r="V147" s="40"/>
      <c r="W147" s="40"/>
      <c r="X147" s="41"/>
      <c r="Y147" s="40"/>
      <c r="Z147" s="41"/>
      <c r="AA147" s="40"/>
      <c r="AB147" s="40"/>
      <c r="AC147" s="41"/>
      <c r="AD147" s="40"/>
      <c r="AE147" s="41"/>
      <c r="AF147" s="40"/>
      <c r="AG147" s="40"/>
      <c r="AH147" s="40"/>
      <c r="AI147" s="40"/>
      <c r="AJ147" s="41"/>
      <c r="AK147" s="41"/>
      <c r="AL147" s="42"/>
      <c r="AM147" s="41"/>
      <c r="AN147" s="41"/>
      <c r="AO147" s="41"/>
      <c r="AP147" s="42"/>
      <c r="AQ147" s="41"/>
      <c r="AR147" s="41"/>
      <c r="AS147" s="41"/>
      <c r="AT147" s="42"/>
      <c r="AU147" s="41"/>
      <c r="AV147" s="41"/>
      <c r="AW147" s="41"/>
      <c r="AX147" s="41"/>
      <c r="AY147" s="43"/>
    </row>
    <row r="148" spans="2:51" ht="21.75" customHeight="1">
      <c r="B148" s="35"/>
      <c r="C148" s="40"/>
      <c r="D148" s="41"/>
      <c r="E148" s="40"/>
      <c r="F148" s="41"/>
      <c r="G148" s="40"/>
      <c r="H148" s="40"/>
      <c r="I148" s="41"/>
      <c r="J148" s="40"/>
      <c r="K148" s="41"/>
      <c r="L148" s="40"/>
      <c r="M148" s="40"/>
      <c r="N148" s="41"/>
      <c r="O148" s="40"/>
      <c r="P148" s="41"/>
      <c r="Q148" s="40"/>
      <c r="R148" s="40"/>
      <c r="S148" s="41"/>
      <c r="T148" s="40"/>
      <c r="U148" s="41"/>
      <c r="V148" s="40"/>
      <c r="W148" s="40"/>
      <c r="X148" s="41"/>
      <c r="Y148" s="40"/>
      <c r="Z148" s="41"/>
      <c r="AA148" s="40"/>
      <c r="AB148" s="40"/>
      <c r="AC148" s="41"/>
      <c r="AD148" s="40"/>
      <c r="AE148" s="41"/>
      <c r="AF148" s="40"/>
      <c r="AG148" s="40"/>
      <c r="AH148" s="40"/>
      <c r="AI148" s="40"/>
      <c r="AJ148" s="41"/>
      <c r="AK148" s="41"/>
      <c r="AL148" s="42"/>
      <c r="AM148" s="41"/>
      <c r="AN148" s="41"/>
      <c r="AO148" s="41"/>
      <c r="AP148" s="42"/>
      <c r="AQ148" s="41"/>
      <c r="AR148" s="41"/>
      <c r="AS148" s="41"/>
      <c r="AT148" s="42"/>
      <c r="AU148" s="41"/>
      <c r="AV148" s="41"/>
      <c r="AW148" s="41"/>
      <c r="AX148" s="41"/>
      <c r="AY148" s="43"/>
    </row>
    <row r="149" spans="2:51" ht="21.75" customHeight="1">
      <c r="B149" s="35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40"/>
      <c r="AJ149" s="41"/>
      <c r="AK149" s="41"/>
      <c r="AL149" s="42"/>
      <c r="AM149" s="41"/>
      <c r="AN149" s="41"/>
      <c r="AO149" s="41"/>
      <c r="AP149" s="42"/>
      <c r="AQ149" s="41"/>
      <c r="AR149" s="41"/>
      <c r="AS149" s="41"/>
      <c r="AT149" s="42"/>
      <c r="AU149" s="41"/>
      <c r="AV149" s="42"/>
      <c r="AW149" s="42"/>
      <c r="AX149" s="42"/>
      <c r="AY149" s="43"/>
    </row>
    <row r="150" spans="2:51" ht="21.75" customHeight="1">
      <c r="B150" s="35"/>
      <c r="C150" s="40"/>
      <c r="D150" s="41"/>
      <c r="E150" s="40"/>
      <c r="F150" s="41"/>
      <c r="G150" s="40"/>
      <c r="H150" s="40"/>
      <c r="I150" s="41"/>
      <c r="J150" s="40"/>
      <c r="K150" s="41"/>
      <c r="L150" s="40"/>
      <c r="M150" s="40"/>
      <c r="N150" s="41"/>
      <c r="O150" s="40"/>
      <c r="P150" s="41"/>
      <c r="Q150" s="40"/>
      <c r="R150" s="40"/>
      <c r="S150" s="41"/>
      <c r="T150" s="40"/>
      <c r="U150" s="41"/>
      <c r="V150" s="40"/>
      <c r="W150" s="40"/>
      <c r="X150" s="41"/>
      <c r="Y150" s="40"/>
      <c r="Z150" s="41"/>
      <c r="AA150" s="40"/>
      <c r="AB150" s="40"/>
      <c r="AC150" s="41"/>
      <c r="AD150" s="40"/>
      <c r="AE150" s="41"/>
      <c r="AF150" s="40"/>
      <c r="AG150" s="40"/>
      <c r="AH150" s="40"/>
      <c r="AI150" s="40"/>
      <c r="AJ150" s="41"/>
      <c r="AK150" s="41"/>
      <c r="AL150" s="42"/>
      <c r="AM150" s="41"/>
      <c r="AN150" s="41"/>
      <c r="AO150" s="41"/>
      <c r="AP150" s="42"/>
      <c r="AQ150" s="41"/>
      <c r="AR150" s="41"/>
      <c r="AS150" s="41"/>
      <c r="AT150" s="42"/>
      <c r="AU150" s="41"/>
      <c r="AV150" s="41"/>
      <c r="AW150" s="41"/>
      <c r="AX150" s="41"/>
      <c r="AY150" s="43"/>
    </row>
    <row r="151" spans="2:51" ht="21.75" customHeight="1">
      <c r="B151" s="35"/>
      <c r="C151" s="40"/>
      <c r="D151" s="41"/>
      <c r="E151" s="40"/>
      <c r="F151" s="41"/>
      <c r="G151" s="40"/>
      <c r="H151" s="40"/>
      <c r="I151" s="41"/>
      <c r="J151" s="40"/>
      <c r="K151" s="41"/>
      <c r="L151" s="40"/>
      <c r="M151" s="40"/>
      <c r="N151" s="41"/>
      <c r="O151" s="40"/>
      <c r="P151" s="41"/>
      <c r="Q151" s="40"/>
      <c r="R151" s="40"/>
      <c r="S151" s="41"/>
      <c r="T151" s="40"/>
      <c r="U151" s="41"/>
      <c r="V151" s="40"/>
      <c r="W151" s="40"/>
      <c r="X151" s="41"/>
      <c r="Y151" s="40"/>
      <c r="Z151" s="41"/>
      <c r="AA151" s="40"/>
      <c r="AB151" s="40"/>
      <c r="AC151" s="41"/>
      <c r="AD151" s="40"/>
      <c r="AE151" s="41"/>
      <c r="AF151" s="40"/>
      <c r="AG151" s="40"/>
      <c r="AH151" s="40"/>
      <c r="AI151" s="40"/>
      <c r="AJ151" s="41"/>
      <c r="AK151" s="41"/>
      <c r="AL151" s="42"/>
      <c r="AM151" s="41"/>
      <c r="AN151" s="41"/>
      <c r="AO151" s="41"/>
      <c r="AP151" s="42"/>
      <c r="AQ151" s="41"/>
      <c r="AR151" s="41"/>
      <c r="AS151" s="41"/>
      <c r="AT151" s="42"/>
      <c r="AU151" s="41"/>
      <c r="AV151" s="41"/>
      <c r="AW151" s="41"/>
      <c r="AX151" s="41"/>
      <c r="AY151" s="43"/>
    </row>
    <row r="152" spans="2:51" ht="21.75" customHeight="1">
      <c r="B152" s="35"/>
      <c r="C152" s="40"/>
      <c r="D152" s="41"/>
      <c r="E152" s="40"/>
      <c r="F152" s="41"/>
      <c r="G152" s="40"/>
      <c r="H152" s="40"/>
      <c r="I152" s="41"/>
      <c r="J152" s="40"/>
      <c r="K152" s="41"/>
      <c r="L152" s="40"/>
      <c r="M152" s="40"/>
      <c r="N152" s="41"/>
      <c r="O152" s="40"/>
      <c r="P152" s="41"/>
      <c r="Q152" s="40"/>
      <c r="R152" s="40"/>
      <c r="S152" s="41"/>
      <c r="T152" s="40"/>
      <c r="U152" s="41"/>
      <c r="V152" s="40"/>
      <c r="W152" s="40"/>
      <c r="X152" s="41"/>
      <c r="Y152" s="40"/>
      <c r="Z152" s="41"/>
      <c r="AA152" s="40"/>
      <c r="AB152" s="40"/>
      <c r="AC152" s="41"/>
      <c r="AD152" s="40"/>
      <c r="AE152" s="41"/>
      <c r="AF152" s="40"/>
      <c r="AG152" s="40"/>
      <c r="AH152" s="40"/>
      <c r="AI152" s="40"/>
      <c r="AJ152" s="41"/>
      <c r="AK152" s="41"/>
      <c r="AL152" s="42"/>
      <c r="AM152" s="41"/>
      <c r="AN152" s="41"/>
      <c r="AO152" s="41"/>
      <c r="AP152" s="42"/>
      <c r="AQ152" s="41"/>
      <c r="AR152" s="41"/>
      <c r="AS152" s="41"/>
      <c r="AT152" s="42"/>
      <c r="AU152" s="41"/>
      <c r="AV152" s="41"/>
      <c r="AW152" s="41"/>
      <c r="AX152" s="41"/>
      <c r="AY152" s="43"/>
    </row>
    <row r="153" spans="2:51" ht="21.75" customHeight="1">
      <c r="B153" s="35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40"/>
      <c r="AJ153" s="41"/>
      <c r="AK153" s="41"/>
      <c r="AL153" s="42"/>
      <c r="AM153" s="41"/>
      <c r="AN153" s="41"/>
      <c r="AO153" s="41"/>
      <c r="AP153" s="42"/>
      <c r="AQ153" s="41"/>
      <c r="AR153" s="41"/>
      <c r="AS153" s="41"/>
      <c r="AT153" s="42"/>
      <c r="AU153" s="41"/>
      <c r="AV153" s="42"/>
      <c r="AW153" s="42"/>
      <c r="AX153" s="42"/>
      <c r="AY153" s="43"/>
    </row>
    <row r="154" spans="2:51" ht="21.75" customHeight="1">
      <c r="B154" s="35"/>
      <c r="C154" s="40"/>
      <c r="D154" s="41"/>
      <c r="E154" s="40"/>
      <c r="F154" s="41"/>
      <c r="G154" s="40"/>
      <c r="H154" s="40"/>
      <c r="I154" s="41"/>
      <c r="J154" s="40"/>
      <c r="K154" s="41"/>
      <c r="L154" s="40"/>
      <c r="M154" s="40"/>
      <c r="N154" s="41"/>
      <c r="O154" s="40"/>
      <c r="P154" s="41"/>
      <c r="Q154" s="40"/>
      <c r="R154" s="40"/>
      <c r="S154" s="41"/>
      <c r="T154" s="40"/>
      <c r="U154" s="41"/>
      <c r="V154" s="40"/>
      <c r="W154" s="40"/>
      <c r="X154" s="41"/>
      <c r="Y154" s="40"/>
      <c r="Z154" s="41"/>
      <c r="AA154" s="40"/>
      <c r="AB154" s="40"/>
      <c r="AC154" s="41"/>
      <c r="AD154" s="40"/>
      <c r="AE154" s="41"/>
      <c r="AF154" s="40"/>
      <c r="AG154" s="40"/>
      <c r="AH154" s="40"/>
      <c r="AI154" s="40"/>
      <c r="AJ154" s="41"/>
      <c r="AK154" s="41"/>
      <c r="AL154" s="42"/>
      <c r="AM154" s="41"/>
      <c r="AN154" s="41"/>
      <c r="AO154" s="41"/>
      <c r="AP154" s="42"/>
      <c r="AQ154" s="41"/>
      <c r="AR154" s="41"/>
      <c r="AS154" s="41"/>
      <c r="AT154" s="42"/>
      <c r="AU154" s="41"/>
      <c r="AV154" s="41"/>
      <c r="AW154" s="41"/>
      <c r="AX154" s="41"/>
      <c r="AY154" s="43"/>
    </row>
    <row r="155" spans="2:51" ht="21.75" customHeight="1">
      <c r="B155" s="35"/>
      <c r="C155" s="40"/>
      <c r="D155" s="41"/>
      <c r="E155" s="40"/>
      <c r="F155" s="41"/>
      <c r="G155" s="40"/>
      <c r="H155" s="40"/>
      <c r="I155" s="41"/>
      <c r="J155" s="40"/>
      <c r="K155" s="41"/>
      <c r="L155" s="40"/>
      <c r="M155" s="40"/>
      <c r="N155" s="41"/>
      <c r="O155" s="40"/>
      <c r="P155" s="41"/>
      <c r="Q155" s="40"/>
      <c r="R155" s="40"/>
      <c r="S155" s="41"/>
      <c r="T155" s="40"/>
      <c r="U155" s="41"/>
      <c r="V155" s="40"/>
      <c r="W155" s="40"/>
      <c r="X155" s="41"/>
      <c r="Y155" s="40"/>
      <c r="Z155" s="41"/>
      <c r="AA155" s="40"/>
      <c r="AB155" s="40"/>
      <c r="AC155" s="41"/>
      <c r="AD155" s="40"/>
      <c r="AE155" s="41"/>
      <c r="AF155" s="40"/>
      <c r="AG155" s="40"/>
      <c r="AH155" s="40"/>
      <c r="AI155" s="40"/>
      <c r="AJ155" s="41"/>
      <c r="AK155" s="41"/>
      <c r="AL155" s="42"/>
      <c r="AM155" s="41"/>
      <c r="AN155" s="41"/>
      <c r="AO155" s="41"/>
      <c r="AP155" s="42"/>
      <c r="AQ155" s="41"/>
      <c r="AR155" s="41"/>
      <c r="AS155" s="41"/>
      <c r="AT155" s="42"/>
      <c r="AU155" s="41"/>
      <c r="AV155" s="41"/>
      <c r="AW155" s="41"/>
      <c r="AX155" s="41"/>
      <c r="AY155" s="43"/>
    </row>
    <row r="156" spans="2:51" ht="21.75" customHeight="1">
      <c r="B156" s="35"/>
      <c r="C156" s="40"/>
      <c r="D156" s="41"/>
      <c r="E156" s="40"/>
      <c r="F156" s="41"/>
      <c r="G156" s="40"/>
      <c r="H156" s="40"/>
      <c r="I156" s="41"/>
      <c r="J156" s="40"/>
      <c r="K156" s="41"/>
      <c r="L156" s="40"/>
      <c r="M156" s="40"/>
      <c r="N156" s="41"/>
      <c r="O156" s="40"/>
      <c r="P156" s="41"/>
      <c r="Q156" s="40"/>
      <c r="R156" s="40"/>
      <c r="S156" s="41"/>
      <c r="T156" s="40"/>
      <c r="U156" s="41"/>
      <c r="V156" s="40"/>
      <c r="W156" s="40"/>
      <c r="X156" s="41"/>
      <c r="Y156" s="40"/>
      <c r="Z156" s="41"/>
      <c r="AA156" s="40"/>
      <c r="AB156" s="40"/>
      <c r="AC156" s="41"/>
      <c r="AD156" s="40"/>
      <c r="AE156" s="41"/>
      <c r="AF156" s="40"/>
      <c r="AG156" s="40"/>
      <c r="AH156" s="40"/>
      <c r="AI156" s="40"/>
      <c r="AJ156" s="41"/>
      <c r="AK156" s="41"/>
      <c r="AL156" s="42"/>
      <c r="AM156" s="41"/>
      <c r="AN156" s="41"/>
      <c r="AO156" s="41"/>
      <c r="AP156" s="42"/>
      <c r="AQ156" s="41"/>
      <c r="AR156" s="41"/>
      <c r="AS156" s="41"/>
      <c r="AT156" s="42"/>
      <c r="AU156" s="41"/>
      <c r="AV156" s="41"/>
      <c r="AW156" s="41"/>
      <c r="AX156" s="41"/>
      <c r="AY156" s="43"/>
    </row>
    <row r="157" spans="2:51" ht="21.75" customHeight="1">
      <c r="B157" s="35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40"/>
      <c r="AJ157" s="41"/>
      <c r="AK157" s="41"/>
      <c r="AL157" s="42"/>
      <c r="AM157" s="41"/>
      <c r="AN157" s="41"/>
      <c r="AO157" s="41"/>
      <c r="AP157" s="42"/>
      <c r="AQ157" s="41"/>
      <c r="AR157" s="41"/>
      <c r="AS157" s="41"/>
      <c r="AT157" s="42"/>
      <c r="AU157" s="41"/>
      <c r="AV157" s="42"/>
      <c r="AW157" s="42"/>
      <c r="AX157" s="42"/>
      <c r="AY157" s="43"/>
    </row>
    <row r="158" spans="2:51" ht="21.75" customHeight="1">
      <c r="B158" s="35"/>
      <c r="C158" s="40"/>
      <c r="D158" s="41"/>
      <c r="E158" s="40"/>
      <c r="F158" s="41"/>
      <c r="G158" s="40"/>
      <c r="H158" s="40"/>
      <c r="I158" s="41"/>
      <c r="J158" s="40"/>
      <c r="K158" s="41"/>
      <c r="L158" s="40"/>
      <c r="M158" s="40"/>
      <c r="N158" s="41"/>
      <c r="O158" s="40"/>
      <c r="P158" s="41"/>
      <c r="Q158" s="40"/>
      <c r="R158" s="40"/>
      <c r="S158" s="41"/>
      <c r="T158" s="40"/>
      <c r="U158" s="41"/>
      <c r="V158" s="40"/>
      <c r="W158" s="40"/>
      <c r="X158" s="41"/>
      <c r="Y158" s="40"/>
      <c r="Z158" s="41"/>
      <c r="AA158" s="40"/>
      <c r="AB158" s="40"/>
      <c r="AC158" s="41"/>
      <c r="AD158" s="40"/>
      <c r="AE158" s="41"/>
      <c r="AF158" s="40"/>
      <c r="AG158" s="40"/>
      <c r="AH158" s="40"/>
      <c r="AI158" s="40"/>
      <c r="AJ158" s="41"/>
      <c r="AK158" s="41"/>
      <c r="AL158" s="42"/>
      <c r="AM158" s="41"/>
      <c r="AN158" s="41"/>
      <c r="AO158" s="41"/>
      <c r="AP158" s="42"/>
      <c r="AQ158" s="41"/>
      <c r="AR158" s="41"/>
      <c r="AS158" s="41"/>
      <c r="AT158" s="42"/>
      <c r="AU158" s="41"/>
      <c r="AV158" s="41"/>
      <c r="AW158" s="41"/>
      <c r="AX158" s="41"/>
      <c r="AY158" s="43"/>
    </row>
    <row r="159" spans="2:51" ht="21.75" customHeight="1">
      <c r="B159" s="35"/>
      <c r="C159" s="40"/>
      <c r="D159" s="41"/>
      <c r="E159" s="40"/>
      <c r="F159" s="41"/>
      <c r="G159" s="40"/>
      <c r="H159" s="40"/>
      <c r="I159" s="41"/>
      <c r="J159" s="40"/>
      <c r="K159" s="41"/>
      <c r="L159" s="40"/>
      <c r="M159" s="40"/>
      <c r="N159" s="41"/>
      <c r="O159" s="40"/>
      <c r="P159" s="41"/>
      <c r="Q159" s="40"/>
      <c r="R159" s="40"/>
      <c r="S159" s="41"/>
      <c r="T159" s="40"/>
      <c r="U159" s="41"/>
      <c r="V159" s="40"/>
      <c r="W159" s="40"/>
      <c r="X159" s="41"/>
      <c r="Y159" s="40"/>
      <c r="Z159" s="41"/>
      <c r="AA159" s="40"/>
      <c r="AB159" s="40"/>
      <c r="AC159" s="41"/>
      <c r="AD159" s="40"/>
      <c r="AE159" s="41"/>
      <c r="AF159" s="40"/>
      <c r="AG159" s="40"/>
      <c r="AH159" s="40"/>
      <c r="AI159" s="40"/>
      <c r="AJ159" s="41"/>
      <c r="AK159" s="41"/>
      <c r="AL159" s="42"/>
      <c r="AM159" s="41"/>
      <c r="AN159" s="41"/>
      <c r="AO159" s="41"/>
      <c r="AP159" s="42"/>
      <c r="AQ159" s="41"/>
      <c r="AR159" s="41"/>
      <c r="AS159" s="41"/>
      <c r="AT159" s="42"/>
      <c r="AU159" s="41"/>
      <c r="AV159" s="41"/>
      <c r="AW159" s="41"/>
      <c r="AX159" s="41"/>
      <c r="AY159" s="43"/>
    </row>
    <row r="160" spans="2:51" ht="21.75" customHeight="1">
      <c r="B160" s="35"/>
      <c r="C160" s="40"/>
      <c r="D160" s="41"/>
      <c r="E160" s="40"/>
      <c r="F160" s="41"/>
      <c r="G160" s="40"/>
      <c r="H160" s="40"/>
      <c r="I160" s="41"/>
      <c r="J160" s="40"/>
      <c r="K160" s="41"/>
      <c r="L160" s="40"/>
      <c r="M160" s="40"/>
      <c r="N160" s="41"/>
      <c r="O160" s="40"/>
      <c r="P160" s="41"/>
      <c r="Q160" s="40"/>
      <c r="R160" s="40"/>
      <c r="S160" s="41"/>
      <c r="T160" s="40"/>
      <c r="U160" s="41"/>
      <c r="V160" s="40"/>
      <c r="W160" s="40"/>
      <c r="X160" s="41"/>
      <c r="Y160" s="40"/>
      <c r="Z160" s="41"/>
      <c r="AA160" s="40"/>
      <c r="AB160" s="40"/>
      <c r="AC160" s="41"/>
      <c r="AD160" s="40"/>
      <c r="AE160" s="41"/>
      <c r="AF160" s="40"/>
      <c r="AG160" s="40"/>
      <c r="AH160" s="40"/>
      <c r="AI160" s="40"/>
      <c r="AJ160" s="41"/>
      <c r="AK160" s="41"/>
      <c r="AL160" s="42"/>
      <c r="AM160" s="41"/>
      <c r="AN160" s="41"/>
      <c r="AO160" s="41"/>
      <c r="AP160" s="42"/>
      <c r="AQ160" s="41"/>
      <c r="AR160" s="41"/>
      <c r="AS160" s="41"/>
      <c r="AT160" s="42"/>
      <c r="AU160" s="41"/>
      <c r="AV160" s="41"/>
      <c r="AW160" s="41"/>
      <c r="AX160" s="41"/>
      <c r="AY160" s="43"/>
    </row>
    <row r="161" spans="2:51" ht="21.75" customHeight="1">
      <c r="B161" s="35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40"/>
      <c r="AJ161" s="41"/>
      <c r="AK161" s="41"/>
      <c r="AL161" s="42"/>
      <c r="AM161" s="41"/>
      <c r="AN161" s="41"/>
      <c r="AO161" s="41"/>
      <c r="AP161" s="42"/>
      <c r="AQ161" s="41"/>
      <c r="AR161" s="41"/>
      <c r="AS161" s="41"/>
      <c r="AT161" s="42"/>
      <c r="AU161" s="41"/>
      <c r="AV161" s="42"/>
      <c r="AW161" s="42"/>
      <c r="AX161" s="42"/>
      <c r="AY161" s="43"/>
    </row>
    <row r="162" spans="2:51" ht="21.75" customHeight="1">
      <c r="B162" s="35"/>
      <c r="C162" s="40"/>
      <c r="D162" s="41"/>
      <c r="E162" s="40"/>
      <c r="F162" s="41"/>
      <c r="G162" s="40"/>
      <c r="H162" s="40"/>
      <c r="I162" s="41"/>
      <c r="J162" s="40"/>
      <c r="K162" s="41"/>
      <c r="L162" s="40"/>
      <c r="M162" s="40"/>
      <c r="N162" s="41"/>
      <c r="O162" s="40"/>
      <c r="P162" s="41"/>
      <c r="Q162" s="40"/>
      <c r="R162" s="40"/>
      <c r="S162" s="41"/>
      <c r="T162" s="40"/>
      <c r="U162" s="41"/>
      <c r="V162" s="40"/>
      <c r="W162" s="40"/>
      <c r="X162" s="41"/>
      <c r="Y162" s="40"/>
      <c r="Z162" s="41"/>
      <c r="AA162" s="40"/>
      <c r="AB162" s="40"/>
      <c r="AC162" s="41"/>
      <c r="AD162" s="40"/>
      <c r="AE162" s="41"/>
      <c r="AF162" s="40"/>
      <c r="AG162" s="40"/>
      <c r="AH162" s="40"/>
      <c r="AI162" s="40"/>
      <c r="AJ162" s="41"/>
      <c r="AK162" s="41"/>
      <c r="AL162" s="42"/>
      <c r="AM162" s="41"/>
      <c r="AN162" s="41"/>
      <c r="AO162" s="41"/>
      <c r="AP162" s="42"/>
      <c r="AQ162" s="41"/>
      <c r="AR162" s="41"/>
      <c r="AS162" s="41"/>
      <c r="AT162" s="42"/>
      <c r="AU162" s="41"/>
      <c r="AV162" s="41"/>
      <c r="AW162" s="41"/>
      <c r="AX162" s="41"/>
      <c r="AY162" s="43"/>
    </row>
    <row r="163" spans="2:51" ht="21.75" customHeight="1">
      <c r="B163" s="35"/>
      <c r="C163" s="40"/>
      <c r="D163" s="41"/>
      <c r="E163" s="40"/>
      <c r="F163" s="41"/>
      <c r="G163" s="40"/>
      <c r="H163" s="40"/>
      <c r="I163" s="41"/>
      <c r="J163" s="40"/>
      <c r="K163" s="41"/>
      <c r="L163" s="40"/>
      <c r="M163" s="40"/>
      <c r="N163" s="41"/>
      <c r="O163" s="40"/>
      <c r="P163" s="41"/>
      <c r="Q163" s="40"/>
      <c r="R163" s="40"/>
      <c r="S163" s="41"/>
      <c r="T163" s="40"/>
      <c r="U163" s="41"/>
      <c r="V163" s="40"/>
      <c r="W163" s="40"/>
      <c r="X163" s="41"/>
      <c r="Y163" s="40"/>
      <c r="Z163" s="41"/>
      <c r="AA163" s="40"/>
      <c r="AB163" s="40"/>
      <c r="AC163" s="41"/>
      <c r="AD163" s="40"/>
      <c r="AE163" s="41"/>
      <c r="AF163" s="40"/>
      <c r="AG163" s="40"/>
      <c r="AH163" s="40"/>
      <c r="AI163" s="40"/>
      <c r="AJ163" s="41"/>
      <c r="AK163" s="41"/>
      <c r="AL163" s="42"/>
      <c r="AM163" s="41"/>
      <c r="AN163" s="41"/>
      <c r="AO163" s="41"/>
      <c r="AP163" s="42"/>
      <c r="AQ163" s="41"/>
      <c r="AR163" s="41"/>
      <c r="AS163" s="41"/>
      <c r="AT163" s="42"/>
      <c r="AU163" s="41"/>
      <c r="AV163" s="41"/>
      <c r="AW163" s="41"/>
      <c r="AX163" s="41"/>
      <c r="AY163" s="43"/>
    </row>
    <row r="164" spans="2:51" ht="21.75" customHeight="1">
      <c r="B164" s="35"/>
      <c r="C164" s="40"/>
      <c r="D164" s="41"/>
      <c r="E164" s="40"/>
      <c r="F164" s="41"/>
      <c r="G164" s="40"/>
      <c r="H164" s="40"/>
      <c r="I164" s="41"/>
      <c r="J164" s="40"/>
      <c r="K164" s="41"/>
      <c r="L164" s="40"/>
      <c r="M164" s="40"/>
      <c r="N164" s="41"/>
      <c r="O164" s="40"/>
      <c r="P164" s="41"/>
      <c r="Q164" s="40"/>
      <c r="R164" s="40"/>
      <c r="S164" s="41"/>
      <c r="T164" s="40"/>
      <c r="U164" s="41"/>
      <c r="V164" s="40"/>
      <c r="W164" s="40"/>
      <c r="X164" s="41"/>
      <c r="Y164" s="40"/>
      <c r="Z164" s="41"/>
      <c r="AA164" s="40"/>
      <c r="AB164" s="40"/>
      <c r="AC164" s="41"/>
      <c r="AD164" s="40"/>
      <c r="AE164" s="41"/>
      <c r="AF164" s="40"/>
      <c r="AG164" s="40"/>
      <c r="AH164" s="40"/>
      <c r="AI164" s="40"/>
      <c r="AJ164" s="41"/>
      <c r="AK164" s="41"/>
      <c r="AL164" s="42"/>
      <c r="AM164" s="41"/>
      <c r="AN164" s="41"/>
      <c r="AO164" s="41"/>
      <c r="AP164" s="42"/>
      <c r="AQ164" s="41"/>
      <c r="AR164" s="41"/>
      <c r="AS164" s="41"/>
      <c r="AT164" s="42"/>
      <c r="AU164" s="41"/>
      <c r="AV164" s="41"/>
      <c r="AW164" s="41"/>
      <c r="AX164" s="41"/>
      <c r="AY164" s="43"/>
    </row>
    <row r="165" spans="2:51" ht="21.75" customHeight="1">
      <c r="B165" s="35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40"/>
      <c r="AJ165" s="41"/>
      <c r="AK165" s="41"/>
      <c r="AL165" s="42"/>
      <c r="AM165" s="41"/>
      <c r="AN165" s="41"/>
      <c r="AO165" s="41"/>
      <c r="AP165" s="42"/>
      <c r="AQ165" s="41"/>
      <c r="AR165" s="41"/>
      <c r="AS165" s="41"/>
      <c r="AT165" s="42"/>
      <c r="AU165" s="41"/>
      <c r="AV165" s="42"/>
      <c r="AW165" s="42"/>
      <c r="AX165" s="42"/>
      <c r="AY165" s="43"/>
    </row>
    <row r="166" spans="2:51" ht="21.75" customHeight="1">
      <c r="B166" s="35"/>
      <c r="C166" s="40"/>
      <c r="D166" s="41"/>
      <c r="E166" s="40"/>
      <c r="F166" s="41"/>
      <c r="G166" s="40"/>
      <c r="H166" s="40"/>
      <c r="I166" s="41"/>
      <c r="J166" s="40"/>
      <c r="K166" s="41"/>
      <c r="L166" s="40"/>
      <c r="M166" s="40"/>
      <c r="N166" s="41"/>
      <c r="O166" s="40"/>
      <c r="P166" s="41"/>
      <c r="Q166" s="40"/>
      <c r="R166" s="40"/>
      <c r="S166" s="41"/>
      <c r="T166" s="40"/>
      <c r="U166" s="41"/>
      <c r="V166" s="40"/>
      <c r="W166" s="40"/>
      <c r="X166" s="41"/>
      <c r="Y166" s="40"/>
      <c r="Z166" s="41"/>
      <c r="AA166" s="40"/>
      <c r="AB166" s="40"/>
      <c r="AC166" s="41"/>
      <c r="AD166" s="40"/>
      <c r="AE166" s="41"/>
      <c r="AF166" s="40"/>
      <c r="AG166" s="40"/>
      <c r="AH166" s="40"/>
      <c r="AI166" s="40"/>
      <c r="AJ166" s="41"/>
      <c r="AK166" s="41"/>
      <c r="AL166" s="42"/>
      <c r="AM166" s="41"/>
      <c r="AN166" s="41"/>
      <c r="AO166" s="41"/>
      <c r="AP166" s="42"/>
      <c r="AQ166" s="41"/>
      <c r="AR166" s="41"/>
      <c r="AS166" s="41"/>
      <c r="AT166" s="42"/>
      <c r="AU166" s="41"/>
      <c r="AV166" s="41"/>
      <c r="AW166" s="41"/>
      <c r="AX166" s="41"/>
      <c r="AY166" s="43"/>
    </row>
    <row r="167" spans="2:51" ht="21.75" customHeight="1">
      <c r="B167" s="35"/>
      <c r="C167" s="40"/>
      <c r="D167" s="41"/>
      <c r="E167" s="40"/>
      <c r="F167" s="41"/>
      <c r="G167" s="40"/>
      <c r="H167" s="40"/>
      <c r="I167" s="41"/>
      <c r="J167" s="40"/>
      <c r="K167" s="41"/>
      <c r="L167" s="40"/>
      <c r="M167" s="40"/>
      <c r="N167" s="41"/>
      <c r="O167" s="40"/>
      <c r="P167" s="41"/>
      <c r="Q167" s="40"/>
      <c r="R167" s="40"/>
      <c r="S167" s="41"/>
      <c r="T167" s="40"/>
      <c r="U167" s="41"/>
      <c r="V167" s="40"/>
      <c r="W167" s="40"/>
      <c r="X167" s="41"/>
      <c r="Y167" s="40"/>
      <c r="Z167" s="41"/>
      <c r="AA167" s="40"/>
      <c r="AB167" s="40"/>
      <c r="AC167" s="41"/>
      <c r="AD167" s="40"/>
      <c r="AE167" s="41"/>
      <c r="AF167" s="40"/>
      <c r="AG167" s="40"/>
      <c r="AH167" s="40"/>
      <c r="AI167" s="40"/>
      <c r="AJ167" s="41"/>
      <c r="AK167" s="41"/>
      <c r="AL167" s="42"/>
      <c r="AM167" s="41"/>
      <c r="AN167" s="41"/>
      <c r="AO167" s="41"/>
      <c r="AP167" s="42"/>
      <c r="AQ167" s="41"/>
      <c r="AR167" s="41"/>
      <c r="AS167" s="41"/>
      <c r="AT167" s="42"/>
      <c r="AU167" s="41"/>
      <c r="AV167" s="41"/>
      <c r="AW167" s="41"/>
      <c r="AX167" s="41"/>
      <c r="AY167" s="43"/>
    </row>
    <row r="168" spans="2:51" ht="21.75" customHeight="1">
      <c r="B168" s="35"/>
      <c r="C168" s="40"/>
      <c r="D168" s="41"/>
      <c r="E168" s="40"/>
      <c r="F168" s="41"/>
      <c r="G168" s="40"/>
      <c r="H168" s="40"/>
      <c r="I168" s="41"/>
      <c r="J168" s="40"/>
      <c r="K168" s="41"/>
      <c r="L168" s="40"/>
      <c r="M168" s="40"/>
      <c r="N168" s="41"/>
      <c r="O168" s="40"/>
      <c r="P168" s="41"/>
      <c r="Q168" s="40"/>
      <c r="R168" s="40"/>
      <c r="S168" s="41"/>
      <c r="T168" s="40"/>
      <c r="U168" s="41"/>
      <c r="V168" s="40"/>
      <c r="W168" s="40"/>
      <c r="X168" s="41"/>
      <c r="Y168" s="40"/>
      <c r="Z168" s="41"/>
      <c r="AA168" s="40"/>
      <c r="AB168" s="40"/>
      <c r="AC168" s="41"/>
      <c r="AD168" s="40"/>
      <c r="AE168" s="41"/>
      <c r="AF168" s="40"/>
      <c r="AG168" s="40"/>
      <c r="AH168" s="40"/>
      <c r="AI168" s="40"/>
      <c r="AJ168" s="41"/>
      <c r="AK168" s="41"/>
      <c r="AL168" s="42"/>
      <c r="AM168" s="41"/>
      <c r="AN168" s="41"/>
      <c r="AO168" s="41"/>
      <c r="AP168" s="42"/>
      <c r="AQ168" s="41"/>
      <c r="AR168" s="41"/>
      <c r="AS168" s="41"/>
      <c r="AT168" s="42"/>
      <c r="AU168" s="41"/>
      <c r="AV168" s="41"/>
      <c r="AW168" s="41"/>
      <c r="AX168" s="41"/>
      <c r="AY168" s="43"/>
    </row>
  </sheetData>
  <sheetProtection sheet="1" objects="1" scenarios="1"/>
  <mergeCells count="238">
    <mergeCell ref="B1:AF1"/>
    <mergeCell ref="AI1:AY1"/>
    <mergeCell ref="B2:AF2"/>
    <mergeCell ref="AI2:AY2"/>
    <mergeCell ref="B3:B4"/>
    <mergeCell ref="C3:G4"/>
    <mergeCell ref="H3:L4"/>
    <mergeCell ref="M3:Q4"/>
    <mergeCell ref="R3:V4"/>
    <mergeCell ref="W3:AA4"/>
    <mergeCell ref="AR3:AT3"/>
    <mergeCell ref="AU3:AU4"/>
    <mergeCell ref="AV3:AV4"/>
    <mergeCell ref="AW3:AW4"/>
    <mergeCell ref="AX3:AX4"/>
    <mergeCell ref="AY3:AY4"/>
    <mergeCell ref="AB3:AF4"/>
    <mergeCell ref="AI3:AI4"/>
    <mergeCell ref="AJ3:AL3"/>
    <mergeCell ref="AM3:AM4"/>
    <mergeCell ref="AN3:AP3"/>
    <mergeCell ref="AQ3:AQ4"/>
    <mergeCell ref="B5:B8"/>
    <mergeCell ref="C5:G5"/>
    <mergeCell ref="H5:L5"/>
    <mergeCell ref="M5:Q5"/>
    <mergeCell ref="R5:V5"/>
    <mergeCell ref="W5:AA5"/>
    <mergeCell ref="C6:C8"/>
    <mergeCell ref="G6:G8"/>
    <mergeCell ref="H6:H8"/>
    <mergeCell ref="L6:L8"/>
    <mergeCell ref="M6:M8"/>
    <mergeCell ref="Q6:Q8"/>
    <mergeCell ref="R6:R8"/>
    <mergeCell ref="V6:V8"/>
    <mergeCell ref="W6:W8"/>
    <mergeCell ref="AA6:AA8"/>
    <mergeCell ref="AW5:AW8"/>
    <mergeCell ref="AX5:AX8"/>
    <mergeCell ref="AY5:AY8"/>
    <mergeCell ref="AN5:AN8"/>
    <mergeCell ref="AO5:AO8"/>
    <mergeCell ref="AP5:AP8"/>
    <mergeCell ref="AQ5:AQ8"/>
    <mergeCell ref="AR5:AR8"/>
    <mergeCell ref="AS5:AS8"/>
    <mergeCell ref="AT5:AT8"/>
    <mergeCell ref="AU5:AU8"/>
    <mergeCell ref="AV5:AV8"/>
    <mergeCell ref="AB5:AF5"/>
    <mergeCell ref="AI5:AI8"/>
    <mergeCell ref="AJ5:AJ8"/>
    <mergeCell ref="AK5:AK8"/>
    <mergeCell ref="AL5:AL8"/>
    <mergeCell ref="AM5:AM8"/>
    <mergeCell ref="AB6:AB8"/>
    <mergeCell ref="AF6:AF8"/>
    <mergeCell ref="B9:B12"/>
    <mergeCell ref="C9:G9"/>
    <mergeCell ref="H9:L9"/>
    <mergeCell ref="M9:Q9"/>
    <mergeCell ref="R9:V9"/>
    <mergeCell ref="W9:AA9"/>
    <mergeCell ref="C10:C12"/>
    <mergeCell ref="G10:G12"/>
    <mergeCell ref="H10:H12"/>
    <mergeCell ref="L10:L12"/>
    <mergeCell ref="M10:M12"/>
    <mergeCell ref="Q10:Q12"/>
    <mergeCell ref="R10:R12"/>
    <mergeCell ref="V10:V12"/>
    <mergeCell ref="W10:W12"/>
    <mergeCell ref="AA10:AA12"/>
    <mergeCell ref="AW9:AW12"/>
    <mergeCell ref="AX9:AX12"/>
    <mergeCell ref="AY9:AY12"/>
    <mergeCell ref="AN9:AN12"/>
    <mergeCell ref="AO9:AO12"/>
    <mergeCell ref="AP9:AP12"/>
    <mergeCell ref="AQ9:AQ12"/>
    <mergeCell ref="AR9:AR12"/>
    <mergeCell ref="AS9:AS12"/>
    <mergeCell ref="AT9:AT12"/>
    <mergeCell ref="AU9:AU12"/>
    <mergeCell ref="AV9:AV12"/>
    <mergeCell ref="AB9:AF9"/>
    <mergeCell ref="AI9:AI12"/>
    <mergeCell ref="AJ9:AJ12"/>
    <mergeCell ref="AK9:AK12"/>
    <mergeCell ref="AL9:AL12"/>
    <mergeCell ref="AM9:AM12"/>
    <mergeCell ref="AB10:AB12"/>
    <mergeCell ref="AF10:AF12"/>
    <mergeCell ref="B13:B16"/>
    <mergeCell ref="C13:G13"/>
    <mergeCell ref="H13:L13"/>
    <mergeCell ref="M13:Q13"/>
    <mergeCell ref="R13:V13"/>
    <mergeCell ref="W13:AA13"/>
    <mergeCell ref="C14:C16"/>
    <mergeCell ref="G14:G16"/>
    <mergeCell ref="H14:H16"/>
    <mergeCell ref="L14:L16"/>
    <mergeCell ref="M14:M16"/>
    <mergeCell ref="Q14:Q16"/>
    <mergeCell ref="R14:R16"/>
    <mergeCell ref="V14:V16"/>
    <mergeCell ref="W14:W16"/>
    <mergeCell ref="AA14:AA16"/>
    <mergeCell ref="AW13:AW16"/>
    <mergeCell ref="AX13:AX16"/>
    <mergeCell ref="AY13:AY16"/>
    <mergeCell ref="AN13:AN16"/>
    <mergeCell ref="AO13:AO16"/>
    <mergeCell ref="AP13:AP16"/>
    <mergeCell ref="AQ13:AQ16"/>
    <mergeCell ref="AR13:AR16"/>
    <mergeCell ref="AS13:AS16"/>
    <mergeCell ref="AT13:AT16"/>
    <mergeCell ref="AU13:AU16"/>
    <mergeCell ref="AV13:AV16"/>
    <mergeCell ref="AB13:AF13"/>
    <mergeCell ref="AI13:AI16"/>
    <mergeCell ref="AJ13:AJ16"/>
    <mergeCell ref="AK13:AK16"/>
    <mergeCell ref="AL13:AL16"/>
    <mergeCell ref="AM13:AM16"/>
    <mergeCell ref="AB14:AB16"/>
    <mergeCell ref="AF14:AF16"/>
    <mergeCell ref="B17:B20"/>
    <mergeCell ref="C17:G17"/>
    <mergeCell ref="H17:L17"/>
    <mergeCell ref="M17:Q17"/>
    <mergeCell ref="R17:V17"/>
    <mergeCell ref="W17:AA17"/>
    <mergeCell ref="C18:C20"/>
    <mergeCell ref="G18:G20"/>
    <mergeCell ref="H18:H20"/>
    <mergeCell ref="L18:L20"/>
    <mergeCell ref="M18:M20"/>
    <mergeCell ref="Q18:Q20"/>
    <mergeCell ref="R18:R20"/>
    <mergeCell ref="V18:V20"/>
    <mergeCell ref="W18:W20"/>
    <mergeCell ref="AA18:AA20"/>
    <mergeCell ref="AW17:AW20"/>
    <mergeCell ref="AX17:AX20"/>
    <mergeCell ref="AY17:AY20"/>
    <mergeCell ref="AN17:AN20"/>
    <mergeCell ref="AO17:AO20"/>
    <mergeCell ref="AP17:AP20"/>
    <mergeCell ref="AQ17:AQ20"/>
    <mergeCell ref="AR17:AR20"/>
    <mergeCell ref="AS17:AS20"/>
    <mergeCell ref="AT17:AT20"/>
    <mergeCell ref="AU17:AU20"/>
    <mergeCell ref="AV17:AV20"/>
    <mergeCell ref="AB17:AF17"/>
    <mergeCell ref="AI17:AI20"/>
    <mergeCell ref="AJ17:AJ20"/>
    <mergeCell ref="AK17:AK20"/>
    <mergeCell ref="AL17:AL20"/>
    <mergeCell ref="AM17:AM20"/>
    <mergeCell ref="AB18:AB20"/>
    <mergeCell ref="AF18:AF20"/>
    <mergeCell ref="B21:B24"/>
    <mergeCell ref="C21:G21"/>
    <mergeCell ref="H21:L21"/>
    <mergeCell ref="M21:Q21"/>
    <mergeCell ref="R21:V21"/>
    <mergeCell ref="W21:AA21"/>
    <mergeCell ref="C22:C24"/>
    <mergeCell ref="G22:G24"/>
    <mergeCell ref="H22:H24"/>
    <mergeCell ref="L22:L24"/>
    <mergeCell ref="M22:M24"/>
    <mergeCell ref="Q22:Q24"/>
    <mergeCell ref="R22:R24"/>
    <mergeCell ref="V22:V24"/>
    <mergeCell ref="W22:W24"/>
    <mergeCell ref="AA22:AA24"/>
    <mergeCell ref="AW21:AW24"/>
    <mergeCell ref="AX21:AX24"/>
    <mergeCell ref="AY21:AY24"/>
    <mergeCell ref="AN21:AN24"/>
    <mergeCell ref="AO21:AO24"/>
    <mergeCell ref="AP21:AP24"/>
    <mergeCell ref="AQ21:AQ24"/>
    <mergeCell ref="AR21:AR24"/>
    <mergeCell ref="AS21:AS24"/>
    <mergeCell ref="AT21:AT24"/>
    <mergeCell ref="AU21:AU24"/>
    <mergeCell ref="AV21:AV24"/>
    <mergeCell ref="AB21:AF21"/>
    <mergeCell ref="AI21:AI24"/>
    <mergeCell ref="AJ21:AJ24"/>
    <mergeCell ref="AK21:AK24"/>
    <mergeCell ref="AL21:AL24"/>
    <mergeCell ref="AM21:AM24"/>
    <mergeCell ref="AB22:AB24"/>
    <mergeCell ref="AF22:AF24"/>
    <mergeCell ref="B25:B28"/>
    <mergeCell ref="C25:G25"/>
    <mergeCell ref="H25:L25"/>
    <mergeCell ref="M25:Q25"/>
    <mergeCell ref="R25:V25"/>
    <mergeCell ref="W25:AA25"/>
    <mergeCell ref="C26:C28"/>
    <mergeCell ref="G26:G28"/>
    <mergeCell ref="H26:H28"/>
    <mergeCell ref="L26:L28"/>
    <mergeCell ref="M26:M28"/>
    <mergeCell ref="Q26:Q28"/>
    <mergeCell ref="R26:R28"/>
    <mergeCell ref="V26:V28"/>
    <mergeCell ref="W26:W28"/>
    <mergeCell ref="AA26:AA28"/>
    <mergeCell ref="AX25:AX28"/>
    <mergeCell ref="AY25:AY28"/>
    <mergeCell ref="AN25:AN28"/>
    <mergeCell ref="AO25:AO28"/>
    <mergeCell ref="AP25:AP28"/>
    <mergeCell ref="AQ25:AQ28"/>
    <mergeCell ref="AR25:AR28"/>
    <mergeCell ref="AS25:AS28"/>
    <mergeCell ref="AT25:AT28"/>
    <mergeCell ref="AU25:AU28"/>
    <mergeCell ref="AV25:AV28"/>
    <mergeCell ref="AB25:AF25"/>
    <mergeCell ref="AI25:AI28"/>
    <mergeCell ref="AJ25:AJ28"/>
    <mergeCell ref="AK25:AK28"/>
    <mergeCell ref="AL25:AL28"/>
    <mergeCell ref="AM25:AM28"/>
    <mergeCell ref="AB26:AB28"/>
    <mergeCell ref="AF26:AF28"/>
    <mergeCell ref="AW25:AW2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AY168"/>
  <sheetViews>
    <sheetView zoomScale="70" zoomScaleNormal="70" zoomScalePageLayoutView="0" workbookViewId="0" topLeftCell="A1">
      <selection activeCell="B3" sqref="B3:B4"/>
    </sheetView>
  </sheetViews>
  <sheetFormatPr defaultColWidth="9.140625" defaultRowHeight="15"/>
  <cols>
    <col min="1" max="1" width="1.57421875" style="8" customWidth="1"/>
    <col min="2" max="2" width="15.57421875" style="8" customWidth="1"/>
    <col min="3" max="33" width="3.8515625" style="8" customWidth="1"/>
    <col min="34" max="34" width="3.7109375" style="8" customWidth="1"/>
    <col min="35" max="35" width="15.57421875" style="8" customWidth="1"/>
    <col min="36" max="37" width="5.57421875" style="8" customWidth="1"/>
    <col min="38" max="39" width="8.57421875" style="8" customWidth="1"/>
    <col min="40" max="41" width="5.57421875" style="8" customWidth="1"/>
    <col min="42" max="43" width="8.57421875" style="8" customWidth="1"/>
    <col min="44" max="45" width="5.57421875" style="8" customWidth="1"/>
    <col min="46" max="46" width="9.57421875" style="8" customWidth="1"/>
    <col min="47" max="49" width="8.57421875" style="8" customWidth="1"/>
    <col min="50" max="50" width="15.7109375" style="8" customWidth="1"/>
    <col min="51" max="51" width="9.57421875" style="8" customWidth="1"/>
    <col min="52" max="16384" width="9.00390625" style="8" customWidth="1"/>
  </cols>
  <sheetData>
    <row r="1" spans="2:51" ht="24.75" customHeight="1">
      <c r="B1" s="228" t="s">
        <v>26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I1" s="229" t="str">
        <f>B1</f>
        <v>トリム３０歳</v>
      </c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</row>
    <row r="2" spans="2:51" ht="24.75" customHeight="1" thickBot="1">
      <c r="B2" s="230" t="s">
        <v>65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9"/>
      <c r="AH2" s="10"/>
      <c r="AI2" s="231" t="str">
        <f>B2</f>
        <v>Ｇコート    Ｅグループ</v>
      </c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</row>
    <row r="3" spans="2:51" ht="24.75" customHeight="1">
      <c r="B3" s="232"/>
      <c r="C3" s="234" t="str">
        <f>'[1]ﾄﾘﾑ30'!$D$118</f>
        <v>フレッシュ</v>
      </c>
      <c r="D3" s="235"/>
      <c r="E3" s="235"/>
      <c r="F3" s="235"/>
      <c r="G3" s="236"/>
      <c r="H3" s="240" t="str">
        <f>'[1]ﾄﾘﾑ30'!$D$119</f>
        <v>ワンピース</v>
      </c>
      <c r="I3" s="235"/>
      <c r="J3" s="235"/>
      <c r="K3" s="235"/>
      <c r="L3" s="236"/>
      <c r="M3" s="240" t="str">
        <f>'[1]ﾄﾘﾑ30'!$D$120</f>
        <v>クレッシェンドライト</v>
      </c>
      <c r="N3" s="235"/>
      <c r="O3" s="235"/>
      <c r="P3" s="235"/>
      <c r="Q3" s="236"/>
      <c r="R3" s="240" t="str">
        <f>'[1]ﾄﾘﾑ30'!$G$120</f>
        <v>けっこうやるじゃん!!</v>
      </c>
      <c r="S3" s="235"/>
      <c r="T3" s="235"/>
      <c r="U3" s="235"/>
      <c r="V3" s="236"/>
      <c r="W3" s="240" t="str">
        <f>'[1]ﾄﾘﾑ30'!$G$119</f>
        <v>空</v>
      </c>
      <c r="X3" s="235"/>
      <c r="Y3" s="235"/>
      <c r="Z3" s="235"/>
      <c r="AA3" s="236"/>
      <c r="AB3" s="240" t="str">
        <f>'[1]ﾄﾘﾑ30'!$G$118</f>
        <v>ソレイユ</v>
      </c>
      <c r="AC3" s="235"/>
      <c r="AD3" s="235"/>
      <c r="AE3" s="235"/>
      <c r="AF3" s="253"/>
      <c r="AG3" s="11"/>
      <c r="AH3" s="11"/>
      <c r="AI3" s="232"/>
      <c r="AJ3" s="255" t="s">
        <v>28</v>
      </c>
      <c r="AK3" s="243"/>
      <c r="AL3" s="244"/>
      <c r="AM3" s="245" t="s">
        <v>29</v>
      </c>
      <c r="AN3" s="242" t="s">
        <v>42</v>
      </c>
      <c r="AO3" s="243"/>
      <c r="AP3" s="244"/>
      <c r="AQ3" s="245" t="s">
        <v>29</v>
      </c>
      <c r="AR3" s="242" t="s">
        <v>31</v>
      </c>
      <c r="AS3" s="243"/>
      <c r="AT3" s="244"/>
      <c r="AU3" s="245" t="s">
        <v>32</v>
      </c>
      <c r="AV3" s="247" t="s">
        <v>43</v>
      </c>
      <c r="AW3" s="247" t="s">
        <v>44</v>
      </c>
      <c r="AX3" s="249" t="s">
        <v>35</v>
      </c>
      <c r="AY3" s="251" t="s">
        <v>36</v>
      </c>
    </row>
    <row r="4" spans="2:51" ht="24.75" customHeight="1" thickBot="1">
      <c r="B4" s="233"/>
      <c r="C4" s="237"/>
      <c r="D4" s="238"/>
      <c r="E4" s="238"/>
      <c r="F4" s="238"/>
      <c r="G4" s="239"/>
      <c r="H4" s="241"/>
      <c r="I4" s="238"/>
      <c r="J4" s="238"/>
      <c r="K4" s="238"/>
      <c r="L4" s="239"/>
      <c r="M4" s="241"/>
      <c r="N4" s="238"/>
      <c r="O4" s="238"/>
      <c r="P4" s="238"/>
      <c r="Q4" s="239"/>
      <c r="R4" s="241"/>
      <c r="S4" s="238"/>
      <c r="T4" s="238"/>
      <c r="U4" s="238"/>
      <c r="V4" s="239"/>
      <c r="W4" s="241"/>
      <c r="X4" s="238"/>
      <c r="Y4" s="238"/>
      <c r="Z4" s="238"/>
      <c r="AA4" s="239"/>
      <c r="AB4" s="241"/>
      <c r="AC4" s="238"/>
      <c r="AD4" s="238"/>
      <c r="AE4" s="238"/>
      <c r="AF4" s="254"/>
      <c r="AG4" s="11"/>
      <c r="AH4" s="11"/>
      <c r="AI4" s="233"/>
      <c r="AJ4" s="12" t="s">
        <v>37</v>
      </c>
      <c r="AK4" s="13" t="s">
        <v>38</v>
      </c>
      <c r="AL4" s="13" t="s">
        <v>39</v>
      </c>
      <c r="AM4" s="246"/>
      <c r="AN4" s="12" t="s">
        <v>37</v>
      </c>
      <c r="AO4" s="13" t="s">
        <v>38</v>
      </c>
      <c r="AP4" s="13" t="s">
        <v>39</v>
      </c>
      <c r="AQ4" s="246"/>
      <c r="AR4" s="12" t="s">
        <v>37</v>
      </c>
      <c r="AS4" s="13" t="s">
        <v>38</v>
      </c>
      <c r="AT4" s="13" t="s">
        <v>39</v>
      </c>
      <c r="AU4" s="246"/>
      <c r="AV4" s="248"/>
      <c r="AW4" s="248"/>
      <c r="AX4" s="250"/>
      <c r="AY4" s="252"/>
    </row>
    <row r="5" spans="2:51" ht="21.75" customHeight="1">
      <c r="B5" s="212" t="str">
        <f>C3</f>
        <v>フレッシュ</v>
      </c>
      <c r="C5" s="218"/>
      <c r="D5" s="219"/>
      <c r="E5" s="219"/>
      <c r="F5" s="219"/>
      <c r="G5" s="220"/>
      <c r="H5" s="209">
        <v>10</v>
      </c>
      <c r="I5" s="210"/>
      <c r="J5" s="210"/>
      <c r="K5" s="210"/>
      <c r="L5" s="221"/>
      <c r="M5" s="209">
        <v>7</v>
      </c>
      <c r="N5" s="210"/>
      <c r="O5" s="210"/>
      <c r="P5" s="210"/>
      <c r="Q5" s="221"/>
      <c r="R5" s="222">
        <v>0</v>
      </c>
      <c r="S5" s="223"/>
      <c r="T5" s="223"/>
      <c r="U5" s="223"/>
      <c r="V5" s="224"/>
      <c r="W5" s="209">
        <v>4</v>
      </c>
      <c r="X5" s="210"/>
      <c r="Y5" s="210"/>
      <c r="Z5" s="210"/>
      <c r="AA5" s="221"/>
      <c r="AB5" s="209">
        <v>1</v>
      </c>
      <c r="AC5" s="210"/>
      <c r="AD5" s="210"/>
      <c r="AE5" s="210"/>
      <c r="AF5" s="211"/>
      <c r="AG5" s="14"/>
      <c r="AH5" s="14"/>
      <c r="AI5" s="212" t="str">
        <f>B5</f>
        <v>フレッシュ</v>
      </c>
      <c r="AJ5" s="213">
        <f>IF(C6&gt;G6,1,0)+IF(H6&gt;L6,1,0)+IF(M6&gt;Q6,1,0)+IF(R6&gt;V6,1,0)+IF(W6&gt;AA6,1,0)+IF(AB6&gt;AF6,1,0)</f>
        <v>2</v>
      </c>
      <c r="AK5" s="214">
        <f>IF(G6&gt;C6,1,0)+IF(L6&gt;H6,1,0)+IF(Q6&gt;M6,1,0)+IF(V6&gt;R6,1,0)+IF(AA6&gt;W6,1,0)+IF(AF6&gt;AB6,1,0)</f>
        <v>2</v>
      </c>
      <c r="AL5" s="215">
        <f>SUM(AJ5/(AJ5+AK5))</f>
        <v>0.5</v>
      </c>
      <c r="AM5" s="214">
        <f>RANK(AL5,$AL$5:$AL$28,0)</f>
        <v>3</v>
      </c>
      <c r="AN5" s="214">
        <f>SUM(C6+H6+M6+R6+W6+AB6)</f>
        <v>5</v>
      </c>
      <c r="AO5" s="214">
        <f>SUM(G6+L6+Q6+V6+AA6+AF6)</f>
        <v>5</v>
      </c>
      <c r="AP5" s="215">
        <f>SUM(AN5/(AN5+AO5))</f>
        <v>0.5</v>
      </c>
      <c r="AQ5" s="214">
        <f>RANK(AP5,$AP$5:$AP$28,0)</f>
        <v>3</v>
      </c>
      <c r="AR5" s="214">
        <f>SUM(D6+D7+D8+I6+I7+I8+N6+N7+N8+S6+S7+S8+X6+X7+X8+AC6+AC7+AC8)</f>
        <v>131</v>
      </c>
      <c r="AS5" s="214">
        <f>SUM(F6+F7+F8+K6+K7+K8+P6+P7+P8+U6+U7+U8+Z6+Z7+Z8+AE6+AE7+AE8)</f>
        <v>129</v>
      </c>
      <c r="AT5" s="215">
        <f>SUM(AR5/(AR5+AS5))</f>
        <v>0.5038461538461538</v>
      </c>
      <c r="AU5" s="214">
        <f>RANK(AT5,$AT$5:$AT$28,0)</f>
        <v>4</v>
      </c>
      <c r="AV5" s="215">
        <f>RANK(AL5,$AL$5:$AL$28,1)+AP5</f>
        <v>3.5</v>
      </c>
      <c r="AW5" s="215">
        <f>RANK(AV5,$AV$5:$AV$28,1)+AT5</f>
        <v>3.503846153846154</v>
      </c>
      <c r="AX5" s="216" t="str">
        <f>$AI$5</f>
        <v>フレッシュ</v>
      </c>
      <c r="AY5" s="217">
        <f>RANK(AW5,$AW$5:$AW$28)</f>
        <v>4</v>
      </c>
    </row>
    <row r="6" spans="2:51" ht="21.75" customHeight="1">
      <c r="B6" s="141"/>
      <c r="C6" s="225">
        <f>IF(D6&gt;F6,1,0)+IF(D7&gt;F7,1,0)+IF(D8&gt;F8,1,0)</f>
        <v>0</v>
      </c>
      <c r="D6" s="15"/>
      <c r="E6" s="16" t="s">
        <v>48</v>
      </c>
      <c r="F6" s="15"/>
      <c r="G6" s="152">
        <f>IF(F6&gt;D6,1,0)+IF(F7&gt;D7,1,0)+IF(F8&gt;D8,1,0)</f>
        <v>0</v>
      </c>
      <c r="H6" s="194">
        <f>IF(I6&gt;K6,1,0)+IF(I7&gt;K7,1,0)+IF(I8&gt;K8,1,0)</f>
        <v>2</v>
      </c>
      <c r="I6" s="17">
        <v>15</v>
      </c>
      <c r="J6" s="18" t="s">
        <v>48</v>
      </c>
      <c r="K6" s="17">
        <v>10</v>
      </c>
      <c r="L6" s="194">
        <f>IF(K6&gt;I6,1,0)+IF(K7&gt;I7,1,0)+IF(K8&gt;I8,1,0)</f>
        <v>1</v>
      </c>
      <c r="M6" s="194">
        <f>IF(N6&gt;P6,1,0)+IF(N7&gt;P7,1,0)+IF(N8&gt;P8,1,0)</f>
        <v>0</v>
      </c>
      <c r="N6" s="17">
        <v>10</v>
      </c>
      <c r="O6" s="18" t="s">
        <v>48</v>
      </c>
      <c r="P6" s="17">
        <v>15</v>
      </c>
      <c r="Q6" s="194">
        <f>IF(P6&gt;N6,1,0)+IF(P7&gt;N7,1,0)+IF(P8&gt;N8,1,0)</f>
        <v>2</v>
      </c>
      <c r="R6" s="171">
        <f>IF(S6&gt;U6,1,0)+IF(S7&gt;U7,1,0)+IF(S8&gt;U8,1,0)</f>
        <v>0</v>
      </c>
      <c r="S6" s="19"/>
      <c r="T6" s="20" t="s">
        <v>48</v>
      </c>
      <c r="U6" s="19"/>
      <c r="V6" s="171">
        <f>IF(U6&gt;S6,1,0)+IF(U7&gt;S7,1,0)+IF(U8&gt;S8,1,0)</f>
        <v>0</v>
      </c>
      <c r="W6" s="194">
        <f>IF(X6&gt;Z6,1,0)+IF(X7&gt;Z7,1,0)+IF(X8&gt;Z8,1,0)</f>
        <v>1</v>
      </c>
      <c r="X6" s="17">
        <v>15</v>
      </c>
      <c r="Y6" s="18" t="s">
        <v>48</v>
      </c>
      <c r="Z6" s="17">
        <v>12</v>
      </c>
      <c r="AA6" s="194">
        <f>IF(Z6&gt;X6,1,0)+IF(Z7&gt;X7,1,0)+IF(Z8&gt;X8,1,0)</f>
        <v>2</v>
      </c>
      <c r="AB6" s="194">
        <f>IF(AC6&gt;AE6,1,0)+IF(AC7&gt;AE7,1,0)+IF(AC8&gt;AE8,1,0)</f>
        <v>2</v>
      </c>
      <c r="AC6" s="17">
        <v>15</v>
      </c>
      <c r="AD6" s="18" t="s">
        <v>48</v>
      </c>
      <c r="AE6" s="17">
        <v>12</v>
      </c>
      <c r="AF6" s="197">
        <f>IF(AE6&gt;AC6,1,0)+IF(AE7&gt;AC7,1,0)+IF(AE8&gt;AC8,1,0)</f>
        <v>0</v>
      </c>
      <c r="AG6" s="21"/>
      <c r="AH6" s="21"/>
      <c r="AI6" s="141"/>
      <c r="AJ6" s="144"/>
      <c r="AK6" s="147"/>
      <c r="AL6" s="150"/>
      <c r="AM6" s="147"/>
      <c r="AN6" s="147"/>
      <c r="AO6" s="147"/>
      <c r="AP6" s="150"/>
      <c r="AQ6" s="147"/>
      <c r="AR6" s="147"/>
      <c r="AS6" s="147"/>
      <c r="AT6" s="150"/>
      <c r="AU6" s="147"/>
      <c r="AV6" s="150"/>
      <c r="AW6" s="150"/>
      <c r="AX6" s="159"/>
      <c r="AY6" s="162"/>
    </row>
    <row r="7" spans="2:51" ht="21.75" customHeight="1">
      <c r="B7" s="141"/>
      <c r="C7" s="226"/>
      <c r="D7" s="15"/>
      <c r="E7" s="16" t="s">
        <v>48</v>
      </c>
      <c r="F7" s="15"/>
      <c r="G7" s="153"/>
      <c r="H7" s="195"/>
      <c r="I7" s="17">
        <v>12</v>
      </c>
      <c r="J7" s="18" t="s">
        <v>48</v>
      </c>
      <c r="K7" s="17">
        <v>15</v>
      </c>
      <c r="L7" s="195"/>
      <c r="M7" s="195"/>
      <c r="N7" s="17">
        <v>15</v>
      </c>
      <c r="O7" s="18" t="s">
        <v>48</v>
      </c>
      <c r="P7" s="17">
        <v>17</v>
      </c>
      <c r="Q7" s="195"/>
      <c r="R7" s="172"/>
      <c r="S7" s="19"/>
      <c r="T7" s="20" t="s">
        <v>48</v>
      </c>
      <c r="U7" s="19"/>
      <c r="V7" s="172"/>
      <c r="W7" s="195"/>
      <c r="X7" s="17">
        <v>9</v>
      </c>
      <c r="Y7" s="18" t="s">
        <v>48</v>
      </c>
      <c r="Z7" s="17">
        <v>15</v>
      </c>
      <c r="AA7" s="195"/>
      <c r="AB7" s="195"/>
      <c r="AC7" s="17">
        <v>15</v>
      </c>
      <c r="AD7" s="18" t="s">
        <v>48</v>
      </c>
      <c r="AE7" s="17">
        <v>10</v>
      </c>
      <c r="AF7" s="198"/>
      <c r="AG7" s="21"/>
      <c r="AH7" s="21"/>
      <c r="AI7" s="141"/>
      <c r="AJ7" s="144"/>
      <c r="AK7" s="147"/>
      <c r="AL7" s="150"/>
      <c r="AM7" s="147"/>
      <c r="AN7" s="147"/>
      <c r="AO7" s="147"/>
      <c r="AP7" s="150"/>
      <c r="AQ7" s="147"/>
      <c r="AR7" s="147"/>
      <c r="AS7" s="147"/>
      <c r="AT7" s="150"/>
      <c r="AU7" s="147"/>
      <c r="AV7" s="150"/>
      <c r="AW7" s="150"/>
      <c r="AX7" s="159"/>
      <c r="AY7" s="162"/>
    </row>
    <row r="8" spans="2:51" ht="21.75" customHeight="1">
      <c r="B8" s="167"/>
      <c r="C8" s="227"/>
      <c r="D8" s="15"/>
      <c r="E8" s="16" t="s">
        <v>48</v>
      </c>
      <c r="F8" s="15"/>
      <c r="G8" s="203"/>
      <c r="H8" s="196"/>
      <c r="I8" s="17">
        <v>15</v>
      </c>
      <c r="J8" s="18" t="s">
        <v>48</v>
      </c>
      <c r="K8" s="17">
        <v>8</v>
      </c>
      <c r="L8" s="196"/>
      <c r="M8" s="196"/>
      <c r="N8" s="17"/>
      <c r="O8" s="18" t="s">
        <v>48</v>
      </c>
      <c r="P8" s="17"/>
      <c r="Q8" s="196"/>
      <c r="R8" s="173"/>
      <c r="S8" s="19"/>
      <c r="T8" s="20" t="s">
        <v>48</v>
      </c>
      <c r="U8" s="19"/>
      <c r="V8" s="173"/>
      <c r="W8" s="196"/>
      <c r="X8" s="17">
        <v>10</v>
      </c>
      <c r="Y8" s="18" t="s">
        <v>48</v>
      </c>
      <c r="Z8" s="17">
        <v>15</v>
      </c>
      <c r="AA8" s="196"/>
      <c r="AB8" s="196"/>
      <c r="AC8" s="17"/>
      <c r="AD8" s="18" t="s">
        <v>48</v>
      </c>
      <c r="AE8" s="17"/>
      <c r="AF8" s="199"/>
      <c r="AG8" s="21"/>
      <c r="AH8" s="21"/>
      <c r="AI8" s="167"/>
      <c r="AJ8" s="168"/>
      <c r="AK8" s="169"/>
      <c r="AL8" s="170"/>
      <c r="AM8" s="169"/>
      <c r="AN8" s="169"/>
      <c r="AO8" s="169"/>
      <c r="AP8" s="170"/>
      <c r="AQ8" s="169"/>
      <c r="AR8" s="169"/>
      <c r="AS8" s="169"/>
      <c r="AT8" s="170"/>
      <c r="AU8" s="169"/>
      <c r="AV8" s="170"/>
      <c r="AW8" s="170"/>
      <c r="AX8" s="189"/>
      <c r="AY8" s="190"/>
    </row>
    <row r="9" spans="2:51" ht="21.75" customHeight="1">
      <c r="B9" s="140" t="str">
        <f>H3</f>
        <v>ワンピース</v>
      </c>
      <c r="C9" s="177">
        <f>H5</f>
        <v>10</v>
      </c>
      <c r="D9" s="178"/>
      <c r="E9" s="178"/>
      <c r="F9" s="178"/>
      <c r="G9" s="179"/>
      <c r="H9" s="137"/>
      <c r="I9" s="138"/>
      <c r="J9" s="138"/>
      <c r="K9" s="138"/>
      <c r="L9" s="200"/>
      <c r="M9" s="164">
        <v>0</v>
      </c>
      <c r="N9" s="165"/>
      <c r="O9" s="165"/>
      <c r="P9" s="165"/>
      <c r="Q9" s="181"/>
      <c r="R9" s="191">
        <v>6</v>
      </c>
      <c r="S9" s="192"/>
      <c r="T9" s="192"/>
      <c r="U9" s="192"/>
      <c r="V9" s="205"/>
      <c r="W9" s="191">
        <v>2</v>
      </c>
      <c r="X9" s="192"/>
      <c r="Y9" s="192"/>
      <c r="Z9" s="192"/>
      <c r="AA9" s="205"/>
      <c r="AB9" s="191">
        <v>8</v>
      </c>
      <c r="AC9" s="192"/>
      <c r="AD9" s="192"/>
      <c r="AE9" s="192"/>
      <c r="AF9" s="193"/>
      <c r="AG9" s="14"/>
      <c r="AH9" s="14"/>
      <c r="AI9" s="140" t="str">
        <f>B9</f>
        <v>ワンピース</v>
      </c>
      <c r="AJ9" s="143">
        <f>IF(C10&gt;G10,1,0)+IF(H10&gt;L10,1,0)+IF(M10&gt;Q10,1,0)+IF(R10&gt;V10,1,0)+IF(W10&gt;AA10,1,0)+IF(AB10&gt;AF10,1,0)</f>
        <v>0</v>
      </c>
      <c r="AK9" s="146">
        <f>IF(G10&gt;C10,1,0)+IF(L10&gt;H10,1,0)+IF(Q10&gt;M10,1,0)+IF(V10&gt;R10,1,0)+IF(AA10&gt;W10,1,0)+IF(AF10&gt;AB10,1,0)</f>
        <v>4</v>
      </c>
      <c r="AL9" s="149">
        <f>SUM(AJ9/(AJ9+AK9))</f>
        <v>0</v>
      </c>
      <c r="AM9" s="146">
        <f>RANK(AL9,$AL$5:$AL$28,0)</f>
        <v>6</v>
      </c>
      <c r="AN9" s="146">
        <f>SUM(C10+H10+M10+R10+W10+AB10)</f>
        <v>1</v>
      </c>
      <c r="AO9" s="146">
        <f>SUM(G10+L10+Q10+V10+AA10+AF10)</f>
        <v>8</v>
      </c>
      <c r="AP9" s="149">
        <f>SUM(AN9/(AN9+AO9))</f>
        <v>0.1111111111111111</v>
      </c>
      <c r="AQ9" s="146">
        <f>RANK(AP9,$AP$5:$AP$28,0)</f>
        <v>6</v>
      </c>
      <c r="AR9" s="146">
        <f>SUM(D10+D11+D12+I10+I11+I12+N10+N11+N12+S10+S11+S12+X10+X11+X12+AC10+AC11+AC12)</f>
        <v>90</v>
      </c>
      <c r="AS9" s="146">
        <f>SUM(F10+F11+F12+K10+K11+K12+P10+P11+P12+U10+U11+U12+Z10+Z11+Z12+AE10+AE11+AE12)</f>
        <v>134</v>
      </c>
      <c r="AT9" s="149">
        <f>SUM(AR9/(AR9+AS9))</f>
        <v>0.4017857142857143</v>
      </c>
      <c r="AU9" s="146">
        <f>RANK(AT9,$AT$5:$AT$28,0)</f>
        <v>6</v>
      </c>
      <c r="AV9" s="149">
        <f>RANK(AL9,$AL$5:$AL$28,1)+AP9</f>
        <v>1.1111111111111112</v>
      </c>
      <c r="AW9" s="149">
        <f>RANK(AV9,$AV$5:$AV$28,1)+AT9</f>
        <v>1.4017857142857144</v>
      </c>
      <c r="AX9" s="158" t="str">
        <f>$AI$9</f>
        <v>ワンピース</v>
      </c>
      <c r="AY9" s="161">
        <f>RANK(AW9,$AW$5:$AW$28)</f>
        <v>6</v>
      </c>
    </row>
    <row r="10" spans="2:51" ht="21.75" customHeight="1">
      <c r="B10" s="141"/>
      <c r="C10" s="182">
        <f>IF(D10&gt;F10,1,0)+IF(D11&gt;F11,1,0)+IF(D12&gt;F12,1,0)</f>
        <v>1</v>
      </c>
      <c r="D10" s="22">
        <f>K6</f>
        <v>10</v>
      </c>
      <c r="E10" s="18" t="s">
        <v>48</v>
      </c>
      <c r="F10" s="22">
        <f>I6</f>
        <v>15</v>
      </c>
      <c r="G10" s="185">
        <f>IF(F10&gt;D10,1,0)+IF(F11&gt;D11,1,0)+IF(F12&gt;D12,1,0)</f>
        <v>2</v>
      </c>
      <c r="H10" s="152">
        <f>IF(I10&gt;K10,1,0)+IF(I11&gt;K11,1,0)+IF(I12&gt;K12,1,0)</f>
        <v>0</v>
      </c>
      <c r="I10" s="15"/>
      <c r="J10" s="16" t="s">
        <v>48</v>
      </c>
      <c r="K10" s="15"/>
      <c r="L10" s="152">
        <f>IF(K10&gt;I10,1,0)+IF(K11&gt;I11,1,0)+IF(K12&gt;I12,1,0)</f>
        <v>0</v>
      </c>
      <c r="M10" s="171">
        <f>IF(N10&gt;P10,1,0)+IF(N11&gt;P11,1,0)+IF(N12&gt;P12,1,0)</f>
        <v>0</v>
      </c>
      <c r="N10" s="19"/>
      <c r="O10" s="20" t="s">
        <v>48</v>
      </c>
      <c r="P10" s="19"/>
      <c r="Q10" s="171">
        <f>IF(P10&gt;N10,1,0)+IF(P11&gt;N11,1,0)+IF(P12&gt;N12,1,0)</f>
        <v>0</v>
      </c>
      <c r="R10" s="194">
        <f>IF(S10&gt;U10,1,0)+IF(S11&gt;U11,1,0)+IF(S12&gt;U12,1,0)</f>
        <v>0</v>
      </c>
      <c r="S10" s="17">
        <v>9</v>
      </c>
      <c r="T10" s="18" t="s">
        <v>48</v>
      </c>
      <c r="U10" s="17">
        <v>15</v>
      </c>
      <c r="V10" s="194">
        <f>IF(U10&gt;S10,1,0)+IF(U11&gt;S11,1,0)+IF(U12&gt;S12,1,0)</f>
        <v>2</v>
      </c>
      <c r="W10" s="194">
        <f>IF(X10&gt;Z10,1,0)+IF(X11&gt;Z11,1,0)+IF(X12&gt;Z12,1,0)</f>
        <v>0</v>
      </c>
      <c r="X10" s="17">
        <v>11</v>
      </c>
      <c r="Y10" s="18" t="s">
        <v>48</v>
      </c>
      <c r="Z10" s="17">
        <v>15</v>
      </c>
      <c r="AA10" s="194">
        <f>IF(Z10&gt;X10,1,0)+IF(Z11&gt;X11,1,0)+IF(Z12&gt;X12,1,0)</f>
        <v>2</v>
      </c>
      <c r="AB10" s="194">
        <f>IF(AC10&gt;AE10,1,0)+IF(AC11&gt;AE11,1,0)+IF(AC12&gt;AE12,1,0)</f>
        <v>0</v>
      </c>
      <c r="AC10" s="17">
        <v>9</v>
      </c>
      <c r="AD10" s="18" t="s">
        <v>48</v>
      </c>
      <c r="AE10" s="17">
        <v>15</v>
      </c>
      <c r="AF10" s="197">
        <f>IF(AE10&gt;AC10,1,0)+IF(AE11&gt;AC11,1,0)+IF(AE12&gt;AC12,1,0)</f>
        <v>2</v>
      </c>
      <c r="AG10" s="21"/>
      <c r="AH10" s="21"/>
      <c r="AI10" s="141"/>
      <c r="AJ10" s="144"/>
      <c r="AK10" s="147"/>
      <c r="AL10" s="150"/>
      <c r="AM10" s="147"/>
      <c r="AN10" s="147"/>
      <c r="AO10" s="147"/>
      <c r="AP10" s="150"/>
      <c r="AQ10" s="147"/>
      <c r="AR10" s="147"/>
      <c r="AS10" s="147"/>
      <c r="AT10" s="150"/>
      <c r="AU10" s="147"/>
      <c r="AV10" s="150"/>
      <c r="AW10" s="150"/>
      <c r="AX10" s="159"/>
      <c r="AY10" s="162"/>
    </row>
    <row r="11" spans="2:51" ht="21.75" customHeight="1">
      <c r="B11" s="141"/>
      <c r="C11" s="183"/>
      <c r="D11" s="22">
        <f>K7</f>
        <v>15</v>
      </c>
      <c r="E11" s="18" t="s">
        <v>48</v>
      </c>
      <c r="F11" s="22">
        <f>I7</f>
        <v>12</v>
      </c>
      <c r="G11" s="186"/>
      <c r="H11" s="153"/>
      <c r="I11" s="15"/>
      <c r="J11" s="16" t="s">
        <v>46</v>
      </c>
      <c r="K11" s="15"/>
      <c r="L11" s="153"/>
      <c r="M11" s="172"/>
      <c r="N11" s="19"/>
      <c r="O11" s="20" t="s">
        <v>46</v>
      </c>
      <c r="P11" s="19"/>
      <c r="Q11" s="172"/>
      <c r="R11" s="195"/>
      <c r="S11" s="17">
        <v>5</v>
      </c>
      <c r="T11" s="18" t="s">
        <v>46</v>
      </c>
      <c r="U11" s="17">
        <v>15</v>
      </c>
      <c r="V11" s="195"/>
      <c r="W11" s="195"/>
      <c r="X11" s="17">
        <v>8</v>
      </c>
      <c r="Y11" s="18" t="s">
        <v>46</v>
      </c>
      <c r="Z11" s="17">
        <v>15</v>
      </c>
      <c r="AA11" s="195"/>
      <c r="AB11" s="195"/>
      <c r="AC11" s="17">
        <v>15</v>
      </c>
      <c r="AD11" s="18" t="s">
        <v>46</v>
      </c>
      <c r="AE11" s="17">
        <v>17</v>
      </c>
      <c r="AF11" s="198"/>
      <c r="AG11" s="21"/>
      <c r="AH11" s="21"/>
      <c r="AI11" s="141"/>
      <c r="AJ11" s="144"/>
      <c r="AK11" s="147"/>
      <c r="AL11" s="150"/>
      <c r="AM11" s="147"/>
      <c r="AN11" s="147"/>
      <c r="AO11" s="147"/>
      <c r="AP11" s="150"/>
      <c r="AQ11" s="147"/>
      <c r="AR11" s="147"/>
      <c r="AS11" s="147"/>
      <c r="AT11" s="150"/>
      <c r="AU11" s="147"/>
      <c r="AV11" s="150"/>
      <c r="AW11" s="150"/>
      <c r="AX11" s="159"/>
      <c r="AY11" s="162"/>
    </row>
    <row r="12" spans="2:51" ht="21.75" customHeight="1">
      <c r="B12" s="167"/>
      <c r="C12" s="201"/>
      <c r="D12" s="22">
        <f>K8</f>
        <v>8</v>
      </c>
      <c r="E12" s="18" t="s">
        <v>48</v>
      </c>
      <c r="F12" s="22">
        <f>I8</f>
        <v>15</v>
      </c>
      <c r="G12" s="202"/>
      <c r="H12" s="203"/>
      <c r="I12" s="15"/>
      <c r="J12" s="16" t="s">
        <v>48</v>
      </c>
      <c r="K12" s="15"/>
      <c r="L12" s="203"/>
      <c r="M12" s="173"/>
      <c r="N12" s="19"/>
      <c r="O12" s="20" t="s">
        <v>48</v>
      </c>
      <c r="P12" s="19"/>
      <c r="Q12" s="173"/>
      <c r="R12" s="196"/>
      <c r="S12" s="17"/>
      <c r="T12" s="18" t="s">
        <v>48</v>
      </c>
      <c r="U12" s="17"/>
      <c r="V12" s="196"/>
      <c r="W12" s="196"/>
      <c r="X12" s="17"/>
      <c r="Y12" s="18" t="s">
        <v>48</v>
      </c>
      <c r="Z12" s="17"/>
      <c r="AA12" s="196"/>
      <c r="AB12" s="196"/>
      <c r="AC12" s="17"/>
      <c r="AD12" s="18" t="s">
        <v>48</v>
      </c>
      <c r="AE12" s="17"/>
      <c r="AF12" s="199"/>
      <c r="AG12" s="21"/>
      <c r="AH12" s="21"/>
      <c r="AI12" s="167"/>
      <c r="AJ12" s="168"/>
      <c r="AK12" s="169"/>
      <c r="AL12" s="170"/>
      <c r="AM12" s="169"/>
      <c r="AN12" s="169"/>
      <c r="AO12" s="169"/>
      <c r="AP12" s="170"/>
      <c r="AQ12" s="169"/>
      <c r="AR12" s="169"/>
      <c r="AS12" s="169"/>
      <c r="AT12" s="170"/>
      <c r="AU12" s="169"/>
      <c r="AV12" s="170"/>
      <c r="AW12" s="170"/>
      <c r="AX12" s="189"/>
      <c r="AY12" s="190"/>
    </row>
    <row r="13" spans="2:51" ht="21.75" customHeight="1">
      <c r="B13" s="140" t="str">
        <f>M3</f>
        <v>クレッシェンドライト</v>
      </c>
      <c r="C13" s="177">
        <f>M5</f>
        <v>7</v>
      </c>
      <c r="D13" s="178"/>
      <c r="E13" s="178"/>
      <c r="F13" s="178"/>
      <c r="G13" s="179"/>
      <c r="H13" s="164">
        <f>M9</f>
        <v>0</v>
      </c>
      <c r="I13" s="165"/>
      <c r="J13" s="165"/>
      <c r="K13" s="165"/>
      <c r="L13" s="181"/>
      <c r="M13" s="137"/>
      <c r="N13" s="138"/>
      <c r="O13" s="138"/>
      <c r="P13" s="138"/>
      <c r="Q13" s="200"/>
      <c r="R13" s="191">
        <v>3</v>
      </c>
      <c r="S13" s="192"/>
      <c r="T13" s="192"/>
      <c r="U13" s="192"/>
      <c r="V13" s="205"/>
      <c r="W13" s="191">
        <v>11</v>
      </c>
      <c r="X13" s="192"/>
      <c r="Y13" s="192"/>
      <c r="Z13" s="192"/>
      <c r="AA13" s="205"/>
      <c r="AB13" s="191">
        <v>5</v>
      </c>
      <c r="AC13" s="192"/>
      <c r="AD13" s="192"/>
      <c r="AE13" s="192"/>
      <c r="AF13" s="193"/>
      <c r="AG13" s="14"/>
      <c r="AH13" s="14"/>
      <c r="AI13" s="140" t="str">
        <f>B13</f>
        <v>クレッシェンドライト</v>
      </c>
      <c r="AJ13" s="143">
        <f>IF(C14&gt;G14,1,0)+IF(H14&gt;L14,1,0)+IF(M14&gt;Q14,1,0)+IF(R14&gt;V14,1,0)+IF(W14&gt;AA14,1,0)+IF(AB14&gt;AF14,1,0)</f>
        <v>2</v>
      </c>
      <c r="AK13" s="146">
        <f>IF(G14&gt;C14,1,0)+IF(L14&gt;H14,1,0)+IF(Q14&gt;M14,1,0)+IF(V14&gt;R14,1,0)+IF(AA14&gt;W14,1,0)+IF(AF14&gt;AB14,1,0)</f>
        <v>2</v>
      </c>
      <c r="AL13" s="149">
        <f>SUM(AJ13/(AJ13+AK13))</f>
        <v>0.5</v>
      </c>
      <c r="AM13" s="146">
        <f>RANK(AL13,$AL$5:$AL$28,0)</f>
        <v>3</v>
      </c>
      <c r="AN13" s="146">
        <f>SUM(C14+H14+M14+R14+W14+AB14)</f>
        <v>4</v>
      </c>
      <c r="AO13" s="146">
        <f>SUM(G14+L14+Q14+V14+AA14+AF14)</f>
        <v>4</v>
      </c>
      <c r="AP13" s="149">
        <f>SUM(AN13/(AN13+AO13))</f>
        <v>0.5</v>
      </c>
      <c r="AQ13" s="146">
        <f>RANK(AP13,$AP$5:$AP$28,0)</f>
        <v>3</v>
      </c>
      <c r="AR13" s="146">
        <f>SUM(D14+D15+D16+I14+I15+I16+N14+N15+N16+S14+S15+S16+X14+X15+X16+AC14+AC15+AC16)</f>
        <v>110</v>
      </c>
      <c r="AS13" s="146">
        <f>SUM(F14+F15+F16+K14+K15+K16+P14+P15+P16+U14+U15+U16+Z14+Z15+Z16+AE14+AE15+AE16)</f>
        <v>107</v>
      </c>
      <c r="AT13" s="149">
        <f>SUM(AR13/(AR13+AS13))</f>
        <v>0.5069124423963134</v>
      </c>
      <c r="AU13" s="146">
        <f>RANK(AT13,$AT$5:$AT$28,0)</f>
        <v>3</v>
      </c>
      <c r="AV13" s="149">
        <f>RANK(AL13,$AL$5:$AL$28,1)+AP13</f>
        <v>3.5</v>
      </c>
      <c r="AW13" s="149">
        <f>RANK(AV13,$AV$5:$AV$28,1)+AT13</f>
        <v>3.506912442396313</v>
      </c>
      <c r="AX13" s="158" t="str">
        <f>$AI$13</f>
        <v>クレッシェンドライト</v>
      </c>
      <c r="AY13" s="161">
        <f>RANK(AW13,$AW$5:$AW$28)</f>
        <v>3</v>
      </c>
    </row>
    <row r="14" spans="2:51" ht="21.75" customHeight="1">
      <c r="B14" s="141"/>
      <c r="C14" s="182">
        <f>IF(D14&gt;F14,1,0)+IF(D15&gt;F15,1,0)+IF(D16&gt;F16,1,0)</f>
        <v>2</v>
      </c>
      <c r="D14" s="22">
        <f>P6</f>
        <v>15</v>
      </c>
      <c r="E14" s="18" t="s">
        <v>46</v>
      </c>
      <c r="F14" s="22">
        <f>N6</f>
        <v>10</v>
      </c>
      <c r="G14" s="185">
        <f>IF(F14&gt;D14,1,0)+IF(F15&gt;D15,1,0)+IF(F16&gt;D16,1,0)</f>
        <v>0</v>
      </c>
      <c r="H14" s="171">
        <f>IF(I14&gt;K14,1,0)+IF(I15&gt;K15,1,0)+IF(I16&gt;K16,1,0)</f>
        <v>0</v>
      </c>
      <c r="I14" s="19">
        <f>P10</f>
        <v>0</v>
      </c>
      <c r="J14" s="20" t="s">
        <v>48</v>
      </c>
      <c r="K14" s="19">
        <f>N10</f>
        <v>0</v>
      </c>
      <c r="L14" s="171">
        <f>IF(K14&gt;I14,1,0)+IF(K15&gt;I15,1,0)+IF(K16&gt;I16,1,0)</f>
        <v>0</v>
      </c>
      <c r="M14" s="152">
        <f>IF(N14&gt;P14,1,0)+IF(N15&gt;P15,1,0)+IF(N16&gt;P16,1,0)</f>
        <v>0</v>
      </c>
      <c r="N14" s="15"/>
      <c r="O14" s="16" t="s">
        <v>48</v>
      </c>
      <c r="P14" s="15"/>
      <c r="Q14" s="152">
        <f>IF(P14&gt;N14,1,0)+IF(P15&gt;N15,1,0)+IF(P16&gt;N16,1,0)</f>
        <v>0</v>
      </c>
      <c r="R14" s="194">
        <f>IF(S14&gt;U14,1,0)+IF(S15&gt;U15,1,0)+IF(S16&gt;U16,1,0)</f>
        <v>0</v>
      </c>
      <c r="S14" s="17">
        <v>12</v>
      </c>
      <c r="T14" s="18" t="s">
        <v>48</v>
      </c>
      <c r="U14" s="17">
        <v>15</v>
      </c>
      <c r="V14" s="194">
        <f>IF(U14&gt;S14,1,0)+IF(U15&gt;S15,1,0)+IF(U16&gt;S16,1,0)</f>
        <v>2</v>
      </c>
      <c r="W14" s="194">
        <f>IF(X14&gt;Z14,1,0)+IF(X15&gt;Z15,1,0)+IF(X16&gt;Z16,1,0)</f>
        <v>0</v>
      </c>
      <c r="X14" s="17">
        <v>15</v>
      </c>
      <c r="Y14" s="18" t="s">
        <v>48</v>
      </c>
      <c r="Z14" s="17">
        <v>17</v>
      </c>
      <c r="AA14" s="194">
        <f>IF(Z14&gt;X14,1,0)+IF(Z15&gt;X15,1,0)+IF(Z16&gt;X16,1,0)</f>
        <v>2</v>
      </c>
      <c r="AB14" s="194">
        <f>IF(AC14&gt;AE14,1,0)+IF(AC15&gt;AE15,1,0)+IF(AC16&gt;AE16,1,0)</f>
        <v>2</v>
      </c>
      <c r="AC14" s="17">
        <v>15</v>
      </c>
      <c r="AD14" s="18" t="s">
        <v>48</v>
      </c>
      <c r="AE14" s="17">
        <v>12</v>
      </c>
      <c r="AF14" s="197">
        <f>IF(AE14&gt;AC14,1,0)+IF(AE15&gt;AC15,1,0)+IF(AE16&gt;AC16,1,0)</f>
        <v>0</v>
      </c>
      <c r="AG14" s="21"/>
      <c r="AH14" s="21"/>
      <c r="AI14" s="141"/>
      <c r="AJ14" s="144"/>
      <c r="AK14" s="147"/>
      <c r="AL14" s="150"/>
      <c r="AM14" s="147"/>
      <c r="AN14" s="147"/>
      <c r="AO14" s="147"/>
      <c r="AP14" s="150"/>
      <c r="AQ14" s="147"/>
      <c r="AR14" s="147"/>
      <c r="AS14" s="147"/>
      <c r="AT14" s="150"/>
      <c r="AU14" s="147"/>
      <c r="AV14" s="150"/>
      <c r="AW14" s="150"/>
      <c r="AX14" s="159"/>
      <c r="AY14" s="162"/>
    </row>
    <row r="15" spans="2:51" ht="21.75" customHeight="1">
      <c r="B15" s="141"/>
      <c r="C15" s="183"/>
      <c r="D15" s="22">
        <f>P7</f>
        <v>17</v>
      </c>
      <c r="E15" s="18" t="s">
        <v>46</v>
      </c>
      <c r="F15" s="22">
        <f>N7</f>
        <v>15</v>
      </c>
      <c r="G15" s="186"/>
      <c r="H15" s="172"/>
      <c r="I15" s="19">
        <f>P11</f>
        <v>0</v>
      </c>
      <c r="J15" s="20" t="s">
        <v>48</v>
      </c>
      <c r="K15" s="19">
        <f>N11</f>
        <v>0</v>
      </c>
      <c r="L15" s="172"/>
      <c r="M15" s="153"/>
      <c r="N15" s="15"/>
      <c r="O15" s="16" t="s">
        <v>48</v>
      </c>
      <c r="P15" s="15"/>
      <c r="Q15" s="153"/>
      <c r="R15" s="195"/>
      <c r="S15" s="17">
        <v>9</v>
      </c>
      <c r="T15" s="18" t="s">
        <v>48</v>
      </c>
      <c r="U15" s="17">
        <v>15</v>
      </c>
      <c r="V15" s="195"/>
      <c r="W15" s="195"/>
      <c r="X15" s="17">
        <v>12</v>
      </c>
      <c r="Y15" s="18" t="s">
        <v>48</v>
      </c>
      <c r="Z15" s="17">
        <v>15</v>
      </c>
      <c r="AA15" s="195"/>
      <c r="AB15" s="195"/>
      <c r="AC15" s="17">
        <v>15</v>
      </c>
      <c r="AD15" s="18" t="s">
        <v>48</v>
      </c>
      <c r="AE15" s="17">
        <v>8</v>
      </c>
      <c r="AF15" s="198"/>
      <c r="AG15" s="21"/>
      <c r="AH15" s="21"/>
      <c r="AI15" s="141"/>
      <c r="AJ15" s="144"/>
      <c r="AK15" s="147"/>
      <c r="AL15" s="150"/>
      <c r="AM15" s="147"/>
      <c r="AN15" s="147"/>
      <c r="AO15" s="147"/>
      <c r="AP15" s="150"/>
      <c r="AQ15" s="147"/>
      <c r="AR15" s="147"/>
      <c r="AS15" s="147"/>
      <c r="AT15" s="150"/>
      <c r="AU15" s="147"/>
      <c r="AV15" s="150"/>
      <c r="AW15" s="150"/>
      <c r="AX15" s="159"/>
      <c r="AY15" s="162"/>
    </row>
    <row r="16" spans="2:51" ht="21.75" customHeight="1">
      <c r="B16" s="167"/>
      <c r="C16" s="201"/>
      <c r="D16" s="22">
        <f>P8</f>
        <v>0</v>
      </c>
      <c r="E16" s="18" t="s">
        <v>46</v>
      </c>
      <c r="F16" s="22">
        <f>N8</f>
        <v>0</v>
      </c>
      <c r="G16" s="202"/>
      <c r="H16" s="173"/>
      <c r="I16" s="19">
        <f>P12</f>
        <v>0</v>
      </c>
      <c r="J16" s="20" t="s">
        <v>48</v>
      </c>
      <c r="K16" s="19">
        <f>N12</f>
        <v>0</v>
      </c>
      <c r="L16" s="173"/>
      <c r="M16" s="203"/>
      <c r="N16" s="15"/>
      <c r="O16" s="16" t="s">
        <v>48</v>
      </c>
      <c r="P16" s="15"/>
      <c r="Q16" s="203"/>
      <c r="R16" s="196"/>
      <c r="S16" s="17"/>
      <c r="T16" s="18" t="s">
        <v>48</v>
      </c>
      <c r="U16" s="17"/>
      <c r="V16" s="196"/>
      <c r="W16" s="196"/>
      <c r="X16" s="17"/>
      <c r="Y16" s="18" t="s">
        <v>48</v>
      </c>
      <c r="Z16" s="17"/>
      <c r="AA16" s="196"/>
      <c r="AB16" s="196"/>
      <c r="AC16" s="17"/>
      <c r="AD16" s="18" t="s">
        <v>48</v>
      </c>
      <c r="AE16" s="17"/>
      <c r="AF16" s="199"/>
      <c r="AG16" s="21"/>
      <c r="AH16" s="21"/>
      <c r="AI16" s="167"/>
      <c r="AJ16" s="168"/>
      <c r="AK16" s="169"/>
      <c r="AL16" s="170"/>
      <c r="AM16" s="169"/>
      <c r="AN16" s="169"/>
      <c r="AO16" s="169"/>
      <c r="AP16" s="170"/>
      <c r="AQ16" s="169"/>
      <c r="AR16" s="169"/>
      <c r="AS16" s="169"/>
      <c r="AT16" s="170"/>
      <c r="AU16" s="169"/>
      <c r="AV16" s="170"/>
      <c r="AW16" s="170"/>
      <c r="AX16" s="189"/>
      <c r="AY16" s="190"/>
    </row>
    <row r="17" spans="2:51" ht="21.75" customHeight="1">
      <c r="B17" s="140" t="str">
        <f>R3</f>
        <v>けっこうやるじゃん!!</v>
      </c>
      <c r="C17" s="204">
        <f>R5</f>
        <v>0</v>
      </c>
      <c r="D17" s="165"/>
      <c r="E17" s="165"/>
      <c r="F17" s="165"/>
      <c r="G17" s="181"/>
      <c r="H17" s="180">
        <f>R9</f>
        <v>6</v>
      </c>
      <c r="I17" s="178"/>
      <c r="J17" s="178"/>
      <c r="K17" s="178"/>
      <c r="L17" s="179"/>
      <c r="M17" s="180">
        <f>R13</f>
        <v>3</v>
      </c>
      <c r="N17" s="178"/>
      <c r="O17" s="178"/>
      <c r="P17" s="178"/>
      <c r="Q17" s="179"/>
      <c r="R17" s="137"/>
      <c r="S17" s="138"/>
      <c r="T17" s="138"/>
      <c r="U17" s="138"/>
      <c r="V17" s="200"/>
      <c r="W17" s="191">
        <v>9</v>
      </c>
      <c r="X17" s="192"/>
      <c r="Y17" s="192"/>
      <c r="Z17" s="192"/>
      <c r="AA17" s="205"/>
      <c r="AB17" s="191">
        <v>12</v>
      </c>
      <c r="AC17" s="192"/>
      <c r="AD17" s="192"/>
      <c r="AE17" s="192"/>
      <c r="AF17" s="193"/>
      <c r="AG17" s="14"/>
      <c r="AH17" s="14"/>
      <c r="AI17" s="140" t="str">
        <f>B17</f>
        <v>けっこうやるじゃん!!</v>
      </c>
      <c r="AJ17" s="143">
        <f>IF(C18&gt;G18,1,0)+IF(H18&gt;L18,1,0)+IF(M18&gt;Q18,1,0)+IF(R18&gt;V18,1,0)+IF(W18&gt;AA18,1,0)+IF(AB18&gt;AF18,1,0)</f>
        <v>4</v>
      </c>
      <c r="AK17" s="146">
        <f>IF(G18&gt;C18,1,0)+IF(L18&gt;H18,1,0)+IF(Q18&gt;M18,1,0)+IF(V18&gt;R18,1,0)+IF(AA18&gt;W18,1,0)+IF(AF18&gt;AB18,1,0)</f>
        <v>0</v>
      </c>
      <c r="AL17" s="149">
        <f>SUM(AJ17/(AJ17+AK17))</f>
        <v>1</v>
      </c>
      <c r="AM17" s="146">
        <f>RANK(AL17,$AL$5:$AL$28,0)</f>
        <v>1</v>
      </c>
      <c r="AN17" s="146">
        <f>SUM(C18+H18+M18+R18+W18+AB18)</f>
        <v>8</v>
      </c>
      <c r="AO17" s="146">
        <f>SUM(G18+L18+Q18+V18+AA18+AF18)</f>
        <v>1</v>
      </c>
      <c r="AP17" s="149">
        <f>SUM(AN17/(AN17+AO17))</f>
        <v>0.8888888888888888</v>
      </c>
      <c r="AQ17" s="146">
        <f>RANK(AP17,$AP$5:$AP$28,0)</f>
        <v>1</v>
      </c>
      <c r="AR17" s="146">
        <f>SUM(D18+D19+D20+I18+I19+I20+N18+N19+N20+S18+S19+S20+X18+X19+X20+AC18+AC19+AC20)</f>
        <v>132</v>
      </c>
      <c r="AS17" s="146">
        <f>SUM(F18+F19+F20+K18+K19+K20+P18+P19+P20+U18+U19+U20+Z18+Z19+Z20+AE18+AE19+AE20)</f>
        <v>104</v>
      </c>
      <c r="AT17" s="149">
        <f>SUM(AR17/(AR17+AS17))</f>
        <v>0.559322033898305</v>
      </c>
      <c r="AU17" s="146">
        <f>RANK(AT17,$AT$5:$AT$28,0)</f>
        <v>1</v>
      </c>
      <c r="AV17" s="149">
        <f>RANK(AL17,$AL$5:$AL$28,1)+AP17</f>
        <v>6.888888888888889</v>
      </c>
      <c r="AW17" s="149">
        <f>RANK(AV17,$AV$5:$AV$28,1)+AT17</f>
        <v>6.559322033898305</v>
      </c>
      <c r="AX17" s="158" t="str">
        <f>$AI$17</f>
        <v>けっこうやるじゃん!!</v>
      </c>
      <c r="AY17" s="161">
        <f>RANK(AW17,$AW$5:$AW$28)</f>
        <v>1</v>
      </c>
    </row>
    <row r="18" spans="2:51" ht="21.75" customHeight="1">
      <c r="B18" s="141"/>
      <c r="C18" s="206">
        <f>IF(D18&gt;F18,1,0)+IF(D19&gt;F19,1,0)+IF(D20&gt;F20,1,0)</f>
        <v>0</v>
      </c>
      <c r="D18" s="19">
        <f>U6</f>
        <v>0</v>
      </c>
      <c r="E18" s="20" t="s">
        <v>48</v>
      </c>
      <c r="F18" s="19">
        <f>S6</f>
        <v>0</v>
      </c>
      <c r="G18" s="171">
        <f>IF(F18&gt;D18,1,0)+IF(F19&gt;D19,1,0)+IF(F20&gt;D20,1,0)</f>
        <v>0</v>
      </c>
      <c r="H18" s="185">
        <f>IF(I18&gt;K18,1,0)+IF(I19&gt;K19,1,0)+IF(I20&gt;K20,1,0)</f>
        <v>2</v>
      </c>
      <c r="I18" s="22">
        <f>U10</f>
        <v>15</v>
      </c>
      <c r="J18" s="18" t="s">
        <v>48</v>
      </c>
      <c r="K18" s="22">
        <f>S10</f>
        <v>9</v>
      </c>
      <c r="L18" s="185">
        <f>IF(K18&gt;I18,1,0)+IF(K19&gt;I19,1,0)+IF(K20&gt;I20,1,0)</f>
        <v>0</v>
      </c>
      <c r="M18" s="185">
        <f>IF(N18&gt;P18,1,0)+IF(N19&gt;P19,1,0)+IF(N20&gt;P20,1,0)</f>
        <v>2</v>
      </c>
      <c r="N18" s="22">
        <f>U14</f>
        <v>15</v>
      </c>
      <c r="O18" s="18" t="s">
        <v>48</v>
      </c>
      <c r="P18" s="22">
        <f>S14</f>
        <v>12</v>
      </c>
      <c r="Q18" s="185">
        <f>IF(P18&gt;N18,1,0)+IF(P19&gt;N19,1,0)+IF(P20&gt;N20,1,0)</f>
        <v>0</v>
      </c>
      <c r="R18" s="152">
        <f>IF(S18&gt;U18,1,0)+IF(S19&gt;U19,1,0)+IF(S20&gt;U20,1,0)</f>
        <v>0</v>
      </c>
      <c r="S18" s="15"/>
      <c r="T18" s="16" t="s">
        <v>48</v>
      </c>
      <c r="U18" s="15"/>
      <c r="V18" s="152">
        <f>IF(U18&gt;S18,1,0)+IF(U19&gt;S19,1,0)+IF(U20&gt;S20,1,0)</f>
        <v>0</v>
      </c>
      <c r="W18" s="194">
        <f>IF(X18&gt;Z18,1,0)+IF(X19&gt;Z19,1,0)+IF(X20&gt;Z20,1,0)</f>
        <v>2</v>
      </c>
      <c r="X18" s="17">
        <v>8</v>
      </c>
      <c r="Y18" s="18" t="s">
        <v>48</v>
      </c>
      <c r="Z18" s="17">
        <v>15</v>
      </c>
      <c r="AA18" s="194">
        <f>IF(Z18&gt;X18,1,0)+IF(Z19&gt;X19,1,0)+IF(Z20&gt;X20,1,0)</f>
        <v>1</v>
      </c>
      <c r="AB18" s="194">
        <f>IF(AC18&gt;AE18,1,0)+IF(AC19&gt;AE19,1,0)+IF(AC20&gt;AE20,1,0)</f>
        <v>2</v>
      </c>
      <c r="AC18" s="17">
        <v>15</v>
      </c>
      <c r="AD18" s="18" t="s">
        <v>48</v>
      </c>
      <c r="AE18" s="17">
        <v>10</v>
      </c>
      <c r="AF18" s="197">
        <f>IF(AE18&gt;AC18,1,0)+IF(AE19&gt;AC19,1,0)+IF(AE20&gt;AC20,1,0)</f>
        <v>0</v>
      </c>
      <c r="AG18" s="21"/>
      <c r="AH18" s="21"/>
      <c r="AI18" s="141"/>
      <c r="AJ18" s="144"/>
      <c r="AK18" s="147"/>
      <c r="AL18" s="150"/>
      <c r="AM18" s="147"/>
      <c r="AN18" s="147"/>
      <c r="AO18" s="147"/>
      <c r="AP18" s="150"/>
      <c r="AQ18" s="147"/>
      <c r="AR18" s="147"/>
      <c r="AS18" s="147"/>
      <c r="AT18" s="150"/>
      <c r="AU18" s="147"/>
      <c r="AV18" s="150"/>
      <c r="AW18" s="150"/>
      <c r="AX18" s="159"/>
      <c r="AY18" s="162"/>
    </row>
    <row r="19" spans="2:51" ht="21.75" customHeight="1">
      <c r="B19" s="141"/>
      <c r="C19" s="207"/>
      <c r="D19" s="19">
        <f>U7</f>
        <v>0</v>
      </c>
      <c r="E19" s="20" t="s">
        <v>48</v>
      </c>
      <c r="F19" s="19">
        <f>S7</f>
        <v>0</v>
      </c>
      <c r="G19" s="172"/>
      <c r="H19" s="186"/>
      <c r="I19" s="22">
        <f>U11</f>
        <v>15</v>
      </c>
      <c r="J19" s="18" t="s">
        <v>48</v>
      </c>
      <c r="K19" s="22">
        <f>S11</f>
        <v>5</v>
      </c>
      <c r="L19" s="186"/>
      <c r="M19" s="186"/>
      <c r="N19" s="22">
        <f>U15</f>
        <v>15</v>
      </c>
      <c r="O19" s="18" t="s">
        <v>48</v>
      </c>
      <c r="P19" s="22">
        <f>S15</f>
        <v>9</v>
      </c>
      <c r="Q19" s="186"/>
      <c r="R19" s="153"/>
      <c r="S19" s="15"/>
      <c r="T19" s="16" t="s">
        <v>48</v>
      </c>
      <c r="U19" s="15"/>
      <c r="V19" s="153"/>
      <c r="W19" s="195"/>
      <c r="X19" s="17">
        <v>16</v>
      </c>
      <c r="Y19" s="18" t="s">
        <v>48</v>
      </c>
      <c r="Z19" s="17">
        <v>14</v>
      </c>
      <c r="AA19" s="195"/>
      <c r="AB19" s="195"/>
      <c r="AC19" s="17">
        <v>17</v>
      </c>
      <c r="AD19" s="18" t="s">
        <v>48</v>
      </c>
      <c r="AE19" s="17">
        <v>16</v>
      </c>
      <c r="AF19" s="198"/>
      <c r="AG19" s="21"/>
      <c r="AH19" s="21"/>
      <c r="AI19" s="141"/>
      <c r="AJ19" s="144"/>
      <c r="AK19" s="147"/>
      <c r="AL19" s="150"/>
      <c r="AM19" s="147"/>
      <c r="AN19" s="147"/>
      <c r="AO19" s="147"/>
      <c r="AP19" s="150"/>
      <c r="AQ19" s="147"/>
      <c r="AR19" s="147"/>
      <c r="AS19" s="147"/>
      <c r="AT19" s="150"/>
      <c r="AU19" s="147"/>
      <c r="AV19" s="150"/>
      <c r="AW19" s="150"/>
      <c r="AX19" s="159"/>
      <c r="AY19" s="162"/>
    </row>
    <row r="20" spans="2:51" ht="21.75" customHeight="1">
      <c r="B20" s="167"/>
      <c r="C20" s="208"/>
      <c r="D20" s="19">
        <f>U8</f>
        <v>0</v>
      </c>
      <c r="E20" s="20" t="s">
        <v>48</v>
      </c>
      <c r="F20" s="19">
        <f>S8</f>
        <v>0</v>
      </c>
      <c r="G20" s="173"/>
      <c r="H20" s="202"/>
      <c r="I20" s="22">
        <f>U12</f>
        <v>0</v>
      </c>
      <c r="J20" s="18" t="s">
        <v>66</v>
      </c>
      <c r="K20" s="22">
        <f>S12</f>
        <v>0</v>
      </c>
      <c r="L20" s="202"/>
      <c r="M20" s="202"/>
      <c r="N20" s="22">
        <f>U16</f>
        <v>0</v>
      </c>
      <c r="O20" s="18" t="s">
        <v>40</v>
      </c>
      <c r="P20" s="22">
        <f>S16</f>
        <v>0</v>
      </c>
      <c r="Q20" s="202"/>
      <c r="R20" s="203"/>
      <c r="S20" s="15"/>
      <c r="T20" s="16" t="s">
        <v>40</v>
      </c>
      <c r="U20" s="15"/>
      <c r="V20" s="203"/>
      <c r="W20" s="196"/>
      <c r="X20" s="17">
        <v>16</v>
      </c>
      <c r="Y20" s="18" t="s">
        <v>40</v>
      </c>
      <c r="Z20" s="17">
        <v>14</v>
      </c>
      <c r="AA20" s="196"/>
      <c r="AB20" s="196"/>
      <c r="AC20" s="17"/>
      <c r="AD20" s="18" t="s">
        <v>40</v>
      </c>
      <c r="AE20" s="17"/>
      <c r="AF20" s="199"/>
      <c r="AG20" s="21"/>
      <c r="AH20" s="21"/>
      <c r="AI20" s="167"/>
      <c r="AJ20" s="168"/>
      <c r="AK20" s="169"/>
      <c r="AL20" s="170"/>
      <c r="AM20" s="169"/>
      <c r="AN20" s="169"/>
      <c r="AO20" s="169"/>
      <c r="AP20" s="170"/>
      <c r="AQ20" s="169"/>
      <c r="AR20" s="169"/>
      <c r="AS20" s="169"/>
      <c r="AT20" s="170"/>
      <c r="AU20" s="169"/>
      <c r="AV20" s="170"/>
      <c r="AW20" s="170"/>
      <c r="AX20" s="189"/>
      <c r="AY20" s="190"/>
    </row>
    <row r="21" spans="2:51" ht="21.75" customHeight="1">
      <c r="B21" s="140" t="str">
        <f>W3</f>
        <v>空</v>
      </c>
      <c r="C21" s="177">
        <f>W5</f>
        <v>4</v>
      </c>
      <c r="D21" s="178"/>
      <c r="E21" s="178"/>
      <c r="F21" s="178"/>
      <c r="G21" s="179"/>
      <c r="H21" s="180">
        <f>W9</f>
        <v>2</v>
      </c>
      <c r="I21" s="178"/>
      <c r="J21" s="178"/>
      <c r="K21" s="178"/>
      <c r="L21" s="179"/>
      <c r="M21" s="180">
        <f>W13</f>
        <v>11</v>
      </c>
      <c r="N21" s="178"/>
      <c r="O21" s="178"/>
      <c r="P21" s="178"/>
      <c r="Q21" s="179"/>
      <c r="R21" s="180">
        <f>W17</f>
        <v>9</v>
      </c>
      <c r="S21" s="178"/>
      <c r="T21" s="178"/>
      <c r="U21" s="178"/>
      <c r="V21" s="179"/>
      <c r="W21" s="137"/>
      <c r="X21" s="138"/>
      <c r="Y21" s="138"/>
      <c r="Z21" s="138"/>
      <c r="AA21" s="200"/>
      <c r="AB21" s="164">
        <v>0</v>
      </c>
      <c r="AC21" s="165"/>
      <c r="AD21" s="165"/>
      <c r="AE21" s="165"/>
      <c r="AF21" s="166"/>
      <c r="AG21" s="14"/>
      <c r="AH21" s="14"/>
      <c r="AI21" s="140" t="str">
        <f>B21</f>
        <v>空</v>
      </c>
      <c r="AJ21" s="143">
        <f>IF(C22&gt;G22,1,0)+IF(H22&gt;L22,1,0)+IF(M22&gt;Q22,1,0)+IF(R22&gt;V22,1,0)+IF(W22&gt;AA22,1,0)+IF(AB22&gt;AF22,1,0)</f>
        <v>3</v>
      </c>
      <c r="AK21" s="146">
        <f>IF(G22&gt;C22,1,0)+IF(L22&gt;H22,1,0)+IF(Q22&gt;M22,1,0)+IF(V22&gt;R22,1,0)+IF(AA22&gt;W22,1,0)+IF(AF22&gt;AB22,1,0)</f>
        <v>1</v>
      </c>
      <c r="AL21" s="149">
        <f>SUM(AJ21/(AJ21+AK21))</f>
        <v>0.75</v>
      </c>
      <c r="AM21" s="146">
        <f>RANK(AL21,$AL$5:$AL$28,0)</f>
        <v>2</v>
      </c>
      <c r="AN21" s="146">
        <f>SUM(C22+H22+M22+R22+W22+AB22)</f>
        <v>7</v>
      </c>
      <c r="AO21" s="146">
        <f>SUM(G22+L22+Q22+V22+AA22+AF22)</f>
        <v>3</v>
      </c>
      <c r="AP21" s="149">
        <f>SUM(AN21/(AN21+AO21))</f>
        <v>0.7</v>
      </c>
      <c r="AQ21" s="146">
        <f>RANK(AP21,$AP$5:$AP$28,0)</f>
        <v>2</v>
      </c>
      <c r="AR21" s="146">
        <f>SUM(D22+D23+D24+I22+I23+I24+N22+N23+N24+S22+S23+S24+X22+X23+X24+AC22+AC23+AC24)</f>
        <v>147</v>
      </c>
      <c r="AS21" s="146">
        <f>SUM(F22+F23+F24+K22+K23+K24+P22+P23+P24+U22+U23+U24+Z22+Z23+Z24+AE22+AE23+AE24)</f>
        <v>120</v>
      </c>
      <c r="AT21" s="149">
        <f>SUM(AR21/(AR21+AS21))</f>
        <v>0.550561797752809</v>
      </c>
      <c r="AU21" s="146">
        <f>RANK(AT21,$AT$5:$AT$28,0)</f>
        <v>2</v>
      </c>
      <c r="AV21" s="149">
        <f>RANK(AL21,$AL$5:$AL$28,1)+AP21</f>
        <v>5.7</v>
      </c>
      <c r="AW21" s="149">
        <f>RANK(AV21,$AV$5:$AV$28,1)+AT21</f>
        <v>5.550561797752809</v>
      </c>
      <c r="AX21" s="158" t="str">
        <f>$AI$21</f>
        <v>空</v>
      </c>
      <c r="AY21" s="161">
        <f>RANK(AW21,$AW$5:$AW$28)</f>
        <v>2</v>
      </c>
    </row>
    <row r="22" spans="2:51" ht="21.75" customHeight="1">
      <c r="B22" s="141"/>
      <c r="C22" s="182">
        <f>IF(D22&gt;F22,1,0)+IF(D23&gt;F23,1,0)+IF(D24&gt;F24,1,0)</f>
        <v>2</v>
      </c>
      <c r="D22" s="22">
        <f>Z6</f>
        <v>12</v>
      </c>
      <c r="E22" s="18" t="s">
        <v>40</v>
      </c>
      <c r="F22" s="22">
        <f>X6</f>
        <v>15</v>
      </c>
      <c r="G22" s="185">
        <f>IF(F22&gt;D22,1,0)+IF(F23&gt;D23,1,0)+IF(F24&gt;D24,1,0)</f>
        <v>1</v>
      </c>
      <c r="H22" s="185">
        <f>IF(I22&gt;K22,1,0)+IF(I23&gt;K23,1,0)+IF(I24&gt;K24,1,0)</f>
        <v>2</v>
      </c>
      <c r="I22" s="22">
        <f>Z10</f>
        <v>15</v>
      </c>
      <c r="J22" s="18" t="s">
        <v>40</v>
      </c>
      <c r="K22" s="22">
        <f>X10</f>
        <v>11</v>
      </c>
      <c r="L22" s="185">
        <f>IF(K22&gt;I22,1,0)+IF(K23&gt;I23,1,0)+IF(K24&gt;I24,1,0)</f>
        <v>0</v>
      </c>
      <c r="M22" s="185">
        <f>IF(N22&gt;P22,1,0)+IF(N23&gt;P23,1,0)+IF(N24&gt;P24,1,0)</f>
        <v>2</v>
      </c>
      <c r="N22" s="22">
        <f>Z14</f>
        <v>17</v>
      </c>
      <c r="O22" s="18" t="s">
        <v>40</v>
      </c>
      <c r="P22" s="22">
        <f>X14</f>
        <v>15</v>
      </c>
      <c r="Q22" s="185">
        <f>IF(P22&gt;N22,1,0)+IF(P23&gt;N23,1,0)+IF(P24&gt;N24,1,0)</f>
        <v>0</v>
      </c>
      <c r="R22" s="185">
        <f>IF(S22&gt;U22,1,0)+IF(S23&gt;U23,1,0)+IF(S24&gt;U24,1,0)</f>
        <v>1</v>
      </c>
      <c r="S22" s="22">
        <f>Z18</f>
        <v>15</v>
      </c>
      <c r="T22" s="18" t="s">
        <v>40</v>
      </c>
      <c r="U22" s="22">
        <f>X18</f>
        <v>8</v>
      </c>
      <c r="V22" s="185">
        <f>IF(U22&gt;S22,1,0)+IF(U23&gt;S23,1,0)+IF(U24&gt;S24,1,0)</f>
        <v>2</v>
      </c>
      <c r="W22" s="152">
        <f>IF(X22&gt;Z22,1,0)+IF(X23&gt;Z23,1,0)+IF(X24&gt;Z24,1,0)</f>
        <v>0</v>
      </c>
      <c r="X22" s="15"/>
      <c r="Y22" s="16" t="s">
        <v>40</v>
      </c>
      <c r="Z22" s="15"/>
      <c r="AA22" s="152">
        <f>IF(Z22&gt;X22,1,0)+IF(Z23&gt;X23,1,0)+IF(Z24&gt;X24,1,0)</f>
        <v>0</v>
      </c>
      <c r="AB22" s="171">
        <f>IF(AC22&gt;AE22,1,0)+IF(AC23&gt;AE23,1,0)+IF(AC24&gt;AE24,1,0)</f>
        <v>0</v>
      </c>
      <c r="AC22" s="19"/>
      <c r="AD22" s="20" t="s">
        <v>40</v>
      </c>
      <c r="AE22" s="19"/>
      <c r="AF22" s="174">
        <f>IF(AE22&gt;AC22,1,0)+IF(AE23&gt;AC23,1,0)+IF(AE24&gt;AC24,1,0)</f>
        <v>0</v>
      </c>
      <c r="AG22" s="21"/>
      <c r="AH22" s="21"/>
      <c r="AI22" s="141"/>
      <c r="AJ22" s="144"/>
      <c r="AK22" s="147"/>
      <c r="AL22" s="150"/>
      <c r="AM22" s="147"/>
      <c r="AN22" s="147"/>
      <c r="AO22" s="147"/>
      <c r="AP22" s="150"/>
      <c r="AQ22" s="147"/>
      <c r="AR22" s="147"/>
      <c r="AS22" s="147"/>
      <c r="AT22" s="150"/>
      <c r="AU22" s="147"/>
      <c r="AV22" s="150"/>
      <c r="AW22" s="150"/>
      <c r="AX22" s="159"/>
      <c r="AY22" s="162"/>
    </row>
    <row r="23" spans="2:51" ht="21.75" customHeight="1">
      <c r="B23" s="141"/>
      <c r="C23" s="183"/>
      <c r="D23" s="22">
        <f>Z7</f>
        <v>15</v>
      </c>
      <c r="E23" s="18" t="s">
        <v>40</v>
      </c>
      <c r="F23" s="22">
        <f>X7</f>
        <v>9</v>
      </c>
      <c r="G23" s="186"/>
      <c r="H23" s="186"/>
      <c r="I23" s="22">
        <f>Z11</f>
        <v>15</v>
      </c>
      <c r="J23" s="18" t="s">
        <v>40</v>
      </c>
      <c r="K23" s="22">
        <f>X11</f>
        <v>8</v>
      </c>
      <c r="L23" s="186"/>
      <c r="M23" s="186"/>
      <c r="N23" s="22">
        <f>Z15</f>
        <v>15</v>
      </c>
      <c r="O23" s="18" t="s">
        <v>40</v>
      </c>
      <c r="P23" s="22">
        <f>X15</f>
        <v>12</v>
      </c>
      <c r="Q23" s="186"/>
      <c r="R23" s="186"/>
      <c r="S23" s="22">
        <f>Z19</f>
        <v>14</v>
      </c>
      <c r="T23" s="18" t="s">
        <v>40</v>
      </c>
      <c r="U23" s="22">
        <f>X19</f>
        <v>16</v>
      </c>
      <c r="V23" s="186"/>
      <c r="W23" s="153"/>
      <c r="X23" s="15"/>
      <c r="Y23" s="16" t="s">
        <v>40</v>
      </c>
      <c r="Z23" s="15"/>
      <c r="AA23" s="153"/>
      <c r="AB23" s="172"/>
      <c r="AC23" s="19"/>
      <c r="AD23" s="20" t="s">
        <v>40</v>
      </c>
      <c r="AE23" s="19"/>
      <c r="AF23" s="175"/>
      <c r="AG23" s="21"/>
      <c r="AH23" s="21"/>
      <c r="AI23" s="141"/>
      <c r="AJ23" s="144"/>
      <c r="AK23" s="147"/>
      <c r="AL23" s="150"/>
      <c r="AM23" s="147"/>
      <c r="AN23" s="147"/>
      <c r="AO23" s="147"/>
      <c r="AP23" s="150"/>
      <c r="AQ23" s="147"/>
      <c r="AR23" s="147"/>
      <c r="AS23" s="147"/>
      <c r="AT23" s="150"/>
      <c r="AU23" s="147"/>
      <c r="AV23" s="150"/>
      <c r="AW23" s="150"/>
      <c r="AX23" s="159"/>
      <c r="AY23" s="162"/>
    </row>
    <row r="24" spans="2:51" ht="21.75" customHeight="1">
      <c r="B24" s="167"/>
      <c r="C24" s="201"/>
      <c r="D24" s="22">
        <f>Z8</f>
        <v>15</v>
      </c>
      <c r="E24" s="18" t="s">
        <v>40</v>
      </c>
      <c r="F24" s="22">
        <f>X8</f>
        <v>10</v>
      </c>
      <c r="G24" s="202"/>
      <c r="H24" s="202"/>
      <c r="I24" s="22">
        <f>Z12</f>
        <v>0</v>
      </c>
      <c r="J24" s="18" t="s">
        <v>40</v>
      </c>
      <c r="K24" s="22">
        <f>X12</f>
        <v>0</v>
      </c>
      <c r="L24" s="202"/>
      <c r="M24" s="202"/>
      <c r="N24" s="22">
        <f>Z16</f>
        <v>0</v>
      </c>
      <c r="O24" s="18" t="s">
        <v>40</v>
      </c>
      <c r="P24" s="22">
        <f>X16</f>
        <v>0</v>
      </c>
      <c r="Q24" s="202"/>
      <c r="R24" s="202"/>
      <c r="S24" s="22">
        <f>Z20</f>
        <v>14</v>
      </c>
      <c r="T24" s="18" t="s">
        <v>40</v>
      </c>
      <c r="U24" s="22">
        <f>X20</f>
        <v>16</v>
      </c>
      <c r="V24" s="202"/>
      <c r="W24" s="203"/>
      <c r="X24" s="15"/>
      <c r="Y24" s="16" t="s">
        <v>40</v>
      </c>
      <c r="Z24" s="15"/>
      <c r="AA24" s="203"/>
      <c r="AB24" s="173"/>
      <c r="AC24" s="19"/>
      <c r="AD24" s="20" t="s">
        <v>40</v>
      </c>
      <c r="AE24" s="19"/>
      <c r="AF24" s="176"/>
      <c r="AG24" s="21"/>
      <c r="AH24" s="21"/>
      <c r="AI24" s="167"/>
      <c r="AJ24" s="168"/>
      <c r="AK24" s="169"/>
      <c r="AL24" s="170"/>
      <c r="AM24" s="169"/>
      <c r="AN24" s="169"/>
      <c r="AO24" s="169"/>
      <c r="AP24" s="170"/>
      <c r="AQ24" s="169"/>
      <c r="AR24" s="169"/>
      <c r="AS24" s="169"/>
      <c r="AT24" s="170"/>
      <c r="AU24" s="169"/>
      <c r="AV24" s="170"/>
      <c r="AW24" s="170"/>
      <c r="AX24" s="189"/>
      <c r="AY24" s="190"/>
    </row>
    <row r="25" spans="2:51" ht="21.75" customHeight="1">
      <c r="B25" s="140" t="str">
        <f>AB3</f>
        <v>ソレイユ</v>
      </c>
      <c r="C25" s="177">
        <f>AB5</f>
        <v>1</v>
      </c>
      <c r="D25" s="178"/>
      <c r="E25" s="178"/>
      <c r="F25" s="178"/>
      <c r="G25" s="179"/>
      <c r="H25" s="180">
        <f>AB9</f>
        <v>8</v>
      </c>
      <c r="I25" s="178"/>
      <c r="J25" s="178"/>
      <c r="K25" s="178"/>
      <c r="L25" s="179"/>
      <c r="M25" s="180">
        <f>AB13</f>
        <v>5</v>
      </c>
      <c r="N25" s="178"/>
      <c r="O25" s="178"/>
      <c r="P25" s="178"/>
      <c r="Q25" s="179"/>
      <c r="R25" s="180">
        <f>AB17</f>
        <v>12</v>
      </c>
      <c r="S25" s="178"/>
      <c r="T25" s="178"/>
      <c r="U25" s="178"/>
      <c r="V25" s="179"/>
      <c r="W25" s="164">
        <f>AB21</f>
        <v>0</v>
      </c>
      <c r="X25" s="165"/>
      <c r="Y25" s="165"/>
      <c r="Z25" s="165"/>
      <c r="AA25" s="181"/>
      <c r="AB25" s="137"/>
      <c r="AC25" s="138"/>
      <c r="AD25" s="138"/>
      <c r="AE25" s="138"/>
      <c r="AF25" s="139"/>
      <c r="AG25" s="14"/>
      <c r="AH25" s="14"/>
      <c r="AI25" s="140" t="str">
        <f>B25</f>
        <v>ソレイユ</v>
      </c>
      <c r="AJ25" s="143">
        <f>IF(C26&gt;G26,1,0)+IF(H26&gt;L26,1,0)+IF(M26&gt;Q26,1,0)+IF(R26&gt;V26,1,0)+IF(W26&gt;AA26,1,0)+IF(AB26&gt;AF26,1,0)</f>
        <v>1</v>
      </c>
      <c r="AK25" s="146">
        <f>IF(G26&gt;C26,1,0)+IF(L26&gt;H26,1,0)+IF(Q26&gt;M26,1,0)+IF(V26&gt;R26,1,0)+IF(AA26&gt;W26,1,0)+IF(AF26&gt;AB26,1,0)</f>
        <v>3</v>
      </c>
      <c r="AL25" s="149">
        <f>SUM(AJ25/(AJ25+AK25))</f>
        <v>0.25</v>
      </c>
      <c r="AM25" s="146">
        <f>RANK(AL25,$AL$5:$AL$28,0)</f>
        <v>5</v>
      </c>
      <c r="AN25" s="146">
        <f>SUM(C26+H26+M26+R26+W26+AB26)</f>
        <v>2</v>
      </c>
      <c r="AO25" s="146">
        <f>SUM(G26+L26+Q26+V26+AA26+AF26)</f>
        <v>6</v>
      </c>
      <c r="AP25" s="149">
        <f>SUM(AN25/(AN25+AO25))</f>
        <v>0.25</v>
      </c>
      <c r="AQ25" s="146">
        <f>RANK(AP25,$AP$5:$AP$28,0)</f>
        <v>5</v>
      </c>
      <c r="AR25" s="146">
        <f>SUM(D26+D27+D28+I26+I27+I28+N26+N27+N28+S26+S27+S28+X26+X27+X28+AC26+AC27+AC28)</f>
        <v>100</v>
      </c>
      <c r="AS25" s="146">
        <f>SUM(F26+F27+F28+K26+K27+K28+P26+P27+P28+U26+U27+U28+Z26+Z27+Z28+AE26+AE27+AE28)</f>
        <v>116</v>
      </c>
      <c r="AT25" s="149">
        <f>SUM(AR25/(AR25+AS25))</f>
        <v>0.46296296296296297</v>
      </c>
      <c r="AU25" s="146">
        <f>RANK(AT25,$AT$5:$AT$28,0)</f>
        <v>5</v>
      </c>
      <c r="AV25" s="149">
        <f>RANK(AL25,$AL$5:$AL$28,1)+AP25</f>
        <v>2.25</v>
      </c>
      <c r="AW25" s="149">
        <f>RANK(AV25,$AV$5:$AV$28,1)+AT25</f>
        <v>2.462962962962963</v>
      </c>
      <c r="AX25" s="158" t="str">
        <f>$AI$25</f>
        <v>ソレイユ</v>
      </c>
      <c r="AY25" s="161">
        <f>RANK(AW25,$AW$5:$AW$28)</f>
        <v>5</v>
      </c>
    </row>
    <row r="26" spans="2:51" ht="21.75" customHeight="1">
      <c r="B26" s="141"/>
      <c r="C26" s="182">
        <f>IF(D26&gt;F26,1,0)+IF(D27&gt;F27,1,0)+IF(D28&gt;F28,1,0)</f>
        <v>0</v>
      </c>
      <c r="D26" s="22">
        <f>AE6</f>
        <v>12</v>
      </c>
      <c r="E26" s="18" t="s">
        <v>40</v>
      </c>
      <c r="F26" s="22">
        <f>AC6</f>
        <v>15</v>
      </c>
      <c r="G26" s="185">
        <f>IF(F26&gt;D26,1,0)+IF(F27&gt;D27,1,0)+IF(F28&gt;D28,1,0)</f>
        <v>2</v>
      </c>
      <c r="H26" s="185">
        <f>IF(I26&gt;K26,1,0)+IF(I27&gt;K27,1,0)+IF(I28&gt;K28,1,0)</f>
        <v>2</v>
      </c>
      <c r="I26" s="22">
        <f>AE10</f>
        <v>15</v>
      </c>
      <c r="J26" s="18" t="s">
        <v>40</v>
      </c>
      <c r="K26" s="22">
        <f>AC10</f>
        <v>9</v>
      </c>
      <c r="L26" s="185">
        <f>IF(K26&gt;I26,1,0)+IF(K27&gt;I27,1,0)+IF(K28&gt;I28,1,0)</f>
        <v>0</v>
      </c>
      <c r="M26" s="185">
        <f>IF(N26&gt;P26,1,0)+IF(N27&gt;P27,1,0)+IF(N28&gt;P28,1,0)</f>
        <v>0</v>
      </c>
      <c r="N26" s="22">
        <f>AE14</f>
        <v>12</v>
      </c>
      <c r="O26" s="18" t="s">
        <v>40</v>
      </c>
      <c r="P26" s="22">
        <f>AC14</f>
        <v>15</v>
      </c>
      <c r="Q26" s="185">
        <f>IF(P26&gt;N26,1,0)+IF(P27&gt;N27,1,0)+IF(P28&gt;N28,1,0)</f>
        <v>2</v>
      </c>
      <c r="R26" s="185">
        <f>IF(S26&gt;U26,1,0)+IF(S27&gt;U27,1,0)+IF(S28&gt;U28,1,0)</f>
        <v>0</v>
      </c>
      <c r="S26" s="22">
        <f>AE18</f>
        <v>10</v>
      </c>
      <c r="T26" s="18" t="s">
        <v>40</v>
      </c>
      <c r="U26" s="22">
        <f>AC18</f>
        <v>15</v>
      </c>
      <c r="V26" s="185">
        <f>IF(U26&gt;S26,1,0)+IF(U27&gt;S27,1,0)+IF(U28&gt;S28,1,0)</f>
        <v>2</v>
      </c>
      <c r="W26" s="171">
        <f>IF(X26&gt;Z26,1,0)+IF(X27&gt;Z27,1,0)+IF(X28&gt;Z28,1,0)</f>
        <v>0</v>
      </c>
      <c r="X26" s="19">
        <f>AE22</f>
        <v>0</v>
      </c>
      <c r="Y26" s="20" t="s">
        <v>40</v>
      </c>
      <c r="Z26" s="19">
        <f>AC22</f>
        <v>0</v>
      </c>
      <c r="AA26" s="171">
        <f>IF(Z26&gt;X26,1,0)+IF(Z27&gt;X27,1,0)+IF(Z28&gt;X28,1,0)</f>
        <v>0</v>
      </c>
      <c r="AB26" s="152">
        <f>IF(AC26&gt;AE26,1,0)+IF(AC27&gt;AE27,1,0)+IF(AC28&gt;AE28,1,0)</f>
        <v>0</v>
      </c>
      <c r="AC26" s="15"/>
      <c r="AD26" s="16" t="s">
        <v>40</v>
      </c>
      <c r="AE26" s="15"/>
      <c r="AF26" s="155">
        <f>IF(AE26&gt;AC26,1,0)+IF(AE27&gt;AC27,1,0)+IF(AE28&gt;AC28,1,0)</f>
        <v>0</v>
      </c>
      <c r="AG26" s="21"/>
      <c r="AH26" s="21"/>
      <c r="AI26" s="141"/>
      <c r="AJ26" s="144"/>
      <c r="AK26" s="147"/>
      <c r="AL26" s="150"/>
      <c r="AM26" s="147"/>
      <c r="AN26" s="147"/>
      <c r="AO26" s="147"/>
      <c r="AP26" s="150"/>
      <c r="AQ26" s="147"/>
      <c r="AR26" s="147"/>
      <c r="AS26" s="147"/>
      <c r="AT26" s="150"/>
      <c r="AU26" s="147"/>
      <c r="AV26" s="150"/>
      <c r="AW26" s="150"/>
      <c r="AX26" s="159"/>
      <c r="AY26" s="162"/>
    </row>
    <row r="27" spans="2:51" ht="21.75" customHeight="1">
      <c r="B27" s="141"/>
      <c r="C27" s="183"/>
      <c r="D27" s="22">
        <f>AE7</f>
        <v>10</v>
      </c>
      <c r="E27" s="18" t="s">
        <v>40</v>
      </c>
      <c r="F27" s="22">
        <f>AC7</f>
        <v>15</v>
      </c>
      <c r="G27" s="186"/>
      <c r="H27" s="186"/>
      <c r="I27" s="22">
        <f>AE11</f>
        <v>17</v>
      </c>
      <c r="J27" s="18" t="s">
        <v>40</v>
      </c>
      <c r="K27" s="22">
        <f>AC11</f>
        <v>15</v>
      </c>
      <c r="L27" s="186"/>
      <c r="M27" s="186"/>
      <c r="N27" s="22">
        <f>AE15</f>
        <v>8</v>
      </c>
      <c r="O27" s="18" t="s">
        <v>40</v>
      </c>
      <c r="P27" s="22">
        <f>AC15</f>
        <v>15</v>
      </c>
      <c r="Q27" s="186"/>
      <c r="R27" s="186"/>
      <c r="S27" s="22">
        <f>AE19</f>
        <v>16</v>
      </c>
      <c r="T27" s="18" t="s">
        <v>40</v>
      </c>
      <c r="U27" s="22">
        <f>AC19</f>
        <v>17</v>
      </c>
      <c r="V27" s="186"/>
      <c r="W27" s="172"/>
      <c r="X27" s="19">
        <f>AE23</f>
        <v>0</v>
      </c>
      <c r="Y27" s="20" t="s">
        <v>40</v>
      </c>
      <c r="Z27" s="19">
        <f>AC23</f>
        <v>0</v>
      </c>
      <c r="AA27" s="172"/>
      <c r="AB27" s="153"/>
      <c r="AC27" s="15"/>
      <c r="AD27" s="16" t="s">
        <v>40</v>
      </c>
      <c r="AE27" s="15"/>
      <c r="AF27" s="156"/>
      <c r="AG27" s="21"/>
      <c r="AH27" s="21"/>
      <c r="AI27" s="141"/>
      <c r="AJ27" s="144"/>
      <c r="AK27" s="147"/>
      <c r="AL27" s="150"/>
      <c r="AM27" s="147"/>
      <c r="AN27" s="147"/>
      <c r="AO27" s="147"/>
      <c r="AP27" s="150"/>
      <c r="AQ27" s="147"/>
      <c r="AR27" s="147"/>
      <c r="AS27" s="147"/>
      <c r="AT27" s="150"/>
      <c r="AU27" s="147"/>
      <c r="AV27" s="150"/>
      <c r="AW27" s="150"/>
      <c r="AX27" s="159"/>
      <c r="AY27" s="162"/>
    </row>
    <row r="28" spans="2:51" ht="21.75" customHeight="1" thickBot="1">
      <c r="B28" s="142"/>
      <c r="C28" s="184"/>
      <c r="D28" s="23">
        <f>AE8</f>
        <v>0</v>
      </c>
      <c r="E28" s="24" t="s">
        <v>40</v>
      </c>
      <c r="F28" s="23">
        <f>AC8</f>
        <v>0</v>
      </c>
      <c r="G28" s="187"/>
      <c r="H28" s="187"/>
      <c r="I28" s="23">
        <f>AE12</f>
        <v>0</v>
      </c>
      <c r="J28" s="24" t="s">
        <v>40</v>
      </c>
      <c r="K28" s="23">
        <f>AC12</f>
        <v>0</v>
      </c>
      <c r="L28" s="187"/>
      <c r="M28" s="187"/>
      <c r="N28" s="23">
        <f>AE16</f>
        <v>0</v>
      </c>
      <c r="O28" s="24" t="s">
        <v>40</v>
      </c>
      <c r="P28" s="23">
        <f>AC16</f>
        <v>0</v>
      </c>
      <c r="Q28" s="187"/>
      <c r="R28" s="187"/>
      <c r="S28" s="23">
        <f>AE20</f>
        <v>0</v>
      </c>
      <c r="T28" s="24" t="s">
        <v>40</v>
      </c>
      <c r="U28" s="23">
        <f>AC20</f>
        <v>0</v>
      </c>
      <c r="V28" s="187"/>
      <c r="W28" s="188"/>
      <c r="X28" s="25">
        <f>AE24</f>
        <v>0</v>
      </c>
      <c r="Y28" s="26" t="s">
        <v>40</v>
      </c>
      <c r="Z28" s="25">
        <f>AC24</f>
        <v>0</v>
      </c>
      <c r="AA28" s="188"/>
      <c r="AB28" s="154"/>
      <c r="AC28" s="27"/>
      <c r="AD28" s="28" t="s">
        <v>40</v>
      </c>
      <c r="AE28" s="27"/>
      <c r="AF28" s="157"/>
      <c r="AG28" s="29"/>
      <c r="AH28" s="30"/>
      <c r="AI28" s="142"/>
      <c r="AJ28" s="145"/>
      <c r="AK28" s="148"/>
      <c r="AL28" s="151"/>
      <c r="AM28" s="148"/>
      <c r="AN28" s="148"/>
      <c r="AO28" s="148"/>
      <c r="AP28" s="151"/>
      <c r="AQ28" s="148"/>
      <c r="AR28" s="148"/>
      <c r="AS28" s="148"/>
      <c r="AT28" s="151"/>
      <c r="AU28" s="148"/>
      <c r="AV28" s="151"/>
      <c r="AW28" s="151"/>
      <c r="AX28" s="160"/>
      <c r="AY28" s="163"/>
    </row>
    <row r="29" ht="24.75" customHeight="1"/>
    <row r="30" ht="24.75" customHeight="1"/>
    <row r="31" ht="24.75" customHeight="1"/>
    <row r="32" ht="24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4.75" customHeight="1"/>
    <row r="58" ht="24.75" customHeight="1"/>
    <row r="59" ht="24.75" customHeight="1"/>
    <row r="60" ht="24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spans="2:51" ht="24.75" customHeight="1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2"/>
      <c r="AH85" s="32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</row>
    <row r="86" spans="2:51" ht="24.75" customHeight="1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</row>
    <row r="87" spans="2:51" ht="24.7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4"/>
      <c r="AJ87" s="36"/>
      <c r="AK87" s="36"/>
      <c r="AL87" s="36"/>
      <c r="AM87" s="37"/>
      <c r="AN87" s="36"/>
      <c r="AO87" s="36"/>
      <c r="AP87" s="36"/>
      <c r="AQ87" s="37"/>
      <c r="AR87" s="36"/>
      <c r="AS87" s="36"/>
      <c r="AT87" s="36"/>
      <c r="AU87" s="37"/>
      <c r="AV87" s="36"/>
      <c r="AW87" s="36"/>
      <c r="AX87" s="36"/>
      <c r="AY87" s="38"/>
    </row>
    <row r="88" spans="2:51" ht="24.75" customHeight="1"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4"/>
      <c r="AJ88" s="36"/>
      <c r="AK88" s="36"/>
      <c r="AL88" s="36"/>
      <c r="AM88" s="37"/>
      <c r="AN88" s="36"/>
      <c r="AO88" s="36"/>
      <c r="AP88" s="36"/>
      <c r="AQ88" s="37"/>
      <c r="AR88" s="36"/>
      <c r="AS88" s="36"/>
      <c r="AT88" s="36"/>
      <c r="AU88" s="37"/>
      <c r="AV88" s="36"/>
      <c r="AW88" s="36"/>
      <c r="AX88" s="36"/>
      <c r="AY88" s="38"/>
    </row>
    <row r="89" spans="2:51" ht="21.75" customHeight="1">
      <c r="B89" s="35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40"/>
      <c r="AJ89" s="41"/>
      <c r="AK89" s="41"/>
      <c r="AL89" s="42"/>
      <c r="AM89" s="41"/>
      <c r="AN89" s="41"/>
      <c r="AO89" s="41"/>
      <c r="AP89" s="42"/>
      <c r="AQ89" s="41"/>
      <c r="AR89" s="41"/>
      <c r="AS89" s="41"/>
      <c r="AT89" s="42"/>
      <c r="AU89" s="41"/>
      <c r="AV89" s="42"/>
      <c r="AW89" s="42"/>
      <c r="AX89" s="42"/>
      <c r="AY89" s="43"/>
    </row>
    <row r="90" spans="2:51" ht="21.75" customHeight="1">
      <c r="B90" s="35"/>
      <c r="C90" s="40"/>
      <c r="D90" s="41"/>
      <c r="E90" s="40"/>
      <c r="F90" s="41"/>
      <c r="G90" s="40"/>
      <c r="H90" s="40"/>
      <c r="I90" s="41"/>
      <c r="J90" s="40"/>
      <c r="K90" s="41"/>
      <c r="L90" s="40"/>
      <c r="M90" s="40"/>
      <c r="N90" s="41"/>
      <c r="O90" s="40"/>
      <c r="P90" s="41"/>
      <c r="Q90" s="40"/>
      <c r="R90" s="40"/>
      <c r="S90" s="41"/>
      <c r="T90" s="40"/>
      <c r="U90" s="41"/>
      <c r="V90" s="40"/>
      <c r="W90" s="40"/>
      <c r="X90" s="41"/>
      <c r="Y90" s="40"/>
      <c r="Z90" s="41"/>
      <c r="AA90" s="40"/>
      <c r="AB90" s="40"/>
      <c r="AC90" s="41"/>
      <c r="AD90" s="40"/>
      <c r="AE90" s="41"/>
      <c r="AF90" s="40"/>
      <c r="AG90" s="40"/>
      <c r="AH90" s="40"/>
      <c r="AI90" s="40"/>
      <c r="AJ90" s="41"/>
      <c r="AK90" s="41"/>
      <c r="AL90" s="42"/>
      <c r="AM90" s="41"/>
      <c r="AN90" s="41"/>
      <c r="AO90" s="41"/>
      <c r="AP90" s="42"/>
      <c r="AQ90" s="41"/>
      <c r="AR90" s="41"/>
      <c r="AS90" s="41"/>
      <c r="AT90" s="42"/>
      <c r="AU90" s="41"/>
      <c r="AV90" s="41"/>
      <c r="AW90" s="41"/>
      <c r="AX90" s="41"/>
      <c r="AY90" s="43"/>
    </row>
    <row r="91" spans="2:51" ht="21.75" customHeight="1">
      <c r="B91" s="35"/>
      <c r="C91" s="40"/>
      <c r="D91" s="41"/>
      <c r="E91" s="40"/>
      <c r="F91" s="41"/>
      <c r="G91" s="40"/>
      <c r="H91" s="40"/>
      <c r="I91" s="41"/>
      <c r="J91" s="40"/>
      <c r="K91" s="41"/>
      <c r="L91" s="40"/>
      <c r="M91" s="40"/>
      <c r="N91" s="41"/>
      <c r="O91" s="40"/>
      <c r="P91" s="41"/>
      <c r="Q91" s="40"/>
      <c r="R91" s="40"/>
      <c r="S91" s="41"/>
      <c r="T91" s="40"/>
      <c r="U91" s="41"/>
      <c r="V91" s="40"/>
      <c r="W91" s="40"/>
      <c r="X91" s="41"/>
      <c r="Y91" s="40"/>
      <c r="Z91" s="41"/>
      <c r="AA91" s="40"/>
      <c r="AB91" s="40"/>
      <c r="AC91" s="41"/>
      <c r="AD91" s="40"/>
      <c r="AE91" s="41"/>
      <c r="AF91" s="40"/>
      <c r="AG91" s="40"/>
      <c r="AH91" s="40"/>
      <c r="AI91" s="40"/>
      <c r="AJ91" s="41"/>
      <c r="AK91" s="41"/>
      <c r="AL91" s="42"/>
      <c r="AM91" s="41"/>
      <c r="AN91" s="41"/>
      <c r="AO91" s="41"/>
      <c r="AP91" s="42"/>
      <c r="AQ91" s="41"/>
      <c r="AR91" s="41"/>
      <c r="AS91" s="41"/>
      <c r="AT91" s="42"/>
      <c r="AU91" s="41"/>
      <c r="AV91" s="41"/>
      <c r="AW91" s="41"/>
      <c r="AX91" s="41"/>
      <c r="AY91" s="43"/>
    </row>
    <row r="92" spans="2:51" ht="21.75" customHeight="1">
      <c r="B92" s="35"/>
      <c r="C92" s="40"/>
      <c r="D92" s="41"/>
      <c r="E92" s="40"/>
      <c r="F92" s="41"/>
      <c r="G92" s="40"/>
      <c r="H92" s="40"/>
      <c r="I92" s="41"/>
      <c r="J92" s="40"/>
      <c r="K92" s="41"/>
      <c r="L92" s="40"/>
      <c r="M92" s="40"/>
      <c r="N92" s="41"/>
      <c r="O92" s="40"/>
      <c r="P92" s="41"/>
      <c r="Q92" s="40"/>
      <c r="R92" s="40"/>
      <c r="S92" s="41"/>
      <c r="T92" s="40"/>
      <c r="U92" s="41"/>
      <c r="V92" s="40"/>
      <c r="W92" s="40"/>
      <c r="X92" s="41"/>
      <c r="Y92" s="40"/>
      <c r="Z92" s="41"/>
      <c r="AA92" s="40"/>
      <c r="AB92" s="40"/>
      <c r="AC92" s="41"/>
      <c r="AD92" s="40"/>
      <c r="AE92" s="41"/>
      <c r="AF92" s="40"/>
      <c r="AG92" s="40"/>
      <c r="AH92" s="40"/>
      <c r="AI92" s="40"/>
      <c r="AJ92" s="41"/>
      <c r="AK92" s="41"/>
      <c r="AL92" s="42"/>
      <c r="AM92" s="41"/>
      <c r="AN92" s="41"/>
      <c r="AO92" s="41"/>
      <c r="AP92" s="42"/>
      <c r="AQ92" s="41"/>
      <c r="AR92" s="41"/>
      <c r="AS92" s="41"/>
      <c r="AT92" s="42"/>
      <c r="AU92" s="41"/>
      <c r="AV92" s="41"/>
      <c r="AW92" s="41"/>
      <c r="AX92" s="41"/>
      <c r="AY92" s="43"/>
    </row>
    <row r="93" spans="2:51" ht="21.75" customHeight="1">
      <c r="B93" s="35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40"/>
      <c r="AJ93" s="41"/>
      <c r="AK93" s="41"/>
      <c r="AL93" s="42"/>
      <c r="AM93" s="41"/>
      <c r="AN93" s="41"/>
      <c r="AO93" s="41"/>
      <c r="AP93" s="42"/>
      <c r="AQ93" s="41"/>
      <c r="AR93" s="41"/>
      <c r="AS93" s="41"/>
      <c r="AT93" s="42"/>
      <c r="AU93" s="41"/>
      <c r="AV93" s="42"/>
      <c r="AW93" s="42"/>
      <c r="AX93" s="42"/>
      <c r="AY93" s="43"/>
    </row>
    <row r="94" spans="2:51" ht="21.75" customHeight="1">
      <c r="B94" s="35"/>
      <c r="C94" s="40"/>
      <c r="D94" s="41"/>
      <c r="E94" s="40"/>
      <c r="F94" s="41"/>
      <c r="G94" s="40"/>
      <c r="H94" s="40"/>
      <c r="I94" s="41"/>
      <c r="J94" s="40"/>
      <c r="K94" s="41"/>
      <c r="L94" s="40"/>
      <c r="M94" s="40"/>
      <c r="N94" s="41"/>
      <c r="O94" s="40"/>
      <c r="P94" s="41"/>
      <c r="Q94" s="40"/>
      <c r="R94" s="40"/>
      <c r="S94" s="41"/>
      <c r="T94" s="40"/>
      <c r="U94" s="41"/>
      <c r="V94" s="40"/>
      <c r="W94" s="40"/>
      <c r="X94" s="41"/>
      <c r="Y94" s="40"/>
      <c r="Z94" s="41"/>
      <c r="AA94" s="40"/>
      <c r="AB94" s="40"/>
      <c r="AC94" s="41"/>
      <c r="AD94" s="40"/>
      <c r="AE94" s="41"/>
      <c r="AF94" s="40"/>
      <c r="AG94" s="40"/>
      <c r="AH94" s="40"/>
      <c r="AI94" s="40"/>
      <c r="AJ94" s="41"/>
      <c r="AK94" s="41"/>
      <c r="AL94" s="42"/>
      <c r="AM94" s="41"/>
      <c r="AN94" s="41"/>
      <c r="AO94" s="41"/>
      <c r="AP94" s="42"/>
      <c r="AQ94" s="41"/>
      <c r="AR94" s="41"/>
      <c r="AS94" s="41"/>
      <c r="AT94" s="42"/>
      <c r="AU94" s="41"/>
      <c r="AV94" s="41"/>
      <c r="AW94" s="41"/>
      <c r="AX94" s="41"/>
      <c r="AY94" s="43"/>
    </row>
    <row r="95" spans="2:51" ht="21.75" customHeight="1">
      <c r="B95" s="35"/>
      <c r="C95" s="40"/>
      <c r="D95" s="41"/>
      <c r="E95" s="40"/>
      <c r="F95" s="41"/>
      <c r="G95" s="40"/>
      <c r="H95" s="40"/>
      <c r="I95" s="41"/>
      <c r="J95" s="40"/>
      <c r="K95" s="41"/>
      <c r="L95" s="40"/>
      <c r="M95" s="40"/>
      <c r="N95" s="41"/>
      <c r="O95" s="40"/>
      <c r="P95" s="41"/>
      <c r="Q95" s="40"/>
      <c r="R95" s="40"/>
      <c r="S95" s="41"/>
      <c r="T95" s="40"/>
      <c r="U95" s="41"/>
      <c r="V95" s="40"/>
      <c r="W95" s="40"/>
      <c r="X95" s="41"/>
      <c r="Y95" s="40"/>
      <c r="Z95" s="41"/>
      <c r="AA95" s="40"/>
      <c r="AB95" s="40"/>
      <c r="AC95" s="41"/>
      <c r="AD95" s="40"/>
      <c r="AE95" s="41"/>
      <c r="AF95" s="40"/>
      <c r="AG95" s="40"/>
      <c r="AH95" s="40"/>
      <c r="AI95" s="40"/>
      <c r="AJ95" s="41"/>
      <c r="AK95" s="41"/>
      <c r="AL95" s="42"/>
      <c r="AM95" s="41"/>
      <c r="AN95" s="41"/>
      <c r="AO95" s="41"/>
      <c r="AP95" s="42"/>
      <c r="AQ95" s="41"/>
      <c r="AR95" s="41"/>
      <c r="AS95" s="41"/>
      <c r="AT95" s="42"/>
      <c r="AU95" s="41"/>
      <c r="AV95" s="41"/>
      <c r="AW95" s="41"/>
      <c r="AX95" s="41"/>
      <c r="AY95" s="43"/>
    </row>
    <row r="96" spans="2:51" ht="21.75" customHeight="1">
      <c r="B96" s="35"/>
      <c r="C96" s="40"/>
      <c r="D96" s="41"/>
      <c r="E96" s="40"/>
      <c r="F96" s="41"/>
      <c r="G96" s="40"/>
      <c r="H96" s="40"/>
      <c r="I96" s="41"/>
      <c r="J96" s="40"/>
      <c r="K96" s="41"/>
      <c r="L96" s="40"/>
      <c r="M96" s="40"/>
      <c r="N96" s="41"/>
      <c r="O96" s="40"/>
      <c r="P96" s="41"/>
      <c r="Q96" s="40"/>
      <c r="R96" s="40"/>
      <c r="S96" s="41"/>
      <c r="T96" s="40"/>
      <c r="U96" s="41"/>
      <c r="V96" s="40"/>
      <c r="W96" s="40"/>
      <c r="X96" s="41"/>
      <c r="Y96" s="40"/>
      <c r="Z96" s="41"/>
      <c r="AA96" s="40"/>
      <c r="AB96" s="40"/>
      <c r="AC96" s="41"/>
      <c r="AD96" s="40"/>
      <c r="AE96" s="41"/>
      <c r="AF96" s="40"/>
      <c r="AG96" s="40"/>
      <c r="AH96" s="40"/>
      <c r="AI96" s="40"/>
      <c r="AJ96" s="41"/>
      <c r="AK96" s="41"/>
      <c r="AL96" s="42"/>
      <c r="AM96" s="41"/>
      <c r="AN96" s="41"/>
      <c r="AO96" s="41"/>
      <c r="AP96" s="42"/>
      <c r="AQ96" s="41"/>
      <c r="AR96" s="41"/>
      <c r="AS96" s="41"/>
      <c r="AT96" s="42"/>
      <c r="AU96" s="41"/>
      <c r="AV96" s="41"/>
      <c r="AW96" s="41"/>
      <c r="AX96" s="41"/>
      <c r="AY96" s="43"/>
    </row>
    <row r="97" spans="2:51" ht="21.75" customHeight="1">
      <c r="B97" s="35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40"/>
      <c r="AJ97" s="41"/>
      <c r="AK97" s="41"/>
      <c r="AL97" s="42"/>
      <c r="AM97" s="41"/>
      <c r="AN97" s="41"/>
      <c r="AO97" s="41"/>
      <c r="AP97" s="42"/>
      <c r="AQ97" s="41"/>
      <c r="AR97" s="41"/>
      <c r="AS97" s="41"/>
      <c r="AT97" s="42"/>
      <c r="AU97" s="41"/>
      <c r="AV97" s="42"/>
      <c r="AW97" s="42"/>
      <c r="AX97" s="42"/>
      <c r="AY97" s="43"/>
    </row>
    <row r="98" spans="2:51" ht="21.75" customHeight="1">
      <c r="B98" s="35"/>
      <c r="C98" s="40"/>
      <c r="D98" s="41"/>
      <c r="E98" s="40"/>
      <c r="F98" s="41"/>
      <c r="G98" s="40"/>
      <c r="H98" s="40"/>
      <c r="I98" s="41"/>
      <c r="J98" s="40"/>
      <c r="K98" s="41"/>
      <c r="L98" s="40"/>
      <c r="M98" s="40"/>
      <c r="N98" s="41"/>
      <c r="O98" s="40"/>
      <c r="P98" s="41"/>
      <c r="Q98" s="40"/>
      <c r="R98" s="40"/>
      <c r="S98" s="41"/>
      <c r="T98" s="40"/>
      <c r="U98" s="41"/>
      <c r="V98" s="40"/>
      <c r="W98" s="40"/>
      <c r="X98" s="41"/>
      <c r="Y98" s="40"/>
      <c r="Z98" s="41"/>
      <c r="AA98" s="40"/>
      <c r="AB98" s="40"/>
      <c r="AC98" s="41"/>
      <c r="AD98" s="40"/>
      <c r="AE98" s="41"/>
      <c r="AF98" s="40"/>
      <c r="AG98" s="40"/>
      <c r="AH98" s="40"/>
      <c r="AI98" s="40"/>
      <c r="AJ98" s="41"/>
      <c r="AK98" s="41"/>
      <c r="AL98" s="42"/>
      <c r="AM98" s="41"/>
      <c r="AN98" s="41"/>
      <c r="AO98" s="41"/>
      <c r="AP98" s="42"/>
      <c r="AQ98" s="41"/>
      <c r="AR98" s="41"/>
      <c r="AS98" s="41"/>
      <c r="AT98" s="42"/>
      <c r="AU98" s="41"/>
      <c r="AV98" s="41"/>
      <c r="AW98" s="41"/>
      <c r="AX98" s="41"/>
      <c r="AY98" s="43"/>
    </row>
    <row r="99" spans="2:51" ht="21.75" customHeight="1">
      <c r="B99" s="35"/>
      <c r="C99" s="40"/>
      <c r="D99" s="41"/>
      <c r="E99" s="40"/>
      <c r="F99" s="41"/>
      <c r="G99" s="40"/>
      <c r="H99" s="40"/>
      <c r="I99" s="41"/>
      <c r="J99" s="40"/>
      <c r="K99" s="41"/>
      <c r="L99" s="40"/>
      <c r="M99" s="40"/>
      <c r="N99" s="41"/>
      <c r="O99" s="40"/>
      <c r="P99" s="41"/>
      <c r="Q99" s="40"/>
      <c r="R99" s="40"/>
      <c r="S99" s="41"/>
      <c r="T99" s="40"/>
      <c r="U99" s="41"/>
      <c r="V99" s="40"/>
      <c r="W99" s="40"/>
      <c r="X99" s="41"/>
      <c r="Y99" s="40"/>
      <c r="Z99" s="41"/>
      <c r="AA99" s="40"/>
      <c r="AB99" s="40"/>
      <c r="AC99" s="41"/>
      <c r="AD99" s="40"/>
      <c r="AE99" s="41"/>
      <c r="AF99" s="40"/>
      <c r="AG99" s="40"/>
      <c r="AH99" s="40"/>
      <c r="AI99" s="40"/>
      <c r="AJ99" s="41"/>
      <c r="AK99" s="41"/>
      <c r="AL99" s="42"/>
      <c r="AM99" s="41"/>
      <c r="AN99" s="41"/>
      <c r="AO99" s="41"/>
      <c r="AP99" s="42"/>
      <c r="AQ99" s="41"/>
      <c r="AR99" s="41"/>
      <c r="AS99" s="41"/>
      <c r="AT99" s="42"/>
      <c r="AU99" s="41"/>
      <c r="AV99" s="41"/>
      <c r="AW99" s="41"/>
      <c r="AX99" s="41"/>
      <c r="AY99" s="43"/>
    </row>
    <row r="100" spans="2:51" ht="21.75" customHeight="1">
      <c r="B100" s="35"/>
      <c r="C100" s="40"/>
      <c r="D100" s="41"/>
      <c r="E100" s="40"/>
      <c r="F100" s="41"/>
      <c r="G100" s="40"/>
      <c r="H100" s="40"/>
      <c r="I100" s="41"/>
      <c r="J100" s="40"/>
      <c r="K100" s="41"/>
      <c r="L100" s="40"/>
      <c r="M100" s="40"/>
      <c r="N100" s="41"/>
      <c r="O100" s="40"/>
      <c r="P100" s="41"/>
      <c r="Q100" s="40"/>
      <c r="R100" s="40"/>
      <c r="S100" s="41"/>
      <c r="T100" s="40"/>
      <c r="U100" s="41"/>
      <c r="V100" s="40"/>
      <c r="W100" s="40"/>
      <c r="X100" s="41"/>
      <c r="Y100" s="40"/>
      <c r="Z100" s="41"/>
      <c r="AA100" s="40"/>
      <c r="AB100" s="40"/>
      <c r="AC100" s="41"/>
      <c r="AD100" s="40"/>
      <c r="AE100" s="41"/>
      <c r="AF100" s="40"/>
      <c r="AG100" s="40"/>
      <c r="AH100" s="40"/>
      <c r="AI100" s="40"/>
      <c r="AJ100" s="41"/>
      <c r="AK100" s="41"/>
      <c r="AL100" s="42"/>
      <c r="AM100" s="41"/>
      <c r="AN100" s="41"/>
      <c r="AO100" s="41"/>
      <c r="AP100" s="42"/>
      <c r="AQ100" s="41"/>
      <c r="AR100" s="41"/>
      <c r="AS100" s="41"/>
      <c r="AT100" s="42"/>
      <c r="AU100" s="41"/>
      <c r="AV100" s="41"/>
      <c r="AW100" s="41"/>
      <c r="AX100" s="41"/>
      <c r="AY100" s="43"/>
    </row>
    <row r="101" spans="2:51" ht="21.75" customHeight="1">
      <c r="B101" s="35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40"/>
      <c r="AJ101" s="41"/>
      <c r="AK101" s="41"/>
      <c r="AL101" s="42"/>
      <c r="AM101" s="41"/>
      <c r="AN101" s="41"/>
      <c r="AO101" s="41"/>
      <c r="AP101" s="42"/>
      <c r="AQ101" s="41"/>
      <c r="AR101" s="41"/>
      <c r="AS101" s="41"/>
      <c r="AT101" s="42"/>
      <c r="AU101" s="41"/>
      <c r="AV101" s="42"/>
      <c r="AW101" s="42"/>
      <c r="AX101" s="42"/>
      <c r="AY101" s="43"/>
    </row>
    <row r="102" spans="2:51" ht="21.75" customHeight="1">
      <c r="B102" s="35"/>
      <c r="C102" s="40"/>
      <c r="D102" s="41"/>
      <c r="E102" s="40"/>
      <c r="F102" s="41"/>
      <c r="G102" s="40"/>
      <c r="H102" s="40"/>
      <c r="I102" s="41"/>
      <c r="J102" s="40"/>
      <c r="K102" s="41"/>
      <c r="L102" s="40"/>
      <c r="M102" s="40"/>
      <c r="N102" s="41"/>
      <c r="O102" s="40"/>
      <c r="P102" s="41"/>
      <c r="Q102" s="40"/>
      <c r="R102" s="40"/>
      <c r="S102" s="41"/>
      <c r="T102" s="40"/>
      <c r="U102" s="41"/>
      <c r="V102" s="40"/>
      <c r="W102" s="40"/>
      <c r="X102" s="41"/>
      <c r="Y102" s="40"/>
      <c r="Z102" s="41"/>
      <c r="AA102" s="40"/>
      <c r="AB102" s="40"/>
      <c r="AC102" s="41"/>
      <c r="AD102" s="40"/>
      <c r="AE102" s="41"/>
      <c r="AF102" s="40"/>
      <c r="AG102" s="40"/>
      <c r="AH102" s="40"/>
      <c r="AI102" s="40"/>
      <c r="AJ102" s="41"/>
      <c r="AK102" s="41"/>
      <c r="AL102" s="42"/>
      <c r="AM102" s="41"/>
      <c r="AN102" s="41"/>
      <c r="AO102" s="41"/>
      <c r="AP102" s="42"/>
      <c r="AQ102" s="41"/>
      <c r="AR102" s="41"/>
      <c r="AS102" s="41"/>
      <c r="AT102" s="42"/>
      <c r="AU102" s="41"/>
      <c r="AV102" s="41"/>
      <c r="AW102" s="41"/>
      <c r="AX102" s="41"/>
      <c r="AY102" s="43"/>
    </row>
    <row r="103" spans="2:51" ht="21.75" customHeight="1">
      <c r="B103" s="35"/>
      <c r="C103" s="40"/>
      <c r="D103" s="41"/>
      <c r="E103" s="40"/>
      <c r="F103" s="41"/>
      <c r="G103" s="40"/>
      <c r="H103" s="40"/>
      <c r="I103" s="41"/>
      <c r="J103" s="40"/>
      <c r="K103" s="41"/>
      <c r="L103" s="40"/>
      <c r="M103" s="40"/>
      <c r="N103" s="41"/>
      <c r="O103" s="40"/>
      <c r="P103" s="41"/>
      <c r="Q103" s="40"/>
      <c r="R103" s="40"/>
      <c r="S103" s="41"/>
      <c r="T103" s="40"/>
      <c r="U103" s="41"/>
      <c r="V103" s="40"/>
      <c r="W103" s="40"/>
      <c r="X103" s="41"/>
      <c r="Y103" s="40"/>
      <c r="Z103" s="41"/>
      <c r="AA103" s="40"/>
      <c r="AB103" s="40"/>
      <c r="AC103" s="41"/>
      <c r="AD103" s="40"/>
      <c r="AE103" s="41"/>
      <c r="AF103" s="40"/>
      <c r="AG103" s="40"/>
      <c r="AH103" s="40"/>
      <c r="AI103" s="40"/>
      <c r="AJ103" s="41"/>
      <c r="AK103" s="41"/>
      <c r="AL103" s="42"/>
      <c r="AM103" s="41"/>
      <c r="AN103" s="41"/>
      <c r="AO103" s="41"/>
      <c r="AP103" s="42"/>
      <c r="AQ103" s="41"/>
      <c r="AR103" s="41"/>
      <c r="AS103" s="41"/>
      <c r="AT103" s="42"/>
      <c r="AU103" s="41"/>
      <c r="AV103" s="41"/>
      <c r="AW103" s="41"/>
      <c r="AX103" s="41"/>
      <c r="AY103" s="43"/>
    </row>
    <row r="104" spans="2:51" ht="21.75" customHeight="1">
      <c r="B104" s="35"/>
      <c r="C104" s="40"/>
      <c r="D104" s="41"/>
      <c r="E104" s="40"/>
      <c r="F104" s="41"/>
      <c r="G104" s="40"/>
      <c r="H104" s="40"/>
      <c r="I104" s="41"/>
      <c r="J104" s="40"/>
      <c r="K104" s="41"/>
      <c r="L104" s="40"/>
      <c r="M104" s="40"/>
      <c r="N104" s="41"/>
      <c r="O104" s="40"/>
      <c r="P104" s="41"/>
      <c r="Q104" s="40"/>
      <c r="R104" s="40"/>
      <c r="S104" s="41"/>
      <c r="T104" s="40"/>
      <c r="U104" s="41"/>
      <c r="V104" s="40"/>
      <c r="W104" s="40"/>
      <c r="X104" s="41"/>
      <c r="Y104" s="40"/>
      <c r="Z104" s="41"/>
      <c r="AA104" s="40"/>
      <c r="AB104" s="40"/>
      <c r="AC104" s="41"/>
      <c r="AD104" s="40"/>
      <c r="AE104" s="41"/>
      <c r="AF104" s="40"/>
      <c r="AG104" s="40"/>
      <c r="AH104" s="40"/>
      <c r="AI104" s="40"/>
      <c r="AJ104" s="41"/>
      <c r="AK104" s="41"/>
      <c r="AL104" s="42"/>
      <c r="AM104" s="41"/>
      <c r="AN104" s="41"/>
      <c r="AO104" s="41"/>
      <c r="AP104" s="42"/>
      <c r="AQ104" s="41"/>
      <c r="AR104" s="41"/>
      <c r="AS104" s="41"/>
      <c r="AT104" s="42"/>
      <c r="AU104" s="41"/>
      <c r="AV104" s="41"/>
      <c r="AW104" s="41"/>
      <c r="AX104" s="41"/>
      <c r="AY104" s="43"/>
    </row>
    <row r="105" spans="2:51" ht="21.75" customHeight="1">
      <c r="B105" s="35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40"/>
      <c r="AJ105" s="41"/>
      <c r="AK105" s="41"/>
      <c r="AL105" s="42"/>
      <c r="AM105" s="41"/>
      <c r="AN105" s="41"/>
      <c r="AO105" s="41"/>
      <c r="AP105" s="42"/>
      <c r="AQ105" s="41"/>
      <c r="AR105" s="41"/>
      <c r="AS105" s="41"/>
      <c r="AT105" s="42"/>
      <c r="AU105" s="41"/>
      <c r="AV105" s="42"/>
      <c r="AW105" s="42"/>
      <c r="AX105" s="42"/>
      <c r="AY105" s="43"/>
    </row>
    <row r="106" spans="2:51" ht="21.75" customHeight="1">
      <c r="B106" s="35"/>
      <c r="C106" s="40"/>
      <c r="D106" s="41"/>
      <c r="E106" s="40"/>
      <c r="F106" s="41"/>
      <c r="G106" s="40"/>
      <c r="H106" s="40"/>
      <c r="I106" s="41"/>
      <c r="J106" s="40"/>
      <c r="K106" s="41"/>
      <c r="L106" s="40"/>
      <c r="M106" s="40"/>
      <c r="N106" s="41"/>
      <c r="O106" s="40"/>
      <c r="P106" s="41"/>
      <c r="Q106" s="40"/>
      <c r="R106" s="40"/>
      <c r="S106" s="41"/>
      <c r="T106" s="40"/>
      <c r="U106" s="41"/>
      <c r="V106" s="40"/>
      <c r="W106" s="40"/>
      <c r="X106" s="41"/>
      <c r="Y106" s="40"/>
      <c r="Z106" s="41"/>
      <c r="AA106" s="40"/>
      <c r="AB106" s="40"/>
      <c r="AC106" s="41"/>
      <c r="AD106" s="40"/>
      <c r="AE106" s="41"/>
      <c r="AF106" s="40"/>
      <c r="AG106" s="40"/>
      <c r="AH106" s="40"/>
      <c r="AI106" s="40"/>
      <c r="AJ106" s="41"/>
      <c r="AK106" s="41"/>
      <c r="AL106" s="42"/>
      <c r="AM106" s="41"/>
      <c r="AN106" s="41"/>
      <c r="AO106" s="41"/>
      <c r="AP106" s="42"/>
      <c r="AQ106" s="41"/>
      <c r="AR106" s="41"/>
      <c r="AS106" s="41"/>
      <c r="AT106" s="42"/>
      <c r="AU106" s="41"/>
      <c r="AV106" s="41"/>
      <c r="AW106" s="41"/>
      <c r="AX106" s="41"/>
      <c r="AY106" s="43"/>
    </row>
    <row r="107" spans="2:51" ht="21.75" customHeight="1">
      <c r="B107" s="35"/>
      <c r="C107" s="40"/>
      <c r="D107" s="41"/>
      <c r="E107" s="40"/>
      <c r="F107" s="41"/>
      <c r="G107" s="40"/>
      <c r="H107" s="40"/>
      <c r="I107" s="41"/>
      <c r="J107" s="40"/>
      <c r="K107" s="41"/>
      <c r="L107" s="40"/>
      <c r="M107" s="40"/>
      <c r="N107" s="41"/>
      <c r="O107" s="40"/>
      <c r="P107" s="41"/>
      <c r="Q107" s="40"/>
      <c r="R107" s="40"/>
      <c r="S107" s="41"/>
      <c r="T107" s="40"/>
      <c r="U107" s="41"/>
      <c r="V107" s="40"/>
      <c r="W107" s="40"/>
      <c r="X107" s="41"/>
      <c r="Y107" s="40"/>
      <c r="Z107" s="41"/>
      <c r="AA107" s="40"/>
      <c r="AB107" s="40"/>
      <c r="AC107" s="41"/>
      <c r="AD107" s="40"/>
      <c r="AE107" s="41"/>
      <c r="AF107" s="40"/>
      <c r="AG107" s="40"/>
      <c r="AH107" s="40"/>
      <c r="AI107" s="40"/>
      <c r="AJ107" s="41"/>
      <c r="AK107" s="41"/>
      <c r="AL107" s="42"/>
      <c r="AM107" s="41"/>
      <c r="AN107" s="41"/>
      <c r="AO107" s="41"/>
      <c r="AP107" s="42"/>
      <c r="AQ107" s="41"/>
      <c r="AR107" s="41"/>
      <c r="AS107" s="41"/>
      <c r="AT107" s="42"/>
      <c r="AU107" s="41"/>
      <c r="AV107" s="41"/>
      <c r="AW107" s="41"/>
      <c r="AX107" s="41"/>
      <c r="AY107" s="43"/>
    </row>
    <row r="108" spans="2:51" ht="21.75" customHeight="1">
      <c r="B108" s="35"/>
      <c r="C108" s="40"/>
      <c r="D108" s="41"/>
      <c r="E108" s="40"/>
      <c r="F108" s="41"/>
      <c r="G108" s="40"/>
      <c r="H108" s="40"/>
      <c r="I108" s="41"/>
      <c r="J108" s="40"/>
      <c r="K108" s="41"/>
      <c r="L108" s="40"/>
      <c r="M108" s="40"/>
      <c r="N108" s="41"/>
      <c r="O108" s="40"/>
      <c r="P108" s="41"/>
      <c r="Q108" s="40"/>
      <c r="R108" s="40"/>
      <c r="S108" s="41"/>
      <c r="T108" s="40"/>
      <c r="U108" s="41"/>
      <c r="V108" s="40"/>
      <c r="W108" s="40"/>
      <c r="X108" s="41"/>
      <c r="Y108" s="40"/>
      <c r="Z108" s="41"/>
      <c r="AA108" s="40"/>
      <c r="AB108" s="40"/>
      <c r="AC108" s="41"/>
      <c r="AD108" s="40"/>
      <c r="AE108" s="41"/>
      <c r="AF108" s="40"/>
      <c r="AG108" s="40"/>
      <c r="AH108" s="40"/>
      <c r="AI108" s="40"/>
      <c r="AJ108" s="41"/>
      <c r="AK108" s="41"/>
      <c r="AL108" s="42"/>
      <c r="AM108" s="41"/>
      <c r="AN108" s="41"/>
      <c r="AO108" s="41"/>
      <c r="AP108" s="42"/>
      <c r="AQ108" s="41"/>
      <c r="AR108" s="41"/>
      <c r="AS108" s="41"/>
      <c r="AT108" s="42"/>
      <c r="AU108" s="41"/>
      <c r="AV108" s="41"/>
      <c r="AW108" s="41"/>
      <c r="AX108" s="41"/>
      <c r="AY108" s="43"/>
    </row>
    <row r="109" spans="2:51" ht="21.75" customHeight="1">
      <c r="B109" s="35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40"/>
      <c r="AJ109" s="41"/>
      <c r="AK109" s="41"/>
      <c r="AL109" s="42"/>
      <c r="AM109" s="41"/>
      <c r="AN109" s="41"/>
      <c r="AO109" s="41"/>
      <c r="AP109" s="42"/>
      <c r="AQ109" s="41"/>
      <c r="AR109" s="41"/>
      <c r="AS109" s="41"/>
      <c r="AT109" s="42"/>
      <c r="AU109" s="41"/>
      <c r="AV109" s="42"/>
      <c r="AW109" s="42"/>
      <c r="AX109" s="42"/>
      <c r="AY109" s="43"/>
    </row>
    <row r="110" spans="2:51" ht="21.75" customHeight="1">
      <c r="B110" s="35"/>
      <c r="C110" s="40"/>
      <c r="D110" s="41"/>
      <c r="E110" s="40"/>
      <c r="F110" s="41"/>
      <c r="G110" s="40"/>
      <c r="H110" s="40"/>
      <c r="I110" s="41"/>
      <c r="J110" s="40"/>
      <c r="K110" s="41"/>
      <c r="L110" s="40"/>
      <c r="M110" s="40"/>
      <c r="N110" s="41"/>
      <c r="O110" s="40"/>
      <c r="P110" s="41"/>
      <c r="Q110" s="40"/>
      <c r="R110" s="40"/>
      <c r="S110" s="41"/>
      <c r="T110" s="40"/>
      <c r="U110" s="41"/>
      <c r="V110" s="40"/>
      <c r="W110" s="40"/>
      <c r="X110" s="41"/>
      <c r="Y110" s="40"/>
      <c r="Z110" s="41"/>
      <c r="AA110" s="40"/>
      <c r="AB110" s="40"/>
      <c r="AC110" s="41"/>
      <c r="AD110" s="40"/>
      <c r="AE110" s="41"/>
      <c r="AF110" s="40"/>
      <c r="AG110" s="40"/>
      <c r="AH110" s="40"/>
      <c r="AI110" s="40"/>
      <c r="AJ110" s="41"/>
      <c r="AK110" s="41"/>
      <c r="AL110" s="42"/>
      <c r="AM110" s="41"/>
      <c r="AN110" s="41"/>
      <c r="AO110" s="41"/>
      <c r="AP110" s="42"/>
      <c r="AQ110" s="41"/>
      <c r="AR110" s="41"/>
      <c r="AS110" s="41"/>
      <c r="AT110" s="42"/>
      <c r="AU110" s="41"/>
      <c r="AV110" s="41"/>
      <c r="AW110" s="41"/>
      <c r="AX110" s="41"/>
      <c r="AY110" s="43"/>
    </row>
    <row r="111" spans="2:51" ht="21.75" customHeight="1">
      <c r="B111" s="35"/>
      <c r="C111" s="40"/>
      <c r="D111" s="41"/>
      <c r="E111" s="40"/>
      <c r="F111" s="41"/>
      <c r="G111" s="40"/>
      <c r="H111" s="40"/>
      <c r="I111" s="41"/>
      <c r="J111" s="40"/>
      <c r="K111" s="41"/>
      <c r="L111" s="40"/>
      <c r="M111" s="40"/>
      <c r="N111" s="41"/>
      <c r="O111" s="40"/>
      <c r="P111" s="41"/>
      <c r="Q111" s="40"/>
      <c r="R111" s="40"/>
      <c r="S111" s="41"/>
      <c r="T111" s="40"/>
      <c r="U111" s="41"/>
      <c r="V111" s="40"/>
      <c r="W111" s="40"/>
      <c r="X111" s="41"/>
      <c r="Y111" s="40"/>
      <c r="Z111" s="41"/>
      <c r="AA111" s="40"/>
      <c r="AB111" s="40"/>
      <c r="AC111" s="41"/>
      <c r="AD111" s="40"/>
      <c r="AE111" s="41"/>
      <c r="AF111" s="40"/>
      <c r="AG111" s="40"/>
      <c r="AH111" s="40"/>
      <c r="AI111" s="40"/>
      <c r="AJ111" s="41"/>
      <c r="AK111" s="41"/>
      <c r="AL111" s="42"/>
      <c r="AM111" s="41"/>
      <c r="AN111" s="41"/>
      <c r="AO111" s="41"/>
      <c r="AP111" s="42"/>
      <c r="AQ111" s="41"/>
      <c r="AR111" s="41"/>
      <c r="AS111" s="41"/>
      <c r="AT111" s="42"/>
      <c r="AU111" s="41"/>
      <c r="AV111" s="41"/>
      <c r="AW111" s="41"/>
      <c r="AX111" s="41"/>
      <c r="AY111" s="43"/>
    </row>
    <row r="112" spans="2:51" ht="21.75" customHeight="1">
      <c r="B112" s="35"/>
      <c r="C112" s="40"/>
      <c r="D112" s="41"/>
      <c r="E112" s="40"/>
      <c r="F112" s="41"/>
      <c r="G112" s="40"/>
      <c r="H112" s="40"/>
      <c r="I112" s="41"/>
      <c r="J112" s="40"/>
      <c r="K112" s="41"/>
      <c r="L112" s="40"/>
      <c r="M112" s="40"/>
      <c r="N112" s="41"/>
      <c r="O112" s="40"/>
      <c r="P112" s="41"/>
      <c r="Q112" s="40"/>
      <c r="R112" s="40"/>
      <c r="S112" s="41"/>
      <c r="T112" s="40"/>
      <c r="U112" s="41"/>
      <c r="V112" s="40"/>
      <c r="W112" s="40"/>
      <c r="X112" s="41"/>
      <c r="Y112" s="40"/>
      <c r="Z112" s="41"/>
      <c r="AA112" s="40"/>
      <c r="AB112" s="40"/>
      <c r="AC112" s="41"/>
      <c r="AD112" s="40"/>
      <c r="AE112" s="41"/>
      <c r="AF112" s="40"/>
      <c r="AG112" s="40"/>
      <c r="AH112" s="40"/>
      <c r="AI112" s="40"/>
      <c r="AJ112" s="41"/>
      <c r="AK112" s="41"/>
      <c r="AL112" s="42"/>
      <c r="AM112" s="41"/>
      <c r="AN112" s="41"/>
      <c r="AO112" s="41"/>
      <c r="AP112" s="42"/>
      <c r="AQ112" s="41"/>
      <c r="AR112" s="41"/>
      <c r="AS112" s="41"/>
      <c r="AT112" s="42"/>
      <c r="AU112" s="41"/>
      <c r="AV112" s="41"/>
      <c r="AW112" s="41"/>
      <c r="AX112" s="41"/>
      <c r="AY112" s="43"/>
    </row>
    <row r="113" spans="2:51" ht="24.75" customHeight="1"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2"/>
      <c r="AH113" s="32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</row>
    <row r="114" spans="2:51" ht="24.75" customHeight="1"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</row>
    <row r="115" spans="2:51" ht="24.75" customHeight="1"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4"/>
      <c r="AJ115" s="36"/>
      <c r="AK115" s="36"/>
      <c r="AL115" s="36"/>
      <c r="AM115" s="37"/>
      <c r="AN115" s="36"/>
      <c r="AO115" s="36"/>
      <c r="AP115" s="36"/>
      <c r="AQ115" s="37"/>
      <c r="AR115" s="36"/>
      <c r="AS115" s="36"/>
      <c r="AT115" s="36"/>
      <c r="AU115" s="37"/>
      <c r="AV115" s="36"/>
      <c r="AW115" s="36"/>
      <c r="AX115" s="36"/>
      <c r="AY115" s="38"/>
    </row>
    <row r="116" spans="2:51" ht="24.75" customHeight="1"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4"/>
      <c r="AJ116" s="36"/>
      <c r="AK116" s="36"/>
      <c r="AL116" s="36"/>
      <c r="AM116" s="37"/>
      <c r="AN116" s="36"/>
      <c r="AO116" s="36"/>
      <c r="AP116" s="36"/>
      <c r="AQ116" s="37"/>
      <c r="AR116" s="36"/>
      <c r="AS116" s="36"/>
      <c r="AT116" s="36"/>
      <c r="AU116" s="37"/>
      <c r="AV116" s="36"/>
      <c r="AW116" s="36"/>
      <c r="AX116" s="36"/>
      <c r="AY116" s="38"/>
    </row>
    <row r="117" spans="2:51" ht="21.75" customHeight="1">
      <c r="B117" s="35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40"/>
      <c r="AJ117" s="41"/>
      <c r="AK117" s="41"/>
      <c r="AL117" s="42"/>
      <c r="AM117" s="41"/>
      <c r="AN117" s="41"/>
      <c r="AO117" s="41"/>
      <c r="AP117" s="42"/>
      <c r="AQ117" s="41"/>
      <c r="AR117" s="41"/>
      <c r="AS117" s="41"/>
      <c r="AT117" s="42"/>
      <c r="AU117" s="41"/>
      <c r="AV117" s="42"/>
      <c r="AW117" s="42"/>
      <c r="AX117" s="42"/>
      <c r="AY117" s="43"/>
    </row>
    <row r="118" spans="2:51" ht="21.75" customHeight="1">
      <c r="B118" s="35"/>
      <c r="C118" s="40"/>
      <c r="D118" s="41"/>
      <c r="E118" s="40"/>
      <c r="F118" s="41"/>
      <c r="G118" s="40"/>
      <c r="H118" s="40"/>
      <c r="I118" s="41"/>
      <c r="J118" s="40"/>
      <c r="K118" s="41"/>
      <c r="L118" s="40"/>
      <c r="M118" s="40"/>
      <c r="N118" s="41"/>
      <c r="O118" s="40"/>
      <c r="P118" s="41"/>
      <c r="Q118" s="40"/>
      <c r="R118" s="40"/>
      <c r="S118" s="41"/>
      <c r="T118" s="40"/>
      <c r="U118" s="41"/>
      <c r="V118" s="40"/>
      <c r="W118" s="40"/>
      <c r="X118" s="41"/>
      <c r="Y118" s="40"/>
      <c r="Z118" s="41"/>
      <c r="AA118" s="40"/>
      <c r="AB118" s="40"/>
      <c r="AC118" s="41"/>
      <c r="AD118" s="40"/>
      <c r="AE118" s="41"/>
      <c r="AF118" s="40"/>
      <c r="AG118" s="40"/>
      <c r="AH118" s="40"/>
      <c r="AI118" s="40"/>
      <c r="AJ118" s="41"/>
      <c r="AK118" s="41"/>
      <c r="AL118" s="42"/>
      <c r="AM118" s="41"/>
      <c r="AN118" s="41"/>
      <c r="AO118" s="41"/>
      <c r="AP118" s="42"/>
      <c r="AQ118" s="41"/>
      <c r="AR118" s="41"/>
      <c r="AS118" s="41"/>
      <c r="AT118" s="42"/>
      <c r="AU118" s="41"/>
      <c r="AV118" s="41"/>
      <c r="AW118" s="41"/>
      <c r="AX118" s="41"/>
      <c r="AY118" s="43"/>
    </row>
    <row r="119" spans="2:51" ht="21.75" customHeight="1">
      <c r="B119" s="35"/>
      <c r="C119" s="40"/>
      <c r="D119" s="41"/>
      <c r="E119" s="40"/>
      <c r="F119" s="41"/>
      <c r="G119" s="40"/>
      <c r="H119" s="40"/>
      <c r="I119" s="41"/>
      <c r="J119" s="40"/>
      <c r="K119" s="41"/>
      <c r="L119" s="40"/>
      <c r="M119" s="40"/>
      <c r="N119" s="41"/>
      <c r="O119" s="40"/>
      <c r="P119" s="41"/>
      <c r="Q119" s="40"/>
      <c r="R119" s="40"/>
      <c r="S119" s="41"/>
      <c r="T119" s="40"/>
      <c r="U119" s="41"/>
      <c r="V119" s="40"/>
      <c r="W119" s="40"/>
      <c r="X119" s="41"/>
      <c r="Y119" s="40"/>
      <c r="Z119" s="41"/>
      <c r="AA119" s="40"/>
      <c r="AB119" s="40"/>
      <c r="AC119" s="41"/>
      <c r="AD119" s="40"/>
      <c r="AE119" s="41"/>
      <c r="AF119" s="40"/>
      <c r="AG119" s="40"/>
      <c r="AH119" s="40"/>
      <c r="AI119" s="40"/>
      <c r="AJ119" s="41"/>
      <c r="AK119" s="41"/>
      <c r="AL119" s="42"/>
      <c r="AM119" s="41"/>
      <c r="AN119" s="41"/>
      <c r="AO119" s="41"/>
      <c r="AP119" s="42"/>
      <c r="AQ119" s="41"/>
      <c r="AR119" s="41"/>
      <c r="AS119" s="41"/>
      <c r="AT119" s="42"/>
      <c r="AU119" s="41"/>
      <c r="AV119" s="41"/>
      <c r="AW119" s="41"/>
      <c r="AX119" s="41"/>
      <c r="AY119" s="43"/>
    </row>
    <row r="120" spans="2:51" ht="21.75" customHeight="1">
      <c r="B120" s="35"/>
      <c r="C120" s="40"/>
      <c r="D120" s="41"/>
      <c r="E120" s="40"/>
      <c r="F120" s="41"/>
      <c r="G120" s="40"/>
      <c r="H120" s="40"/>
      <c r="I120" s="41"/>
      <c r="J120" s="40"/>
      <c r="K120" s="41"/>
      <c r="L120" s="40"/>
      <c r="M120" s="40"/>
      <c r="N120" s="41"/>
      <c r="O120" s="40"/>
      <c r="P120" s="41"/>
      <c r="Q120" s="40"/>
      <c r="R120" s="40"/>
      <c r="S120" s="41"/>
      <c r="T120" s="40"/>
      <c r="U120" s="41"/>
      <c r="V120" s="40"/>
      <c r="W120" s="40"/>
      <c r="X120" s="41"/>
      <c r="Y120" s="40"/>
      <c r="Z120" s="41"/>
      <c r="AA120" s="40"/>
      <c r="AB120" s="40"/>
      <c r="AC120" s="41"/>
      <c r="AD120" s="40"/>
      <c r="AE120" s="41"/>
      <c r="AF120" s="40"/>
      <c r="AG120" s="40"/>
      <c r="AH120" s="40"/>
      <c r="AI120" s="40"/>
      <c r="AJ120" s="41"/>
      <c r="AK120" s="41"/>
      <c r="AL120" s="42"/>
      <c r="AM120" s="41"/>
      <c r="AN120" s="41"/>
      <c r="AO120" s="41"/>
      <c r="AP120" s="42"/>
      <c r="AQ120" s="41"/>
      <c r="AR120" s="41"/>
      <c r="AS120" s="41"/>
      <c r="AT120" s="42"/>
      <c r="AU120" s="41"/>
      <c r="AV120" s="41"/>
      <c r="AW120" s="41"/>
      <c r="AX120" s="41"/>
      <c r="AY120" s="43"/>
    </row>
    <row r="121" spans="2:51" ht="21.75" customHeight="1">
      <c r="B121" s="35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40"/>
      <c r="AJ121" s="41"/>
      <c r="AK121" s="41"/>
      <c r="AL121" s="42"/>
      <c r="AM121" s="41"/>
      <c r="AN121" s="41"/>
      <c r="AO121" s="41"/>
      <c r="AP121" s="42"/>
      <c r="AQ121" s="41"/>
      <c r="AR121" s="41"/>
      <c r="AS121" s="41"/>
      <c r="AT121" s="42"/>
      <c r="AU121" s="41"/>
      <c r="AV121" s="42"/>
      <c r="AW121" s="42"/>
      <c r="AX121" s="42"/>
      <c r="AY121" s="43"/>
    </row>
    <row r="122" spans="2:51" ht="21.75" customHeight="1">
      <c r="B122" s="35"/>
      <c r="C122" s="40"/>
      <c r="D122" s="41"/>
      <c r="E122" s="40"/>
      <c r="F122" s="41"/>
      <c r="G122" s="40"/>
      <c r="H122" s="40"/>
      <c r="I122" s="41"/>
      <c r="J122" s="40"/>
      <c r="K122" s="41"/>
      <c r="L122" s="40"/>
      <c r="M122" s="40"/>
      <c r="N122" s="41"/>
      <c r="O122" s="40"/>
      <c r="P122" s="41"/>
      <c r="Q122" s="40"/>
      <c r="R122" s="40"/>
      <c r="S122" s="41"/>
      <c r="T122" s="40"/>
      <c r="U122" s="41"/>
      <c r="V122" s="40"/>
      <c r="W122" s="40"/>
      <c r="X122" s="41"/>
      <c r="Y122" s="40"/>
      <c r="Z122" s="41"/>
      <c r="AA122" s="40"/>
      <c r="AB122" s="40"/>
      <c r="AC122" s="41"/>
      <c r="AD122" s="40"/>
      <c r="AE122" s="41"/>
      <c r="AF122" s="40"/>
      <c r="AG122" s="40"/>
      <c r="AH122" s="40"/>
      <c r="AI122" s="40"/>
      <c r="AJ122" s="41"/>
      <c r="AK122" s="41"/>
      <c r="AL122" s="42"/>
      <c r="AM122" s="41"/>
      <c r="AN122" s="41"/>
      <c r="AO122" s="41"/>
      <c r="AP122" s="42"/>
      <c r="AQ122" s="41"/>
      <c r="AR122" s="41"/>
      <c r="AS122" s="41"/>
      <c r="AT122" s="42"/>
      <c r="AU122" s="41"/>
      <c r="AV122" s="41"/>
      <c r="AW122" s="41"/>
      <c r="AX122" s="41"/>
      <c r="AY122" s="43"/>
    </row>
    <row r="123" spans="2:51" ht="21.75" customHeight="1">
      <c r="B123" s="35"/>
      <c r="C123" s="40"/>
      <c r="D123" s="41"/>
      <c r="E123" s="40"/>
      <c r="F123" s="41"/>
      <c r="G123" s="40"/>
      <c r="H123" s="40"/>
      <c r="I123" s="41"/>
      <c r="J123" s="40"/>
      <c r="K123" s="41"/>
      <c r="L123" s="40"/>
      <c r="M123" s="40"/>
      <c r="N123" s="41"/>
      <c r="O123" s="40"/>
      <c r="P123" s="41"/>
      <c r="Q123" s="40"/>
      <c r="R123" s="40"/>
      <c r="S123" s="41"/>
      <c r="T123" s="40"/>
      <c r="U123" s="41"/>
      <c r="V123" s="40"/>
      <c r="W123" s="40"/>
      <c r="X123" s="41"/>
      <c r="Y123" s="40"/>
      <c r="Z123" s="41"/>
      <c r="AA123" s="40"/>
      <c r="AB123" s="40"/>
      <c r="AC123" s="41"/>
      <c r="AD123" s="40"/>
      <c r="AE123" s="41"/>
      <c r="AF123" s="40"/>
      <c r="AG123" s="40"/>
      <c r="AH123" s="40"/>
      <c r="AI123" s="40"/>
      <c r="AJ123" s="41"/>
      <c r="AK123" s="41"/>
      <c r="AL123" s="42"/>
      <c r="AM123" s="41"/>
      <c r="AN123" s="41"/>
      <c r="AO123" s="41"/>
      <c r="AP123" s="42"/>
      <c r="AQ123" s="41"/>
      <c r="AR123" s="41"/>
      <c r="AS123" s="41"/>
      <c r="AT123" s="42"/>
      <c r="AU123" s="41"/>
      <c r="AV123" s="41"/>
      <c r="AW123" s="41"/>
      <c r="AX123" s="41"/>
      <c r="AY123" s="43"/>
    </row>
    <row r="124" spans="2:51" ht="21.75" customHeight="1">
      <c r="B124" s="35"/>
      <c r="C124" s="40"/>
      <c r="D124" s="41"/>
      <c r="E124" s="40"/>
      <c r="F124" s="41"/>
      <c r="G124" s="40"/>
      <c r="H124" s="40"/>
      <c r="I124" s="41"/>
      <c r="J124" s="40"/>
      <c r="K124" s="41"/>
      <c r="L124" s="40"/>
      <c r="M124" s="40"/>
      <c r="N124" s="41"/>
      <c r="O124" s="40"/>
      <c r="P124" s="41"/>
      <c r="Q124" s="40"/>
      <c r="R124" s="40"/>
      <c r="S124" s="41"/>
      <c r="T124" s="40"/>
      <c r="U124" s="41"/>
      <c r="V124" s="40"/>
      <c r="W124" s="40"/>
      <c r="X124" s="41"/>
      <c r="Y124" s="40"/>
      <c r="Z124" s="41"/>
      <c r="AA124" s="40"/>
      <c r="AB124" s="40"/>
      <c r="AC124" s="41"/>
      <c r="AD124" s="40"/>
      <c r="AE124" s="41"/>
      <c r="AF124" s="40"/>
      <c r="AG124" s="40"/>
      <c r="AH124" s="40"/>
      <c r="AI124" s="40"/>
      <c r="AJ124" s="41"/>
      <c r="AK124" s="41"/>
      <c r="AL124" s="42"/>
      <c r="AM124" s="41"/>
      <c r="AN124" s="41"/>
      <c r="AO124" s="41"/>
      <c r="AP124" s="42"/>
      <c r="AQ124" s="41"/>
      <c r="AR124" s="41"/>
      <c r="AS124" s="41"/>
      <c r="AT124" s="42"/>
      <c r="AU124" s="41"/>
      <c r="AV124" s="41"/>
      <c r="AW124" s="41"/>
      <c r="AX124" s="41"/>
      <c r="AY124" s="43"/>
    </row>
    <row r="125" spans="2:51" ht="21.75" customHeight="1">
      <c r="B125" s="35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40"/>
      <c r="AJ125" s="41"/>
      <c r="AK125" s="41"/>
      <c r="AL125" s="42"/>
      <c r="AM125" s="41"/>
      <c r="AN125" s="41"/>
      <c r="AO125" s="41"/>
      <c r="AP125" s="42"/>
      <c r="AQ125" s="41"/>
      <c r="AR125" s="41"/>
      <c r="AS125" s="41"/>
      <c r="AT125" s="42"/>
      <c r="AU125" s="41"/>
      <c r="AV125" s="42"/>
      <c r="AW125" s="42"/>
      <c r="AX125" s="42"/>
      <c r="AY125" s="43"/>
    </row>
    <row r="126" spans="2:51" ht="21.75" customHeight="1">
      <c r="B126" s="35"/>
      <c r="C126" s="40"/>
      <c r="D126" s="41"/>
      <c r="E126" s="40"/>
      <c r="F126" s="41"/>
      <c r="G126" s="40"/>
      <c r="H126" s="40"/>
      <c r="I126" s="41"/>
      <c r="J126" s="40"/>
      <c r="K126" s="41"/>
      <c r="L126" s="40"/>
      <c r="M126" s="40"/>
      <c r="N126" s="41"/>
      <c r="O126" s="40"/>
      <c r="P126" s="41"/>
      <c r="Q126" s="40"/>
      <c r="R126" s="40"/>
      <c r="S126" s="41"/>
      <c r="T126" s="40"/>
      <c r="U126" s="41"/>
      <c r="V126" s="40"/>
      <c r="W126" s="40"/>
      <c r="X126" s="41"/>
      <c r="Y126" s="40"/>
      <c r="Z126" s="41"/>
      <c r="AA126" s="40"/>
      <c r="AB126" s="40"/>
      <c r="AC126" s="41"/>
      <c r="AD126" s="40"/>
      <c r="AE126" s="41"/>
      <c r="AF126" s="40"/>
      <c r="AG126" s="40"/>
      <c r="AH126" s="40"/>
      <c r="AI126" s="40"/>
      <c r="AJ126" s="41"/>
      <c r="AK126" s="41"/>
      <c r="AL126" s="42"/>
      <c r="AM126" s="41"/>
      <c r="AN126" s="41"/>
      <c r="AO126" s="41"/>
      <c r="AP126" s="42"/>
      <c r="AQ126" s="41"/>
      <c r="AR126" s="41"/>
      <c r="AS126" s="41"/>
      <c r="AT126" s="42"/>
      <c r="AU126" s="41"/>
      <c r="AV126" s="41"/>
      <c r="AW126" s="41"/>
      <c r="AX126" s="41"/>
      <c r="AY126" s="43"/>
    </row>
    <row r="127" spans="2:51" ht="21.75" customHeight="1">
      <c r="B127" s="35"/>
      <c r="C127" s="40"/>
      <c r="D127" s="41"/>
      <c r="E127" s="40"/>
      <c r="F127" s="41"/>
      <c r="G127" s="40"/>
      <c r="H127" s="40"/>
      <c r="I127" s="41"/>
      <c r="J127" s="40"/>
      <c r="K127" s="41"/>
      <c r="L127" s="40"/>
      <c r="M127" s="40"/>
      <c r="N127" s="41"/>
      <c r="O127" s="40"/>
      <c r="P127" s="41"/>
      <c r="Q127" s="40"/>
      <c r="R127" s="40"/>
      <c r="S127" s="41"/>
      <c r="T127" s="40"/>
      <c r="U127" s="41"/>
      <c r="V127" s="40"/>
      <c r="W127" s="40"/>
      <c r="X127" s="41"/>
      <c r="Y127" s="40"/>
      <c r="Z127" s="41"/>
      <c r="AA127" s="40"/>
      <c r="AB127" s="40"/>
      <c r="AC127" s="41"/>
      <c r="AD127" s="40"/>
      <c r="AE127" s="41"/>
      <c r="AF127" s="40"/>
      <c r="AG127" s="40"/>
      <c r="AH127" s="40"/>
      <c r="AI127" s="40"/>
      <c r="AJ127" s="41"/>
      <c r="AK127" s="41"/>
      <c r="AL127" s="42"/>
      <c r="AM127" s="41"/>
      <c r="AN127" s="41"/>
      <c r="AO127" s="41"/>
      <c r="AP127" s="42"/>
      <c r="AQ127" s="41"/>
      <c r="AR127" s="41"/>
      <c r="AS127" s="41"/>
      <c r="AT127" s="42"/>
      <c r="AU127" s="41"/>
      <c r="AV127" s="41"/>
      <c r="AW127" s="41"/>
      <c r="AX127" s="41"/>
      <c r="AY127" s="43"/>
    </row>
    <row r="128" spans="2:51" ht="21.75" customHeight="1">
      <c r="B128" s="35"/>
      <c r="C128" s="40"/>
      <c r="D128" s="41"/>
      <c r="E128" s="40"/>
      <c r="F128" s="41"/>
      <c r="G128" s="40"/>
      <c r="H128" s="40"/>
      <c r="I128" s="41"/>
      <c r="J128" s="40"/>
      <c r="K128" s="41"/>
      <c r="L128" s="40"/>
      <c r="M128" s="40"/>
      <c r="N128" s="41"/>
      <c r="O128" s="40"/>
      <c r="P128" s="41"/>
      <c r="Q128" s="40"/>
      <c r="R128" s="40"/>
      <c r="S128" s="41"/>
      <c r="T128" s="40"/>
      <c r="U128" s="41"/>
      <c r="V128" s="40"/>
      <c r="W128" s="40"/>
      <c r="X128" s="41"/>
      <c r="Y128" s="40"/>
      <c r="Z128" s="41"/>
      <c r="AA128" s="40"/>
      <c r="AB128" s="40"/>
      <c r="AC128" s="41"/>
      <c r="AD128" s="40"/>
      <c r="AE128" s="41"/>
      <c r="AF128" s="40"/>
      <c r="AG128" s="40"/>
      <c r="AH128" s="40"/>
      <c r="AI128" s="40"/>
      <c r="AJ128" s="41"/>
      <c r="AK128" s="41"/>
      <c r="AL128" s="42"/>
      <c r="AM128" s="41"/>
      <c r="AN128" s="41"/>
      <c r="AO128" s="41"/>
      <c r="AP128" s="42"/>
      <c r="AQ128" s="41"/>
      <c r="AR128" s="41"/>
      <c r="AS128" s="41"/>
      <c r="AT128" s="42"/>
      <c r="AU128" s="41"/>
      <c r="AV128" s="41"/>
      <c r="AW128" s="41"/>
      <c r="AX128" s="41"/>
      <c r="AY128" s="43"/>
    </row>
    <row r="129" spans="2:51" ht="21.75" customHeight="1">
      <c r="B129" s="35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40"/>
      <c r="AJ129" s="41"/>
      <c r="AK129" s="41"/>
      <c r="AL129" s="42"/>
      <c r="AM129" s="41"/>
      <c r="AN129" s="41"/>
      <c r="AO129" s="41"/>
      <c r="AP129" s="42"/>
      <c r="AQ129" s="41"/>
      <c r="AR129" s="41"/>
      <c r="AS129" s="41"/>
      <c r="AT129" s="42"/>
      <c r="AU129" s="41"/>
      <c r="AV129" s="42"/>
      <c r="AW129" s="42"/>
      <c r="AX129" s="42"/>
      <c r="AY129" s="43"/>
    </row>
    <row r="130" spans="2:51" ht="21.75" customHeight="1">
      <c r="B130" s="35"/>
      <c r="C130" s="40"/>
      <c r="D130" s="41"/>
      <c r="E130" s="40"/>
      <c r="F130" s="41"/>
      <c r="G130" s="40"/>
      <c r="H130" s="40"/>
      <c r="I130" s="41"/>
      <c r="J130" s="40"/>
      <c r="K130" s="41"/>
      <c r="L130" s="40"/>
      <c r="M130" s="40"/>
      <c r="N130" s="41"/>
      <c r="O130" s="40"/>
      <c r="P130" s="41"/>
      <c r="Q130" s="40"/>
      <c r="R130" s="40"/>
      <c r="S130" s="41"/>
      <c r="T130" s="40"/>
      <c r="U130" s="41"/>
      <c r="V130" s="40"/>
      <c r="W130" s="40"/>
      <c r="X130" s="41"/>
      <c r="Y130" s="40"/>
      <c r="Z130" s="41"/>
      <c r="AA130" s="40"/>
      <c r="AB130" s="40"/>
      <c r="AC130" s="41"/>
      <c r="AD130" s="40"/>
      <c r="AE130" s="41"/>
      <c r="AF130" s="40"/>
      <c r="AG130" s="40"/>
      <c r="AH130" s="40"/>
      <c r="AI130" s="40"/>
      <c r="AJ130" s="41"/>
      <c r="AK130" s="41"/>
      <c r="AL130" s="42"/>
      <c r="AM130" s="41"/>
      <c r="AN130" s="41"/>
      <c r="AO130" s="41"/>
      <c r="AP130" s="42"/>
      <c r="AQ130" s="41"/>
      <c r="AR130" s="41"/>
      <c r="AS130" s="41"/>
      <c r="AT130" s="42"/>
      <c r="AU130" s="41"/>
      <c r="AV130" s="41"/>
      <c r="AW130" s="41"/>
      <c r="AX130" s="41"/>
      <c r="AY130" s="43"/>
    </row>
    <row r="131" spans="2:51" ht="21.75" customHeight="1">
      <c r="B131" s="35"/>
      <c r="C131" s="40"/>
      <c r="D131" s="41"/>
      <c r="E131" s="40"/>
      <c r="F131" s="41"/>
      <c r="G131" s="40"/>
      <c r="H131" s="40"/>
      <c r="I131" s="41"/>
      <c r="J131" s="40"/>
      <c r="K131" s="41"/>
      <c r="L131" s="40"/>
      <c r="M131" s="40"/>
      <c r="N131" s="41"/>
      <c r="O131" s="40"/>
      <c r="P131" s="41"/>
      <c r="Q131" s="40"/>
      <c r="R131" s="40"/>
      <c r="S131" s="41"/>
      <c r="T131" s="40"/>
      <c r="U131" s="41"/>
      <c r="V131" s="40"/>
      <c r="W131" s="40"/>
      <c r="X131" s="41"/>
      <c r="Y131" s="40"/>
      <c r="Z131" s="41"/>
      <c r="AA131" s="40"/>
      <c r="AB131" s="40"/>
      <c r="AC131" s="41"/>
      <c r="AD131" s="40"/>
      <c r="AE131" s="41"/>
      <c r="AF131" s="40"/>
      <c r="AG131" s="40"/>
      <c r="AH131" s="40"/>
      <c r="AI131" s="40"/>
      <c r="AJ131" s="41"/>
      <c r="AK131" s="41"/>
      <c r="AL131" s="42"/>
      <c r="AM131" s="41"/>
      <c r="AN131" s="41"/>
      <c r="AO131" s="41"/>
      <c r="AP131" s="42"/>
      <c r="AQ131" s="41"/>
      <c r="AR131" s="41"/>
      <c r="AS131" s="41"/>
      <c r="AT131" s="42"/>
      <c r="AU131" s="41"/>
      <c r="AV131" s="41"/>
      <c r="AW131" s="41"/>
      <c r="AX131" s="41"/>
      <c r="AY131" s="43"/>
    </row>
    <row r="132" spans="2:51" ht="21.75" customHeight="1">
      <c r="B132" s="35"/>
      <c r="C132" s="40"/>
      <c r="D132" s="41"/>
      <c r="E132" s="40"/>
      <c r="F132" s="41"/>
      <c r="G132" s="40"/>
      <c r="H132" s="40"/>
      <c r="I132" s="41"/>
      <c r="J132" s="40"/>
      <c r="K132" s="41"/>
      <c r="L132" s="40"/>
      <c r="M132" s="40"/>
      <c r="N132" s="41"/>
      <c r="O132" s="40"/>
      <c r="P132" s="41"/>
      <c r="Q132" s="40"/>
      <c r="R132" s="40"/>
      <c r="S132" s="41"/>
      <c r="T132" s="40"/>
      <c r="U132" s="41"/>
      <c r="V132" s="40"/>
      <c r="W132" s="40"/>
      <c r="X132" s="41"/>
      <c r="Y132" s="40"/>
      <c r="Z132" s="41"/>
      <c r="AA132" s="40"/>
      <c r="AB132" s="40"/>
      <c r="AC132" s="41"/>
      <c r="AD132" s="40"/>
      <c r="AE132" s="41"/>
      <c r="AF132" s="40"/>
      <c r="AG132" s="40"/>
      <c r="AH132" s="40"/>
      <c r="AI132" s="40"/>
      <c r="AJ132" s="41"/>
      <c r="AK132" s="41"/>
      <c r="AL132" s="42"/>
      <c r="AM132" s="41"/>
      <c r="AN132" s="41"/>
      <c r="AO132" s="41"/>
      <c r="AP132" s="42"/>
      <c r="AQ132" s="41"/>
      <c r="AR132" s="41"/>
      <c r="AS132" s="41"/>
      <c r="AT132" s="42"/>
      <c r="AU132" s="41"/>
      <c r="AV132" s="41"/>
      <c r="AW132" s="41"/>
      <c r="AX132" s="41"/>
      <c r="AY132" s="43"/>
    </row>
    <row r="133" spans="2:51" ht="21.75" customHeight="1">
      <c r="B133" s="35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40"/>
      <c r="AJ133" s="41"/>
      <c r="AK133" s="41"/>
      <c r="AL133" s="42"/>
      <c r="AM133" s="41"/>
      <c r="AN133" s="41"/>
      <c r="AO133" s="41"/>
      <c r="AP133" s="42"/>
      <c r="AQ133" s="41"/>
      <c r="AR133" s="41"/>
      <c r="AS133" s="41"/>
      <c r="AT133" s="42"/>
      <c r="AU133" s="41"/>
      <c r="AV133" s="42"/>
      <c r="AW133" s="42"/>
      <c r="AX133" s="42"/>
      <c r="AY133" s="43"/>
    </row>
    <row r="134" spans="2:51" ht="21.75" customHeight="1">
      <c r="B134" s="35"/>
      <c r="C134" s="40"/>
      <c r="D134" s="41"/>
      <c r="E134" s="40"/>
      <c r="F134" s="41"/>
      <c r="G134" s="40"/>
      <c r="H134" s="40"/>
      <c r="I134" s="41"/>
      <c r="J134" s="40"/>
      <c r="K134" s="41"/>
      <c r="L134" s="40"/>
      <c r="M134" s="40"/>
      <c r="N134" s="41"/>
      <c r="O134" s="40"/>
      <c r="P134" s="41"/>
      <c r="Q134" s="40"/>
      <c r="R134" s="40"/>
      <c r="S134" s="41"/>
      <c r="T134" s="40"/>
      <c r="U134" s="41"/>
      <c r="V134" s="40"/>
      <c r="W134" s="40"/>
      <c r="X134" s="41"/>
      <c r="Y134" s="40"/>
      <c r="Z134" s="41"/>
      <c r="AA134" s="40"/>
      <c r="AB134" s="40"/>
      <c r="AC134" s="41"/>
      <c r="AD134" s="40"/>
      <c r="AE134" s="41"/>
      <c r="AF134" s="40"/>
      <c r="AG134" s="40"/>
      <c r="AH134" s="40"/>
      <c r="AI134" s="40"/>
      <c r="AJ134" s="41"/>
      <c r="AK134" s="41"/>
      <c r="AL134" s="42"/>
      <c r="AM134" s="41"/>
      <c r="AN134" s="41"/>
      <c r="AO134" s="41"/>
      <c r="AP134" s="42"/>
      <c r="AQ134" s="41"/>
      <c r="AR134" s="41"/>
      <c r="AS134" s="41"/>
      <c r="AT134" s="42"/>
      <c r="AU134" s="41"/>
      <c r="AV134" s="41"/>
      <c r="AW134" s="41"/>
      <c r="AX134" s="41"/>
      <c r="AY134" s="43"/>
    </row>
    <row r="135" spans="2:51" ht="21.75" customHeight="1">
      <c r="B135" s="35"/>
      <c r="C135" s="40"/>
      <c r="D135" s="41"/>
      <c r="E135" s="40"/>
      <c r="F135" s="41"/>
      <c r="G135" s="40"/>
      <c r="H135" s="40"/>
      <c r="I135" s="41"/>
      <c r="J135" s="40"/>
      <c r="K135" s="41"/>
      <c r="L135" s="40"/>
      <c r="M135" s="40"/>
      <c r="N135" s="41"/>
      <c r="O135" s="40"/>
      <c r="P135" s="41"/>
      <c r="Q135" s="40"/>
      <c r="R135" s="40"/>
      <c r="S135" s="41"/>
      <c r="T135" s="40"/>
      <c r="U135" s="41"/>
      <c r="V135" s="40"/>
      <c r="W135" s="40"/>
      <c r="X135" s="41"/>
      <c r="Y135" s="40"/>
      <c r="Z135" s="41"/>
      <c r="AA135" s="40"/>
      <c r="AB135" s="40"/>
      <c r="AC135" s="41"/>
      <c r="AD135" s="40"/>
      <c r="AE135" s="41"/>
      <c r="AF135" s="40"/>
      <c r="AG135" s="40"/>
      <c r="AH135" s="40"/>
      <c r="AI135" s="40"/>
      <c r="AJ135" s="41"/>
      <c r="AK135" s="41"/>
      <c r="AL135" s="42"/>
      <c r="AM135" s="41"/>
      <c r="AN135" s="41"/>
      <c r="AO135" s="41"/>
      <c r="AP135" s="42"/>
      <c r="AQ135" s="41"/>
      <c r="AR135" s="41"/>
      <c r="AS135" s="41"/>
      <c r="AT135" s="42"/>
      <c r="AU135" s="41"/>
      <c r="AV135" s="41"/>
      <c r="AW135" s="41"/>
      <c r="AX135" s="41"/>
      <c r="AY135" s="43"/>
    </row>
    <row r="136" spans="2:51" ht="21.75" customHeight="1">
      <c r="B136" s="35"/>
      <c r="C136" s="40"/>
      <c r="D136" s="41"/>
      <c r="E136" s="40"/>
      <c r="F136" s="41"/>
      <c r="G136" s="40"/>
      <c r="H136" s="40"/>
      <c r="I136" s="41"/>
      <c r="J136" s="40"/>
      <c r="K136" s="41"/>
      <c r="L136" s="40"/>
      <c r="M136" s="40"/>
      <c r="N136" s="41"/>
      <c r="O136" s="40"/>
      <c r="P136" s="41"/>
      <c r="Q136" s="40"/>
      <c r="R136" s="40"/>
      <c r="S136" s="41"/>
      <c r="T136" s="40"/>
      <c r="U136" s="41"/>
      <c r="V136" s="40"/>
      <c r="W136" s="40"/>
      <c r="X136" s="41"/>
      <c r="Y136" s="40"/>
      <c r="Z136" s="41"/>
      <c r="AA136" s="40"/>
      <c r="AB136" s="40"/>
      <c r="AC136" s="41"/>
      <c r="AD136" s="40"/>
      <c r="AE136" s="41"/>
      <c r="AF136" s="40"/>
      <c r="AG136" s="40"/>
      <c r="AH136" s="40"/>
      <c r="AI136" s="40"/>
      <c r="AJ136" s="41"/>
      <c r="AK136" s="41"/>
      <c r="AL136" s="42"/>
      <c r="AM136" s="41"/>
      <c r="AN136" s="41"/>
      <c r="AO136" s="41"/>
      <c r="AP136" s="42"/>
      <c r="AQ136" s="41"/>
      <c r="AR136" s="41"/>
      <c r="AS136" s="41"/>
      <c r="AT136" s="42"/>
      <c r="AU136" s="41"/>
      <c r="AV136" s="41"/>
      <c r="AW136" s="41"/>
      <c r="AX136" s="41"/>
      <c r="AY136" s="43"/>
    </row>
    <row r="137" spans="2:51" ht="21.75" customHeight="1">
      <c r="B137" s="35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40"/>
      <c r="AJ137" s="41"/>
      <c r="AK137" s="41"/>
      <c r="AL137" s="42"/>
      <c r="AM137" s="41"/>
      <c r="AN137" s="41"/>
      <c r="AO137" s="41"/>
      <c r="AP137" s="42"/>
      <c r="AQ137" s="41"/>
      <c r="AR137" s="41"/>
      <c r="AS137" s="41"/>
      <c r="AT137" s="42"/>
      <c r="AU137" s="41"/>
      <c r="AV137" s="42"/>
      <c r="AW137" s="42"/>
      <c r="AX137" s="42"/>
      <c r="AY137" s="43"/>
    </row>
    <row r="138" spans="2:51" ht="21.75" customHeight="1">
      <c r="B138" s="35"/>
      <c r="C138" s="40"/>
      <c r="D138" s="41"/>
      <c r="E138" s="40"/>
      <c r="F138" s="41"/>
      <c r="G138" s="40"/>
      <c r="H138" s="40"/>
      <c r="I138" s="41"/>
      <c r="J138" s="40"/>
      <c r="K138" s="41"/>
      <c r="L138" s="40"/>
      <c r="M138" s="40"/>
      <c r="N138" s="41"/>
      <c r="O138" s="40"/>
      <c r="P138" s="41"/>
      <c r="Q138" s="40"/>
      <c r="R138" s="40"/>
      <c r="S138" s="41"/>
      <c r="T138" s="40"/>
      <c r="U138" s="41"/>
      <c r="V138" s="40"/>
      <c r="W138" s="40"/>
      <c r="X138" s="41"/>
      <c r="Y138" s="40"/>
      <c r="Z138" s="41"/>
      <c r="AA138" s="40"/>
      <c r="AB138" s="40"/>
      <c r="AC138" s="41"/>
      <c r="AD138" s="40"/>
      <c r="AE138" s="41"/>
      <c r="AF138" s="40"/>
      <c r="AG138" s="40"/>
      <c r="AH138" s="40"/>
      <c r="AI138" s="40"/>
      <c r="AJ138" s="41"/>
      <c r="AK138" s="41"/>
      <c r="AL138" s="42"/>
      <c r="AM138" s="41"/>
      <c r="AN138" s="41"/>
      <c r="AO138" s="41"/>
      <c r="AP138" s="42"/>
      <c r="AQ138" s="41"/>
      <c r="AR138" s="41"/>
      <c r="AS138" s="41"/>
      <c r="AT138" s="42"/>
      <c r="AU138" s="41"/>
      <c r="AV138" s="41"/>
      <c r="AW138" s="41"/>
      <c r="AX138" s="41"/>
      <c r="AY138" s="43"/>
    </row>
    <row r="139" spans="2:51" ht="21.75" customHeight="1">
      <c r="B139" s="35"/>
      <c r="C139" s="40"/>
      <c r="D139" s="41"/>
      <c r="E139" s="40"/>
      <c r="F139" s="41"/>
      <c r="G139" s="40"/>
      <c r="H139" s="40"/>
      <c r="I139" s="41"/>
      <c r="J139" s="40"/>
      <c r="K139" s="41"/>
      <c r="L139" s="40"/>
      <c r="M139" s="40"/>
      <c r="N139" s="41"/>
      <c r="O139" s="40"/>
      <c r="P139" s="41"/>
      <c r="Q139" s="40"/>
      <c r="R139" s="40"/>
      <c r="S139" s="41"/>
      <c r="T139" s="40"/>
      <c r="U139" s="41"/>
      <c r="V139" s="40"/>
      <c r="W139" s="40"/>
      <c r="X139" s="41"/>
      <c r="Y139" s="40"/>
      <c r="Z139" s="41"/>
      <c r="AA139" s="40"/>
      <c r="AB139" s="40"/>
      <c r="AC139" s="41"/>
      <c r="AD139" s="40"/>
      <c r="AE139" s="41"/>
      <c r="AF139" s="40"/>
      <c r="AG139" s="40"/>
      <c r="AH139" s="40"/>
      <c r="AI139" s="40"/>
      <c r="AJ139" s="41"/>
      <c r="AK139" s="41"/>
      <c r="AL139" s="42"/>
      <c r="AM139" s="41"/>
      <c r="AN139" s="41"/>
      <c r="AO139" s="41"/>
      <c r="AP139" s="42"/>
      <c r="AQ139" s="41"/>
      <c r="AR139" s="41"/>
      <c r="AS139" s="41"/>
      <c r="AT139" s="42"/>
      <c r="AU139" s="41"/>
      <c r="AV139" s="41"/>
      <c r="AW139" s="41"/>
      <c r="AX139" s="41"/>
      <c r="AY139" s="43"/>
    </row>
    <row r="140" spans="2:51" ht="21.75" customHeight="1">
      <c r="B140" s="35"/>
      <c r="C140" s="40"/>
      <c r="D140" s="41"/>
      <c r="E140" s="40"/>
      <c r="F140" s="41"/>
      <c r="G140" s="40"/>
      <c r="H140" s="40"/>
      <c r="I140" s="41"/>
      <c r="J140" s="40"/>
      <c r="K140" s="41"/>
      <c r="L140" s="40"/>
      <c r="M140" s="40"/>
      <c r="N140" s="41"/>
      <c r="O140" s="40"/>
      <c r="P140" s="41"/>
      <c r="Q140" s="40"/>
      <c r="R140" s="40"/>
      <c r="S140" s="41"/>
      <c r="T140" s="40"/>
      <c r="U140" s="41"/>
      <c r="V140" s="40"/>
      <c r="W140" s="40"/>
      <c r="X140" s="41"/>
      <c r="Y140" s="40"/>
      <c r="Z140" s="41"/>
      <c r="AA140" s="40"/>
      <c r="AB140" s="40"/>
      <c r="AC140" s="41"/>
      <c r="AD140" s="40"/>
      <c r="AE140" s="41"/>
      <c r="AF140" s="40"/>
      <c r="AG140" s="40"/>
      <c r="AH140" s="40"/>
      <c r="AI140" s="40"/>
      <c r="AJ140" s="41"/>
      <c r="AK140" s="41"/>
      <c r="AL140" s="42"/>
      <c r="AM140" s="41"/>
      <c r="AN140" s="41"/>
      <c r="AO140" s="41"/>
      <c r="AP140" s="42"/>
      <c r="AQ140" s="41"/>
      <c r="AR140" s="41"/>
      <c r="AS140" s="41"/>
      <c r="AT140" s="42"/>
      <c r="AU140" s="41"/>
      <c r="AV140" s="41"/>
      <c r="AW140" s="41"/>
      <c r="AX140" s="41"/>
      <c r="AY140" s="43"/>
    </row>
    <row r="141" spans="2:51" ht="24.75" customHeight="1"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2"/>
      <c r="AH141" s="32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</row>
    <row r="142" spans="2:51" ht="24.75" customHeight="1"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</row>
    <row r="143" spans="2:51" ht="24.75" customHeight="1">
      <c r="B143" s="34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4"/>
      <c r="AJ143" s="36"/>
      <c r="AK143" s="36"/>
      <c r="AL143" s="36"/>
      <c r="AM143" s="37"/>
      <c r="AN143" s="36"/>
      <c r="AO143" s="36"/>
      <c r="AP143" s="36"/>
      <c r="AQ143" s="37"/>
      <c r="AR143" s="36"/>
      <c r="AS143" s="36"/>
      <c r="AT143" s="36"/>
      <c r="AU143" s="37"/>
      <c r="AV143" s="36"/>
      <c r="AW143" s="36"/>
      <c r="AX143" s="36"/>
      <c r="AY143" s="38"/>
    </row>
    <row r="144" spans="2:51" ht="24.75" customHeight="1">
      <c r="B144" s="34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4"/>
      <c r="AJ144" s="36"/>
      <c r="AK144" s="36"/>
      <c r="AL144" s="36"/>
      <c r="AM144" s="37"/>
      <c r="AN144" s="36"/>
      <c r="AO144" s="36"/>
      <c r="AP144" s="36"/>
      <c r="AQ144" s="37"/>
      <c r="AR144" s="36"/>
      <c r="AS144" s="36"/>
      <c r="AT144" s="36"/>
      <c r="AU144" s="37"/>
      <c r="AV144" s="36"/>
      <c r="AW144" s="36"/>
      <c r="AX144" s="36"/>
      <c r="AY144" s="38"/>
    </row>
    <row r="145" spans="2:51" ht="21.75" customHeight="1">
      <c r="B145" s="35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40"/>
      <c r="AJ145" s="41"/>
      <c r="AK145" s="41"/>
      <c r="AL145" s="42"/>
      <c r="AM145" s="41"/>
      <c r="AN145" s="41"/>
      <c r="AO145" s="41"/>
      <c r="AP145" s="42"/>
      <c r="AQ145" s="41"/>
      <c r="AR145" s="41"/>
      <c r="AS145" s="41"/>
      <c r="AT145" s="42"/>
      <c r="AU145" s="41"/>
      <c r="AV145" s="42"/>
      <c r="AW145" s="42"/>
      <c r="AX145" s="42"/>
      <c r="AY145" s="43"/>
    </row>
    <row r="146" spans="2:51" ht="21.75" customHeight="1">
      <c r="B146" s="35"/>
      <c r="C146" s="40"/>
      <c r="D146" s="41"/>
      <c r="E146" s="40"/>
      <c r="F146" s="41"/>
      <c r="G146" s="40"/>
      <c r="H146" s="40"/>
      <c r="I146" s="41"/>
      <c r="J146" s="40"/>
      <c r="K146" s="41"/>
      <c r="L146" s="40"/>
      <c r="M146" s="40"/>
      <c r="N146" s="41"/>
      <c r="O146" s="40"/>
      <c r="P146" s="41"/>
      <c r="Q146" s="40"/>
      <c r="R146" s="40"/>
      <c r="S146" s="41"/>
      <c r="T146" s="40"/>
      <c r="U146" s="41"/>
      <c r="V146" s="40"/>
      <c r="W146" s="40"/>
      <c r="X146" s="41"/>
      <c r="Y146" s="40"/>
      <c r="Z146" s="41"/>
      <c r="AA146" s="40"/>
      <c r="AB146" s="40"/>
      <c r="AC146" s="41"/>
      <c r="AD146" s="40"/>
      <c r="AE146" s="41"/>
      <c r="AF146" s="40"/>
      <c r="AG146" s="40"/>
      <c r="AH146" s="40"/>
      <c r="AI146" s="40"/>
      <c r="AJ146" s="41"/>
      <c r="AK146" s="41"/>
      <c r="AL146" s="42"/>
      <c r="AM146" s="41"/>
      <c r="AN146" s="41"/>
      <c r="AO146" s="41"/>
      <c r="AP146" s="42"/>
      <c r="AQ146" s="41"/>
      <c r="AR146" s="41"/>
      <c r="AS146" s="41"/>
      <c r="AT146" s="42"/>
      <c r="AU146" s="41"/>
      <c r="AV146" s="41"/>
      <c r="AW146" s="41"/>
      <c r="AX146" s="41"/>
      <c r="AY146" s="43"/>
    </row>
    <row r="147" spans="2:51" ht="21.75" customHeight="1">
      <c r="B147" s="35"/>
      <c r="C147" s="40"/>
      <c r="D147" s="41"/>
      <c r="E147" s="40"/>
      <c r="F147" s="41"/>
      <c r="G147" s="40"/>
      <c r="H147" s="40"/>
      <c r="I147" s="41"/>
      <c r="J147" s="40"/>
      <c r="K147" s="41"/>
      <c r="L147" s="40"/>
      <c r="M147" s="40"/>
      <c r="N147" s="41"/>
      <c r="O147" s="40"/>
      <c r="P147" s="41"/>
      <c r="Q147" s="40"/>
      <c r="R147" s="40"/>
      <c r="S147" s="41"/>
      <c r="T147" s="40"/>
      <c r="U147" s="41"/>
      <c r="V147" s="40"/>
      <c r="W147" s="40"/>
      <c r="X147" s="41"/>
      <c r="Y147" s="40"/>
      <c r="Z147" s="41"/>
      <c r="AA147" s="40"/>
      <c r="AB147" s="40"/>
      <c r="AC147" s="41"/>
      <c r="AD147" s="40"/>
      <c r="AE147" s="41"/>
      <c r="AF147" s="40"/>
      <c r="AG147" s="40"/>
      <c r="AH147" s="40"/>
      <c r="AI147" s="40"/>
      <c r="AJ147" s="41"/>
      <c r="AK147" s="41"/>
      <c r="AL147" s="42"/>
      <c r="AM147" s="41"/>
      <c r="AN147" s="41"/>
      <c r="AO147" s="41"/>
      <c r="AP147" s="42"/>
      <c r="AQ147" s="41"/>
      <c r="AR147" s="41"/>
      <c r="AS147" s="41"/>
      <c r="AT147" s="42"/>
      <c r="AU147" s="41"/>
      <c r="AV147" s="41"/>
      <c r="AW147" s="41"/>
      <c r="AX147" s="41"/>
      <c r="AY147" s="43"/>
    </row>
    <row r="148" spans="2:51" ht="21.75" customHeight="1">
      <c r="B148" s="35"/>
      <c r="C148" s="40"/>
      <c r="D148" s="41"/>
      <c r="E148" s="40"/>
      <c r="F148" s="41"/>
      <c r="G148" s="40"/>
      <c r="H148" s="40"/>
      <c r="I148" s="41"/>
      <c r="J148" s="40"/>
      <c r="K148" s="41"/>
      <c r="L148" s="40"/>
      <c r="M148" s="40"/>
      <c r="N148" s="41"/>
      <c r="O148" s="40"/>
      <c r="P148" s="41"/>
      <c r="Q148" s="40"/>
      <c r="R148" s="40"/>
      <c r="S148" s="41"/>
      <c r="T148" s="40"/>
      <c r="U148" s="41"/>
      <c r="V148" s="40"/>
      <c r="W148" s="40"/>
      <c r="X148" s="41"/>
      <c r="Y148" s="40"/>
      <c r="Z148" s="41"/>
      <c r="AA148" s="40"/>
      <c r="AB148" s="40"/>
      <c r="AC148" s="41"/>
      <c r="AD148" s="40"/>
      <c r="AE148" s="41"/>
      <c r="AF148" s="40"/>
      <c r="AG148" s="40"/>
      <c r="AH148" s="40"/>
      <c r="AI148" s="40"/>
      <c r="AJ148" s="41"/>
      <c r="AK148" s="41"/>
      <c r="AL148" s="42"/>
      <c r="AM148" s="41"/>
      <c r="AN148" s="41"/>
      <c r="AO148" s="41"/>
      <c r="AP148" s="42"/>
      <c r="AQ148" s="41"/>
      <c r="AR148" s="41"/>
      <c r="AS148" s="41"/>
      <c r="AT148" s="42"/>
      <c r="AU148" s="41"/>
      <c r="AV148" s="41"/>
      <c r="AW148" s="41"/>
      <c r="AX148" s="41"/>
      <c r="AY148" s="43"/>
    </row>
    <row r="149" spans="2:51" ht="21.75" customHeight="1">
      <c r="B149" s="35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40"/>
      <c r="AJ149" s="41"/>
      <c r="AK149" s="41"/>
      <c r="AL149" s="42"/>
      <c r="AM149" s="41"/>
      <c r="AN149" s="41"/>
      <c r="AO149" s="41"/>
      <c r="AP149" s="42"/>
      <c r="AQ149" s="41"/>
      <c r="AR149" s="41"/>
      <c r="AS149" s="41"/>
      <c r="AT149" s="42"/>
      <c r="AU149" s="41"/>
      <c r="AV149" s="42"/>
      <c r="AW149" s="42"/>
      <c r="AX149" s="42"/>
      <c r="AY149" s="43"/>
    </row>
    <row r="150" spans="2:51" ht="21.75" customHeight="1">
      <c r="B150" s="35"/>
      <c r="C150" s="40"/>
      <c r="D150" s="41"/>
      <c r="E150" s="40"/>
      <c r="F150" s="41"/>
      <c r="G150" s="40"/>
      <c r="H150" s="40"/>
      <c r="I150" s="41"/>
      <c r="J150" s="40"/>
      <c r="K150" s="41"/>
      <c r="L150" s="40"/>
      <c r="M150" s="40"/>
      <c r="N150" s="41"/>
      <c r="O150" s="40"/>
      <c r="P150" s="41"/>
      <c r="Q150" s="40"/>
      <c r="R150" s="40"/>
      <c r="S150" s="41"/>
      <c r="T150" s="40"/>
      <c r="U150" s="41"/>
      <c r="V150" s="40"/>
      <c r="W150" s="40"/>
      <c r="X150" s="41"/>
      <c r="Y150" s="40"/>
      <c r="Z150" s="41"/>
      <c r="AA150" s="40"/>
      <c r="AB150" s="40"/>
      <c r="AC150" s="41"/>
      <c r="AD150" s="40"/>
      <c r="AE150" s="41"/>
      <c r="AF150" s="40"/>
      <c r="AG150" s="40"/>
      <c r="AH150" s="40"/>
      <c r="AI150" s="40"/>
      <c r="AJ150" s="41"/>
      <c r="AK150" s="41"/>
      <c r="AL150" s="42"/>
      <c r="AM150" s="41"/>
      <c r="AN150" s="41"/>
      <c r="AO150" s="41"/>
      <c r="AP150" s="42"/>
      <c r="AQ150" s="41"/>
      <c r="AR150" s="41"/>
      <c r="AS150" s="41"/>
      <c r="AT150" s="42"/>
      <c r="AU150" s="41"/>
      <c r="AV150" s="41"/>
      <c r="AW150" s="41"/>
      <c r="AX150" s="41"/>
      <c r="AY150" s="43"/>
    </row>
    <row r="151" spans="2:51" ht="21.75" customHeight="1">
      <c r="B151" s="35"/>
      <c r="C151" s="40"/>
      <c r="D151" s="41"/>
      <c r="E151" s="40"/>
      <c r="F151" s="41"/>
      <c r="G151" s="40"/>
      <c r="H151" s="40"/>
      <c r="I151" s="41"/>
      <c r="J151" s="40"/>
      <c r="K151" s="41"/>
      <c r="L151" s="40"/>
      <c r="M151" s="40"/>
      <c r="N151" s="41"/>
      <c r="O151" s="40"/>
      <c r="P151" s="41"/>
      <c r="Q151" s="40"/>
      <c r="R151" s="40"/>
      <c r="S151" s="41"/>
      <c r="T151" s="40"/>
      <c r="U151" s="41"/>
      <c r="V151" s="40"/>
      <c r="W151" s="40"/>
      <c r="X151" s="41"/>
      <c r="Y151" s="40"/>
      <c r="Z151" s="41"/>
      <c r="AA151" s="40"/>
      <c r="AB151" s="40"/>
      <c r="AC151" s="41"/>
      <c r="AD151" s="40"/>
      <c r="AE151" s="41"/>
      <c r="AF151" s="40"/>
      <c r="AG151" s="40"/>
      <c r="AH151" s="40"/>
      <c r="AI151" s="40"/>
      <c r="AJ151" s="41"/>
      <c r="AK151" s="41"/>
      <c r="AL151" s="42"/>
      <c r="AM151" s="41"/>
      <c r="AN151" s="41"/>
      <c r="AO151" s="41"/>
      <c r="AP151" s="42"/>
      <c r="AQ151" s="41"/>
      <c r="AR151" s="41"/>
      <c r="AS151" s="41"/>
      <c r="AT151" s="42"/>
      <c r="AU151" s="41"/>
      <c r="AV151" s="41"/>
      <c r="AW151" s="41"/>
      <c r="AX151" s="41"/>
      <c r="AY151" s="43"/>
    </row>
    <row r="152" spans="2:51" ht="21.75" customHeight="1">
      <c r="B152" s="35"/>
      <c r="C152" s="40"/>
      <c r="D152" s="41"/>
      <c r="E152" s="40"/>
      <c r="F152" s="41"/>
      <c r="G152" s="40"/>
      <c r="H152" s="40"/>
      <c r="I152" s="41"/>
      <c r="J152" s="40"/>
      <c r="K152" s="41"/>
      <c r="L152" s="40"/>
      <c r="M152" s="40"/>
      <c r="N152" s="41"/>
      <c r="O152" s="40"/>
      <c r="P152" s="41"/>
      <c r="Q152" s="40"/>
      <c r="R152" s="40"/>
      <c r="S152" s="41"/>
      <c r="T152" s="40"/>
      <c r="U152" s="41"/>
      <c r="V152" s="40"/>
      <c r="W152" s="40"/>
      <c r="X152" s="41"/>
      <c r="Y152" s="40"/>
      <c r="Z152" s="41"/>
      <c r="AA152" s="40"/>
      <c r="AB152" s="40"/>
      <c r="AC152" s="41"/>
      <c r="AD152" s="40"/>
      <c r="AE152" s="41"/>
      <c r="AF152" s="40"/>
      <c r="AG152" s="40"/>
      <c r="AH152" s="40"/>
      <c r="AI152" s="40"/>
      <c r="AJ152" s="41"/>
      <c r="AK152" s="41"/>
      <c r="AL152" s="42"/>
      <c r="AM152" s="41"/>
      <c r="AN152" s="41"/>
      <c r="AO152" s="41"/>
      <c r="AP152" s="42"/>
      <c r="AQ152" s="41"/>
      <c r="AR152" s="41"/>
      <c r="AS152" s="41"/>
      <c r="AT152" s="42"/>
      <c r="AU152" s="41"/>
      <c r="AV152" s="41"/>
      <c r="AW152" s="41"/>
      <c r="AX152" s="41"/>
      <c r="AY152" s="43"/>
    </row>
    <row r="153" spans="2:51" ht="21.75" customHeight="1">
      <c r="B153" s="35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40"/>
      <c r="AJ153" s="41"/>
      <c r="AK153" s="41"/>
      <c r="AL153" s="42"/>
      <c r="AM153" s="41"/>
      <c r="AN153" s="41"/>
      <c r="AO153" s="41"/>
      <c r="AP153" s="42"/>
      <c r="AQ153" s="41"/>
      <c r="AR153" s="41"/>
      <c r="AS153" s="41"/>
      <c r="AT153" s="42"/>
      <c r="AU153" s="41"/>
      <c r="AV153" s="42"/>
      <c r="AW153" s="42"/>
      <c r="AX153" s="42"/>
      <c r="AY153" s="43"/>
    </row>
    <row r="154" spans="2:51" ht="21.75" customHeight="1">
      <c r="B154" s="35"/>
      <c r="C154" s="40"/>
      <c r="D154" s="41"/>
      <c r="E154" s="40"/>
      <c r="F154" s="41"/>
      <c r="G154" s="40"/>
      <c r="H154" s="40"/>
      <c r="I154" s="41"/>
      <c r="J154" s="40"/>
      <c r="K154" s="41"/>
      <c r="L154" s="40"/>
      <c r="M154" s="40"/>
      <c r="N154" s="41"/>
      <c r="O154" s="40"/>
      <c r="P154" s="41"/>
      <c r="Q154" s="40"/>
      <c r="R154" s="40"/>
      <c r="S154" s="41"/>
      <c r="T154" s="40"/>
      <c r="U154" s="41"/>
      <c r="V154" s="40"/>
      <c r="W154" s="40"/>
      <c r="X154" s="41"/>
      <c r="Y154" s="40"/>
      <c r="Z154" s="41"/>
      <c r="AA154" s="40"/>
      <c r="AB154" s="40"/>
      <c r="AC154" s="41"/>
      <c r="AD154" s="40"/>
      <c r="AE154" s="41"/>
      <c r="AF154" s="40"/>
      <c r="AG154" s="40"/>
      <c r="AH154" s="40"/>
      <c r="AI154" s="40"/>
      <c r="AJ154" s="41"/>
      <c r="AK154" s="41"/>
      <c r="AL154" s="42"/>
      <c r="AM154" s="41"/>
      <c r="AN154" s="41"/>
      <c r="AO154" s="41"/>
      <c r="AP154" s="42"/>
      <c r="AQ154" s="41"/>
      <c r="AR154" s="41"/>
      <c r="AS154" s="41"/>
      <c r="AT154" s="42"/>
      <c r="AU154" s="41"/>
      <c r="AV154" s="41"/>
      <c r="AW154" s="41"/>
      <c r="AX154" s="41"/>
      <c r="AY154" s="43"/>
    </row>
    <row r="155" spans="2:51" ht="21.75" customHeight="1">
      <c r="B155" s="35"/>
      <c r="C155" s="40"/>
      <c r="D155" s="41"/>
      <c r="E155" s="40"/>
      <c r="F155" s="41"/>
      <c r="G155" s="40"/>
      <c r="H155" s="40"/>
      <c r="I155" s="41"/>
      <c r="J155" s="40"/>
      <c r="K155" s="41"/>
      <c r="L155" s="40"/>
      <c r="M155" s="40"/>
      <c r="N155" s="41"/>
      <c r="O155" s="40"/>
      <c r="P155" s="41"/>
      <c r="Q155" s="40"/>
      <c r="R155" s="40"/>
      <c r="S155" s="41"/>
      <c r="T155" s="40"/>
      <c r="U155" s="41"/>
      <c r="V155" s="40"/>
      <c r="W155" s="40"/>
      <c r="X155" s="41"/>
      <c r="Y155" s="40"/>
      <c r="Z155" s="41"/>
      <c r="AA155" s="40"/>
      <c r="AB155" s="40"/>
      <c r="AC155" s="41"/>
      <c r="AD155" s="40"/>
      <c r="AE155" s="41"/>
      <c r="AF155" s="40"/>
      <c r="AG155" s="40"/>
      <c r="AH155" s="40"/>
      <c r="AI155" s="40"/>
      <c r="AJ155" s="41"/>
      <c r="AK155" s="41"/>
      <c r="AL155" s="42"/>
      <c r="AM155" s="41"/>
      <c r="AN155" s="41"/>
      <c r="AO155" s="41"/>
      <c r="AP155" s="42"/>
      <c r="AQ155" s="41"/>
      <c r="AR155" s="41"/>
      <c r="AS155" s="41"/>
      <c r="AT155" s="42"/>
      <c r="AU155" s="41"/>
      <c r="AV155" s="41"/>
      <c r="AW155" s="41"/>
      <c r="AX155" s="41"/>
      <c r="AY155" s="43"/>
    </row>
    <row r="156" spans="2:51" ht="21.75" customHeight="1">
      <c r="B156" s="35"/>
      <c r="C156" s="40"/>
      <c r="D156" s="41"/>
      <c r="E156" s="40"/>
      <c r="F156" s="41"/>
      <c r="G156" s="40"/>
      <c r="H156" s="40"/>
      <c r="I156" s="41"/>
      <c r="J156" s="40"/>
      <c r="K156" s="41"/>
      <c r="L156" s="40"/>
      <c r="M156" s="40"/>
      <c r="N156" s="41"/>
      <c r="O156" s="40"/>
      <c r="P156" s="41"/>
      <c r="Q156" s="40"/>
      <c r="R156" s="40"/>
      <c r="S156" s="41"/>
      <c r="T156" s="40"/>
      <c r="U156" s="41"/>
      <c r="V156" s="40"/>
      <c r="W156" s="40"/>
      <c r="X156" s="41"/>
      <c r="Y156" s="40"/>
      <c r="Z156" s="41"/>
      <c r="AA156" s="40"/>
      <c r="AB156" s="40"/>
      <c r="AC156" s="41"/>
      <c r="AD156" s="40"/>
      <c r="AE156" s="41"/>
      <c r="AF156" s="40"/>
      <c r="AG156" s="40"/>
      <c r="AH156" s="40"/>
      <c r="AI156" s="40"/>
      <c r="AJ156" s="41"/>
      <c r="AK156" s="41"/>
      <c r="AL156" s="42"/>
      <c r="AM156" s="41"/>
      <c r="AN156" s="41"/>
      <c r="AO156" s="41"/>
      <c r="AP156" s="42"/>
      <c r="AQ156" s="41"/>
      <c r="AR156" s="41"/>
      <c r="AS156" s="41"/>
      <c r="AT156" s="42"/>
      <c r="AU156" s="41"/>
      <c r="AV156" s="41"/>
      <c r="AW156" s="41"/>
      <c r="AX156" s="41"/>
      <c r="AY156" s="43"/>
    </row>
    <row r="157" spans="2:51" ht="21.75" customHeight="1">
      <c r="B157" s="35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40"/>
      <c r="AJ157" s="41"/>
      <c r="AK157" s="41"/>
      <c r="AL157" s="42"/>
      <c r="AM157" s="41"/>
      <c r="AN157" s="41"/>
      <c r="AO157" s="41"/>
      <c r="AP157" s="42"/>
      <c r="AQ157" s="41"/>
      <c r="AR157" s="41"/>
      <c r="AS157" s="41"/>
      <c r="AT157" s="42"/>
      <c r="AU157" s="41"/>
      <c r="AV157" s="42"/>
      <c r="AW157" s="42"/>
      <c r="AX157" s="42"/>
      <c r="AY157" s="43"/>
    </row>
    <row r="158" spans="2:51" ht="21.75" customHeight="1">
      <c r="B158" s="35"/>
      <c r="C158" s="40"/>
      <c r="D158" s="41"/>
      <c r="E158" s="40"/>
      <c r="F158" s="41"/>
      <c r="G158" s="40"/>
      <c r="H158" s="40"/>
      <c r="I158" s="41"/>
      <c r="J158" s="40"/>
      <c r="K158" s="41"/>
      <c r="L158" s="40"/>
      <c r="M158" s="40"/>
      <c r="N158" s="41"/>
      <c r="O158" s="40"/>
      <c r="P158" s="41"/>
      <c r="Q158" s="40"/>
      <c r="R158" s="40"/>
      <c r="S158" s="41"/>
      <c r="T158" s="40"/>
      <c r="U158" s="41"/>
      <c r="V158" s="40"/>
      <c r="W158" s="40"/>
      <c r="X158" s="41"/>
      <c r="Y158" s="40"/>
      <c r="Z158" s="41"/>
      <c r="AA158" s="40"/>
      <c r="AB158" s="40"/>
      <c r="AC158" s="41"/>
      <c r="AD158" s="40"/>
      <c r="AE158" s="41"/>
      <c r="AF158" s="40"/>
      <c r="AG158" s="40"/>
      <c r="AH158" s="40"/>
      <c r="AI158" s="40"/>
      <c r="AJ158" s="41"/>
      <c r="AK158" s="41"/>
      <c r="AL158" s="42"/>
      <c r="AM158" s="41"/>
      <c r="AN158" s="41"/>
      <c r="AO158" s="41"/>
      <c r="AP158" s="42"/>
      <c r="AQ158" s="41"/>
      <c r="AR158" s="41"/>
      <c r="AS158" s="41"/>
      <c r="AT158" s="42"/>
      <c r="AU158" s="41"/>
      <c r="AV158" s="41"/>
      <c r="AW158" s="41"/>
      <c r="AX158" s="41"/>
      <c r="AY158" s="43"/>
    </row>
    <row r="159" spans="2:51" ht="21.75" customHeight="1">
      <c r="B159" s="35"/>
      <c r="C159" s="40"/>
      <c r="D159" s="41"/>
      <c r="E159" s="40"/>
      <c r="F159" s="41"/>
      <c r="G159" s="40"/>
      <c r="H159" s="40"/>
      <c r="I159" s="41"/>
      <c r="J159" s="40"/>
      <c r="K159" s="41"/>
      <c r="L159" s="40"/>
      <c r="M159" s="40"/>
      <c r="N159" s="41"/>
      <c r="O159" s="40"/>
      <c r="P159" s="41"/>
      <c r="Q159" s="40"/>
      <c r="R159" s="40"/>
      <c r="S159" s="41"/>
      <c r="T159" s="40"/>
      <c r="U159" s="41"/>
      <c r="V159" s="40"/>
      <c r="W159" s="40"/>
      <c r="X159" s="41"/>
      <c r="Y159" s="40"/>
      <c r="Z159" s="41"/>
      <c r="AA159" s="40"/>
      <c r="AB159" s="40"/>
      <c r="AC159" s="41"/>
      <c r="AD159" s="40"/>
      <c r="AE159" s="41"/>
      <c r="AF159" s="40"/>
      <c r="AG159" s="40"/>
      <c r="AH159" s="40"/>
      <c r="AI159" s="40"/>
      <c r="AJ159" s="41"/>
      <c r="AK159" s="41"/>
      <c r="AL159" s="42"/>
      <c r="AM159" s="41"/>
      <c r="AN159" s="41"/>
      <c r="AO159" s="41"/>
      <c r="AP159" s="42"/>
      <c r="AQ159" s="41"/>
      <c r="AR159" s="41"/>
      <c r="AS159" s="41"/>
      <c r="AT159" s="42"/>
      <c r="AU159" s="41"/>
      <c r="AV159" s="41"/>
      <c r="AW159" s="41"/>
      <c r="AX159" s="41"/>
      <c r="AY159" s="43"/>
    </row>
    <row r="160" spans="2:51" ht="21.75" customHeight="1">
      <c r="B160" s="35"/>
      <c r="C160" s="40"/>
      <c r="D160" s="41"/>
      <c r="E160" s="40"/>
      <c r="F160" s="41"/>
      <c r="G160" s="40"/>
      <c r="H160" s="40"/>
      <c r="I160" s="41"/>
      <c r="J160" s="40"/>
      <c r="K160" s="41"/>
      <c r="L160" s="40"/>
      <c r="M160" s="40"/>
      <c r="N160" s="41"/>
      <c r="O160" s="40"/>
      <c r="P160" s="41"/>
      <c r="Q160" s="40"/>
      <c r="R160" s="40"/>
      <c r="S160" s="41"/>
      <c r="T160" s="40"/>
      <c r="U160" s="41"/>
      <c r="V160" s="40"/>
      <c r="W160" s="40"/>
      <c r="X160" s="41"/>
      <c r="Y160" s="40"/>
      <c r="Z160" s="41"/>
      <c r="AA160" s="40"/>
      <c r="AB160" s="40"/>
      <c r="AC160" s="41"/>
      <c r="AD160" s="40"/>
      <c r="AE160" s="41"/>
      <c r="AF160" s="40"/>
      <c r="AG160" s="40"/>
      <c r="AH160" s="40"/>
      <c r="AI160" s="40"/>
      <c r="AJ160" s="41"/>
      <c r="AK160" s="41"/>
      <c r="AL160" s="42"/>
      <c r="AM160" s="41"/>
      <c r="AN160" s="41"/>
      <c r="AO160" s="41"/>
      <c r="AP160" s="42"/>
      <c r="AQ160" s="41"/>
      <c r="AR160" s="41"/>
      <c r="AS160" s="41"/>
      <c r="AT160" s="42"/>
      <c r="AU160" s="41"/>
      <c r="AV160" s="41"/>
      <c r="AW160" s="41"/>
      <c r="AX160" s="41"/>
      <c r="AY160" s="43"/>
    </row>
    <row r="161" spans="2:51" ht="21.75" customHeight="1">
      <c r="B161" s="35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40"/>
      <c r="AJ161" s="41"/>
      <c r="AK161" s="41"/>
      <c r="AL161" s="42"/>
      <c r="AM161" s="41"/>
      <c r="AN161" s="41"/>
      <c r="AO161" s="41"/>
      <c r="AP161" s="42"/>
      <c r="AQ161" s="41"/>
      <c r="AR161" s="41"/>
      <c r="AS161" s="41"/>
      <c r="AT161" s="42"/>
      <c r="AU161" s="41"/>
      <c r="AV161" s="42"/>
      <c r="AW161" s="42"/>
      <c r="AX161" s="42"/>
      <c r="AY161" s="43"/>
    </row>
    <row r="162" spans="2:51" ht="21.75" customHeight="1">
      <c r="B162" s="35"/>
      <c r="C162" s="40"/>
      <c r="D162" s="41"/>
      <c r="E162" s="40"/>
      <c r="F162" s="41"/>
      <c r="G162" s="40"/>
      <c r="H162" s="40"/>
      <c r="I162" s="41"/>
      <c r="J162" s="40"/>
      <c r="K162" s="41"/>
      <c r="L162" s="40"/>
      <c r="M162" s="40"/>
      <c r="N162" s="41"/>
      <c r="O162" s="40"/>
      <c r="P162" s="41"/>
      <c r="Q162" s="40"/>
      <c r="R162" s="40"/>
      <c r="S162" s="41"/>
      <c r="T162" s="40"/>
      <c r="U162" s="41"/>
      <c r="V162" s="40"/>
      <c r="W162" s="40"/>
      <c r="X162" s="41"/>
      <c r="Y162" s="40"/>
      <c r="Z162" s="41"/>
      <c r="AA162" s="40"/>
      <c r="AB162" s="40"/>
      <c r="AC162" s="41"/>
      <c r="AD162" s="40"/>
      <c r="AE162" s="41"/>
      <c r="AF162" s="40"/>
      <c r="AG162" s="40"/>
      <c r="AH162" s="40"/>
      <c r="AI162" s="40"/>
      <c r="AJ162" s="41"/>
      <c r="AK162" s="41"/>
      <c r="AL162" s="42"/>
      <c r="AM162" s="41"/>
      <c r="AN162" s="41"/>
      <c r="AO162" s="41"/>
      <c r="AP162" s="42"/>
      <c r="AQ162" s="41"/>
      <c r="AR162" s="41"/>
      <c r="AS162" s="41"/>
      <c r="AT162" s="42"/>
      <c r="AU162" s="41"/>
      <c r="AV162" s="41"/>
      <c r="AW162" s="41"/>
      <c r="AX162" s="41"/>
      <c r="AY162" s="43"/>
    </row>
    <row r="163" spans="2:51" ht="21.75" customHeight="1">
      <c r="B163" s="35"/>
      <c r="C163" s="40"/>
      <c r="D163" s="41"/>
      <c r="E163" s="40"/>
      <c r="F163" s="41"/>
      <c r="G163" s="40"/>
      <c r="H163" s="40"/>
      <c r="I163" s="41"/>
      <c r="J163" s="40"/>
      <c r="K163" s="41"/>
      <c r="L163" s="40"/>
      <c r="M163" s="40"/>
      <c r="N163" s="41"/>
      <c r="O163" s="40"/>
      <c r="P163" s="41"/>
      <c r="Q163" s="40"/>
      <c r="R163" s="40"/>
      <c r="S163" s="41"/>
      <c r="T163" s="40"/>
      <c r="U163" s="41"/>
      <c r="V163" s="40"/>
      <c r="W163" s="40"/>
      <c r="X163" s="41"/>
      <c r="Y163" s="40"/>
      <c r="Z163" s="41"/>
      <c r="AA163" s="40"/>
      <c r="AB163" s="40"/>
      <c r="AC163" s="41"/>
      <c r="AD163" s="40"/>
      <c r="AE163" s="41"/>
      <c r="AF163" s="40"/>
      <c r="AG163" s="40"/>
      <c r="AH163" s="40"/>
      <c r="AI163" s="40"/>
      <c r="AJ163" s="41"/>
      <c r="AK163" s="41"/>
      <c r="AL163" s="42"/>
      <c r="AM163" s="41"/>
      <c r="AN163" s="41"/>
      <c r="AO163" s="41"/>
      <c r="AP163" s="42"/>
      <c r="AQ163" s="41"/>
      <c r="AR163" s="41"/>
      <c r="AS163" s="41"/>
      <c r="AT163" s="42"/>
      <c r="AU163" s="41"/>
      <c r="AV163" s="41"/>
      <c r="AW163" s="41"/>
      <c r="AX163" s="41"/>
      <c r="AY163" s="43"/>
    </row>
    <row r="164" spans="2:51" ht="21.75" customHeight="1">
      <c r="B164" s="35"/>
      <c r="C164" s="40"/>
      <c r="D164" s="41"/>
      <c r="E164" s="40"/>
      <c r="F164" s="41"/>
      <c r="G164" s="40"/>
      <c r="H164" s="40"/>
      <c r="I164" s="41"/>
      <c r="J164" s="40"/>
      <c r="K164" s="41"/>
      <c r="L164" s="40"/>
      <c r="M164" s="40"/>
      <c r="N164" s="41"/>
      <c r="O164" s="40"/>
      <c r="P164" s="41"/>
      <c r="Q164" s="40"/>
      <c r="R164" s="40"/>
      <c r="S164" s="41"/>
      <c r="T164" s="40"/>
      <c r="U164" s="41"/>
      <c r="V164" s="40"/>
      <c r="W164" s="40"/>
      <c r="X164" s="41"/>
      <c r="Y164" s="40"/>
      <c r="Z164" s="41"/>
      <c r="AA164" s="40"/>
      <c r="AB164" s="40"/>
      <c r="AC164" s="41"/>
      <c r="AD164" s="40"/>
      <c r="AE164" s="41"/>
      <c r="AF164" s="40"/>
      <c r="AG164" s="40"/>
      <c r="AH164" s="40"/>
      <c r="AI164" s="40"/>
      <c r="AJ164" s="41"/>
      <c r="AK164" s="41"/>
      <c r="AL164" s="42"/>
      <c r="AM164" s="41"/>
      <c r="AN164" s="41"/>
      <c r="AO164" s="41"/>
      <c r="AP164" s="42"/>
      <c r="AQ164" s="41"/>
      <c r="AR164" s="41"/>
      <c r="AS164" s="41"/>
      <c r="AT164" s="42"/>
      <c r="AU164" s="41"/>
      <c r="AV164" s="41"/>
      <c r="AW164" s="41"/>
      <c r="AX164" s="41"/>
      <c r="AY164" s="43"/>
    </row>
    <row r="165" spans="2:51" ht="21.75" customHeight="1">
      <c r="B165" s="35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40"/>
      <c r="AJ165" s="41"/>
      <c r="AK165" s="41"/>
      <c r="AL165" s="42"/>
      <c r="AM165" s="41"/>
      <c r="AN165" s="41"/>
      <c r="AO165" s="41"/>
      <c r="AP165" s="42"/>
      <c r="AQ165" s="41"/>
      <c r="AR165" s="41"/>
      <c r="AS165" s="41"/>
      <c r="AT165" s="42"/>
      <c r="AU165" s="41"/>
      <c r="AV165" s="42"/>
      <c r="AW165" s="42"/>
      <c r="AX165" s="42"/>
      <c r="AY165" s="43"/>
    </row>
    <row r="166" spans="2:51" ht="21.75" customHeight="1">
      <c r="B166" s="35"/>
      <c r="C166" s="40"/>
      <c r="D166" s="41"/>
      <c r="E166" s="40"/>
      <c r="F166" s="41"/>
      <c r="G166" s="40"/>
      <c r="H166" s="40"/>
      <c r="I166" s="41"/>
      <c r="J166" s="40"/>
      <c r="K166" s="41"/>
      <c r="L166" s="40"/>
      <c r="M166" s="40"/>
      <c r="N166" s="41"/>
      <c r="O166" s="40"/>
      <c r="P166" s="41"/>
      <c r="Q166" s="40"/>
      <c r="R166" s="40"/>
      <c r="S166" s="41"/>
      <c r="T166" s="40"/>
      <c r="U166" s="41"/>
      <c r="V166" s="40"/>
      <c r="W166" s="40"/>
      <c r="X166" s="41"/>
      <c r="Y166" s="40"/>
      <c r="Z166" s="41"/>
      <c r="AA166" s="40"/>
      <c r="AB166" s="40"/>
      <c r="AC166" s="41"/>
      <c r="AD166" s="40"/>
      <c r="AE166" s="41"/>
      <c r="AF166" s="40"/>
      <c r="AG166" s="40"/>
      <c r="AH166" s="40"/>
      <c r="AI166" s="40"/>
      <c r="AJ166" s="41"/>
      <c r="AK166" s="41"/>
      <c r="AL166" s="42"/>
      <c r="AM166" s="41"/>
      <c r="AN166" s="41"/>
      <c r="AO166" s="41"/>
      <c r="AP166" s="42"/>
      <c r="AQ166" s="41"/>
      <c r="AR166" s="41"/>
      <c r="AS166" s="41"/>
      <c r="AT166" s="42"/>
      <c r="AU166" s="41"/>
      <c r="AV166" s="41"/>
      <c r="AW166" s="41"/>
      <c r="AX166" s="41"/>
      <c r="AY166" s="43"/>
    </row>
    <row r="167" spans="2:51" ht="21.75" customHeight="1">
      <c r="B167" s="35"/>
      <c r="C167" s="40"/>
      <c r="D167" s="41"/>
      <c r="E167" s="40"/>
      <c r="F167" s="41"/>
      <c r="G167" s="40"/>
      <c r="H167" s="40"/>
      <c r="I167" s="41"/>
      <c r="J167" s="40"/>
      <c r="K167" s="41"/>
      <c r="L167" s="40"/>
      <c r="M167" s="40"/>
      <c r="N167" s="41"/>
      <c r="O167" s="40"/>
      <c r="P167" s="41"/>
      <c r="Q167" s="40"/>
      <c r="R167" s="40"/>
      <c r="S167" s="41"/>
      <c r="T167" s="40"/>
      <c r="U167" s="41"/>
      <c r="V167" s="40"/>
      <c r="W167" s="40"/>
      <c r="X167" s="41"/>
      <c r="Y167" s="40"/>
      <c r="Z167" s="41"/>
      <c r="AA167" s="40"/>
      <c r="AB167" s="40"/>
      <c r="AC167" s="41"/>
      <c r="AD167" s="40"/>
      <c r="AE167" s="41"/>
      <c r="AF167" s="40"/>
      <c r="AG167" s="40"/>
      <c r="AH167" s="40"/>
      <c r="AI167" s="40"/>
      <c r="AJ167" s="41"/>
      <c r="AK167" s="41"/>
      <c r="AL167" s="42"/>
      <c r="AM167" s="41"/>
      <c r="AN167" s="41"/>
      <c r="AO167" s="41"/>
      <c r="AP167" s="42"/>
      <c r="AQ167" s="41"/>
      <c r="AR167" s="41"/>
      <c r="AS167" s="41"/>
      <c r="AT167" s="42"/>
      <c r="AU167" s="41"/>
      <c r="AV167" s="41"/>
      <c r="AW167" s="41"/>
      <c r="AX167" s="41"/>
      <c r="AY167" s="43"/>
    </row>
    <row r="168" spans="2:51" ht="21.75" customHeight="1">
      <c r="B168" s="35"/>
      <c r="C168" s="40"/>
      <c r="D168" s="41"/>
      <c r="E168" s="40"/>
      <c r="F168" s="41"/>
      <c r="G168" s="40"/>
      <c r="H168" s="40"/>
      <c r="I168" s="41"/>
      <c r="J168" s="40"/>
      <c r="K168" s="41"/>
      <c r="L168" s="40"/>
      <c r="M168" s="40"/>
      <c r="N168" s="41"/>
      <c r="O168" s="40"/>
      <c r="P168" s="41"/>
      <c r="Q168" s="40"/>
      <c r="R168" s="40"/>
      <c r="S168" s="41"/>
      <c r="T168" s="40"/>
      <c r="U168" s="41"/>
      <c r="V168" s="40"/>
      <c r="W168" s="40"/>
      <c r="X168" s="41"/>
      <c r="Y168" s="40"/>
      <c r="Z168" s="41"/>
      <c r="AA168" s="40"/>
      <c r="AB168" s="40"/>
      <c r="AC168" s="41"/>
      <c r="AD168" s="40"/>
      <c r="AE168" s="41"/>
      <c r="AF168" s="40"/>
      <c r="AG168" s="40"/>
      <c r="AH168" s="40"/>
      <c r="AI168" s="40"/>
      <c r="AJ168" s="41"/>
      <c r="AK168" s="41"/>
      <c r="AL168" s="42"/>
      <c r="AM168" s="41"/>
      <c r="AN168" s="41"/>
      <c r="AO168" s="41"/>
      <c r="AP168" s="42"/>
      <c r="AQ168" s="41"/>
      <c r="AR168" s="41"/>
      <c r="AS168" s="41"/>
      <c r="AT168" s="42"/>
      <c r="AU168" s="41"/>
      <c r="AV168" s="41"/>
      <c r="AW168" s="41"/>
      <c r="AX168" s="41"/>
      <c r="AY168" s="43"/>
    </row>
  </sheetData>
  <sheetProtection sheet="1" objects="1" scenarios="1"/>
  <mergeCells count="238">
    <mergeCell ref="B1:AF1"/>
    <mergeCell ref="AI1:AY1"/>
    <mergeCell ref="B2:AF2"/>
    <mergeCell ref="AI2:AY2"/>
    <mergeCell ref="B3:B4"/>
    <mergeCell ref="C3:G4"/>
    <mergeCell ref="H3:L4"/>
    <mergeCell ref="M3:Q4"/>
    <mergeCell ref="R3:V4"/>
    <mergeCell ref="W3:AA4"/>
    <mergeCell ref="AR3:AT3"/>
    <mergeCell ref="AU3:AU4"/>
    <mergeCell ref="AV3:AV4"/>
    <mergeCell ref="AW3:AW4"/>
    <mergeCell ref="AX3:AX4"/>
    <mergeCell ref="AY3:AY4"/>
    <mergeCell ref="AB3:AF4"/>
    <mergeCell ref="AI3:AI4"/>
    <mergeCell ref="AJ3:AL3"/>
    <mergeCell ref="AM3:AM4"/>
    <mergeCell ref="AN3:AP3"/>
    <mergeCell ref="AQ3:AQ4"/>
    <mergeCell ref="B5:B8"/>
    <mergeCell ref="C5:G5"/>
    <mergeCell ref="H5:L5"/>
    <mergeCell ref="M5:Q5"/>
    <mergeCell ref="R5:V5"/>
    <mergeCell ref="W5:AA5"/>
    <mergeCell ref="C6:C8"/>
    <mergeCell ref="G6:G8"/>
    <mergeCell ref="H6:H8"/>
    <mergeCell ref="L6:L8"/>
    <mergeCell ref="M6:M8"/>
    <mergeCell ref="Q6:Q8"/>
    <mergeCell ref="R6:R8"/>
    <mergeCell ref="V6:V8"/>
    <mergeCell ref="W6:W8"/>
    <mergeCell ref="AA6:AA8"/>
    <mergeCell ref="AW5:AW8"/>
    <mergeCell ref="AX5:AX8"/>
    <mergeCell ref="AY5:AY8"/>
    <mergeCell ref="AN5:AN8"/>
    <mergeCell ref="AO5:AO8"/>
    <mergeCell ref="AP5:AP8"/>
    <mergeCell ref="AQ5:AQ8"/>
    <mergeCell ref="AR5:AR8"/>
    <mergeCell ref="AS5:AS8"/>
    <mergeCell ref="AT5:AT8"/>
    <mergeCell ref="AU5:AU8"/>
    <mergeCell ref="AV5:AV8"/>
    <mergeCell ref="AB5:AF5"/>
    <mergeCell ref="AI5:AI8"/>
    <mergeCell ref="AJ5:AJ8"/>
    <mergeCell ref="AK5:AK8"/>
    <mergeCell ref="AL5:AL8"/>
    <mergeCell ref="AM5:AM8"/>
    <mergeCell ref="AB6:AB8"/>
    <mergeCell ref="AF6:AF8"/>
    <mergeCell ref="B9:B12"/>
    <mergeCell ref="C9:G9"/>
    <mergeCell ref="H9:L9"/>
    <mergeCell ref="M9:Q9"/>
    <mergeCell ref="R9:V9"/>
    <mergeCell ref="W9:AA9"/>
    <mergeCell ref="C10:C12"/>
    <mergeCell ref="G10:G12"/>
    <mergeCell ref="H10:H12"/>
    <mergeCell ref="L10:L12"/>
    <mergeCell ref="M10:M12"/>
    <mergeCell ref="Q10:Q12"/>
    <mergeCell ref="R10:R12"/>
    <mergeCell ref="V10:V12"/>
    <mergeCell ref="W10:W12"/>
    <mergeCell ref="AA10:AA12"/>
    <mergeCell ref="AW9:AW12"/>
    <mergeCell ref="AX9:AX12"/>
    <mergeCell ref="AY9:AY12"/>
    <mergeCell ref="AN9:AN12"/>
    <mergeCell ref="AO9:AO12"/>
    <mergeCell ref="AP9:AP12"/>
    <mergeCell ref="AQ9:AQ12"/>
    <mergeCell ref="AR9:AR12"/>
    <mergeCell ref="AS9:AS12"/>
    <mergeCell ref="AT9:AT12"/>
    <mergeCell ref="AU9:AU12"/>
    <mergeCell ref="AV9:AV12"/>
    <mergeCell ref="AB9:AF9"/>
    <mergeCell ref="AI9:AI12"/>
    <mergeCell ref="AJ9:AJ12"/>
    <mergeCell ref="AK9:AK12"/>
    <mergeCell ref="AL9:AL12"/>
    <mergeCell ref="AM9:AM12"/>
    <mergeCell ref="AB10:AB12"/>
    <mergeCell ref="AF10:AF12"/>
    <mergeCell ref="B13:B16"/>
    <mergeCell ref="C13:G13"/>
    <mergeCell ref="H13:L13"/>
    <mergeCell ref="M13:Q13"/>
    <mergeCell ref="R13:V13"/>
    <mergeCell ref="W13:AA13"/>
    <mergeCell ref="C14:C16"/>
    <mergeCell ref="G14:G16"/>
    <mergeCell ref="H14:H16"/>
    <mergeCell ref="L14:L16"/>
    <mergeCell ref="M14:M16"/>
    <mergeCell ref="Q14:Q16"/>
    <mergeCell ref="R14:R16"/>
    <mergeCell ref="V14:V16"/>
    <mergeCell ref="W14:W16"/>
    <mergeCell ref="AA14:AA16"/>
    <mergeCell ref="AW13:AW16"/>
    <mergeCell ref="AX13:AX16"/>
    <mergeCell ref="AY13:AY16"/>
    <mergeCell ref="AN13:AN16"/>
    <mergeCell ref="AO13:AO16"/>
    <mergeCell ref="AP13:AP16"/>
    <mergeCell ref="AQ13:AQ16"/>
    <mergeCell ref="AR13:AR16"/>
    <mergeCell ref="AS13:AS16"/>
    <mergeCell ref="AT13:AT16"/>
    <mergeCell ref="AU13:AU16"/>
    <mergeCell ref="AV13:AV16"/>
    <mergeCell ref="AB13:AF13"/>
    <mergeCell ref="AI13:AI16"/>
    <mergeCell ref="AJ13:AJ16"/>
    <mergeCell ref="AK13:AK16"/>
    <mergeCell ref="AL13:AL16"/>
    <mergeCell ref="AM13:AM16"/>
    <mergeCell ref="AB14:AB16"/>
    <mergeCell ref="AF14:AF16"/>
    <mergeCell ref="B17:B20"/>
    <mergeCell ref="C17:G17"/>
    <mergeCell ref="H17:L17"/>
    <mergeCell ref="M17:Q17"/>
    <mergeCell ref="R17:V17"/>
    <mergeCell ref="W17:AA17"/>
    <mergeCell ref="C18:C20"/>
    <mergeCell ref="G18:G20"/>
    <mergeCell ref="H18:H20"/>
    <mergeCell ref="L18:L20"/>
    <mergeCell ref="M18:M20"/>
    <mergeCell ref="Q18:Q20"/>
    <mergeCell ref="R18:R20"/>
    <mergeCell ref="V18:V20"/>
    <mergeCell ref="W18:W20"/>
    <mergeCell ref="AA18:AA20"/>
    <mergeCell ref="AW17:AW20"/>
    <mergeCell ref="AX17:AX20"/>
    <mergeCell ref="AY17:AY20"/>
    <mergeCell ref="AN17:AN20"/>
    <mergeCell ref="AO17:AO20"/>
    <mergeCell ref="AP17:AP20"/>
    <mergeCell ref="AQ17:AQ20"/>
    <mergeCell ref="AR17:AR20"/>
    <mergeCell ref="AS17:AS20"/>
    <mergeCell ref="AT17:AT20"/>
    <mergeCell ref="AU17:AU20"/>
    <mergeCell ref="AV17:AV20"/>
    <mergeCell ref="AB17:AF17"/>
    <mergeCell ref="AI17:AI20"/>
    <mergeCell ref="AJ17:AJ20"/>
    <mergeCell ref="AK17:AK20"/>
    <mergeCell ref="AL17:AL20"/>
    <mergeCell ref="AM17:AM20"/>
    <mergeCell ref="AB18:AB20"/>
    <mergeCell ref="AF18:AF20"/>
    <mergeCell ref="B21:B24"/>
    <mergeCell ref="C21:G21"/>
    <mergeCell ref="H21:L21"/>
    <mergeCell ref="M21:Q21"/>
    <mergeCell ref="R21:V21"/>
    <mergeCell ref="W21:AA21"/>
    <mergeCell ref="C22:C24"/>
    <mergeCell ref="G22:G24"/>
    <mergeCell ref="H22:H24"/>
    <mergeCell ref="L22:L24"/>
    <mergeCell ref="M22:M24"/>
    <mergeCell ref="Q22:Q24"/>
    <mergeCell ref="R22:R24"/>
    <mergeCell ref="V22:V24"/>
    <mergeCell ref="W22:W24"/>
    <mergeCell ref="AA22:AA24"/>
    <mergeCell ref="AW21:AW24"/>
    <mergeCell ref="AX21:AX24"/>
    <mergeCell ref="AY21:AY24"/>
    <mergeCell ref="AN21:AN24"/>
    <mergeCell ref="AO21:AO24"/>
    <mergeCell ref="AP21:AP24"/>
    <mergeCell ref="AQ21:AQ24"/>
    <mergeCell ref="AR21:AR24"/>
    <mergeCell ref="AS21:AS24"/>
    <mergeCell ref="AT21:AT24"/>
    <mergeCell ref="AU21:AU24"/>
    <mergeCell ref="AV21:AV24"/>
    <mergeCell ref="AB21:AF21"/>
    <mergeCell ref="AI21:AI24"/>
    <mergeCell ref="AJ21:AJ24"/>
    <mergeCell ref="AK21:AK24"/>
    <mergeCell ref="AL21:AL24"/>
    <mergeCell ref="AM21:AM24"/>
    <mergeCell ref="AB22:AB24"/>
    <mergeCell ref="AF22:AF24"/>
    <mergeCell ref="B25:B28"/>
    <mergeCell ref="C25:G25"/>
    <mergeCell ref="H25:L25"/>
    <mergeCell ref="M25:Q25"/>
    <mergeCell ref="R25:V25"/>
    <mergeCell ref="W25:AA25"/>
    <mergeCell ref="C26:C28"/>
    <mergeCell ref="G26:G28"/>
    <mergeCell ref="H26:H28"/>
    <mergeCell ref="L26:L28"/>
    <mergeCell ref="M26:M28"/>
    <mergeCell ref="Q26:Q28"/>
    <mergeCell ref="R26:R28"/>
    <mergeCell ref="V26:V28"/>
    <mergeCell ref="W26:W28"/>
    <mergeCell ref="AA26:AA28"/>
    <mergeCell ref="AX25:AX28"/>
    <mergeCell ref="AY25:AY28"/>
    <mergeCell ref="AN25:AN28"/>
    <mergeCell ref="AO25:AO28"/>
    <mergeCell ref="AP25:AP28"/>
    <mergeCell ref="AQ25:AQ28"/>
    <mergeCell ref="AR25:AR28"/>
    <mergeCell ref="AS25:AS28"/>
    <mergeCell ref="AT25:AT28"/>
    <mergeCell ref="AU25:AU28"/>
    <mergeCell ref="AV25:AV28"/>
    <mergeCell ref="AB25:AF25"/>
    <mergeCell ref="AI25:AI28"/>
    <mergeCell ref="AJ25:AJ28"/>
    <mergeCell ref="AK25:AK28"/>
    <mergeCell ref="AL25:AL28"/>
    <mergeCell ref="AM25:AM28"/>
    <mergeCell ref="AB26:AB28"/>
    <mergeCell ref="AF26:AF28"/>
    <mergeCell ref="AW25:AW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user</cp:lastModifiedBy>
  <dcterms:created xsi:type="dcterms:W3CDTF">2015-03-20T11:15:45Z</dcterms:created>
  <dcterms:modified xsi:type="dcterms:W3CDTF">2015-03-23T07:59:31Z</dcterms:modified>
  <cp:category/>
  <cp:version/>
  <cp:contentType/>
  <cp:contentStatus/>
</cp:coreProperties>
</file>