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800" activeTab="0"/>
  </bookViews>
  <sheets>
    <sheet name="総合順位" sheetId="1" r:id="rId1"/>
    <sheet name="総合順位(新聞用)" sheetId="2" r:id="rId2"/>
    <sheet name="Aコート" sheetId="3" r:id="rId3"/>
    <sheet name="Bコート" sheetId="4" r:id="rId4"/>
    <sheet name="Cコート" sheetId="5" r:id="rId5"/>
    <sheet name="Dコート" sheetId="6" r:id="rId6"/>
    <sheet name="Eコート" sheetId="7" r:id="rId7"/>
    <sheet name="Fコート" sheetId="8" r:id="rId8"/>
    <sheet name="Gコート" sheetId="9" r:id="rId9"/>
    <sheet name="Hコート" sheetId="10" r:id="rId10"/>
    <sheet name="Iコート" sheetId="11" r:id="rId11"/>
    <sheet name="Jコート" sheetId="12" r:id="rId12"/>
    <sheet name="Kコート" sheetId="13" r:id="rId13"/>
    <sheet name="Lコート" sheetId="14" r:id="rId14"/>
    <sheet name="Mコート" sheetId="15" r:id="rId15"/>
    <sheet name="Nコート" sheetId="16" r:id="rId16"/>
    <sheet name="Oコート" sheetId="17" r:id="rId17"/>
    <sheet name="Pコート" sheetId="18" r:id="rId18"/>
    <sheet name="Sheet1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<sst xmlns="http://schemas.openxmlformats.org/spreadsheetml/2006/main" count="2504" uniqueCount="137">
  <si>
    <t>優勝</t>
  </si>
  <si>
    <t>2位</t>
  </si>
  <si>
    <t>3位</t>
  </si>
  <si>
    <t>4位</t>
  </si>
  <si>
    <t>5位</t>
  </si>
  <si>
    <t>6位</t>
  </si>
  <si>
    <t>7位</t>
  </si>
  <si>
    <t>グループ</t>
  </si>
  <si>
    <t>コート</t>
  </si>
  <si>
    <t>トリム</t>
  </si>
  <si>
    <t>西三河ソフトバレーボール 西尾大会</t>
  </si>
  <si>
    <t>平成27年2月15日　日曜日</t>
  </si>
  <si>
    <t>西尾市総合体育館</t>
  </si>
  <si>
    <t>プレミア</t>
  </si>
  <si>
    <t>チャレンジ</t>
  </si>
  <si>
    <t>エンジョイ</t>
  </si>
  <si>
    <t>トリムフリー プレミア</t>
  </si>
  <si>
    <t>Ａコート    Ａグループ</t>
  </si>
  <si>
    <t>勝　　敗</t>
  </si>
  <si>
    <t>順位</t>
  </si>
  <si>
    <t>セ　ッ　ト</t>
  </si>
  <si>
    <t>得　　点</t>
  </si>
  <si>
    <t>順　位</t>
  </si>
  <si>
    <t>Ａ</t>
  </si>
  <si>
    <t>Ｂ</t>
  </si>
  <si>
    <t>チーム名</t>
  </si>
  <si>
    <t>勝</t>
  </si>
  <si>
    <t>敗</t>
  </si>
  <si>
    <t>％</t>
  </si>
  <si>
    <t>-</t>
  </si>
  <si>
    <t>-</t>
  </si>
  <si>
    <t>-</t>
  </si>
  <si>
    <t>-</t>
  </si>
  <si>
    <t>-</t>
  </si>
  <si>
    <t>トリムフリー プレミア</t>
  </si>
  <si>
    <t>Ｂコート    Ｂグループ</t>
  </si>
  <si>
    <t>セ　ッ　ト</t>
  </si>
  <si>
    <t>Ａ</t>
  </si>
  <si>
    <t>Ｂ</t>
  </si>
  <si>
    <t>-</t>
  </si>
  <si>
    <t>-</t>
  </si>
  <si>
    <t>-</t>
  </si>
  <si>
    <t>トリムフリー チャレンジ</t>
  </si>
  <si>
    <t>Ｃコート    Ａグループ</t>
  </si>
  <si>
    <t>セ　ッ　ト</t>
  </si>
  <si>
    <t>Ａ</t>
  </si>
  <si>
    <t>Ｂ</t>
  </si>
  <si>
    <t>トリムフリー チャレンジ</t>
  </si>
  <si>
    <t>Ｄコート    Ｂグループ</t>
  </si>
  <si>
    <t>セ　ッ　ト</t>
  </si>
  <si>
    <t>Ａ</t>
  </si>
  <si>
    <t>Ｂ</t>
  </si>
  <si>
    <t>-</t>
  </si>
  <si>
    <t>トリムフリー チャレンジ</t>
  </si>
  <si>
    <t>Ｅコート    Ｃグループ</t>
  </si>
  <si>
    <t>トリムフリー エンジョイ</t>
  </si>
  <si>
    <t>Ｇコート    Ａグループ</t>
  </si>
  <si>
    <t>-</t>
  </si>
  <si>
    <t>トリムフリー エンジョイ</t>
  </si>
  <si>
    <t>Ｈコート    Ｂグループ</t>
  </si>
  <si>
    <t>-</t>
  </si>
  <si>
    <t>トリムフリー エンジョイ</t>
  </si>
  <si>
    <t>Ｉ コート    Ｃグループ</t>
  </si>
  <si>
    <t>セ　ッ　ト</t>
  </si>
  <si>
    <t>Ａ</t>
  </si>
  <si>
    <t>Ｂ</t>
  </si>
  <si>
    <t>レディースフリー エンジョイ</t>
  </si>
  <si>
    <t>Ｊコート　Ａグループ</t>
  </si>
  <si>
    <t>Ａコート</t>
  </si>
  <si>
    <t>セ　　ッ　　ト</t>
  </si>
  <si>
    <t>得　　　　点</t>
  </si>
  <si>
    <t>勝</t>
  </si>
  <si>
    <t>-</t>
  </si>
  <si>
    <t>レディースフリー エンジョイ</t>
  </si>
  <si>
    <t>Ｋコート    Ｂグループ</t>
  </si>
  <si>
    <t>　　　　　順位</t>
  </si>
  <si>
    <t>Ｌコート    Ｃグループ</t>
  </si>
  <si>
    <t>-</t>
  </si>
  <si>
    <t>-</t>
  </si>
  <si>
    <t>-</t>
  </si>
  <si>
    <t>-</t>
  </si>
  <si>
    <t>レディースフリー チャレンジ</t>
  </si>
  <si>
    <t>Ｍコート    Ａグループ</t>
  </si>
  <si>
    <t>-</t>
  </si>
  <si>
    <t>-</t>
  </si>
  <si>
    <t>-</t>
  </si>
  <si>
    <t>-</t>
  </si>
  <si>
    <t>Ｎコート    Ｂグループ</t>
  </si>
  <si>
    <t>レディースフリー チャレンジ</t>
  </si>
  <si>
    <t>Ｏコート    Ｃグループ</t>
  </si>
  <si>
    <t>％</t>
  </si>
  <si>
    <t>-</t>
  </si>
  <si>
    <t>-</t>
  </si>
  <si>
    <t>レディースフリ― プレミア</t>
  </si>
  <si>
    <t>Ｐコート</t>
  </si>
  <si>
    <t>-</t>
  </si>
  <si>
    <t>レディース</t>
  </si>
  <si>
    <t>エンジョイ</t>
  </si>
  <si>
    <t>チャレンジ</t>
  </si>
  <si>
    <t>A</t>
  </si>
  <si>
    <t>B</t>
  </si>
  <si>
    <t>C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</si>
  <si>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</si>
  <si>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</si>
  <si>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</si>
  <si>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</si>
  <si>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</si>
  <si>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</si>
  <si>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</si>
  <si>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</si>
  <si>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</si>
  <si>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</si>
  <si>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</si>
  <si>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P</t>
  </si>
  <si>
    <t>M</t>
  </si>
  <si>
    <t>N</t>
  </si>
  <si>
    <t>O</t>
  </si>
  <si>
    <t>メンズフリー チャレンジ</t>
  </si>
  <si>
    <t>Ｆコート</t>
  </si>
  <si>
    <t>勝　　　　　敗</t>
  </si>
  <si>
    <t>総合順位</t>
  </si>
  <si>
    <t>分</t>
  </si>
  <si>
    <t>勝ち点</t>
  </si>
  <si>
    <t>％</t>
  </si>
  <si>
    <t>-</t>
  </si>
  <si>
    <t>-</t>
  </si>
  <si>
    <t>メンズフリー エンジョイ</t>
  </si>
  <si>
    <t>Ｆコート</t>
  </si>
  <si>
    <t>セ　　ッ　　ト</t>
  </si>
  <si>
    <t>Ａ</t>
  </si>
  <si>
    <t>メンズ</t>
  </si>
  <si>
    <t>F</t>
  </si>
  <si>
    <t>チャレンジ</t>
  </si>
  <si>
    <t>エンジョイ</t>
  </si>
  <si>
    <t>プレ　　ミア</t>
  </si>
  <si>
    <t>ADB岡崎　B</t>
  </si>
  <si>
    <t>プレミア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</si>
</sst>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AR丸ゴシック体M"/>
      <family val="3"/>
    </font>
    <font>
      <b/>
      <sz val="22"/>
      <name val="HG丸ｺﾞｼｯｸM-PRO"/>
      <family val="3"/>
    </font>
    <font>
      <b/>
      <sz val="26"/>
      <name val="HG丸ｺﾞｼｯｸM-PRO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2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8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4"/>
      <color theme="1"/>
      <name val="Calibri"/>
      <family val="3"/>
    </font>
    <font>
      <sz val="20"/>
      <color theme="1"/>
      <name val="HG丸ｺﾞｼｯｸM-PRO"/>
      <family val="3"/>
    </font>
    <font>
      <sz val="14"/>
      <color theme="1"/>
      <name val="HG丸ｺﾞｼｯｸM-PRO"/>
      <family val="3"/>
    </font>
    <font>
      <sz val="18"/>
      <color theme="1"/>
      <name val="HG丸ｺﾞｼｯｸM-PRO"/>
      <family val="3"/>
    </font>
    <font>
      <sz val="18"/>
      <color theme="1"/>
      <name val="Calibri"/>
      <family val="3"/>
    </font>
    <font>
      <sz val="26"/>
      <color theme="1"/>
      <name val="Calibri"/>
      <family val="3"/>
    </font>
    <font>
      <b/>
      <sz val="15"/>
      <color theme="1"/>
      <name val="Calibri"/>
      <family val="3"/>
    </font>
    <font>
      <b/>
      <sz val="18"/>
      <color theme="1"/>
      <name val="Calibri"/>
      <family val="3"/>
    </font>
    <font>
      <b/>
      <sz val="20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name val="Calibri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slantDashDot"/>
      <bottom/>
    </border>
    <border>
      <left style="thin"/>
      <right style="thin"/>
      <top style="slantDashDot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slantDashDot"/>
    </border>
    <border>
      <left style="thin"/>
      <right/>
      <top style="slantDashDot"/>
      <bottom/>
    </border>
    <border>
      <left/>
      <right style="thin"/>
      <top style="slantDashDot"/>
      <bottom/>
    </border>
    <border>
      <left style="thin"/>
      <right style="thin"/>
      <top style="medium"/>
      <bottom style="thin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double"/>
      <bottom/>
    </border>
    <border>
      <left style="thin"/>
      <right style="thin"/>
      <top/>
      <bottom style="slantDashDot"/>
    </border>
    <border>
      <left style="thin"/>
      <right style="thin"/>
      <top/>
      <bottom style="medium"/>
    </border>
    <border>
      <left/>
      <right style="thin"/>
      <top style="double"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double"/>
      <bottom style="thin"/>
    </border>
    <border>
      <left style="medium"/>
      <right style="thin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649">
    <xf numFmtId="0" fontId="0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8" fillId="0" borderId="0" xfId="64" applyFont="1" applyAlignment="1">
      <alignment/>
      <protection/>
    </xf>
    <xf numFmtId="0" fontId="10" fillId="0" borderId="0" xfId="62" applyFont="1" applyBorder="1" applyAlignment="1" applyProtection="1">
      <alignment horizontal="left" vertical="center"/>
      <protection/>
    </xf>
    <xf numFmtId="0" fontId="0" fillId="0" borderId="0" xfId="62" applyAlignment="1" applyProtection="1">
      <alignment vertical="center"/>
      <protection/>
    </xf>
    <xf numFmtId="0" fontId="11" fillId="0" borderId="14" xfId="62" applyFont="1" applyBorder="1" applyAlignment="1" applyProtection="1">
      <alignment horizontal="center" vertical="center" wrapText="1"/>
      <protection/>
    </xf>
    <xf numFmtId="0" fontId="12" fillId="0" borderId="15" xfId="62" applyFont="1" applyBorder="1" applyAlignment="1" applyProtection="1">
      <alignment horizontal="center" vertical="center"/>
      <protection/>
    </xf>
    <xf numFmtId="0" fontId="12" fillId="0" borderId="16" xfId="62" applyFont="1" applyBorder="1" applyAlignment="1" applyProtection="1">
      <alignment horizontal="center" vertical="center"/>
      <protection/>
    </xf>
    <xf numFmtId="0" fontId="0" fillId="0" borderId="14" xfId="62" applyBorder="1" applyAlignment="1" applyProtection="1">
      <alignment horizontal="left" vertical="center"/>
      <protection/>
    </xf>
    <xf numFmtId="0" fontId="0" fillId="33" borderId="17" xfId="62" applyFill="1" applyBorder="1" applyAlignment="1" applyProtection="1">
      <alignment horizontal="center" vertical="center"/>
      <protection/>
    </xf>
    <xf numFmtId="0" fontId="11" fillId="33" borderId="17" xfId="62" applyFont="1" applyFill="1" applyBorder="1" applyAlignment="1" applyProtection="1">
      <alignment horizontal="center" vertical="center"/>
      <protection/>
    </xf>
    <xf numFmtId="0" fontId="0" fillId="0" borderId="17" xfId="62" applyBorder="1" applyAlignment="1" applyProtection="1">
      <alignment horizontal="center" vertical="center"/>
      <protection locked="0"/>
    </xf>
    <xf numFmtId="0" fontId="11" fillId="0" borderId="17" xfId="62" applyFont="1" applyBorder="1" applyAlignment="1" applyProtection="1">
      <alignment horizontal="center" vertical="center"/>
      <protection/>
    </xf>
    <xf numFmtId="0" fontId="0" fillId="34" borderId="17" xfId="62" applyFill="1" applyBorder="1" applyAlignment="1" applyProtection="1">
      <alignment horizontal="center" vertical="center"/>
      <protection/>
    </xf>
    <xf numFmtId="0" fontId="11" fillId="34" borderId="17" xfId="62" applyFont="1" applyFill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horizontal="center" vertical="center"/>
      <protection/>
    </xf>
    <xf numFmtId="0" fontId="0" fillId="0" borderId="17" xfId="62" applyBorder="1" applyAlignment="1" applyProtection="1">
      <alignment horizontal="center" vertical="center"/>
      <protection/>
    </xf>
    <xf numFmtId="0" fontId="0" fillId="0" borderId="16" xfId="62" applyBorder="1" applyAlignment="1" applyProtection="1">
      <alignment horizontal="center" vertical="center"/>
      <protection/>
    </xf>
    <xf numFmtId="0" fontId="11" fillId="0" borderId="16" xfId="62" applyFont="1" applyBorder="1" applyAlignment="1" applyProtection="1">
      <alignment horizontal="center" vertical="center"/>
      <protection/>
    </xf>
    <xf numFmtId="0" fontId="11" fillId="0" borderId="16" xfId="62" applyFont="1" applyBorder="1" applyAlignment="1" applyProtection="1">
      <alignment horizontal="center" vertical="center"/>
      <protection/>
    </xf>
    <xf numFmtId="0" fontId="0" fillId="34" borderId="16" xfId="62" applyFill="1" applyBorder="1" applyAlignment="1" applyProtection="1">
      <alignment horizontal="center" vertical="center"/>
      <protection/>
    </xf>
    <xf numFmtId="0" fontId="11" fillId="34" borderId="16" xfId="62" applyFont="1" applyFill="1" applyBorder="1" applyAlignment="1" applyProtection="1">
      <alignment horizontal="center" vertical="center"/>
      <protection/>
    </xf>
    <xf numFmtId="0" fontId="0" fillId="33" borderId="16" xfId="62" applyFill="1" applyBorder="1" applyAlignment="1" applyProtection="1">
      <alignment horizontal="center" vertical="center"/>
      <protection/>
    </xf>
    <xf numFmtId="0" fontId="11" fillId="33" borderId="16" xfId="62" applyFont="1" applyFill="1" applyBorder="1" applyAlignment="1" applyProtection="1">
      <alignment horizontal="center" vertical="center"/>
      <protection/>
    </xf>
    <xf numFmtId="0" fontId="10" fillId="0" borderId="0" xfId="62" applyFont="1" applyFill="1" applyBorder="1" applyAlignment="1" applyProtection="1">
      <alignment horizontal="center" vertical="center"/>
      <protection/>
    </xf>
    <xf numFmtId="0" fontId="10" fillId="0" borderId="0" xfId="62" applyFont="1" applyFill="1" applyBorder="1" applyAlignment="1" applyProtection="1">
      <alignment horizontal="left" vertical="center"/>
      <protection/>
    </xf>
    <xf numFmtId="0" fontId="0" fillId="0" borderId="0" xfId="62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/>
      <protection/>
    </xf>
    <xf numFmtId="0" fontId="12" fillId="0" borderId="0" xfId="62" applyFont="1" applyFill="1" applyBorder="1" applyAlignment="1" applyProtection="1">
      <alignment horizontal="center" vertical="center" textRotation="255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62" applyFill="1" applyBorder="1" applyAlignment="1" applyProtection="1">
      <alignment horizontal="left" vertical="center"/>
      <protection/>
    </xf>
    <xf numFmtId="0" fontId="11" fillId="0" borderId="0" xfId="62" applyFont="1" applyFill="1" applyBorder="1" applyAlignment="1" applyProtection="1">
      <alignment horizontal="center" vertical="center"/>
      <protection/>
    </xf>
    <xf numFmtId="10" fontId="0" fillId="0" borderId="0" xfId="62" applyNumberForma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0" fillId="0" borderId="0" xfId="62" applyFill="1" applyBorder="1" applyAlignment="1" applyProtection="1">
      <alignment vertical="center"/>
      <protection/>
    </xf>
    <xf numFmtId="0" fontId="0" fillId="0" borderId="0" xfId="60" applyAlignment="1">
      <alignment/>
      <protection/>
    </xf>
    <xf numFmtId="0" fontId="0" fillId="0" borderId="14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33" borderId="17" xfId="60" applyFill="1" applyBorder="1" applyAlignment="1">
      <alignment horizontal="center" vertical="center"/>
      <protection/>
    </xf>
    <xf numFmtId="0" fontId="11" fillId="33" borderId="17" xfId="60" applyFont="1" applyFill="1" applyBorder="1" applyAlignment="1" applyProtection="1">
      <alignment horizontal="center" vertical="center"/>
      <protection/>
    </xf>
    <xf numFmtId="0" fontId="0" fillId="0" borderId="17" xfId="60" applyBorder="1" applyAlignment="1" applyProtection="1">
      <alignment horizontal="center" vertical="center"/>
      <protection locked="0"/>
    </xf>
    <xf numFmtId="0" fontId="11" fillId="0" borderId="17" xfId="60" applyFont="1" applyBorder="1" applyAlignment="1" applyProtection="1">
      <alignment horizontal="center" vertical="center"/>
      <protection locked="0"/>
    </xf>
    <xf numFmtId="0" fontId="0" fillId="0" borderId="17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11" fillId="0" borderId="16" xfId="60" applyFont="1" applyBorder="1" applyAlignment="1" applyProtection="1">
      <alignment horizontal="center" vertical="center"/>
      <protection/>
    </xf>
    <xf numFmtId="0" fontId="0" fillId="33" borderId="16" xfId="60" applyFill="1" applyBorder="1" applyAlignment="1">
      <alignment horizontal="center" vertical="center"/>
      <protection/>
    </xf>
    <xf numFmtId="0" fontId="11" fillId="33" borderId="16" xfId="60" applyFont="1" applyFill="1" applyBorder="1" applyAlignment="1" applyProtection="1">
      <alignment horizontal="center" vertical="center"/>
      <protection/>
    </xf>
    <xf numFmtId="0" fontId="0" fillId="0" borderId="0" xfId="60" applyFill="1" applyBorder="1" applyAlignment="1">
      <alignment/>
      <protection/>
    </xf>
    <xf numFmtId="0" fontId="10" fillId="0" borderId="0" xfId="60" applyFont="1" applyBorder="1" applyAlignment="1" applyProtection="1">
      <alignment horizontal="left"/>
      <protection locked="0"/>
    </xf>
    <xf numFmtId="0" fontId="10" fillId="0" borderId="0" xfId="60" applyFont="1" applyBorder="1" applyAlignment="1">
      <alignment horizontal="left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12" fillId="0" borderId="15" xfId="60" applyFont="1" applyBorder="1" applyAlignment="1">
      <alignment horizontal="center" vertical="center"/>
      <protection/>
    </xf>
    <xf numFmtId="0" fontId="12" fillId="0" borderId="16" xfId="60" applyFont="1" applyBorder="1" applyAlignment="1">
      <alignment horizontal="center" vertical="center"/>
      <protection/>
    </xf>
    <xf numFmtId="0" fontId="0" fillId="0" borderId="0" xfId="60" applyBorder="1" applyAlignment="1">
      <alignment horizontal="left" vertical="center"/>
      <protection/>
    </xf>
    <xf numFmtId="0" fontId="0" fillId="33" borderId="17" xfId="60" applyFill="1" applyBorder="1" applyAlignment="1" applyProtection="1">
      <alignment horizontal="center" vertical="center"/>
      <protection/>
    </xf>
    <xf numFmtId="0" fontId="11" fillId="0" borderId="17" xfId="60" applyFont="1" applyBorder="1" applyAlignment="1" applyProtection="1">
      <alignment horizontal="center" vertical="center"/>
      <protection/>
    </xf>
    <xf numFmtId="0" fontId="0" fillId="34" borderId="17" xfId="60" applyFill="1" applyBorder="1" applyAlignment="1" applyProtection="1">
      <alignment horizontal="center" vertical="center"/>
      <protection/>
    </xf>
    <xf numFmtId="0" fontId="11" fillId="34" borderId="17" xfId="60" applyFont="1" applyFill="1" applyBorder="1" applyAlignment="1" applyProtection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0" fillId="0" borderId="17" xfId="60" applyBorder="1" applyAlignment="1" applyProtection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/>
    </xf>
    <xf numFmtId="0" fontId="0" fillId="34" borderId="16" xfId="60" applyFill="1" applyBorder="1" applyAlignment="1" applyProtection="1">
      <alignment horizontal="center" vertical="center"/>
      <protection/>
    </xf>
    <xf numFmtId="0" fontId="11" fillId="34" borderId="16" xfId="60" applyFont="1" applyFill="1" applyBorder="1" applyAlignment="1" applyProtection="1">
      <alignment horizontal="center" vertical="center"/>
      <protection/>
    </xf>
    <xf numFmtId="0" fontId="0" fillId="33" borderId="16" xfId="60" applyFill="1" applyBorder="1" applyAlignment="1" applyProtection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/>
      <protection/>
    </xf>
    <xf numFmtId="0" fontId="10" fillId="0" borderId="0" xfId="60" applyFont="1" applyFill="1" applyBorder="1" applyAlignment="1">
      <alignment horizontal="left"/>
      <protection/>
    </xf>
    <xf numFmtId="0" fontId="0" fillId="0" borderId="0" xfId="60" applyFill="1" applyBorder="1" applyAlignment="1">
      <alignment horizontal="center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 textRotation="255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0" fillId="0" borderId="0" xfId="60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10" fontId="0" fillId="0" borderId="0" xfId="60" applyNumberForma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10" fillId="0" borderId="0" xfId="61" applyFont="1" applyBorder="1" applyAlignment="1" applyProtection="1">
      <alignment horizontal="left" vertical="center"/>
      <protection locked="0"/>
    </xf>
    <xf numFmtId="0" fontId="10" fillId="0" borderId="0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left" vertical="center"/>
      <protection/>
    </xf>
    <xf numFmtId="0" fontId="0" fillId="33" borderId="17" xfId="61" applyFill="1" applyBorder="1" applyAlignment="1" applyProtection="1">
      <alignment horizontal="center" vertical="center"/>
      <protection/>
    </xf>
    <xf numFmtId="0" fontId="11" fillId="33" borderId="17" xfId="61" applyFont="1" applyFill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 locked="0"/>
    </xf>
    <xf numFmtId="0" fontId="11" fillId="0" borderId="17" xfId="61" applyFont="1" applyBorder="1" applyAlignment="1" applyProtection="1">
      <alignment horizontal="center" vertical="center"/>
      <protection/>
    </xf>
    <xf numFmtId="0" fontId="0" fillId="34" borderId="17" xfId="61" applyFill="1" applyBorder="1" applyAlignment="1" applyProtection="1">
      <alignment horizontal="center" vertical="center"/>
      <protection/>
    </xf>
    <xf numFmtId="0" fontId="11" fillId="34" borderId="17" xfId="61" applyFont="1" applyFill="1" applyBorder="1" applyAlignment="1" applyProtection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11" fillId="0" borderId="16" xfId="61" applyFont="1" applyBorder="1" applyAlignment="1" applyProtection="1">
      <alignment horizontal="center" vertical="center"/>
      <protection/>
    </xf>
    <xf numFmtId="0" fontId="0" fillId="34" borderId="16" xfId="61" applyFill="1" applyBorder="1" applyAlignment="1" applyProtection="1">
      <alignment horizontal="center" vertical="center"/>
      <protection/>
    </xf>
    <xf numFmtId="0" fontId="11" fillId="34" borderId="16" xfId="61" applyFont="1" applyFill="1" applyBorder="1" applyAlignment="1" applyProtection="1">
      <alignment horizontal="center" vertical="center"/>
      <protection/>
    </xf>
    <xf numFmtId="0" fontId="0" fillId="33" borderId="16" xfId="61" applyFill="1" applyBorder="1" applyAlignment="1" applyProtection="1">
      <alignment horizontal="center" vertical="center"/>
      <protection/>
    </xf>
    <xf numFmtId="0" fontId="11" fillId="33" borderId="16" xfId="61" applyFont="1" applyFill="1" applyBorder="1" applyAlignment="1" applyProtection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 textRotation="255"/>
      <protection/>
    </xf>
    <xf numFmtId="0" fontId="13" fillId="0" borderId="0" xfId="61" applyFont="1" applyFill="1" applyBorder="1" applyAlignment="1">
      <alignment horizontal="center" vertical="center" wrapText="1"/>
      <protection/>
    </xf>
    <xf numFmtId="0" fontId="0" fillId="0" borderId="0" xfId="61" applyFill="1" applyBorder="1" applyAlignment="1">
      <alignment horizontal="left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0" fontId="0" fillId="0" borderId="0" xfId="61" applyNumberForma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0" fillId="0" borderId="0" xfId="63" applyAlignment="1">
      <alignment/>
      <protection/>
    </xf>
    <xf numFmtId="0" fontId="0" fillId="0" borderId="14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33" borderId="17" xfId="63" applyFill="1" applyBorder="1" applyAlignment="1">
      <alignment horizontal="center" vertical="center"/>
      <protection/>
    </xf>
    <xf numFmtId="0" fontId="11" fillId="35" borderId="17" xfId="62" applyFont="1" applyFill="1" applyBorder="1" applyAlignment="1" applyProtection="1">
      <alignment horizontal="center"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35" borderId="17" xfId="63" applyFill="1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33" borderId="16" xfId="63" applyFill="1" applyBorder="1" applyAlignment="1">
      <alignment horizontal="center" vertical="center"/>
      <protection/>
    </xf>
    <xf numFmtId="0" fontId="11" fillId="35" borderId="16" xfId="62" applyFont="1" applyFill="1" applyBorder="1" applyAlignment="1" applyProtection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Fill="1" applyBorder="1" applyAlignment="1">
      <alignment/>
      <protection/>
    </xf>
    <xf numFmtId="0" fontId="54" fillId="0" borderId="0" xfId="0" applyFont="1" applyFill="1" applyAlignment="1">
      <alignment/>
    </xf>
    <xf numFmtId="0" fontId="56" fillId="0" borderId="17" xfId="0" applyFont="1" applyFill="1" applyBorder="1" applyAlignment="1">
      <alignment/>
    </xf>
    <xf numFmtId="0" fontId="56" fillId="0" borderId="17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textRotation="255"/>
    </xf>
    <xf numFmtId="0" fontId="54" fillId="0" borderId="21" xfId="0" applyFont="1" applyBorder="1" applyAlignment="1">
      <alignment horizontal="center" vertical="center" textRotation="255"/>
    </xf>
    <xf numFmtId="0" fontId="54" fillId="0" borderId="22" xfId="0" applyFont="1" applyBorder="1" applyAlignment="1">
      <alignment horizontal="center" vertical="center" textRotation="255"/>
    </xf>
    <xf numFmtId="0" fontId="54" fillId="35" borderId="23" xfId="0" applyFont="1" applyFill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54" fillId="35" borderId="25" xfId="0" applyFont="1" applyFill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9" fillId="0" borderId="0" xfId="64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4" fillId="36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2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7" borderId="28" xfId="0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 vertical="center" textRotation="255"/>
    </xf>
    <xf numFmtId="0" fontId="54" fillId="0" borderId="31" xfId="0" applyFont="1" applyBorder="1" applyAlignment="1">
      <alignment horizontal="center" vertical="center" textRotation="255"/>
    </xf>
    <xf numFmtId="0" fontId="54" fillId="0" borderId="32" xfId="0" applyFont="1" applyBorder="1" applyAlignment="1">
      <alignment horizontal="center" vertical="center" textRotation="255"/>
    </xf>
    <xf numFmtId="0" fontId="54" fillId="0" borderId="33" xfId="0" applyFont="1" applyBorder="1" applyAlignment="1">
      <alignment horizontal="center" vertical="center"/>
    </xf>
    <xf numFmtId="0" fontId="54" fillId="35" borderId="33" xfId="0" applyFont="1" applyFill="1" applyBorder="1" applyAlignment="1">
      <alignment horizontal="center" vertical="center"/>
    </xf>
    <xf numFmtId="0" fontId="54" fillId="37" borderId="34" xfId="0" applyFont="1" applyFill="1" applyBorder="1" applyAlignment="1">
      <alignment horizontal="center" vertical="center" wrapText="1"/>
    </xf>
    <xf numFmtId="0" fontId="54" fillId="37" borderId="35" xfId="0" applyFont="1" applyFill="1" applyBorder="1" applyAlignment="1">
      <alignment horizontal="center" vertical="center" wrapText="1"/>
    </xf>
    <xf numFmtId="0" fontId="54" fillId="37" borderId="36" xfId="0" applyFont="1" applyFill="1" applyBorder="1" applyAlignment="1">
      <alignment horizontal="center" vertical="center" wrapText="1"/>
    </xf>
    <xf numFmtId="0" fontId="54" fillId="37" borderId="37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0" fontId="54" fillId="35" borderId="38" xfId="0" applyFont="1" applyFill="1" applyBorder="1" applyAlignment="1">
      <alignment horizontal="center" vertical="center"/>
    </xf>
    <xf numFmtId="0" fontId="54" fillId="37" borderId="38" xfId="0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35" borderId="27" xfId="0" applyFont="1" applyFill="1" applyBorder="1" applyAlignment="1">
      <alignment horizontal="center" vertical="center"/>
    </xf>
    <xf numFmtId="0" fontId="54" fillId="37" borderId="39" xfId="0" applyFont="1" applyFill="1" applyBorder="1" applyAlignment="1">
      <alignment horizontal="center" vertical="center" wrapText="1"/>
    </xf>
    <xf numFmtId="0" fontId="54" fillId="37" borderId="40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54" fillId="0" borderId="41" xfId="0" applyFont="1" applyBorder="1" applyAlignment="1">
      <alignment horizontal="center" vertical="center" wrapText="1"/>
    </xf>
    <xf numFmtId="0" fontId="54" fillId="38" borderId="41" xfId="0" applyFont="1" applyFill="1" applyBorder="1" applyAlignment="1">
      <alignment horizontal="center" vertical="center" wrapText="1"/>
    </xf>
    <xf numFmtId="0" fontId="54" fillId="38" borderId="17" xfId="0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62" fillId="0" borderId="44" xfId="0" applyNumberFormat="1" applyFont="1" applyBorder="1" applyAlignment="1">
      <alignment horizontal="center" vertical="center" textRotation="255" wrapText="1"/>
    </xf>
    <xf numFmtId="0" fontId="62" fillId="0" borderId="24" xfId="0" applyNumberFormat="1" applyFont="1" applyBorder="1" applyAlignment="1">
      <alignment horizontal="center" vertical="center" textRotation="255" wrapText="1"/>
    </xf>
    <xf numFmtId="0" fontId="62" fillId="0" borderId="45" xfId="0" applyNumberFormat="1" applyFont="1" applyBorder="1" applyAlignment="1">
      <alignment horizontal="center" vertical="center" textRotation="255" wrapText="1"/>
    </xf>
    <xf numFmtId="0" fontId="63" fillId="0" borderId="26" xfId="0" applyFont="1" applyBorder="1" applyAlignment="1">
      <alignment horizontal="center" vertical="center" textRotation="255" wrapText="1"/>
    </xf>
    <xf numFmtId="0" fontId="63" fillId="0" borderId="24" xfId="0" applyFont="1" applyBorder="1" applyAlignment="1">
      <alignment horizontal="center" vertical="center" textRotation="255" wrapText="1"/>
    </xf>
    <xf numFmtId="0" fontId="63" fillId="0" borderId="45" xfId="0" applyFont="1" applyBorder="1" applyAlignment="1">
      <alignment horizontal="center" vertical="center" textRotation="255" wrapText="1"/>
    </xf>
    <xf numFmtId="0" fontId="63" fillId="0" borderId="46" xfId="0" applyFont="1" applyBorder="1" applyAlignment="1">
      <alignment horizontal="center" vertical="center" textRotation="255" wrapText="1"/>
    </xf>
    <xf numFmtId="0" fontId="54" fillId="36" borderId="42" xfId="0" applyFont="1" applyFill="1" applyBorder="1" applyAlignment="1">
      <alignment horizontal="center"/>
    </xf>
    <xf numFmtId="0" fontId="54" fillId="36" borderId="47" xfId="0" applyFont="1" applyFill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41" xfId="0" applyFont="1" applyBorder="1" applyAlignment="1">
      <alignment horizontal="center" vertical="center"/>
    </xf>
    <xf numFmtId="0" fontId="54" fillId="35" borderId="41" xfId="0" applyFont="1" applyFill="1" applyBorder="1" applyAlignment="1">
      <alignment horizontal="center" vertical="center"/>
    </xf>
    <xf numFmtId="0" fontId="54" fillId="37" borderId="41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38" borderId="38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59" fillId="37" borderId="38" xfId="0" applyFont="1" applyFill="1" applyBorder="1" applyAlignment="1">
      <alignment horizontal="center" vertical="center" wrapText="1"/>
    </xf>
    <xf numFmtId="0" fontId="54" fillId="36" borderId="42" xfId="0" applyFont="1" applyFill="1" applyBorder="1" applyAlignment="1">
      <alignment horizontal="center" vertical="center" wrapText="1"/>
    </xf>
    <xf numFmtId="0" fontId="54" fillId="36" borderId="47" xfId="0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textRotation="255" wrapText="1"/>
    </xf>
    <xf numFmtId="0" fontId="54" fillId="0" borderId="27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37" borderId="27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/>
    </xf>
    <xf numFmtId="0" fontId="54" fillId="38" borderId="28" xfId="0" applyFont="1" applyFill="1" applyBorder="1" applyAlignment="1">
      <alignment horizontal="center" vertical="center" wrapText="1"/>
    </xf>
    <xf numFmtId="0" fontId="54" fillId="38" borderId="27" xfId="0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textRotation="255" wrapText="1"/>
    </xf>
    <xf numFmtId="0" fontId="58" fillId="0" borderId="17" xfId="0" applyFont="1" applyFill="1" applyBorder="1" applyAlignment="1">
      <alignment horizontal="center" vertical="center" textRotation="255" wrapText="1"/>
    </xf>
    <xf numFmtId="0" fontId="56" fillId="0" borderId="17" xfId="0" applyFont="1" applyFill="1" applyBorder="1" applyAlignment="1">
      <alignment horizontal="center" vertical="center" textRotation="255"/>
    </xf>
    <xf numFmtId="0" fontId="58" fillId="0" borderId="17" xfId="0" applyNumberFormat="1" applyFont="1" applyFill="1" applyBorder="1" applyAlignment="1">
      <alignment horizontal="center" vertical="center" textRotation="255" wrapText="1"/>
    </xf>
    <xf numFmtId="0" fontId="11" fillId="0" borderId="49" xfId="62" applyFont="1" applyBorder="1" applyAlignment="1" applyProtection="1">
      <alignment horizontal="center" vertical="center" wrapText="1"/>
      <protection/>
    </xf>
    <xf numFmtId="0" fontId="11" fillId="0" borderId="50" xfId="62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left" vertical="center"/>
      <protection/>
    </xf>
    <xf numFmtId="0" fontId="10" fillId="0" borderId="0" xfId="62" applyFont="1" applyAlignment="1" applyProtection="1">
      <alignment horizontal="left" vertical="center"/>
      <protection/>
    </xf>
    <xf numFmtId="0" fontId="10" fillId="0" borderId="51" xfId="62" applyFont="1" applyBorder="1" applyAlignment="1" applyProtection="1">
      <alignment horizontal="left" vertical="center"/>
      <protection/>
    </xf>
    <xf numFmtId="0" fontId="0" fillId="0" borderId="52" xfId="62" applyBorder="1" applyAlignment="1" applyProtection="1">
      <alignment horizontal="center" vertical="center"/>
      <protection/>
    </xf>
    <xf numFmtId="0" fontId="0" fillId="0" borderId="53" xfId="62" applyBorder="1" applyAlignment="1" applyProtection="1">
      <alignment horizontal="center" vertical="center"/>
      <protection/>
    </xf>
    <xf numFmtId="0" fontId="11" fillId="0" borderId="54" xfId="62" applyFont="1" applyBorder="1" applyAlignment="1" applyProtection="1">
      <alignment horizontal="center" vertical="center" wrapText="1"/>
      <protection/>
    </xf>
    <xf numFmtId="0" fontId="11" fillId="0" borderId="41" xfId="62" applyFont="1" applyBorder="1" applyAlignment="1" applyProtection="1">
      <alignment horizontal="center" vertical="center" wrapText="1"/>
      <protection/>
    </xf>
    <xf numFmtId="0" fontId="11" fillId="0" borderId="15" xfId="62" applyFont="1" applyBorder="1" applyAlignment="1" applyProtection="1">
      <alignment horizontal="center" vertical="center" wrapText="1"/>
      <protection/>
    </xf>
    <xf numFmtId="0" fontId="11" fillId="0" borderId="16" xfId="62" applyFont="1" applyBorder="1" applyAlignment="1" applyProtection="1">
      <alignment horizontal="center" vertical="center" wrapText="1"/>
      <protection/>
    </xf>
    <xf numFmtId="0" fontId="13" fillId="0" borderId="55" xfId="62" applyFont="1" applyBorder="1" applyAlignment="1" applyProtection="1">
      <alignment horizontal="center" vertical="center" wrapText="1"/>
      <protection/>
    </xf>
    <xf numFmtId="0" fontId="13" fillId="0" borderId="56" xfId="62" applyFont="1" applyBorder="1" applyAlignment="1" applyProtection="1">
      <alignment horizontal="center" vertical="center" wrapText="1"/>
      <protection/>
    </xf>
    <xf numFmtId="0" fontId="12" fillId="0" borderId="48" xfId="62" applyFont="1" applyBorder="1" applyAlignment="1" applyProtection="1">
      <alignment horizontal="center" vertical="center" textRotation="255"/>
      <protection/>
    </xf>
    <xf numFmtId="0" fontId="12" fillId="0" borderId="46" xfId="62" applyFont="1" applyBorder="1" applyAlignment="1" applyProtection="1">
      <alignment horizontal="center" vertical="center" textRotation="255"/>
      <protection/>
    </xf>
    <xf numFmtId="0" fontId="12" fillId="0" borderId="54" xfId="62" applyFont="1" applyBorder="1" applyAlignment="1" applyProtection="1">
      <alignment horizontal="center" vertical="center"/>
      <protection/>
    </xf>
    <xf numFmtId="0" fontId="12" fillId="0" borderId="41" xfId="62" applyFont="1" applyBorder="1" applyAlignment="1" applyProtection="1">
      <alignment horizontal="center" vertical="center"/>
      <protection/>
    </xf>
    <xf numFmtId="0" fontId="12" fillId="0" borderId="16" xfId="62" applyFont="1" applyBorder="1" applyAlignment="1" applyProtection="1">
      <alignment horizontal="center" vertical="center"/>
      <protection/>
    </xf>
    <xf numFmtId="0" fontId="12" fillId="0" borderId="48" xfId="62" applyNumberFormat="1" applyFont="1" applyBorder="1" applyAlignment="1" applyProtection="1">
      <alignment horizontal="center" vertical="center"/>
      <protection/>
    </xf>
    <xf numFmtId="0" fontId="12" fillId="0" borderId="46" xfId="62" applyNumberFormat="1" applyFont="1" applyBorder="1" applyAlignment="1" applyProtection="1">
      <alignment horizontal="center" vertical="center"/>
      <protection/>
    </xf>
    <xf numFmtId="0" fontId="11" fillId="0" borderId="57" xfId="62" applyFont="1" applyBorder="1" applyAlignment="1" applyProtection="1">
      <alignment horizontal="center" vertical="center" wrapText="1"/>
      <protection/>
    </xf>
    <xf numFmtId="0" fontId="11" fillId="0" borderId="58" xfId="62" applyFont="1" applyBorder="1" applyAlignment="1" applyProtection="1">
      <alignment horizontal="center" vertical="center" wrapText="1"/>
      <protection/>
    </xf>
    <xf numFmtId="10" fontId="0" fillId="0" borderId="28" xfId="62" applyNumberFormat="1" applyBorder="1" applyAlignment="1" applyProtection="1">
      <alignment horizontal="center" vertical="center"/>
      <protection/>
    </xf>
    <xf numFmtId="0" fontId="0" fillId="0" borderId="17" xfId="62" applyBorder="1" applyAlignment="1" applyProtection="1">
      <alignment horizontal="center" vertical="center"/>
      <protection/>
    </xf>
    <xf numFmtId="0" fontId="13" fillId="0" borderId="48" xfId="62" applyNumberFormat="1" applyFont="1" applyBorder="1" applyAlignment="1" applyProtection="1">
      <alignment horizontal="center" vertical="center" wrapText="1"/>
      <protection/>
    </xf>
    <xf numFmtId="0" fontId="13" fillId="0" borderId="24" xfId="62" applyNumberFormat="1" applyFont="1" applyBorder="1" applyAlignment="1" applyProtection="1">
      <alignment horizontal="center" vertical="center" wrapText="1"/>
      <protection/>
    </xf>
    <xf numFmtId="0" fontId="13" fillId="0" borderId="28" xfId="62" applyNumberFormat="1" applyFont="1" applyBorder="1" applyAlignment="1" applyProtection="1">
      <alignment horizontal="center" vertical="center" wrapText="1"/>
      <protection/>
    </xf>
    <xf numFmtId="0" fontId="14" fillId="0" borderId="59" xfId="62" applyFont="1" applyBorder="1" applyAlignment="1" applyProtection="1">
      <alignment horizontal="center" vertical="center"/>
      <protection/>
    </xf>
    <xf numFmtId="0" fontId="14" fillId="0" borderId="60" xfId="62" applyFont="1" applyBorder="1" applyAlignment="1" applyProtection="1">
      <alignment horizontal="center" vertical="center"/>
      <protection/>
    </xf>
    <xf numFmtId="0" fontId="11" fillId="33" borderId="61" xfId="62" applyFont="1" applyFill="1" applyBorder="1" applyAlignment="1" applyProtection="1">
      <alignment horizontal="center" vertical="center"/>
      <protection/>
    </xf>
    <xf numFmtId="0" fontId="11" fillId="33" borderId="17" xfId="62" applyFont="1" applyFill="1" applyBorder="1" applyAlignment="1" applyProtection="1">
      <alignment horizontal="center" vertical="center"/>
      <protection/>
    </xf>
    <xf numFmtId="0" fontId="11" fillId="0" borderId="17" xfId="62" applyFont="1" applyBorder="1" applyAlignment="1" applyProtection="1">
      <alignment horizontal="center" vertical="center"/>
      <protection/>
    </xf>
    <xf numFmtId="0" fontId="11" fillId="34" borderId="17" xfId="62" applyFont="1" applyFill="1" applyBorder="1" applyAlignment="1" applyProtection="1">
      <alignment horizontal="center" vertical="center"/>
      <protection/>
    </xf>
    <xf numFmtId="10" fontId="0" fillId="0" borderId="17" xfId="62" applyNumberFormat="1" applyBorder="1" applyAlignment="1" applyProtection="1">
      <alignment horizontal="center" vertical="center"/>
      <protection/>
    </xf>
    <xf numFmtId="0" fontId="0" fillId="0" borderId="28" xfId="62" applyBorder="1" applyAlignment="1" applyProtection="1">
      <alignment horizontal="center" vertical="center"/>
      <protection/>
    </xf>
    <xf numFmtId="0" fontId="0" fillId="0" borderId="37" xfId="62" applyBorder="1" applyAlignment="1" applyProtection="1">
      <alignment horizontal="center" vertical="center"/>
      <protection/>
    </xf>
    <xf numFmtId="0" fontId="0" fillId="0" borderId="61" xfId="62" applyBorder="1" applyAlignment="1" applyProtection="1">
      <alignment horizontal="center" vertical="center"/>
      <protection/>
    </xf>
    <xf numFmtId="0" fontId="11" fillId="0" borderId="60" xfId="62" applyFont="1" applyBorder="1" applyAlignment="1" applyProtection="1">
      <alignment horizontal="center" vertical="center"/>
      <protection/>
    </xf>
    <xf numFmtId="0" fontId="0" fillId="0" borderId="61" xfId="62" applyBorder="1" applyAlignment="1" applyProtection="1">
      <alignment horizontal="left" vertical="center"/>
      <protection/>
    </xf>
    <xf numFmtId="0" fontId="0" fillId="0" borderId="17" xfId="62" applyBorder="1" applyAlignment="1" applyProtection="1">
      <alignment horizontal="left" vertical="center"/>
      <protection/>
    </xf>
    <xf numFmtId="0" fontId="0" fillId="33" borderId="17" xfId="62" applyFill="1" applyBorder="1" applyAlignment="1" applyProtection="1">
      <alignment horizontal="left" vertical="center"/>
      <protection/>
    </xf>
    <xf numFmtId="0" fontId="64" fillId="0" borderId="17" xfId="62" applyFont="1" applyBorder="1" applyAlignment="1" applyProtection="1">
      <alignment horizontal="left" vertical="center"/>
      <protection/>
    </xf>
    <xf numFmtId="0" fontId="0" fillId="34" borderId="17" xfId="62" applyFont="1" applyFill="1" applyBorder="1" applyAlignment="1" applyProtection="1">
      <alignment horizontal="left" vertical="center"/>
      <protection/>
    </xf>
    <xf numFmtId="0" fontId="64" fillId="0" borderId="60" xfId="62" applyFont="1" applyBorder="1" applyAlignment="1" applyProtection="1">
      <alignment horizontal="left" vertical="center"/>
      <protection/>
    </xf>
    <xf numFmtId="0" fontId="0" fillId="33" borderId="37" xfId="62" applyFill="1" applyBorder="1" applyAlignment="1" applyProtection="1">
      <alignment horizontal="left" vertical="center"/>
      <protection/>
    </xf>
    <xf numFmtId="0" fontId="0" fillId="33" borderId="28" xfId="62" applyFill="1" applyBorder="1" applyAlignment="1" applyProtection="1">
      <alignment horizontal="left" vertical="center"/>
      <protection/>
    </xf>
    <xf numFmtId="0" fontId="64" fillId="0" borderId="28" xfId="62" applyFont="1" applyBorder="1" applyAlignment="1" applyProtection="1">
      <alignment horizontal="left" vertical="center"/>
      <protection/>
    </xf>
    <xf numFmtId="0" fontId="0" fillId="34" borderId="28" xfId="62" applyFont="1" applyFill="1" applyBorder="1" applyAlignment="1" applyProtection="1">
      <alignment horizontal="left" vertical="center"/>
      <protection/>
    </xf>
    <xf numFmtId="0" fontId="64" fillId="0" borderId="59" xfId="62" applyFont="1" applyBorder="1" applyAlignment="1" applyProtection="1">
      <alignment horizontal="left" vertical="center"/>
      <protection/>
    </xf>
    <xf numFmtId="0" fontId="13" fillId="0" borderId="23" xfId="62" applyNumberFormat="1" applyFont="1" applyBorder="1" applyAlignment="1" applyProtection="1">
      <alignment horizontal="center" vertical="center" wrapText="1"/>
      <protection/>
    </xf>
    <xf numFmtId="0" fontId="11" fillId="0" borderId="61" xfId="62" applyFont="1" applyBorder="1" applyAlignment="1" applyProtection="1">
      <alignment horizontal="center" vertical="center"/>
      <protection/>
    </xf>
    <xf numFmtId="0" fontId="11" fillId="34" borderId="61" xfId="62" applyFont="1" applyFill="1" applyBorder="1" applyAlignment="1" applyProtection="1">
      <alignment horizontal="center" vertical="center"/>
      <protection/>
    </xf>
    <xf numFmtId="0" fontId="0" fillId="34" borderId="61" xfId="62" applyFill="1" applyBorder="1" applyAlignment="1" applyProtection="1">
      <alignment horizontal="left" vertical="center"/>
      <protection/>
    </xf>
    <xf numFmtId="0" fontId="0" fillId="34" borderId="17" xfId="62" applyFill="1" applyBorder="1" applyAlignment="1" applyProtection="1">
      <alignment horizontal="left" vertical="center"/>
      <protection/>
    </xf>
    <xf numFmtId="0" fontId="0" fillId="34" borderId="60" xfId="62" applyFill="1" applyBorder="1" applyAlignment="1" applyProtection="1">
      <alignment horizontal="left" vertical="center"/>
      <protection/>
    </xf>
    <xf numFmtId="0" fontId="11" fillId="34" borderId="60" xfId="62" applyFont="1" applyFill="1" applyBorder="1" applyAlignment="1" applyProtection="1">
      <alignment horizontal="center" vertical="center"/>
      <protection/>
    </xf>
    <xf numFmtId="0" fontId="11" fillId="0" borderId="53" xfId="62" applyFont="1" applyBorder="1" applyAlignment="1" applyProtection="1">
      <alignment horizontal="center" vertical="center" wrapText="1"/>
      <protection/>
    </xf>
    <xf numFmtId="0" fontId="11" fillId="34" borderId="16" xfId="62" applyFont="1" applyFill="1" applyBorder="1" applyAlignment="1" applyProtection="1">
      <alignment horizontal="center" vertical="center"/>
      <protection/>
    </xf>
    <xf numFmtId="0" fontId="0" fillId="33" borderId="60" xfId="62" applyFill="1" applyBorder="1" applyAlignment="1" applyProtection="1">
      <alignment horizontal="left" vertical="center"/>
      <protection/>
    </xf>
    <xf numFmtId="0" fontId="0" fillId="0" borderId="15" xfId="62" applyBorder="1" applyAlignment="1" applyProtection="1">
      <alignment horizontal="center" vertical="center"/>
      <protection/>
    </xf>
    <xf numFmtId="0" fontId="0" fillId="0" borderId="16" xfId="62" applyBorder="1" applyAlignment="1" applyProtection="1">
      <alignment horizontal="center" vertical="center"/>
      <protection/>
    </xf>
    <xf numFmtId="10" fontId="0" fillId="0" borderId="16" xfId="62" applyNumberFormat="1" applyBorder="1" applyAlignment="1" applyProtection="1">
      <alignment horizontal="center" vertical="center"/>
      <protection/>
    </xf>
    <xf numFmtId="0" fontId="11" fillId="33" borderId="16" xfId="62" applyFont="1" applyFill="1" applyBorder="1" applyAlignment="1" applyProtection="1">
      <alignment horizontal="center" vertical="center"/>
      <protection/>
    </xf>
    <xf numFmtId="0" fontId="11" fillId="33" borderId="60" xfId="62" applyFont="1" applyFill="1" applyBorder="1" applyAlignment="1" applyProtection="1">
      <alignment horizontal="center" vertical="center"/>
      <protection/>
    </xf>
    <xf numFmtId="0" fontId="11" fillId="33" borderId="58" xfId="62" applyFont="1" applyFill="1" applyBorder="1" applyAlignment="1" applyProtection="1">
      <alignment horizontal="center" vertical="center"/>
      <protection/>
    </xf>
    <xf numFmtId="0" fontId="10" fillId="0" borderId="0" xfId="62" applyFont="1" applyBorder="1" applyAlignment="1" applyProtection="1">
      <alignment horizontal="center" vertical="center"/>
      <protection/>
    </xf>
    <xf numFmtId="0" fontId="14" fillId="0" borderId="58" xfId="62" applyFont="1" applyBorder="1" applyAlignment="1" applyProtection="1">
      <alignment horizontal="center" vertical="center"/>
      <protection/>
    </xf>
    <xf numFmtId="0" fontId="11" fillId="0" borderId="15" xfId="62" applyFont="1" applyBorder="1" applyAlignment="1" applyProtection="1">
      <alignment horizontal="center" vertical="center"/>
      <protection/>
    </xf>
    <xf numFmtId="0" fontId="11" fillId="0" borderId="16" xfId="62" applyFont="1" applyBorder="1" applyAlignment="1" applyProtection="1">
      <alignment horizontal="center" vertical="center"/>
      <protection/>
    </xf>
    <xf numFmtId="0" fontId="13" fillId="0" borderId="46" xfId="62" applyNumberFormat="1" applyFont="1" applyBorder="1" applyAlignment="1" applyProtection="1">
      <alignment horizontal="center" vertical="center" wrapText="1"/>
      <protection/>
    </xf>
    <xf numFmtId="0" fontId="11" fillId="0" borderId="62" xfId="62" applyFont="1" applyBorder="1" applyAlignment="1" applyProtection="1">
      <alignment horizontal="center" vertical="center" wrapText="1"/>
      <protection/>
    </xf>
    <xf numFmtId="0" fontId="11" fillId="0" borderId="63" xfId="62" applyFont="1" applyBorder="1" applyAlignment="1" applyProtection="1">
      <alignment horizontal="center" vertical="center" wrapText="1"/>
      <protection/>
    </xf>
    <xf numFmtId="0" fontId="11" fillId="0" borderId="64" xfId="62" applyFont="1" applyBorder="1" applyAlignment="1" applyProtection="1">
      <alignment horizontal="center" vertical="center" wrapText="1"/>
      <protection/>
    </xf>
    <xf numFmtId="0" fontId="11" fillId="0" borderId="65" xfId="62" applyFont="1" applyBorder="1" applyAlignment="1" applyProtection="1">
      <alignment horizontal="center" vertical="center" wrapText="1"/>
      <protection/>
    </xf>
    <xf numFmtId="0" fontId="11" fillId="0" borderId="51" xfId="62" applyFont="1" applyBorder="1" applyAlignment="1" applyProtection="1">
      <alignment horizontal="center" vertical="center" wrapText="1"/>
      <protection/>
    </xf>
    <xf numFmtId="0" fontId="11" fillId="0" borderId="66" xfId="62" applyFont="1" applyBorder="1" applyAlignment="1" applyProtection="1">
      <alignment horizontal="center" vertical="center" wrapText="1"/>
      <protection/>
    </xf>
    <xf numFmtId="0" fontId="10" fillId="0" borderId="67" xfId="63" applyFont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" vertical="center" wrapText="1"/>
      <protection/>
    </xf>
    <xf numFmtId="0" fontId="10" fillId="0" borderId="68" xfId="63" applyFont="1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/>
      <protection/>
    </xf>
    <xf numFmtId="0" fontId="0" fillId="0" borderId="24" xfId="63" applyBorder="1" applyAlignment="1">
      <alignment horizontal="center" vertical="center"/>
      <protection/>
    </xf>
    <xf numFmtId="0" fontId="0" fillId="0" borderId="46" xfId="63" applyBorder="1" applyAlignment="1">
      <alignment horizontal="center"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17" xfId="63" applyNumberFormat="1" applyBorder="1" applyAlignment="1">
      <alignment horizontal="center" vertical="center"/>
      <protection/>
    </xf>
    <xf numFmtId="0" fontId="0" fillId="0" borderId="16" xfId="63" applyNumberFormat="1" applyBorder="1" applyAlignment="1">
      <alignment horizontal="center" vertical="center"/>
      <protection/>
    </xf>
    <xf numFmtId="0" fontId="0" fillId="0" borderId="0" xfId="63" applyNumberFormat="1" applyBorder="1" applyAlignment="1">
      <alignment horizontal="center" vertical="center"/>
      <protection/>
    </xf>
    <xf numFmtId="0" fontId="10" fillId="0" borderId="17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33" borderId="17" xfId="63" applyFont="1" applyFill="1" applyBorder="1" applyAlignment="1">
      <alignment horizontal="center" vertical="center"/>
      <protection/>
    </xf>
    <xf numFmtId="0" fontId="10" fillId="33" borderId="16" xfId="63" applyFont="1" applyFill="1" applyBorder="1" applyAlignment="1">
      <alignment horizontal="center" vertical="center"/>
      <protection/>
    </xf>
    <xf numFmtId="0" fontId="10" fillId="33" borderId="60" xfId="63" applyFont="1" applyFill="1" applyBorder="1" applyAlignment="1">
      <alignment horizontal="center" vertical="center"/>
      <protection/>
    </xf>
    <xf numFmtId="0" fontId="10" fillId="33" borderId="58" xfId="63" applyFont="1" applyFill="1" applyBorder="1" applyAlignment="1">
      <alignment horizontal="center" vertical="center"/>
      <protection/>
    </xf>
    <xf numFmtId="0" fontId="10" fillId="0" borderId="31" xfId="63" applyFont="1" applyBorder="1" applyAlignment="1">
      <alignment horizontal="center" vertical="center" wrapText="1"/>
      <protection/>
    </xf>
    <xf numFmtId="0" fontId="10" fillId="0" borderId="32" xfId="63" applyFont="1" applyBorder="1" applyAlignment="1">
      <alignment horizontal="center" vertical="center" wrapText="1"/>
      <protection/>
    </xf>
    <xf numFmtId="0" fontId="0" fillId="0" borderId="17" xfId="63" applyBorder="1" applyAlignment="1">
      <alignment horizontal="left" vertical="center"/>
      <protection/>
    </xf>
    <xf numFmtId="10" fontId="0" fillId="0" borderId="17" xfId="63" applyNumberFormat="1" applyBorder="1" applyAlignment="1">
      <alignment horizontal="center" vertical="center"/>
      <protection/>
    </xf>
    <xf numFmtId="10" fontId="0" fillId="0" borderId="16" xfId="63" applyNumberFormat="1" applyBorder="1" applyAlignment="1">
      <alignment horizontal="center" vertical="center"/>
      <protection/>
    </xf>
    <xf numFmtId="0" fontId="13" fillId="0" borderId="17" xfId="63" applyNumberFormat="1" applyFont="1" applyBorder="1" applyAlignment="1">
      <alignment horizontal="center" vertical="center" wrapText="1"/>
      <protection/>
    </xf>
    <xf numFmtId="0" fontId="13" fillId="0" borderId="16" xfId="63" applyNumberFormat="1" applyFont="1" applyBorder="1" applyAlignment="1">
      <alignment horizontal="center" vertical="center" wrapText="1"/>
      <protection/>
    </xf>
    <xf numFmtId="0" fontId="13" fillId="0" borderId="60" xfId="63" applyFont="1" applyBorder="1" applyAlignment="1">
      <alignment horizontal="center" vertical="center"/>
      <protection/>
    </xf>
    <xf numFmtId="0" fontId="13" fillId="0" borderId="58" xfId="63" applyFont="1" applyBorder="1" applyAlignment="1">
      <alignment horizontal="center" vertical="center"/>
      <protection/>
    </xf>
    <xf numFmtId="0" fontId="0" fillId="33" borderId="17" xfId="63" applyFill="1" applyBorder="1" applyAlignment="1">
      <alignment horizontal="left" vertical="center"/>
      <protection/>
    </xf>
    <xf numFmtId="0" fontId="0" fillId="33" borderId="60" xfId="63" applyFill="1" applyBorder="1" applyAlignment="1">
      <alignment horizontal="left" vertical="center"/>
      <protection/>
    </xf>
    <xf numFmtId="0" fontId="10" fillId="0" borderId="30" xfId="63" applyFont="1" applyBorder="1" applyAlignment="1">
      <alignment horizontal="center" vertical="center" wrapText="1"/>
      <protection/>
    </xf>
    <xf numFmtId="0" fontId="0" fillId="0" borderId="28" xfId="63" applyBorder="1" applyAlignment="1">
      <alignment horizontal="center" vertical="center"/>
      <protection/>
    </xf>
    <xf numFmtId="0" fontId="64" fillId="0" borderId="17" xfId="63" applyFont="1" applyBorder="1" applyAlignment="1">
      <alignment horizontal="left" vertical="center"/>
      <protection/>
    </xf>
    <xf numFmtId="0" fontId="64" fillId="0" borderId="60" xfId="63" applyFont="1" applyBorder="1" applyAlignment="1">
      <alignment horizontal="left" vertical="center"/>
      <protection/>
    </xf>
    <xf numFmtId="0" fontId="10" fillId="0" borderId="60" xfId="63" applyFont="1" applyBorder="1" applyAlignment="1">
      <alignment horizontal="center" vertical="center"/>
      <protection/>
    </xf>
    <xf numFmtId="0" fontId="0" fillId="0" borderId="33" xfId="63" applyBorder="1" applyAlignment="1">
      <alignment horizontal="center" vertical="center"/>
      <protection/>
    </xf>
    <xf numFmtId="10" fontId="0" fillId="0" borderId="33" xfId="63" applyNumberFormat="1" applyBorder="1" applyAlignment="1">
      <alignment horizontal="center" vertical="center"/>
      <protection/>
    </xf>
    <xf numFmtId="0" fontId="13" fillId="0" borderId="33" xfId="63" applyNumberFormat="1" applyFont="1" applyBorder="1" applyAlignment="1">
      <alignment horizontal="center" vertical="center" wrapText="1"/>
      <protection/>
    </xf>
    <xf numFmtId="0" fontId="13" fillId="0" borderId="69" xfId="63" applyFont="1" applyBorder="1" applyAlignment="1">
      <alignment horizontal="center" vertical="center"/>
      <protection/>
    </xf>
    <xf numFmtId="0" fontId="0" fillId="0" borderId="44" xfId="63" applyBorder="1" applyAlignment="1">
      <alignment horizontal="center" vertical="center"/>
      <protection/>
    </xf>
    <xf numFmtId="0" fontId="0" fillId="0" borderId="33" xfId="63" applyNumberFormat="1" applyBorder="1" applyAlignment="1">
      <alignment horizontal="center" vertical="center"/>
      <protection/>
    </xf>
    <xf numFmtId="0" fontId="10" fillId="0" borderId="70" xfId="63" applyFont="1" applyBorder="1" applyAlignment="1">
      <alignment horizontal="center" vertical="center" wrapText="1"/>
      <protection/>
    </xf>
    <xf numFmtId="0" fontId="0" fillId="0" borderId="71" xfId="63" applyBorder="1" applyAlignment="1">
      <alignment horizontal="center" vertical="center"/>
      <protection/>
    </xf>
    <xf numFmtId="0" fontId="0" fillId="0" borderId="72" xfId="63" applyBorder="1" applyAlignment="1">
      <alignment horizontal="center" vertical="center"/>
      <protection/>
    </xf>
    <xf numFmtId="0" fontId="0" fillId="0" borderId="54" xfId="63" applyBorder="1" applyAlignment="1">
      <alignment horizontal="center" vertical="center"/>
      <protection/>
    </xf>
    <xf numFmtId="0" fontId="0" fillId="0" borderId="48" xfId="63" applyBorder="1" applyAlignment="1">
      <alignment horizontal="center" vertical="center" textRotation="255"/>
      <protection/>
    </xf>
    <xf numFmtId="0" fontId="0" fillId="0" borderId="25" xfId="63" applyBorder="1" applyAlignment="1">
      <alignment horizontal="center" vertical="center" textRotation="255"/>
      <protection/>
    </xf>
    <xf numFmtId="0" fontId="10" fillId="0" borderId="0" xfId="63" applyFont="1" applyAlignment="1">
      <alignment horizontal="left"/>
      <protection/>
    </xf>
    <xf numFmtId="0" fontId="10" fillId="0" borderId="0" xfId="63" applyFont="1" applyBorder="1" applyAlignment="1">
      <alignment horizontal="left"/>
      <protection/>
    </xf>
    <xf numFmtId="0" fontId="10" fillId="0" borderId="51" xfId="63" applyFont="1" applyBorder="1" applyAlignment="1">
      <alignment horizontal="left"/>
      <protection/>
    </xf>
    <xf numFmtId="0" fontId="55" fillId="0" borderId="20" xfId="63" applyFont="1" applyBorder="1" applyAlignment="1">
      <alignment horizontal="center" vertical="center"/>
      <protection/>
    </xf>
    <xf numFmtId="0" fontId="55" fillId="0" borderId="30" xfId="63" applyFont="1" applyBorder="1" applyAlignment="1">
      <alignment horizontal="center" vertical="center"/>
      <protection/>
    </xf>
    <xf numFmtId="0" fontId="10" fillId="0" borderId="41" xfId="63" applyFont="1" applyBorder="1" applyAlignment="1">
      <alignment horizontal="center" vertical="center" wrapText="1"/>
      <protection/>
    </xf>
    <xf numFmtId="0" fontId="10" fillId="0" borderId="17" xfId="63" applyFont="1" applyBorder="1" applyAlignment="1">
      <alignment horizontal="center" vertical="center" wrapText="1"/>
      <protection/>
    </xf>
    <xf numFmtId="0" fontId="10" fillId="0" borderId="57" xfId="63" applyFont="1" applyBorder="1" applyAlignment="1">
      <alignment horizontal="center" vertical="center" wrapText="1"/>
      <protection/>
    </xf>
    <xf numFmtId="0" fontId="10" fillId="0" borderId="60" xfId="63" applyFont="1" applyBorder="1" applyAlignment="1">
      <alignment horizontal="center" vertical="center" wrapText="1"/>
      <protection/>
    </xf>
    <xf numFmtId="0" fontId="10" fillId="0" borderId="20" xfId="63" applyFont="1" applyBorder="1" applyAlignment="1">
      <alignment horizontal="center" vertical="center"/>
      <protection/>
    </xf>
    <xf numFmtId="0" fontId="10" fillId="0" borderId="22" xfId="63" applyFont="1" applyBorder="1" applyAlignment="1">
      <alignment horizontal="center" vertical="center"/>
      <protection/>
    </xf>
    <xf numFmtId="0" fontId="13" fillId="0" borderId="55" xfId="63" applyFont="1" applyBorder="1" applyAlignment="1">
      <alignment horizontal="center" vertical="center" textRotation="255"/>
      <protection/>
    </xf>
    <xf numFmtId="0" fontId="13" fillId="0" borderId="73" xfId="63" applyFont="1" applyBorder="1" applyAlignment="1">
      <alignment horizontal="center" vertical="center" textRotation="255"/>
      <protection/>
    </xf>
    <xf numFmtId="0" fontId="64" fillId="0" borderId="17" xfId="63" applyFont="1" applyBorder="1" applyAlignment="1">
      <alignment horizontal="left" vertical="center"/>
      <protection/>
    </xf>
    <xf numFmtId="0" fontId="64" fillId="0" borderId="60" xfId="63" applyFont="1" applyBorder="1" applyAlignment="1">
      <alignment horizontal="left" vertical="center"/>
      <protection/>
    </xf>
    <xf numFmtId="0" fontId="10" fillId="0" borderId="30" xfId="63" applyFont="1" applyBorder="1" applyAlignment="1">
      <alignment horizontal="center" vertical="center"/>
      <protection/>
    </xf>
    <xf numFmtId="0" fontId="10" fillId="0" borderId="0" xfId="60" applyFont="1" applyAlignment="1" applyProtection="1">
      <alignment horizontal="left"/>
      <protection locked="0"/>
    </xf>
    <xf numFmtId="0" fontId="10" fillId="0" borderId="0" xfId="60" applyFont="1" applyAlignment="1">
      <alignment horizontal="left"/>
      <protection/>
    </xf>
    <xf numFmtId="0" fontId="10" fillId="0" borderId="0" xfId="60" applyFont="1" applyBorder="1" applyAlignment="1" applyProtection="1">
      <alignment horizontal="left"/>
      <protection locked="0"/>
    </xf>
    <xf numFmtId="0" fontId="10" fillId="0" borderId="51" xfId="60" applyFont="1" applyBorder="1" applyAlignment="1">
      <alignment horizontal="left"/>
      <protection/>
    </xf>
    <xf numFmtId="0" fontId="10" fillId="0" borderId="20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 wrapText="1"/>
      <protection/>
    </xf>
    <xf numFmtId="0" fontId="10" fillId="0" borderId="17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10" fillId="0" borderId="60" xfId="60" applyFont="1" applyBorder="1" applyAlignment="1">
      <alignment horizontal="center" vertical="center" wrapText="1"/>
      <protection/>
    </xf>
    <xf numFmtId="0" fontId="0" fillId="0" borderId="48" xfId="60" applyBorder="1" applyAlignment="1">
      <alignment horizontal="center" vertical="center" textRotation="255"/>
      <protection/>
    </xf>
    <xf numFmtId="0" fontId="0" fillId="0" borderId="25" xfId="60" applyBorder="1" applyAlignment="1">
      <alignment horizontal="center" vertical="center" textRotation="255"/>
      <protection/>
    </xf>
    <xf numFmtId="0" fontId="13" fillId="0" borderId="71" xfId="60" applyFont="1" applyBorder="1" applyAlignment="1">
      <alignment horizontal="center" vertical="center" textRotation="255"/>
      <protection/>
    </xf>
    <xf numFmtId="0" fontId="13" fillId="0" borderId="74" xfId="60" applyFont="1" applyBorder="1" applyAlignment="1">
      <alignment horizontal="center" vertical="center" textRotation="255"/>
      <protection/>
    </xf>
    <xf numFmtId="0" fontId="0" fillId="0" borderId="41" xfId="60" applyBorder="1" applyAlignment="1">
      <alignment horizontal="center" vertical="center"/>
      <protection/>
    </xf>
    <xf numFmtId="0" fontId="0" fillId="0" borderId="41" xfId="60" applyBorder="1" applyAlignment="1">
      <alignment horizontal="center" vertical="center" textRotation="255"/>
      <protection/>
    </xf>
    <xf numFmtId="0" fontId="0" fillId="0" borderId="18" xfId="60" applyBorder="1" applyAlignment="1">
      <alignment horizontal="center" vertical="center" textRotation="255"/>
      <protection/>
    </xf>
    <xf numFmtId="0" fontId="10" fillId="0" borderId="22" xfId="60" applyFont="1" applyBorder="1" applyAlignment="1">
      <alignment horizontal="center" vertical="center"/>
      <protection/>
    </xf>
    <xf numFmtId="0" fontId="64" fillId="0" borderId="17" xfId="60" applyFont="1" applyBorder="1" applyAlignment="1">
      <alignment horizontal="left" vertical="center"/>
      <protection/>
    </xf>
    <xf numFmtId="0" fontId="64" fillId="0" borderId="60" xfId="60" applyFont="1" applyBorder="1" applyAlignment="1">
      <alignment horizontal="left" vertical="center"/>
      <protection/>
    </xf>
    <xf numFmtId="0" fontId="10" fillId="0" borderId="30" xfId="60" applyFont="1" applyBorder="1" applyAlignment="1">
      <alignment horizontal="center" vertical="center" wrapText="1"/>
      <protection/>
    </xf>
    <xf numFmtId="0" fontId="10" fillId="0" borderId="31" xfId="60" applyFont="1" applyBorder="1" applyAlignment="1">
      <alignment horizontal="center" vertical="center" wrapText="1"/>
      <protection/>
    </xf>
    <xf numFmtId="0" fontId="0" fillId="0" borderId="28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10" fontId="0" fillId="0" borderId="28" xfId="60" applyNumberFormat="1" applyBorder="1" applyAlignment="1">
      <alignment horizontal="center" vertical="center"/>
      <protection/>
    </xf>
    <xf numFmtId="10" fontId="0" fillId="0" borderId="17" xfId="60" applyNumberForma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60" xfId="60" applyFont="1" applyBorder="1" applyAlignment="1">
      <alignment horizontal="center" vertical="center"/>
      <protection/>
    </xf>
    <xf numFmtId="0" fontId="13" fillId="0" borderId="44" xfId="60" applyNumberFormat="1" applyFont="1" applyBorder="1" applyAlignment="1">
      <alignment horizontal="center" vertical="center" wrapText="1"/>
      <protection/>
    </xf>
    <xf numFmtId="0" fontId="13" fillId="0" borderId="24" xfId="60" applyNumberFormat="1" applyFont="1" applyBorder="1" applyAlignment="1">
      <alignment horizontal="center" vertical="center" wrapText="1"/>
      <protection/>
    </xf>
    <xf numFmtId="0" fontId="13" fillId="0" borderId="28" xfId="60" applyNumberFormat="1" applyFont="1" applyBorder="1" applyAlignment="1">
      <alignment horizontal="center" vertical="center" wrapText="1"/>
      <protection/>
    </xf>
    <xf numFmtId="0" fontId="13" fillId="0" borderId="36" xfId="60" applyFont="1" applyBorder="1" applyAlignment="1">
      <alignment horizontal="center" vertical="center"/>
      <protection/>
    </xf>
    <xf numFmtId="0" fontId="13" fillId="0" borderId="75" xfId="60" applyFont="1" applyBorder="1" applyAlignment="1">
      <alignment horizontal="center" vertical="center"/>
      <protection/>
    </xf>
    <xf numFmtId="0" fontId="0" fillId="0" borderId="17" xfId="60" applyBorder="1" applyAlignment="1">
      <alignment horizontal="left" vertical="center"/>
      <protection/>
    </xf>
    <xf numFmtId="0" fontId="0" fillId="33" borderId="17" xfId="60" applyFill="1" applyBorder="1" applyAlignment="1">
      <alignment horizontal="left" vertical="center"/>
      <protection/>
    </xf>
    <xf numFmtId="0" fontId="10" fillId="33" borderId="17" xfId="60" applyFont="1" applyFill="1" applyBorder="1" applyAlignment="1">
      <alignment horizontal="center" vertical="center"/>
      <protection/>
    </xf>
    <xf numFmtId="0" fontId="64" fillId="0" borderId="75" xfId="60" applyFont="1" applyBorder="1" applyAlignment="1">
      <alignment horizontal="left" vertical="center"/>
      <protection/>
    </xf>
    <xf numFmtId="0" fontId="64" fillId="0" borderId="76" xfId="60" applyFont="1" applyBorder="1" applyAlignment="1">
      <alignment horizontal="left" vertical="center"/>
      <protection/>
    </xf>
    <xf numFmtId="0" fontId="64" fillId="0" borderId="61" xfId="60" applyFont="1" applyBorder="1" applyAlignment="1">
      <alignment horizontal="left" vertical="center"/>
      <protection/>
    </xf>
    <xf numFmtId="0" fontId="13" fillId="0" borderId="23" xfId="60" applyNumberFormat="1" applyFont="1" applyBorder="1" applyAlignment="1">
      <alignment horizontal="center" vertical="center" wrapText="1"/>
      <protection/>
    </xf>
    <xf numFmtId="10" fontId="0" fillId="0" borderId="75" xfId="60" applyNumberFormat="1" applyBorder="1" applyAlignment="1">
      <alignment horizontal="center" vertical="center"/>
      <protection/>
    </xf>
    <xf numFmtId="0" fontId="0" fillId="0" borderId="75" xfId="60" applyBorder="1" applyAlignment="1">
      <alignment horizontal="center" vertical="center"/>
      <protection/>
    </xf>
    <xf numFmtId="0" fontId="13" fillId="0" borderId="17" xfId="60" applyFont="1" applyBorder="1" applyAlignment="1">
      <alignment horizontal="center" vertical="center" wrapText="1"/>
      <protection/>
    </xf>
    <xf numFmtId="0" fontId="10" fillId="0" borderId="32" xfId="60" applyFont="1" applyBorder="1" applyAlignment="1">
      <alignment horizontal="center" vertical="center" wrapText="1"/>
      <protection/>
    </xf>
    <xf numFmtId="0" fontId="0" fillId="33" borderId="60" xfId="60" applyFill="1" applyBorder="1" applyAlignment="1">
      <alignment horizontal="left" vertical="center"/>
      <protection/>
    </xf>
    <xf numFmtId="0" fontId="0" fillId="0" borderId="16" xfId="60" applyBorder="1" applyAlignment="1">
      <alignment horizontal="center" vertical="center"/>
      <protection/>
    </xf>
    <xf numFmtId="10" fontId="0" fillId="0" borderId="16" xfId="60" applyNumberForma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3" fillId="0" borderId="46" xfId="60" applyNumberFormat="1" applyFont="1" applyBorder="1" applyAlignment="1">
      <alignment horizontal="center" vertical="center" wrapText="1"/>
      <protection/>
    </xf>
    <xf numFmtId="0" fontId="13" fillId="0" borderId="77" xfId="60" applyFont="1" applyBorder="1" applyAlignment="1">
      <alignment horizontal="center" vertical="center"/>
      <protection/>
    </xf>
    <xf numFmtId="0" fontId="10" fillId="33" borderId="16" xfId="60" applyFont="1" applyFill="1" applyBorder="1" applyAlignment="1">
      <alignment horizontal="center" vertical="center"/>
      <protection/>
    </xf>
    <xf numFmtId="0" fontId="10" fillId="33" borderId="60" xfId="60" applyFont="1" applyFill="1" applyBorder="1" applyAlignment="1">
      <alignment horizontal="center" vertical="center"/>
      <protection/>
    </xf>
    <xf numFmtId="0" fontId="10" fillId="33" borderId="58" xfId="60" applyFont="1" applyFill="1" applyBorder="1" applyAlignment="1">
      <alignment horizontal="center" vertical="center"/>
      <protection/>
    </xf>
    <xf numFmtId="0" fontId="10" fillId="0" borderId="0" xfId="60" applyFont="1" applyBorder="1" applyAlignment="1">
      <alignment horizontal="left"/>
      <protection/>
    </xf>
    <xf numFmtId="0" fontId="10" fillId="0" borderId="51" xfId="60" applyFont="1" applyBorder="1" applyAlignment="1" applyProtection="1">
      <alignment horizontal="left"/>
      <protection locked="0"/>
    </xf>
    <xf numFmtId="0" fontId="0" fillId="0" borderId="78" xfId="60" applyBorder="1" applyAlignment="1">
      <alignment horizontal="center"/>
      <protection/>
    </xf>
    <xf numFmtId="0" fontId="0" fillId="0" borderId="79" xfId="60" applyBorder="1" applyAlignment="1">
      <alignment horizontal="center"/>
      <protection/>
    </xf>
    <xf numFmtId="0" fontId="11" fillId="0" borderId="80" xfId="60" applyFont="1" applyBorder="1" applyAlignment="1">
      <alignment horizontal="center" vertical="center" wrapText="1"/>
      <protection/>
    </xf>
    <xf numFmtId="0" fontId="11" fillId="0" borderId="63" xfId="60" applyFont="1" applyBorder="1" applyAlignment="1">
      <alignment horizontal="center" vertical="center" wrapText="1"/>
      <protection/>
    </xf>
    <xf numFmtId="0" fontId="11" fillId="0" borderId="81" xfId="60" applyFont="1" applyBorder="1" applyAlignment="1">
      <alignment horizontal="center" vertical="center" wrapText="1"/>
      <protection/>
    </xf>
    <xf numFmtId="0" fontId="11" fillId="0" borderId="82" xfId="60" applyFont="1" applyBorder="1" applyAlignment="1">
      <alignment horizontal="center" vertical="center" wrapText="1"/>
      <protection/>
    </xf>
    <xf numFmtId="0" fontId="11" fillId="0" borderId="51" xfId="60" applyFont="1" applyBorder="1" applyAlignment="1">
      <alignment horizontal="center" vertical="center" wrapText="1"/>
      <protection/>
    </xf>
    <xf numFmtId="0" fontId="11" fillId="0" borderId="83" xfId="60" applyFont="1" applyBorder="1" applyAlignment="1">
      <alignment horizontal="center" vertical="center" wrapText="1"/>
      <protection/>
    </xf>
    <xf numFmtId="0" fontId="11" fillId="0" borderId="62" xfId="60" applyFont="1" applyBorder="1" applyAlignment="1">
      <alignment horizontal="center" vertical="center" wrapText="1"/>
      <protection/>
    </xf>
    <xf numFmtId="0" fontId="11" fillId="0" borderId="65" xfId="60" applyFont="1" applyBorder="1" applyAlignment="1">
      <alignment horizontal="center" vertical="center" wrapText="1"/>
      <protection/>
    </xf>
    <xf numFmtId="0" fontId="12" fillId="0" borderId="71" xfId="60" applyFont="1" applyBorder="1" applyAlignment="1">
      <alignment horizontal="center" vertical="center"/>
      <protection/>
    </xf>
    <xf numFmtId="0" fontId="12" fillId="0" borderId="72" xfId="60" applyFont="1" applyBorder="1" applyAlignment="1">
      <alignment horizontal="center" vertical="center"/>
      <protection/>
    </xf>
    <xf numFmtId="0" fontId="12" fillId="0" borderId="54" xfId="60" applyFont="1" applyBorder="1" applyAlignment="1">
      <alignment horizontal="center" vertical="center"/>
      <protection/>
    </xf>
    <xf numFmtId="0" fontId="12" fillId="0" borderId="48" xfId="60" applyFont="1" applyBorder="1" applyAlignment="1">
      <alignment horizontal="center" vertical="center" textRotation="255"/>
      <protection/>
    </xf>
    <xf numFmtId="0" fontId="12" fillId="0" borderId="46" xfId="60" applyFont="1" applyBorder="1" applyAlignment="1">
      <alignment horizontal="center" vertical="center" textRotation="255"/>
      <protection/>
    </xf>
    <xf numFmtId="0" fontId="12" fillId="0" borderId="48" xfId="60" applyFont="1" applyBorder="1" applyAlignment="1">
      <alignment horizontal="center" vertical="center"/>
      <protection/>
    </xf>
    <xf numFmtId="0" fontId="12" fillId="0" borderId="46" xfId="60" applyFont="1" applyBorder="1" applyAlignment="1">
      <alignment horizontal="center" vertical="center"/>
      <protection/>
    </xf>
    <xf numFmtId="0" fontId="12" fillId="0" borderId="48" xfId="60" applyNumberFormat="1" applyFont="1" applyBorder="1" applyAlignment="1">
      <alignment horizontal="center" vertical="center" textRotation="91" shrinkToFit="1"/>
      <protection/>
    </xf>
    <xf numFmtId="0" fontId="12" fillId="0" borderId="46" xfId="60" applyNumberFormat="1" applyFont="1" applyBorder="1" applyAlignment="1">
      <alignment horizontal="center" vertical="center" textRotation="91" shrinkToFit="1"/>
      <protection/>
    </xf>
    <xf numFmtId="0" fontId="13" fillId="0" borderId="55" xfId="60" applyFont="1" applyBorder="1" applyAlignment="1">
      <alignment horizontal="center" vertical="center" wrapText="1"/>
      <protection/>
    </xf>
    <xf numFmtId="0" fontId="13" fillId="0" borderId="56" xfId="60" applyFont="1" applyBorder="1" applyAlignment="1">
      <alignment horizontal="center" vertical="center" wrapText="1"/>
      <protection/>
    </xf>
    <xf numFmtId="0" fontId="11" fillId="0" borderId="64" xfId="60" applyFont="1" applyBorder="1" applyAlignment="1">
      <alignment horizontal="center" vertical="center" wrapText="1"/>
      <protection/>
    </xf>
    <xf numFmtId="0" fontId="11" fillId="0" borderId="66" xfId="60" applyFont="1" applyBorder="1" applyAlignment="1">
      <alignment horizontal="center" vertical="center" wrapText="1"/>
      <protection/>
    </xf>
    <xf numFmtId="0" fontId="12" fillId="0" borderId="84" xfId="60" applyFont="1" applyBorder="1" applyAlignment="1">
      <alignment horizontal="center" vertical="center"/>
      <protection/>
    </xf>
    <xf numFmtId="0" fontId="11" fillId="0" borderId="78" xfId="60" applyFont="1" applyBorder="1" applyAlignment="1">
      <alignment horizontal="center" vertical="center" wrapText="1"/>
      <protection/>
    </xf>
    <xf numFmtId="0" fontId="11" fillId="0" borderId="85" xfId="60" applyFont="1" applyBorder="1" applyAlignment="1">
      <alignment horizontal="center" vertical="center" wrapText="1"/>
      <protection/>
    </xf>
    <xf numFmtId="0" fontId="11" fillId="0" borderId="49" xfId="60" applyFont="1" applyBorder="1" applyAlignment="1">
      <alignment horizontal="center" vertical="center" wrapText="1"/>
      <protection/>
    </xf>
    <xf numFmtId="0" fontId="0" fillId="33" borderId="84" xfId="60" applyFill="1" applyBorder="1" applyAlignment="1" applyProtection="1">
      <alignment horizontal="left" vertical="center"/>
      <protection/>
    </xf>
    <xf numFmtId="0" fontId="0" fillId="33" borderId="72" xfId="60" applyFill="1" applyBorder="1" applyAlignment="1" applyProtection="1">
      <alignment horizontal="left" vertical="center"/>
      <protection/>
    </xf>
    <xf numFmtId="0" fontId="0" fillId="33" borderId="54" xfId="60" applyFill="1" applyBorder="1" applyAlignment="1" applyProtection="1">
      <alignment horizontal="left" vertical="center"/>
      <protection/>
    </xf>
    <xf numFmtId="0" fontId="64" fillId="0" borderId="71" xfId="60" applyFont="1" applyBorder="1" applyAlignment="1" applyProtection="1">
      <alignment horizontal="left" vertical="center"/>
      <protection locked="0"/>
    </xf>
    <xf numFmtId="0" fontId="64" fillId="0" borderId="72" xfId="60" applyFont="1" applyBorder="1" applyAlignment="1" applyProtection="1">
      <alignment horizontal="left" vertical="center"/>
      <protection locked="0"/>
    </xf>
    <xf numFmtId="0" fontId="64" fillId="0" borderId="54" xfId="60" applyFont="1" applyBorder="1" applyAlignment="1" applyProtection="1">
      <alignment horizontal="left" vertical="center"/>
      <protection locked="0"/>
    </xf>
    <xf numFmtId="0" fontId="65" fillId="34" borderId="71" xfId="60" applyFont="1" applyFill="1" applyBorder="1" applyAlignment="1" applyProtection="1">
      <alignment horizontal="left" vertical="center"/>
      <protection/>
    </xf>
    <xf numFmtId="0" fontId="65" fillId="34" borderId="72" xfId="60" applyFont="1" applyFill="1" applyBorder="1" applyAlignment="1" applyProtection="1">
      <alignment horizontal="left" vertical="center"/>
      <protection/>
    </xf>
    <xf numFmtId="0" fontId="65" fillId="34" borderId="54" xfId="60" applyFont="1" applyFill="1" applyBorder="1" applyAlignment="1" applyProtection="1">
      <alignment horizontal="left" vertical="center"/>
      <protection/>
    </xf>
    <xf numFmtId="0" fontId="11" fillId="33" borderId="67" xfId="60" applyFont="1" applyFill="1" applyBorder="1" applyAlignment="1" applyProtection="1">
      <alignment horizontal="center" vertical="center"/>
      <protection/>
    </xf>
    <xf numFmtId="0" fontId="11" fillId="33" borderId="21" xfId="60" applyFont="1" applyFill="1" applyBorder="1" applyAlignment="1" applyProtection="1">
      <alignment horizontal="center" vertical="center"/>
      <protection/>
    </xf>
    <xf numFmtId="0" fontId="11" fillId="33" borderId="30" xfId="60" applyFont="1" applyFill="1" applyBorder="1" applyAlignment="1" applyProtection="1">
      <alignment horizontal="center" vertical="center"/>
      <protection/>
    </xf>
    <xf numFmtId="0" fontId="11" fillId="33" borderId="23" xfId="60" applyFont="1" applyFill="1" applyBorder="1" applyAlignment="1" applyProtection="1">
      <alignment horizontal="center" vertical="center"/>
      <protection/>
    </xf>
    <xf numFmtId="0" fontId="11" fillId="33" borderId="24" xfId="60" applyFont="1" applyFill="1" applyBorder="1" applyAlignment="1" applyProtection="1">
      <alignment horizontal="center" vertical="center"/>
      <protection/>
    </xf>
    <xf numFmtId="0" fontId="11" fillId="33" borderId="28" xfId="60" applyFont="1" applyFill="1" applyBorder="1" applyAlignment="1" applyProtection="1">
      <alignment horizontal="center" vertical="center"/>
      <protection/>
    </xf>
    <xf numFmtId="0" fontId="11" fillId="0" borderId="23" xfId="60" applyFont="1" applyBorder="1" applyAlignment="1" applyProtection="1">
      <alignment horizontal="center" vertical="center"/>
      <protection locked="0"/>
    </xf>
    <xf numFmtId="0" fontId="11" fillId="0" borderId="24" xfId="60" applyFont="1" applyBorder="1" applyAlignment="1" applyProtection="1">
      <alignment horizontal="center" vertical="center"/>
      <protection locked="0"/>
    </xf>
    <xf numFmtId="0" fontId="11" fillId="0" borderId="28" xfId="60" applyFont="1" applyBorder="1" applyAlignment="1" applyProtection="1">
      <alignment horizontal="center" vertical="center"/>
      <protection locked="0"/>
    </xf>
    <xf numFmtId="0" fontId="11" fillId="34" borderId="23" xfId="60" applyFont="1" applyFill="1" applyBorder="1" applyAlignment="1" applyProtection="1">
      <alignment horizontal="center" vertical="center"/>
      <protection/>
    </xf>
    <xf numFmtId="0" fontId="11" fillId="34" borderId="24" xfId="60" applyFont="1" applyFill="1" applyBorder="1" applyAlignment="1" applyProtection="1">
      <alignment horizontal="center" vertical="center"/>
      <protection/>
    </xf>
    <xf numFmtId="0" fontId="11" fillId="34" borderId="28" xfId="60" applyFont="1" applyFill="1" applyBorder="1" applyAlignment="1" applyProtection="1">
      <alignment horizontal="center" vertical="center"/>
      <protection/>
    </xf>
    <xf numFmtId="10" fontId="0" fillId="0" borderId="48" xfId="60" applyNumberFormat="1" applyBorder="1" applyAlignment="1">
      <alignment horizontal="center" vertical="center"/>
      <protection/>
    </xf>
    <xf numFmtId="10" fontId="0" fillId="0" borderId="24" xfId="60" applyNumberFormat="1" applyBorder="1" applyAlignment="1">
      <alignment horizontal="center" vertical="center"/>
      <protection/>
    </xf>
    <xf numFmtId="0" fontId="13" fillId="0" borderId="48" xfId="60" applyNumberFormat="1" applyFont="1" applyBorder="1" applyAlignment="1">
      <alignment horizontal="center" vertical="center" wrapText="1"/>
      <protection/>
    </xf>
    <xf numFmtId="0" fontId="14" fillId="0" borderId="55" xfId="60" applyFont="1" applyBorder="1" applyAlignment="1">
      <alignment horizontal="center" vertical="center"/>
      <protection/>
    </xf>
    <xf numFmtId="0" fontId="14" fillId="0" borderId="86" xfId="60" applyFont="1" applyBorder="1" applyAlignment="1">
      <alignment horizontal="center" vertical="center"/>
      <protection/>
    </xf>
    <xf numFmtId="0" fontId="14" fillId="0" borderId="59" xfId="60" applyFont="1" applyBorder="1" applyAlignment="1">
      <alignment horizontal="center" vertical="center"/>
      <protection/>
    </xf>
    <xf numFmtId="0" fontId="0" fillId="0" borderId="48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64" fillId="0" borderId="87" xfId="60" applyFont="1" applyBorder="1" applyAlignment="1" applyProtection="1">
      <alignment horizontal="left" vertical="center"/>
      <protection locked="0"/>
    </xf>
    <xf numFmtId="0" fontId="0" fillId="0" borderId="20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30" xfId="60" applyBorder="1" applyAlignment="1">
      <alignment horizontal="center" vertical="center"/>
      <protection/>
    </xf>
    <xf numFmtId="0" fontId="11" fillId="0" borderId="88" xfId="60" applyFont="1" applyBorder="1" applyAlignment="1" applyProtection="1">
      <alignment horizontal="center" vertical="center"/>
      <protection locked="0"/>
    </xf>
    <xf numFmtId="0" fontId="11" fillId="0" borderId="86" xfId="60" applyFont="1" applyBorder="1" applyAlignment="1" applyProtection="1">
      <alignment horizontal="center" vertical="center"/>
      <protection locked="0"/>
    </xf>
    <xf numFmtId="0" fontId="11" fillId="0" borderId="59" xfId="60" applyFont="1" applyBorder="1" applyAlignment="1" applyProtection="1">
      <alignment horizontal="center" vertical="center"/>
      <protection locked="0"/>
    </xf>
    <xf numFmtId="0" fontId="11" fillId="0" borderId="89" xfId="60" applyFont="1" applyBorder="1" applyAlignment="1">
      <alignment horizontal="center" vertical="center" wrapText="1"/>
      <protection/>
    </xf>
    <xf numFmtId="0" fontId="0" fillId="0" borderId="90" xfId="60" applyBorder="1" applyAlignment="1" applyProtection="1">
      <alignment horizontal="left" vertical="center"/>
      <protection/>
    </xf>
    <xf numFmtId="0" fontId="0" fillId="0" borderId="76" xfId="60" applyBorder="1" applyAlignment="1" applyProtection="1">
      <alignment horizontal="left" vertical="center"/>
      <protection/>
    </xf>
    <xf numFmtId="0" fontId="0" fillId="0" borderId="61" xfId="60" applyBorder="1" applyAlignment="1" applyProtection="1">
      <alignment horizontal="left" vertical="center"/>
      <protection/>
    </xf>
    <xf numFmtId="0" fontId="0" fillId="33" borderId="75" xfId="60" applyFill="1" applyBorder="1" applyAlignment="1" applyProtection="1">
      <alignment horizontal="left" vertical="center"/>
      <protection/>
    </xf>
    <xf numFmtId="0" fontId="0" fillId="33" borderId="76" xfId="60" applyFill="1" applyBorder="1" applyAlignment="1" applyProtection="1">
      <alignment horizontal="left" vertical="center"/>
      <protection/>
    </xf>
    <xf numFmtId="0" fontId="0" fillId="33" borderId="61" xfId="60" applyFill="1" applyBorder="1" applyAlignment="1" applyProtection="1">
      <alignment horizontal="left" vertical="center"/>
      <protection/>
    </xf>
    <xf numFmtId="0" fontId="0" fillId="34" borderId="75" xfId="60" applyFill="1" applyBorder="1" applyAlignment="1" applyProtection="1">
      <alignment horizontal="left" vertical="center"/>
      <protection/>
    </xf>
    <xf numFmtId="0" fontId="0" fillId="34" borderId="76" xfId="60" applyFill="1" applyBorder="1" applyAlignment="1" applyProtection="1">
      <alignment horizontal="left" vertical="center"/>
      <protection/>
    </xf>
    <xf numFmtId="0" fontId="0" fillId="34" borderId="61" xfId="60" applyFill="1" applyBorder="1" applyAlignment="1" applyProtection="1">
      <alignment horizontal="left" vertical="center"/>
      <protection/>
    </xf>
    <xf numFmtId="0" fontId="64" fillId="0" borderId="75" xfId="60" applyFont="1" applyBorder="1" applyAlignment="1" applyProtection="1">
      <alignment horizontal="left" vertical="center"/>
      <protection locked="0"/>
    </xf>
    <xf numFmtId="0" fontId="64" fillId="0" borderId="76" xfId="60" applyFont="1" applyBorder="1" applyAlignment="1" applyProtection="1">
      <alignment horizontal="left" vertical="center"/>
      <protection locked="0"/>
    </xf>
    <xf numFmtId="0" fontId="64" fillId="0" borderId="61" xfId="60" applyFont="1" applyBorder="1" applyAlignment="1" applyProtection="1">
      <alignment horizontal="left" vertical="center"/>
      <protection locked="0"/>
    </xf>
    <xf numFmtId="0" fontId="11" fillId="0" borderId="67" xfId="60" applyFont="1" applyBorder="1" applyAlignment="1" applyProtection="1">
      <alignment horizontal="center" vertical="center"/>
      <protection/>
    </xf>
    <xf numFmtId="0" fontId="11" fillId="0" borderId="21" xfId="60" applyFont="1" applyBorder="1" applyAlignment="1" applyProtection="1">
      <alignment horizontal="center" vertical="center"/>
      <protection/>
    </xf>
    <xf numFmtId="0" fontId="11" fillId="0" borderId="30" xfId="60" applyFont="1" applyBorder="1" applyAlignment="1" applyProtection="1">
      <alignment horizontal="center" vertical="center"/>
      <protection/>
    </xf>
    <xf numFmtId="0" fontId="11" fillId="0" borderId="23" xfId="60" applyFont="1" applyBorder="1" applyAlignment="1" applyProtection="1">
      <alignment horizontal="center" vertical="center"/>
      <protection/>
    </xf>
    <xf numFmtId="0" fontId="11" fillId="0" borderId="24" xfId="60" applyFont="1" applyBorder="1" applyAlignment="1" applyProtection="1">
      <alignment horizontal="center" vertical="center"/>
      <protection/>
    </xf>
    <xf numFmtId="0" fontId="11" fillId="0" borderId="28" xfId="60" applyFont="1" applyBorder="1" applyAlignment="1" applyProtection="1">
      <alignment horizontal="center" vertical="center"/>
      <protection/>
    </xf>
    <xf numFmtId="10" fontId="0" fillId="0" borderId="23" xfId="60" applyNumberFormat="1" applyBorder="1" applyAlignment="1">
      <alignment horizontal="center" vertical="center"/>
      <protection/>
    </xf>
    <xf numFmtId="0" fontId="14" fillId="0" borderId="88" xfId="60" applyFont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64" fillId="0" borderId="91" xfId="60" applyFont="1" applyBorder="1" applyAlignment="1" applyProtection="1">
      <alignment horizontal="left" vertical="center"/>
      <protection locked="0"/>
    </xf>
    <xf numFmtId="0" fontId="0" fillId="0" borderId="67" xfId="60" applyBorder="1" applyAlignment="1">
      <alignment horizontal="center" vertical="center"/>
      <protection/>
    </xf>
    <xf numFmtId="0" fontId="0" fillId="34" borderId="90" xfId="60" applyFill="1" applyBorder="1" applyAlignment="1" applyProtection="1">
      <alignment horizontal="left" vertical="center"/>
      <protection/>
    </xf>
    <xf numFmtId="0" fontId="0" fillId="0" borderId="75" xfId="60" applyBorder="1" applyAlignment="1" applyProtection="1">
      <alignment horizontal="left" vertical="center"/>
      <protection/>
    </xf>
    <xf numFmtId="0" fontId="11" fillId="34" borderId="67" xfId="60" applyFont="1" applyFill="1" applyBorder="1" applyAlignment="1" applyProtection="1">
      <alignment horizontal="center" vertical="center"/>
      <protection/>
    </xf>
    <xf numFmtId="0" fontId="11" fillId="34" borderId="21" xfId="60" applyFont="1" applyFill="1" applyBorder="1" applyAlignment="1" applyProtection="1">
      <alignment horizontal="center" vertical="center"/>
      <protection/>
    </xf>
    <xf numFmtId="0" fontId="11" fillId="34" borderId="30" xfId="60" applyFont="1" applyFill="1" applyBorder="1" applyAlignment="1" applyProtection="1">
      <alignment horizontal="center" vertical="center"/>
      <protection/>
    </xf>
    <xf numFmtId="0" fontId="0" fillId="34" borderId="91" xfId="60" applyFill="1" applyBorder="1" applyAlignment="1" applyProtection="1">
      <alignment horizontal="left" vertical="center"/>
      <protection/>
    </xf>
    <xf numFmtId="0" fontId="11" fillId="34" borderId="88" xfId="60" applyFont="1" applyFill="1" applyBorder="1" applyAlignment="1" applyProtection="1">
      <alignment horizontal="center" vertical="center"/>
      <protection/>
    </xf>
    <xf numFmtId="0" fontId="11" fillId="34" borderId="86" xfId="60" applyFont="1" applyFill="1" applyBorder="1" applyAlignment="1" applyProtection="1">
      <alignment horizontal="center" vertical="center"/>
      <protection/>
    </xf>
    <xf numFmtId="0" fontId="11" fillId="34" borderId="59" xfId="60" applyFont="1" applyFill="1" applyBorder="1" applyAlignment="1" applyProtection="1">
      <alignment horizontal="center" vertical="center"/>
      <protection/>
    </xf>
    <xf numFmtId="0" fontId="11" fillId="0" borderId="79" xfId="60" applyFont="1" applyBorder="1" applyAlignment="1">
      <alignment horizontal="center" vertical="center" wrapText="1"/>
      <protection/>
    </xf>
    <xf numFmtId="0" fontId="11" fillId="0" borderId="68" xfId="60" applyFont="1" applyBorder="1" applyAlignment="1" applyProtection="1">
      <alignment horizontal="center" vertical="center"/>
      <protection/>
    </xf>
    <xf numFmtId="0" fontId="11" fillId="0" borderId="46" xfId="60" applyFont="1" applyBorder="1" applyAlignment="1" applyProtection="1">
      <alignment horizontal="center" vertical="center"/>
      <protection/>
    </xf>
    <xf numFmtId="0" fontId="11" fillId="34" borderId="46" xfId="60" applyFont="1" applyFill="1" applyBorder="1" applyAlignment="1" applyProtection="1">
      <alignment horizontal="center" vertical="center"/>
      <protection/>
    </xf>
    <xf numFmtId="0" fontId="14" fillId="0" borderId="56" xfId="60" applyFont="1" applyBorder="1" applyAlignment="1">
      <alignment horizontal="center" vertical="center"/>
      <protection/>
    </xf>
    <xf numFmtId="0" fontId="0" fillId="0" borderId="46" xfId="60" applyBorder="1" applyAlignment="1">
      <alignment horizontal="center" vertical="center"/>
      <protection/>
    </xf>
    <xf numFmtId="10" fontId="0" fillId="0" borderId="46" xfId="60" applyNumberFormat="1" applyBorder="1" applyAlignment="1">
      <alignment horizontal="center" vertical="center"/>
      <protection/>
    </xf>
    <xf numFmtId="0" fontId="0" fillId="33" borderId="91" xfId="60" applyFill="1" applyBorder="1" applyAlignment="1" applyProtection="1">
      <alignment horizontal="left" vertical="center"/>
      <protection/>
    </xf>
    <xf numFmtId="0" fontId="0" fillId="0" borderId="68" xfId="60" applyBorder="1" applyAlignment="1">
      <alignment horizontal="center" vertical="center"/>
      <protection/>
    </xf>
    <xf numFmtId="0" fontId="11" fillId="33" borderId="46" xfId="60" applyFont="1" applyFill="1" applyBorder="1" applyAlignment="1" applyProtection="1">
      <alignment horizontal="center" vertical="center"/>
      <protection/>
    </xf>
    <xf numFmtId="0" fontId="11" fillId="33" borderId="88" xfId="60" applyFont="1" applyFill="1" applyBorder="1" applyAlignment="1" applyProtection="1">
      <alignment horizontal="center" vertical="center"/>
      <protection/>
    </xf>
    <xf numFmtId="0" fontId="11" fillId="33" borderId="86" xfId="60" applyFont="1" applyFill="1" applyBorder="1" applyAlignment="1" applyProtection="1">
      <alignment horizontal="center" vertical="center"/>
      <protection/>
    </xf>
    <xf numFmtId="0" fontId="11" fillId="33" borderId="56" xfId="60" applyFont="1" applyFill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horizontal="left" vertical="center"/>
      <protection locked="0"/>
    </xf>
    <xf numFmtId="0" fontId="10" fillId="0" borderId="0" xfId="61" applyFont="1" applyBorder="1" applyAlignment="1">
      <alignment horizontal="left" vertical="center"/>
      <protection/>
    </xf>
    <xf numFmtId="0" fontId="10" fillId="0" borderId="51" xfId="61" applyFont="1" applyBorder="1" applyAlignment="1" applyProtection="1">
      <alignment horizontal="left" vertical="center"/>
      <protection locked="0"/>
    </xf>
    <xf numFmtId="0" fontId="10" fillId="0" borderId="51" xfId="61" applyFont="1" applyBorder="1" applyAlignment="1">
      <alignment horizontal="left" vertical="center"/>
      <protection/>
    </xf>
    <xf numFmtId="0" fontId="0" fillId="0" borderId="78" xfId="61" applyBorder="1" applyAlignment="1">
      <alignment horizontal="center" vertical="center"/>
      <protection/>
    </xf>
    <xf numFmtId="0" fontId="0" fillId="0" borderId="79" xfId="61" applyBorder="1" applyAlignment="1">
      <alignment horizontal="center" vertical="center"/>
      <protection/>
    </xf>
    <xf numFmtId="0" fontId="11" fillId="0" borderId="80" xfId="61" applyFont="1" applyBorder="1" applyAlignment="1">
      <alignment horizontal="center" vertical="center" wrapText="1"/>
      <protection/>
    </xf>
    <xf numFmtId="0" fontId="11" fillId="0" borderId="63" xfId="61" applyFont="1" applyBorder="1" applyAlignment="1">
      <alignment horizontal="center" vertical="center" wrapText="1"/>
      <protection/>
    </xf>
    <xf numFmtId="0" fontId="11" fillId="0" borderId="81" xfId="61" applyFont="1" applyBorder="1" applyAlignment="1">
      <alignment horizontal="center" vertical="center" wrapText="1"/>
      <protection/>
    </xf>
    <xf numFmtId="0" fontId="11" fillId="0" borderId="82" xfId="61" applyFont="1" applyBorder="1" applyAlignment="1">
      <alignment horizontal="center" vertical="center" wrapText="1"/>
      <protection/>
    </xf>
    <xf numFmtId="0" fontId="11" fillId="0" borderId="51" xfId="61" applyFont="1" applyBorder="1" applyAlignment="1">
      <alignment horizontal="center" vertical="center" wrapText="1"/>
      <protection/>
    </xf>
    <xf numFmtId="0" fontId="11" fillId="0" borderId="83" xfId="61" applyFont="1" applyBorder="1" applyAlignment="1">
      <alignment horizontal="center" vertical="center" wrapText="1"/>
      <protection/>
    </xf>
    <xf numFmtId="0" fontId="11" fillId="0" borderId="62" xfId="61" applyFont="1" applyBorder="1" applyAlignment="1">
      <alignment horizontal="center" vertical="center" wrapText="1"/>
      <protection/>
    </xf>
    <xf numFmtId="0" fontId="11" fillId="0" borderId="65" xfId="61" applyFont="1" applyBorder="1" applyAlignment="1">
      <alignment horizontal="center" vertical="center" wrapText="1"/>
      <protection/>
    </xf>
    <xf numFmtId="0" fontId="12" fillId="0" borderId="71" xfId="61" applyFont="1" applyBorder="1" applyAlignment="1">
      <alignment horizontal="center" vertical="center"/>
      <protection/>
    </xf>
    <xf numFmtId="0" fontId="12" fillId="0" borderId="72" xfId="61" applyFont="1" applyBorder="1" applyAlignment="1">
      <alignment horizontal="center" vertical="center"/>
      <protection/>
    </xf>
    <xf numFmtId="0" fontId="12" fillId="0" borderId="54" xfId="61" applyFont="1" applyBorder="1" applyAlignment="1">
      <alignment horizontal="center" vertical="center"/>
      <protection/>
    </xf>
    <xf numFmtId="0" fontId="12" fillId="0" borderId="48" xfId="61" applyFont="1" applyBorder="1" applyAlignment="1">
      <alignment horizontal="center" vertical="center" textRotation="255"/>
      <protection/>
    </xf>
    <xf numFmtId="0" fontId="12" fillId="0" borderId="46" xfId="61" applyFont="1" applyBorder="1" applyAlignment="1">
      <alignment horizontal="center" vertical="center" textRotation="255"/>
      <protection/>
    </xf>
    <xf numFmtId="0" fontId="12" fillId="0" borderId="48" xfId="61" applyFont="1" applyBorder="1" applyAlignment="1">
      <alignment horizontal="center" vertical="center"/>
      <protection/>
    </xf>
    <xf numFmtId="0" fontId="12" fillId="0" borderId="46" xfId="61" applyFont="1" applyBorder="1" applyAlignment="1">
      <alignment horizontal="center" vertical="center"/>
      <protection/>
    </xf>
    <xf numFmtId="0" fontId="12" fillId="0" borderId="48" xfId="61" applyNumberFormat="1" applyFont="1" applyBorder="1" applyAlignment="1">
      <alignment horizontal="center" vertical="center" textRotation="91" shrinkToFit="1"/>
      <protection/>
    </xf>
    <xf numFmtId="0" fontId="12" fillId="0" borderId="46" xfId="61" applyNumberFormat="1" applyFont="1" applyBorder="1" applyAlignment="1">
      <alignment horizontal="center" vertical="center" textRotation="91" shrinkToFit="1"/>
      <protection/>
    </xf>
    <xf numFmtId="0" fontId="13" fillId="0" borderId="55" xfId="61" applyFont="1" applyBorder="1" applyAlignment="1">
      <alignment horizontal="center" vertical="center" wrapText="1"/>
      <protection/>
    </xf>
    <xf numFmtId="0" fontId="13" fillId="0" borderId="56" xfId="61" applyFont="1" applyBorder="1" applyAlignment="1">
      <alignment horizontal="center" vertical="center" wrapText="1"/>
      <protection/>
    </xf>
    <xf numFmtId="0" fontId="11" fillId="0" borderId="64" xfId="61" applyFont="1" applyBorder="1" applyAlignment="1">
      <alignment horizontal="center" vertical="center" wrapText="1"/>
      <protection/>
    </xf>
    <xf numFmtId="0" fontId="11" fillId="0" borderId="66" xfId="61" applyFont="1" applyBorder="1" applyAlignment="1">
      <alignment horizontal="center" vertical="center" wrapText="1"/>
      <protection/>
    </xf>
    <xf numFmtId="0" fontId="12" fillId="0" borderId="84" xfId="61" applyFont="1" applyBorder="1" applyAlignment="1">
      <alignment horizontal="center" vertical="center"/>
      <protection/>
    </xf>
    <xf numFmtId="0" fontId="11" fillId="0" borderId="78" xfId="61" applyFont="1" applyBorder="1" applyAlignment="1">
      <alignment horizontal="center" vertical="center" wrapText="1"/>
      <protection/>
    </xf>
    <xf numFmtId="0" fontId="11" fillId="0" borderId="85" xfId="61" applyFont="1" applyBorder="1" applyAlignment="1">
      <alignment horizontal="center" vertical="center" wrapText="1"/>
      <protection/>
    </xf>
    <xf numFmtId="0" fontId="11" fillId="0" borderId="49" xfId="61" applyFont="1" applyBorder="1" applyAlignment="1">
      <alignment horizontal="center" vertical="center" wrapText="1"/>
      <protection/>
    </xf>
    <xf numFmtId="0" fontId="0" fillId="33" borderId="84" xfId="61" applyFill="1" applyBorder="1" applyAlignment="1" applyProtection="1">
      <alignment horizontal="left" vertical="center"/>
      <protection/>
    </xf>
    <xf numFmtId="0" fontId="0" fillId="33" borderId="72" xfId="61" applyFill="1" applyBorder="1" applyAlignment="1" applyProtection="1">
      <alignment horizontal="left" vertical="center"/>
      <protection/>
    </xf>
    <xf numFmtId="0" fontId="0" fillId="33" borderId="54" xfId="61" applyFill="1" applyBorder="1" applyAlignment="1" applyProtection="1">
      <alignment horizontal="left" vertical="center"/>
      <protection/>
    </xf>
    <xf numFmtId="0" fontId="64" fillId="0" borderId="71" xfId="61" applyFont="1" applyBorder="1" applyAlignment="1" applyProtection="1">
      <alignment horizontal="left" vertical="center"/>
      <protection locked="0"/>
    </xf>
    <xf numFmtId="0" fontId="64" fillId="0" borderId="72" xfId="61" applyFont="1" applyBorder="1" applyAlignment="1" applyProtection="1">
      <alignment horizontal="left" vertical="center"/>
      <protection locked="0"/>
    </xf>
    <xf numFmtId="0" fontId="64" fillId="0" borderId="54" xfId="61" applyFont="1" applyBorder="1" applyAlignment="1" applyProtection="1">
      <alignment horizontal="left" vertical="center"/>
      <protection locked="0"/>
    </xf>
    <xf numFmtId="0" fontId="66" fillId="34" borderId="71" xfId="61" applyFont="1" applyFill="1" applyBorder="1" applyAlignment="1" applyProtection="1">
      <alignment horizontal="left" vertical="center"/>
      <protection/>
    </xf>
    <xf numFmtId="0" fontId="66" fillId="34" borderId="72" xfId="61" applyFont="1" applyFill="1" applyBorder="1" applyAlignment="1" applyProtection="1">
      <alignment horizontal="left" vertical="center"/>
      <protection/>
    </xf>
    <xf numFmtId="0" fontId="66" fillId="34" borderId="54" xfId="61" applyFont="1" applyFill="1" applyBorder="1" applyAlignment="1" applyProtection="1">
      <alignment horizontal="left" vertical="center"/>
      <protection/>
    </xf>
    <xf numFmtId="0" fontId="11" fillId="33" borderId="67" xfId="61" applyFont="1" applyFill="1" applyBorder="1" applyAlignment="1" applyProtection="1">
      <alignment horizontal="center" vertical="center"/>
      <protection/>
    </xf>
    <xf numFmtId="0" fontId="11" fillId="33" borderId="21" xfId="61" applyFont="1" applyFill="1" applyBorder="1" applyAlignment="1" applyProtection="1">
      <alignment horizontal="center" vertical="center"/>
      <protection/>
    </xf>
    <xf numFmtId="0" fontId="11" fillId="33" borderId="30" xfId="61" applyFont="1" applyFill="1" applyBorder="1" applyAlignment="1" applyProtection="1">
      <alignment horizontal="center" vertical="center"/>
      <protection/>
    </xf>
    <xf numFmtId="0" fontId="11" fillId="33" borderId="23" xfId="61" applyFont="1" applyFill="1" applyBorder="1" applyAlignment="1" applyProtection="1">
      <alignment horizontal="center" vertical="center"/>
      <protection/>
    </xf>
    <xf numFmtId="0" fontId="11" fillId="33" borderId="24" xfId="61" applyFont="1" applyFill="1" applyBorder="1" applyAlignment="1" applyProtection="1">
      <alignment horizontal="center" vertical="center"/>
      <protection/>
    </xf>
    <xf numFmtId="0" fontId="11" fillId="33" borderId="28" xfId="61" applyFont="1" applyFill="1" applyBorder="1" applyAlignment="1" applyProtection="1">
      <alignment horizontal="center" vertical="center"/>
      <protection/>
    </xf>
    <xf numFmtId="0" fontId="11" fillId="0" borderId="23" xfId="61" applyFont="1" applyBorder="1" applyAlignment="1" applyProtection="1">
      <alignment horizontal="center" vertical="center"/>
      <protection locked="0"/>
    </xf>
    <xf numFmtId="0" fontId="11" fillId="0" borderId="24" xfId="61" applyFont="1" applyBorder="1" applyAlignment="1" applyProtection="1">
      <alignment horizontal="center" vertical="center"/>
      <protection locked="0"/>
    </xf>
    <xf numFmtId="0" fontId="11" fillId="0" borderId="28" xfId="61" applyFont="1" applyBorder="1" applyAlignment="1" applyProtection="1">
      <alignment horizontal="center" vertical="center"/>
      <protection locked="0"/>
    </xf>
    <xf numFmtId="0" fontId="11" fillId="34" borderId="23" xfId="61" applyFont="1" applyFill="1" applyBorder="1" applyAlignment="1" applyProtection="1">
      <alignment horizontal="center" vertical="center"/>
      <protection/>
    </xf>
    <xf numFmtId="0" fontId="11" fillId="34" borderId="24" xfId="61" applyFont="1" applyFill="1" applyBorder="1" applyAlignment="1" applyProtection="1">
      <alignment horizontal="center" vertical="center"/>
      <protection/>
    </xf>
    <xf numFmtId="0" fontId="11" fillId="34" borderId="28" xfId="61" applyFont="1" applyFill="1" applyBorder="1" applyAlignment="1" applyProtection="1">
      <alignment horizontal="center" vertical="center"/>
      <protection/>
    </xf>
    <xf numFmtId="10" fontId="0" fillId="0" borderId="48" xfId="61" applyNumberFormat="1" applyBorder="1" applyAlignment="1">
      <alignment horizontal="center" vertical="center"/>
      <protection/>
    </xf>
    <xf numFmtId="10" fontId="0" fillId="0" borderId="24" xfId="61" applyNumberFormat="1" applyBorder="1" applyAlignment="1">
      <alignment horizontal="center" vertical="center"/>
      <protection/>
    </xf>
    <xf numFmtId="10" fontId="0" fillId="0" borderId="28" xfId="61" applyNumberFormat="1" applyBorder="1" applyAlignment="1">
      <alignment horizontal="center" vertical="center"/>
      <protection/>
    </xf>
    <xf numFmtId="0" fontId="13" fillId="0" borderId="48" xfId="61" applyNumberFormat="1" applyFont="1" applyBorder="1" applyAlignment="1">
      <alignment horizontal="center" vertical="center" wrapText="1"/>
      <protection/>
    </xf>
    <xf numFmtId="0" fontId="13" fillId="0" borderId="24" xfId="61" applyNumberFormat="1" applyFont="1" applyBorder="1" applyAlignment="1">
      <alignment horizontal="center" vertical="center" wrapText="1"/>
      <protection/>
    </xf>
    <xf numFmtId="0" fontId="13" fillId="0" borderId="28" xfId="61" applyNumberFormat="1" applyFont="1" applyBorder="1" applyAlignment="1">
      <alignment horizontal="center" vertical="center" wrapText="1"/>
      <protection/>
    </xf>
    <xf numFmtId="0" fontId="14" fillId="0" borderId="55" xfId="61" applyFont="1" applyBorder="1" applyAlignment="1">
      <alignment horizontal="center" vertical="center"/>
      <protection/>
    </xf>
    <xf numFmtId="0" fontId="14" fillId="0" borderId="86" xfId="61" applyFont="1" applyBorder="1" applyAlignment="1">
      <alignment horizontal="center" vertical="center"/>
      <protection/>
    </xf>
    <xf numFmtId="0" fontId="14" fillId="0" borderId="59" xfId="61" applyFont="1" applyBorder="1" applyAlignment="1">
      <alignment horizontal="center" vertical="center"/>
      <protection/>
    </xf>
    <xf numFmtId="0" fontId="0" fillId="0" borderId="48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64" fillId="0" borderId="87" xfId="61" applyFont="1" applyBorder="1" applyAlignment="1" applyProtection="1">
      <alignment horizontal="left" vertical="center"/>
      <protection locked="0"/>
    </xf>
    <xf numFmtId="0" fontId="0" fillId="0" borderId="20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11" fillId="0" borderId="88" xfId="61" applyFont="1" applyBorder="1" applyAlignment="1" applyProtection="1">
      <alignment horizontal="center" vertical="center"/>
      <protection locked="0"/>
    </xf>
    <xf numFmtId="0" fontId="11" fillId="0" borderId="86" xfId="61" applyFont="1" applyBorder="1" applyAlignment="1" applyProtection="1">
      <alignment horizontal="center" vertical="center"/>
      <protection locked="0"/>
    </xf>
    <xf numFmtId="0" fontId="11" fillId="0" borderId="59" xfId="61" applyFont="1" applyBorder="1" applyAlignment="1" applyProtection="1">
      <alignment horizontal="center" vertical="center"/>
      <protection locked="0"/>
    </xf>
    <xf numFmtId="0" fontId="11" fillId="0" borderId="89" xfId="61" applyFont="1" applyBorder="1" applyAlignment="1">
      <alignment horizontal="center" vertical="center" wrapText="1"/>
      <protection/>
    </xf>
    <xf numFmtId="0" fontId="0" fillId="0" borderId="90" xfId="61" applyBorder="1" applyAlignment="1" applyProtection="1">
      <alignment horizontal="left" vertical="center"/>
      <protection/>
    </xf>
    <xf numFmtId="0" fontId="0" fillId="0" borderId="76" xfId="61" applyBorder="1" applyAlignment="1" applyProtection="1">
      <alignment horizontal="left" vertical="center"/>
      <protection/>
    </xf>
    <xf numFmtId="0" fontId="0" fillId="0" borderId="61" xfId="61" applyBorder="1" applyAlignment="1" applyProtection="1">
      <alignment horizontal="left" vertical="center"/>
      <protection/>
    </xf>
    <xf numFmtId="0" fontId="0" fillId="33" borderId="75" xfId="61" applyFill="1" applyBorder="1" applyAlignment="1" applyProtection="1">
      <alignment horizontal="left" vertical="center"/>
      <protection/>
    </xf>
    <xf numFmtId="0" fontId="0" fillId="33" borderId="76" xfId="61" applyFill="1" applyBorder="1" applyAlignment="1" applyProtection="1">
      <alignment horizontal="left" vertical="center"/>
      <protection/>
    </xf>
    <xf numFmtId="0" fontId="0" fillId="33" borderId="61" xfId="61" applyFill="1" applyBorder="1" applyAlignment="1" applyProtection="1">
      <alignment horizontal="left" vertical="center"/>
      <protection/>
    </xf>
    <xf numFmtId="0" fontId="0" fillId="34" borderId="75" xfId="61" applyFill="1" applyBorder="1" applyAlignment="1" applyProtection="1">
      <alignment horizontal="left" vertical="center"/>
      <protection/>
    </xf>
    <xf numFmtId="0" fontId="0" fillId="34" borderId="76" xfId="61" applyFill="1" applyBorder="1" applyAlignment="1" applyProtection="1">
      <alignment horizontal="left" vertical="center"/>
      <protection/>
    </xf>
    <xf numFmtId="0" fontId="0" fillId="34" borderId="61" xfId="61" applyFill="1" applyBorder="1" applyAlignment="1" applyProtection="1">
      <alignment horizontal="left" vertical="center"/>
      <protection/>
    </xf>
    <xf numFmtId="0" fontId="64" fillId="0" borderId="75" xfId="61" applyFont="1" applyBorder="1" applyAlignment="1" applyProtection="1">
      <alignment horizontal="left" vertical="center"/>
      <protection locked="0"/>
    </xf>
    <xf numFmtId="0" fontId="64" fillId="0" borderId="76" xfId="61" applyFont="1" applyBorder="1" applyAlignment="1" applyProtection="1">
      <alignment horizontal="left" vertical="center"/>
      <protection locked="0"/>
    </xf>
    <xf numFmtId="0" fontId="64" fillId="0" borderId="61" xfId="61" applyFont="1" applyBorder="1" applyAlignment="1" applyProtection="1">
      <alignment horizontal="left" vertical="center"/>
      <protection locked="0"/>
    </xf>
    <xf numFmtId="0" fontId="11" fillId="0" borderId="67" xfId="61" applyFont="1" applyBorder="1" applyAlignment="1" applyProtection="1">
      <alignment horizontal="center" vertical="center"/>
      <protection/>
    </xf>
    <xf numFmtId="0" fontId="11" fillId="0" borderId="21" xfId="61" applyFont="1" applyBorder="1" applyAlignment="1" applyProtection="1">
      <alignment horizontal="center" vertical="center"/>
      <protection/>
    </xf>
    <xf numFmtId="0" fontId="11" fillId="0" borderId="30" xfId="61" applyFont="1" applyBorder="1" applyAlignment="1" applyProtection="1">
      <alignment horizontal="center" vertical="center"/>
      <protection/>
    </xf>
    <xf numFmtId="0" fontId="11" fillId="0" borderId="23" xfId="61" applyFont="1" applyBorder="1" applyAlignment="1" applyProtection="1">
      <alignment horizontal="center" vertical="center"/>
      <protection/>
    </xf>
    <xf numFmtId="0" fontId="11" fillId="0" borderId="24" xfId="61" applyFont="1" applyBorder="1" applyAlignment="1" applyProtection="1">
      <alignment horizontal="center" vertical="center"/>
      <protection/>
    </xf>
    <xf numFmtId="0" fontId="11" fillId="0" borderId="28" xfId="61" applyFont="1" applyBorder="1" applyAlignment="1" applyProtection="1">
      <alignment horizontal="center" vertical="center"/>
      <protection/>
    </xf>
    <xf numFmtId="10" fontId="0" fillId="0" borderId="23" xfId="61" applyNumberFormat="1" applyBorder="1" applyAlignment="1">
      <alignment horizontal="center" vertical="center"/>
      <protection/>
    </xf>
    <xf numFmtId="0" fontId="13" fillId="0" borderId="23" xfId="61" applyNumberFormat="1" applyFont="1" applyBorder="1" applyAlignment="1">
      <alignment horizontal="center" vertical="center" wrapText="1"/>
      <protection/>
    </xf>
    <xf numFmtId="0" fontId="14" fillId="0" borderId="88" xfId="61" applyFont="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64" fillId="0" borderId="91" xfId="61" applyFont="1" applyBorder="1" applyAlignment="1" applyProtection="1">
      <alignment horizontal="left" vertical="center"/>
      <protection locked="0"/>
    </xf>
    <xf numFmtId="0" fontId="0" fillId="0" borderId="67" xfId="61" applyBorder="1" applyAlignment="1">
      <alignment horizontal="center" vertical="center"/>
      <protection/>
    </xf>
    <xf numFmtId="0" fontId="0" fillId="34" borderId="90" xfId="61" applyFill="1" applyBorder="1" applyAlignment="1" applyProtection="1">
      <alignment horizontal="left" vertical="center"/>
      <protection/>
    </xf>
    <xf numFmtId="0" fontId="0" fillId="0" borderId="75" xfId="61" applyBorder="1" applyAlignment="1" applyProtection="1">
      <alignment horizontal="left" vertical="center"/>
      <protection/>
    </xf>
    <xf numFmtId="0" fontId="11" fillId="34" borderId="67" xfId="61" applyFont="1" applyFill="1" applyBorder="1" applyAlignment="1" applyProtection="1">
      <alignment horizontal="center" vertical="center"/>
      <protection/>
    </xf>
    <xf numFmtId="0" fontId="11" fillId="34" borderId="21" xfId="61" applyFont="1" applyFill="1" applyBorder="1" applyAlignment="1" applyProtection="1">
      <alignment horizontal="center" vertical="center"/>
      <protection/>
    </xf>
    <xf numFmtId="0" fontId="11" fillId="34" borderId="30" xfId="61" applyFont="1" applyFill="1" applyBorder="1" applyAlignment="1" applyProtection="1">
      <alignment horizontal="center" vertical="center"/>
      <protection/>
    </xf>
    <xf numFmtId="0" fontId="0" fillId="34" borderId="91" xfId="61" applyFill="1" applyBorder="1" applyAlignment="1" applyProtection="1">
      <alignment horizontal="left" vertical="center"/>
      <protection/>
    </xf>
    <xf numFmtId="0" fontId="11" fillId="34" borderId="88" xfId="61" applyFont="1" applyFill="1" applyBorder="1" applyAlignment="1" applyProtection="1">
      <alignment horizontal="center" vertical="center"/>
      <protection/>
    </xf>
    <xf numFmtId="0" fontId="11" fillId="34" borderId="86" xfId="61" applyFont="1" applyFill="1" applyBorder="1" applyAlignment="1" applyProtection="1">
      <alignment horizontal="center" vertical="center"/>
      <protection/>
    </xf>
    <xf numFmtId="0" fontId="11" fillId="34" borderId="59" xfId="61" applyFont="1" applyFill="1" applyBorder="1" applyAlignment="1" applyProtection="1">
      <alignment horizontal="center" vertical="center"/>
      <protection/>
    </xf>
    <xf numFmtId="0" fontId="11" fillId="0" borderId="79" xfId="61" applyFont="1" applyBorder="1" applyAlignment="1">
      <alignment horizontal="center" vertical="center" wrapText="1"/>
      <protection/>
    </xf>
    <xf numFmtId="0" fontId="11" fillId="0" borderId="68" xfId="61" applyFont="1" applyBorder="1" applyAlignment="1" applyProtection="1">
      <alignment horizontal="center" vertical="center"/>
      <protection/>
    </xf>
    <xf numFmtId="0" fontId="11" fillId="0" borderId="46" xfId="61" applyFont="1" applyBorder="1" applyAlignment="1" applyProtection="1">
      <alignment horizontal="center" vertical="center"/>
      <protection/>
    </xf>
    <xf numFmtId="0" fontId="11" fillId="34" borderId="46" xfId="61" applyFont="1" applyFill="1" applyBorder="1" applyAlignment="1" applyProtection="1">
      <alignment horizontal="center" vertical="center"/>
      <protection/>
    </xf>
    <xf numFmtId="0" fontId="13" fillId="0" borderId="46" xfId="61" applyNumberFormat="1" applyFont="1" applyBorder="1" applyAlignment="1">
      <alignment horizontal="center" vertical="center" wrapText="1"/>
      <protection/>
    </xf>
    <xf numFmtId="0" fontId="14" fillId="0" borderId="56" xfId="61" applyFont="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10" fontId="0" fillId="0" borderId="46" xfId="61" applyNumberFormat="1" applyBorder="1" applyAlignment="1">
      <alignment horizontal="center" vertical="center"/>
      <protection/>
    </xf>
    <xf numFmtId="0" fontId="0" fillId="33" borderId="91" xfId="61" applyFill="1" applyBorder="1" applyAlignment="1" applyProtection="1">
      <alignment horizontal="left" vertical="center"/>
      <protection/>
    </xf>
    <xf numFmtId="0" fontId="0" fillId="0" borderId="68" xfId="61" applyBorder="1" applyAlignment="1">
      <alignment horizontal="center" vertical="center"/>
      <protection/>
    </xf>
    <xf numFmtId="0" fontId="11" fillId="33" borderId="46" xfId="61" applyFont="1" applyFill="1" applyBorder="1" applyAlignment="1" applyProtection="1">
      <alignment horizontal="center" vertical="center"/>
      <protection/>
    </xf>
    <xf numFmtId="0" fontId="11" fillId="33" borderId="88" xfId="61" applyFont="1" applyFill="1" applyBorder="1" applyAlignment="1" applyProtection="1">
      <alignment horizontal="center" vertical="center"/>
      <protection/>
    </xf>
    <xf numFmtId="0" fontId="11" fillId="33" borderId="86" xfId="61" applyFont="1" applyFill="1" applyBorder="1" applyAlignment="1" applyProtection="1">
      <alignment horizontal="center" vertical="center"/>
      <protection/>
    </xf>
    <xf numFmtId="0" fontId="11" fillId="33" borderId="56" xfId="6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46 2" xfId="60"/>
    <cellStyle name="標準 148 2" xfId="61"/>
    <cellStyle name="標準 149 2" xfId="62"/>
    <cellStyle name="標準 150" xfId="63"/>
    <cellStyle name="標準_18秋県フエスティバル表紙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j\Desktop\H26&#31532;42&#22238;&#35199;&#19977;&#27827;&#35199;&#23614;&#22823;&#20250;2&#26376;15&#26085;%20&#65420;&#65439;&#65435;&#65400;&#65438;&#65431;&#6542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西尾会場表紙"/>
      <sheetName val="参加ﾁｰﾑ(受付)"/>
      <sheetName val="参加ﾁｰﾑ(抽選)"/>
      <sheetName val="参加ﾁｰﾑ(受付用)"/>
      <sheetName val="ｺｰﾄ配置図"/>
      <sheetName val="ｺｰﾄ別内訳"/>
      <sheetName val="ﾄﾘﾑﾌﾟﾚﾐｱ"/>
      <sheetName val="記録A"/>
      <sheetName val="A ｺｰﾄ"/>
      <sheetName val="記録B"/>
      <sheetName val="B ｺｰﾄ"/>
      <sheetName val="ﾄﾘﾑﾁｬﾚﾝｼﾞ"/>
      <sheetName val="記録C"/>
      <sheetName val="C ｺｰﾄ"/>
      <sheetName val="記録D"/>
      <sheetName val="D ｺｰﾄ"/>
      <sheetName val="記録E"/>
      <sheetName val="E ｺｰﾄ"/>
      <sheetName val="ﾄﾘﾑｴﾝｼﾞｮｲ"/>
      <sheetName val="記録G"/>
      <sheetName val="G ｺｰﾄ"/>
      <sheetName val="記録H"/>
      <sheetName val="H ｺｰﾄ"/>
      <sheetName val="記録 I"/>
      <sheetName val="I ｺｰﾄ"/>
      <sheetName val="ﾒﾝｽﾞ"/>
      <sheetName val="記録F"/>
      <sheetName val="F ｺｰﾄ"/>
      <sheetName val="ﾚﾃﾞｨｰｽｴﾝｼﾞｮｲ"/>
      <sheetName val="記録J"/>
      <sheetName val="J ｺｰﾄ"/>
      <sheetName val="記録K"/>
      <sheetName val="K ｺｰﾄ"/>
      <sheetName val="記録L"/>
      <sheetName val="L ｺｰﾄ"/>
      <sheetName val="ﾚﾃﾞｨｰｽﾌﾟﾚﾐｱ"/>
      <sheetName val="記録P"/>
      <sheetName val="P ｺｰﾄ"/>
      <sheetName val="ﾚﾃﾞｨｰｽﾁｬﾚﾝｼﾞ"/>
      <sheetName val="記録M"/>
      <sheetName val="M ｺｰﾄ"/>
      <sheetName val="記録N"/>
      <sheetName val="N ｺｰﾄ"/>
      <sheetName val="記録O"/>
      <sheetName val="O ｺｰﾄ"/>
    </sheetNames>
    <sheetDataSet>
      <sheetData sheetId="6">
        <row r="15">
          <cell r="D15" t="str">
            <v>パワーストーン・ルチル</v>
          </cell>
          <cell r="G15" t="str">
            <v>フレグランスキング</v>
          </cell>
        </row>
        <row r="16">
          <cell r="D16" t="str">
            <v>排球倶楽部 鰻</v>
          </cell>
          <cell r="G16" t="str">
            <v>UNITE☆</v>
          </cell>
        </row>
        <row r="17">
          <cell r="D17" t="str">
            <v>パワーストーン・ラピス</v>
          </cell>
          <cell r="G17" t="str">
            <v>SEA</v>
          </cell>
        </row>
        <row r="18">
          <cell r="G18" t="str">
            <v>BIG WEVE 2</v>
          </cell>
        </row>
        <row r="44">
          <cell r="D44" t="str">
            <v>BIG WEVE 1</v>
          </cell>
          <cell r="G44" t="str">
            <v>one's</v>
          </cell>
        </row>
        <row r="45">
          <cell r="D45" t="str">
            <v>ポピーズ</v>
          </cell>
          <cell r="G45" t="str">
            <v>パワーストーン・アクア</v>
          </cell>
        </row>
        <row r="46">
          <cell r="D46" t="str">
            <v>バイトリーダー</v>
          </cell>
          <cell r="G46" t="str">
            <v>pickles</v>
          </cell>
        </row>
        <row r="47">
          <cell r="G47" t="str">
            <v>メイツ X</v>
          </cell>
        </row>
      </sheetData>
      <sheetData sheetId="11">
        <row r="15">
          <cell r="D15" t="str">
            <v>T-SKY ミックス</v>
          </cell>
          <cell r="G15" t="str">
            <v>けっこうやるじゃん!!</v>
          </cell>
        </row>
        <row r="16">
          <cell r="D16" t="str">
            <v>WIN</v>
          </cell>
          <cell r="G16" t="str">
            <v>カメ A</v>
          </cell>
        </row>
        <row r="17">
          <cell r="D17" t="str">
            <v>MAX,V FUNKY</v>
          </cell>
          <cell r="G17" t="str">
            <v>ソレイユ</v>
          </cell>
        </row>
        <row r="18">
          <cell r="G18" t="str">
            <v>cherry</v>
          </cell>
        </row>
        <row r="44">
          <cell r="D44" t="str">
            <v>きらら B</v>
          </cell>
          <cell r="G44" t="str">
            <v>Mamesora</v>
          </cell>
        </row>
        <row r="45">
          <cell r="D45" t="str">
            <v>ミルミル</v>
          </cell>
          <cell r="G45" t="str">
            <v>The☆Puma's</v>
          </cell>
        </row>
        <row r="46">
          <cell r="D46" t="str">
            <v>６７’ers B</v>
          </cell>
          <cell r="G46" t="str">
            <v>ほたる</v>
          </cell>
        </row>
        <row r="47">
          <cell r="G47" t="str">
            <v>９９９（スリーナイン）</v>
          </cell>
        </row>
        <row r="73">
          <cell r="D73" t="str">
            <v>YOMIMI</v>
          </cell>
          <cell r="G73" t="str">
            <v>フレグランスグレート</v>
          </cell>
        </row>
        <row r="74">
          <cell r="D74" t="str">
            <v>MAX,V MONKEY</v>
          </cell>
          <cell r="G74" t="str">
            <v>QQQ太</v>
          </cell>
        </row>
        <row r="75">
          <cell r="D75" t="str">
            <v>フレッシュ</v>
          </cell>
          <cell r="G75" t="str">
            <v>サンライズ F</v>
          </cell>
        </row>
        <row r="76">
          <cell r="G76" t="str">
            <v>YES!</v>
          </cell>
        </row>
      </sheetData>
      <sheetData sheetId="18">
        <row r="15">
          <cell r="D15" t="str">
            <v>虹　B</v>
          </cell>
          <cell r="G15" t="str">
            <v>きらら A</v>
          </cell>
        </row>
        <row r="16">
          <cell r="D16" t="str">
            <v>６７’ers A</v>
          </cell>
          <cell r="G16" t="str">
            <v>ビギナーズ(B)</v>
          </cell>
        </row>
        <row r="17">
          <cell r="D17" t="str">
            <v>きたのフレッシュ B</v>
          </cell>
          <cell r="G17" t="str">
            <v>TOMO² C</v>
          </cell>
        </row>
        <row r="18">
          <cell r="G18" t="str">
            <v>大岡VBC</v>
          </cell>
        </row>
        <row r="44">
          <cell r="D44" t="str">
            <v>イーリス</v>
          </cell>
          <cell r="G44" t="str">
            <v>Let'V</v>
          </cell>
        </row>
        <row r="45">
          <cell r="D45" t="str">
            <v>カメ B</v>
          </cell>
          <cell r="G45" t="str">
            <v>排球倶楽部 舞</v>
          </cell>
        </row>
        <row r="46">
          <cell r="D46" t="str">
            <v>ADB岡崎 A</v>
          </cell>
          <cell r="G46" t="str">
            <v>ASAHI</v>
          </cell>
        </row>
        <row r="47">
          <cell r="G47" t="str">
            <v>きたのフレッシュ A</v>
          </cell>
        </row>
        <row r="73">
          <cell r="D73" t="str">
            <v>メイツ Z</v>
          </cell>
          <cell r="G73" t="str">
            <v>排球倶楽部 烈</v>
          </cell>
        </row>
        <row r="74">
          <cell r="D74" t="str">
            <v>ビギナーズ(A)</v>
          </cell>
          <cell r="G74" t="str">
            <v>葵クラブ５０</v>
          </cell>
        </row>
        <row r="75">
          <cell r="D75" t="str">
            <v>SSK</v>
          </cell>
        </row>
        <row r="76">
          <cell r="G76" t="str">
            <v>TOMO² B</v>
          </cell>
        </row>
      </sheetData>
      <sheetData sheetId="25">
        <row r="3">
          <cell r="C3" t="str">
            <v>TEAM-K</v>
          </cell>
          <cell r="D3" t="str">
            <v>KHS</v>
          </cell>
          <cell r="E3" t="str">
            <v>ちゃんぷるず</v>
          </cell>
          <cell r="F3" t="str">
            <v>男 ホップ</v>
          </cell>
          <cell r="G3" t="str">
            <v>K &amp; M</v>
          </cell>
        </row>
        <row r="13">
          <cell r="C13" t="str">
            <v>ルートスター松組</v>
          </cell>
          <cell r="D13" t="str">
            <v>ルートスター竹組</v>
          </cell>
          <cell r="E13" t="str">
            <v>イガドラ A</v>
          </cell>
          <cell r="F13" t="str">
            <v>イガドラ B</v>
          </cell>
          <cell r="G13" t="str">
            <v>マッキーZOO</v>
          </cell>
        </row>
      </sheetData>
      <sheetData sheetId="28">
        <row r="13">
          <cell r="D13" t="str">
            <v>KiRa KiRa heart</v>
          </cell>
          <cell r="G13" t="str">
            <v>ポピンズ</v>
          </cell>
        </row>
        <row r="14">
          <cell r="D14" t="str">
            <v>ビギナーズ（C）</v>
          </cell>
          <cell r="G14" t="str">
            <v>キララ C</v>
          </cell>
        </row>
        <row r="15">
          <cell r="D15" t="str">
            <v>スイーツ B</v>
          </cell>
        </row>
        <row r="37">
          <cell r="D37" t="str">
            <v>Cutie M's</v>
          </cell>
          <cell r="G37" t="str">
            <v>Hope 1</v>
          </cell>
        </row>
        <row r="38">
          <cell r="D38" t="str">
            <v>葵クラブ</v>
          </cell>
          <cell r="G38" t="str">
            <v>あんず</v>
          </cell>
        </row>
        <row r="39">
          <cell r="D39" t="str">
            <v>トリッキー?Q</v>
          </cell>
          <cell r="G39" t="str">
            <v>パワフル</v>
          </cell>
        </row>
        <row r="63">
          <cell r="D63" t="str">
            <v>TOMO² A</v>
          </cell>
          <cell r="G63" t="str">
            <v>ペパーミント</v>
          </cell>
        </row>
        <row r="64">
          <cell r="D64" t="str">
            <v>KiRa KiRa smile</v>
          </cell>
          <cell r="G64" t="str">
            <v>スイーツ A</v>
          </cell>
        </row>
        <row r="65">
          <cell r="D65" t="str">
            <v>排球倶楽部 凛</v>
          </cell>
          <cell r="G65" t="str">
            <v>知立みなみスポーツクラブ</v>
          </cell>
        </row>
      </sheetData>
      <sheetData sheetId="35">
        <row r="14">
          <cell r="D14" t="str">
            <v>T-３ ピンク</v>
          </cell>
          <cell r="G14" t="str">
            <v>チームKON</v>
          </cell>
        </row>
        <row r="15">
          <cell r="D15" t="str">
            <v>ミルキーズ</v>
          </cell>
          <cell r="G15" t="str">
            <v>MO-ひと華</v>
          </cell>
        </row>
        <row r="16">
          <cell r="D16" t="str">
            <v>RABBIT</v>
          </cell>
          <cell r="G16" t="str">
            <v>T-SKYママ</v>
          </cell>
        </row>
      </sheetData>
      <sheetData sheetId="38">
        <row r="14">
          <cell r="D14" t="str">
            <v>ORANGE</v>
          </cell>
          <cell r="G14" t="str">
            <v>向日葵</v>
          </cell>
        </row>
        <row r="15">
          <cell r="D15" t="str">
            <v>K &amp; M</v>
          </cell>
          <cell r="G15" t="str">
            <v>フルーツポンチ・プチ</v>
          </cell>
        </row>
        <row r="16">
          <cell r="D16" t="str">
            <v>リリーズ A</v>
          </cell>
          <cell r="G16" t="str">
            <v>キラーズ 星</v>
          </cell>
        </row>
        <row r="40">
          <cell r="D40" t="str">
            <v>キララ D</v>
          </cell>
          <cell r="G40" t="str">
            <v>M.V.P</v>
          </cell>
        </row>
        <row r="41">
          <cell r="D41" t="str">
            <v>フレッシュひめ</v>
          </cell>
          <cell r="G41" t="str">
            <v>リリーズ Y</v>
          </cell>
        </row>
        <row r="42">
          <cell r="D42" t="str">
            <v>Team渡辺</v>
          </cell>
          <cell r="G42" t="str">
            <v>サムライウーマン</v>
          </cell>
        </row>
        <row r="66">
          <cell r="D66" t="str">
            <v>キラーズ 姫</v>
          </cell>
          <cell r="G66" t="str">
            <v>女 ホップ</v>
          </cell>
        </row>
        <row r="67">
          <cell r="D67" t="str">
            <v>MOMO</v>
          </cell>
          <cell r="G67" t="str">
            <v>Sieg (ジーク)</v>
          </cell>
        </row>
        <row r="68">
          <cell r="D68" t="str">
            <v>リリーズ G</v>
          </cell>
          <cell r="G68" t="str">
            <v>フルーツポンチ・Z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AL42"/>
  <sheetViews>
    <sheetView tabSelected="1"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1.57421875" style="1" customWidth="1"/>
    <col min="2" max="3" width="9.00390625" style="1" customWidth="1"/>
    <col min="4" max="4" width="9.7109375" style="1" customWidth="1"/>
    <col min="5" max="7" width="9.00390625" style="1" customWidth="1"/>
    <col min="8" max="16384" width="9.00390625" style="1" customWidth="1"/>
  </cols>
  <sheetData>
    <row r="1" ht="8.25" customHeight="1"/>
    <row r="2" spans="6:38" ht="30.75">
      <c r="F2" s="147" t="s">
        <v>10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6:17" ht="30.75">
      <c r="F3" s="148" t="s">
        <v>11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6:17" ht="30.75">
      <c r="F4" s="148" t="s">
        <v>12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ht="24.75" thickBot="1"/>
    <row r="6" spans="2:19" ht="24.75" thickBot="1">
      <c r="B6" s="2"/>
      <c r="C6" s="3"/>
      <c r="D6" s="4" t="s">
        <v>7</v>
      </c>
      <c r="E6" s="4" t="s">
        <v>8</v>
      </c>
      <c r="F6" s="150" t="s">
        <v>0</v>
      </c>
      <c r="G6" s="150"/>
      <c r="H6" s="151" t="s">
        <v>1</v>
      </c>
      <c r="I6" s="151"/>
      <c r="J6" s="151" t="s">
        <v>2</v>
      </c>
      <c r="K6" s="151"/>
      <c r="L6" s="151" t="s">
        <v>3</v>
      </c>
      <c r="M6" s="151"/>
      <c r="N6" s="151" t="s">
        <v>4</v>
      </c>
      <c r="O6" s="151"/>
      <c r="P6" s="151" t="s">
        <v>5</v>
      </c>
      <c r="Q6" s="151"/>
      <c r="R6" s="151" t="s">
        <v>6</v>
      </c>
      <c r="S6" s="163"/>
    </row>
    <row r="7" spans="2:19" ht="24.75" customHeight="1" thickTop="1">
      <c r="B7" s="164" t="s">
        <v>9</v>
      </c>
      <c r="C7" s="193" t="s">
        <v>13</v>
      </c>
      <c r="D7" s="167" t="s">
        <v>99</v>
      </c>
      <c r="E7" s="168" t="s">
        <v>102</v>
      </c>
      <c r="F7" s="169" t="str">
        <f>VLOOKUP(LARGE(Aコート!BA5:BB32,1),Aコート!BA5:BB32,2,0)</f>
        <v>SEA</v>
      </c>
      <c r="G7" s="170"/>
      <c r="H7" s="173" t="str">
        <f>VLOOKUP(LARGE(Aコート!BA5:BB32,2),Aコート!BA5:BB32,2,0)</f>
        <v>フレグランスキング</v>
      </c>
      <c r="I7" s="173"/>
      <c r="J7" s="173" t="str">
        <f>VLOOKUP(LARGE(Aコート!BA5:BB32,3),Aコート!BA5:BB32,2,0)</f>
        <v>UNITE☆</v>
      </c>
      <c r="K7" s="173"/>
      <c r="L7" s="174" t="str">
        <f>VLOOKUP(LARGE(Aコート!BA5:BB32,4),Aコート!BA5:BB32,2,0)</f>
        <v>パワーストーン・ルチル</v>
      </c>
      <c r="M7" s="174"/>
      <c r="N7" s="173" t="str">
        <f>VLOOKUP(LARGE(Aコート!BA5:BB32,5),Aコート!BA5:BB32,2,0)</f>
        <v>BIG WEVE 2</v>
      </c>
      <c r="O7" s="173"/>
      <c r="P7" s="173" t="str">
        <f>VLOOKUP(LARGE(Aコート!BA5:BB32,6),Aコート!BA5:BB32,2,0)</f>
        <v>排球倶楽部 鰻</v>
      </c>
      <c r="Q7" s="173"/>
      <c r="R7" s="174" t="str">
        <f>VLOOKUP(LARGE(Aコート!BA5:BB32,7),Aコート!BA5:BB32,2,0)</f>
        <v>パワーストーン・ラピス</v>
      </c>
      <c r="S7" s="174"/>
    </row>
    <row r="8" spans="2:19" ht="24">
      <c r="B8" s="165"/>
      <c r="C8" s="194"/>
      <c r="D8" s="155"/>
      <c r="E8" s="157"/>
      <c r="F8" s="171"/>
      <c r="G8" s="172"/>
      <c r="H8" s="153"/>
      <c r="I8" s="153"/>
      <c r="J8" s="153"/>
      <c r="K8" s="153"/>
      <c r="L8" s="175"/>
      <c r="M8" s="175"/>
      <c r="N8" s="153"/>
      <c r="O8" s="153"/>
      <c r="P8" s="153"/>
      <c r="Q8" s="153"/>
      <c r="R8" s="175"/>
      <c r="S8" s="175"/>
    </row>
    <row r="9" spans="2:19" ht="24">
      <c r="B9" s="165"/>
      <c r="C9" s="194"/>
      <c r="D9" s="155" t="s">
        <v>100</v>
      </c>
      <c r="E9" s="157" t="s">
        <v>103</v>
      </c>
      <c r="F9" s="159" t="str">
        <f>VLOOKUP(LARGE(Bコート!BA5:BB32,1),Bコート!BA5:BB32,2,0)</f>
        <v>ポピーズ</v>
      </c>
      <c r="G9" s="159"/>
      <c r="H9" s="175" t="str">
        <f>VLOOKUP(LARGE(Bコート!BA5:BB32,2),Bコート!BA5:BB32,2,0)</f>
        <v>パワーストーン・アクア</v>
      </c>
      <c r="I9" s="175"/>
      <c r="J9" s="175" t="str">
        <f>VLOOKUP(LARGE(Bコート!BA5:BB32,3),Bコート!BA5:BB32,2,0)</f>
        <v>メイツ X</v>
      </c>
      <c r="K9" s="175"/>
      <c r="L9" s="175" t="str">
        <f>VLOOKUP(LARGE(Bコート!BA5:BB32,4),Bコート!BA5:BB32,2,0)</f>
        <v>バイトリーダー</v>
      </c>
      <c r="M9" s="175"/>
      <c r="N9" s="153" t="str">
        <f>VLOOKUP(LARGE(Bコート!BA5:BB32,5),Bコート!BA5:BB32,2,0)</f>
        <v>BIG WEVE 1</v>
      </c>
      <c r="O9" s="153"/>
      <c r="P9" s="153" t="str">
        <f>VLOOKUP(LARGE(Bコート!BA5:BB32,6),Bコート!BA5:BB32,2,0)</f>
        <v>pickles</v>
      </c>
      <c r="Q9" s="153"/>
      <c r="R9" s="153" t="str">
        <f>VLOOKUP(LARGE(Bコート!BA5:BB32,7),Bコート!BA5:BB32,2,0)</f>
        <v>one's</v>
      </c>
      <c r="S9" s="153"/>
    </row>
    <row r="10" spans="2:19" ht="24.75" thickBot="1">
      <c r="B10" s="165"/>
      <c r="C10" s="195"/>
      <c r="D10" s="176"/>
      <c r="E10" s="177"/>
      <c r="F10" s="178"/>
      <c r="G10" s="178"/>
      <c r="H10" s="179"/>
      <c r="I10" s="179"/>
      <c r="J10" s="179"/>
      <c r="K10" s="179"/>
      <c r="L10" s="179"/>
      <c r="M10" s="179"/>
      <c r="N10" s="180"/>
      <c r="O10" s="180"/>
      <c r="P10" s="180"/>
      <c r="Q10" s="180"/>
      <c r="R10" s="180"/>
      <c r="S10" s="180"/>
    </row>
    <row r="11" spans="2:19" ht="24" customHeight="1">
      <c r="B11" s="165"/>
      <c r="C11" s="196" t="s">
        <v>14</v>
      </c>
      <c r="D11" s="154" t="s">
        <v>99</v>
      </c>
      <c r="E11" s="181" t="s">
        <v>104</v>
      </c>
      <c r="F11" s="182" t="str">
        <f>VLOOKUP(LARGE(Cコート!BA5:BB32,1),Cコート!BA5:BB32,2,0)</f>
        <v>T-SKY ミックス</v>
      </c>
      <c r="G11" s="183"/>
      <c r="H11" s="152" t="str">
        <f>VLOOKUP(LARGE(Cコート!BA5:BB32,2),Cコート!BA5:BB32,2,0)</f>
        <v>MAX,V FUNKY</v>
      </c>
      <c r="I11" s="152"/>
      <c r="J11" s="152" t="str">
        <f>VLOOKUP(LARGE(Cコート!BA5:BB32,3),Cコート!BA5:BB32,2,0)</f>
        <v>カメ A</v>
      </c>
      <c r="K11" s="152"/>
      <c r="L11" s="152" t="str">
        <f>VLOOKUP(LARGE(Cコート!BA5:BB32,4),Cコート!BA5:BB32,2,0)</f>
        <v>けっこうやるじゃん!!</v>
      </c>
      <c r="M11" s="152"/>
      <c r="N11" s="152" t="str">
        <f>VLOOKUP(LARGE(Cコート!BA5:BB32,5),Cコート!BA5:BB32,2,0)</f>
        <v>ソレイユ</v>
      </c>
      <c r="O11" s="152"/>
      <c r="P11" s="152" t="str">
        <f>VLOOKUP(LARGE(Cコート!BA5:BB32,6),Cコート!BA5:BB32,2,0)</f>
        <v>cherry</v>
      </c>
      <c r="Q11" s="152"/>
      <c r="R11" s="152" t="str">
        <f>VLOOKUP(LARGE(Cコート!BA5:BB32,7),Cコート!BA5:BB32,2,0)</f>
        <v>WIN</v>
      </c>
      <c r="S11" s="152"/>
    </row>
    <row r="12" spans="2:19" ht="24">
      <c r="B12" s="165"/>
      <c r="C12" s="197"/>
      <c r="D12" s="155"/>
      <c r="E12" s="157"/>
      <c r="F12" s="171"/>
      <c r="G12" s="17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</row>
    <row r="13" spans="2:19" ht="24">
      <c r="B13" s="165"/>
      <c r="C13" s="197"/>
      <c r="D13" s="155" t="s">
        <v>100</v>
      </c>
      <c r="E13" s="157" t="s">
        <v>105</v>
      </c>
      <c r="F13" s="159" t="str">
        <f>VLOOKUP(LARGE(Dコート!BA5:BB32,1),Dコート!BA5:BB32,2,0)</f>
        <v>ミルミル</v>
      </c>
      <c r="G13" s="159"/>
      <c r="H13" s="153" t="str">
        <f>VLOOKUP(LARGE(Dコート!BA5:BB32,2),Dコート!BA5:BB32,2,0)</f>
        <v>The☆Puma's</v>
      </c>
      <c r="I13" s="153"/>
      <c r="J13" s="153" t="str">
        <f>VLOOKUP(LARGE(Dコート!BA5:BB32,3),Dコート!BA5:BB32,2,0)</f>
        <v>きらら B</v>
      </c>
      <c r="K13" s="153"/>
      <c r="L13" s="153" t="str">
        <f>VLOOKUP(LARGE(Dコート!BA5:BB32,4),Dコート!BA5:BB32,2,0)</f>
        <v>ほたる</v>
      </c>
      <c r="M13" s="153"/>
      <c r="N13" s="153" t="str">
        <f>VLOOKUP(LARGE(Dコート!BA5:BB32,5),Dコート!BA5:BB32,2,0)</f>
        <v>Mamesora</v>
      </c>
      <c r="O13" s="153"/>
      <c r="P13" s="153" t="str">
        <f>VLOOKUP(LARGE(Dコート!BA5:BB32,6),Dコート!BA5:BB32,2,0)</f>
        <v>９９９（スリーナイン）</v>
      </c>
      <c r="Q13" s="153"/>
      <c r="R13" s="153" t="str">
        <f>VLOOKUP(LARGE(Dコート!BA5:BB32,7),Dコート!BA5:BB32,2,0)</f>
        <v>６７’ers B</v>
      </c>
      <c r="S13" s="153"/>
    </row>
    <row r="14" spans="2:19" ht="24">
      <c r="B14" s="165"/>
      <c r="C14" s="197"/>
      <c r="D14" s="155"/>
      <c r="E14" s="157"/>
      <c r="F14" s="159"/>
      <c r="G14" s="159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</row>
    <row r="15" spans="2:19" ht="24" customHeight="1">
      <c r="B15" s="165"/>
      <c r="C15" s="197"/>
      <c r="D15" s="155" t="s">
        <v>101</v>
      </c>
      <c r="E15" s="157" t="s">
        <v>106</v>
      </c>
      <c r="F15" s="159" t="str">
        <f>VLOOKUP(LARGE(Eコート!BA5:BB32,1),Eコート!BA5:BB32,2,0)</f>
        <v>QQQ太</v>
      </c>
      <c r="G15" s="159"/>
      <c r="H15" s="161" t="str">
        <f>VLOOKUP(LARGE(Eコート!BA5:BB32,2),Eコート!BA5:BB32,2,0)</f>
        <v>サンライズ F</v>
      </c>
      <c r="I15" s="161"/>
      <c r="J15" s="153" t="str">
        <f>VLOOKUP(LARGE(Eコート!BA5:BB32,3),Eコート!BA5:BB32,2,0)</f>
        <v>YES!</v>
      </c>
      <c r="K15" s="153"/>
      <c r="L15" s="153" t="str">
        <f>VLOOKUP(LARGE(Eコート!BA5:BB32,4),Eコート!BA5:BB32,2,0)</f>
        <v>フレグランスグレート</v>
      </c>
      <c r="M15" s="153"/>
      <c r="N15" s="153" t="str">
        <f>VLOOKUP(LARGE(Eコート!BA5:BB32,5),Eコート!BA5:BB32,2,0)</f>
        <v>MAX,V MONKEY</v>
      </c>
      <c r="O15" s="153"/>
      <c r="P15" s="153" t="str">
        <f>VLOOKUP(LARGE(Eコート!BA5:BB32,6),Eコート!BA5:BB32,2,0)</f>
        <v>フレッシュ</v>
      </c>
      <c r="Q15" s="153"/>
      <c r="R15" s="153" t="str">
        <f>VLOOKUP(LARGE(Eコート!BA5:BB32,7),Eコート!BA5:BB32,2,0)</f>
        <v>YOMIMI</v>
      </c>
      <c r="S15" s="153"/>
    </row>
    <row r="16" spans="2:19" ht="24.75" thickBot="1">
      <c r="B16" s="165"/>
      <c r="C16" s="198"/>
      <c r="D16" s="176"/>
      <c r="E16" s="177"/>
      <c r="F16" s="178"/>
      <c r="G16" s="178"/>
      <c r="H16" s="184"/>
      <c r="I16" s="184"/>
      <c r="J16" s="180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2:19" ht="24" customHeight="1">
      <c r="B17" s="165"/>
      <c r="C17" s="197" t="s">
        <v>15</v>
      </c>
      <c r="D17" s="154" t="s">
        <v>99</v>
      </c>
      <c r="E17" s="156" t="s">
        <v>107</v>
      </c>
      <c r="F17" s="158" t="str">
        <f>VLOOKUP(LARGE(Gコート!BA5:BB32,1),Gコート!BA5:BB32,2,0)</f>
        <v>６７’ers A</v>
      </c>
      <c r="G17" s="158"/>
      <c r="H17" s="160" t="str">
        <f>VLOOKUP(LARGE(Gコート!BA5:BB32,2),Gコート!BA5:BB32,2,0)</f>
        <v>大岡VBC</v>
      </c>
      <c r="I17" s="160"/>
      <c r="J17" s="162" t="str">
        <f>VLOOKUP(LARGE(Gコート!BA5:BB32,3),Gコート!BA5:BB32,2,0)</f>
        <v>TOMO² C</v>
      </c>
      <c r="K17" s="162"/>
      <c r="L17" s="162" t="str">
        <f>VLOOKUP(LARGE(Gコート!BA5:BB32,4),Gコート!BA5:BB32,2,0)</f>
        <v>虹　B</v>
      </c>
      <c r="M17" s="162"/>
      <c r="N17" s="162" t="str">
        <f>VLOOKUP(LARGE(Gコート!BA5:BB32,5),Gコート!BA5:BB32,2,0)</f>
        <v>ビギナーズ(B)</v>
      </c>
      <c r="O17" s="162"/>
      <c r="P17" s="162" t="str">
        <f>VLOOKUP(LARGE(Gコート!BA5:BB32,6),Gコート!BA5:BB32,2,0)</f>
        <v>きらら A</v>
      </c>
      <c r="Q17" s="162"/>
      <c r="R17" s="162" t="str">
        <f>VLOOKUP(LARGE(Gコート!BA5:BB32,7),Gコート!BA5:BB32,2,0)</f>
        <v>きたのフレッシュ B</v>
      </c>
      <c r="S17" s="162"/>
    </row>
    <row r="18" spans="2:19" ht="24">
      <c r="B18" s="165"/>
      <c r="C18" s="197"/>
      <c r="D18" s="155"/>
      <c r="E18" s="157"/>
      <c r="F18" s="159"/>
      <c r="G18" s="159"/>
      <c r="H18" s="161"/>
      <c r="I18" s="161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2:19" ht="24" customHeight="1">
      <c r="B19" s="165"/>
      <c r="C19" s="197"/>
      <c r="D19" s="155" t="s">
        <v>100</v>
      </c>
      <c r="E19" s="157" t="s">
        <v>108</v>
      </c>
      <c r="F19" s="159" t="str">
        <f>VLOOKUP(LARGE(Hコート!BA5:BB32,1),Hコート!BA5:BB32,2,0)</f>
        <v>きたのフレッシュ A</v>
      </c>
      <c r="G19" s="159"/>
      <c r="H19" s="161" t="str">
        <f>VLOOKUP(LARGE(Hコート!BA5:BB32,2),Hコート!BA5:BB32,2,0)</f>
        <v>ADB岡崎 A</v>
      </c>
      <c r="I19" s="161"/>
      <c r="J19" s="153" t="str">
        <f>VLOOKUP(LARGE(Hコート!BA5:BB32,3),Hコート!BA5:BB32,2,0)</f>
        <v>イーリス</v>
      </c>
      <c r="K19" s="153"/>
      <c r="L19" s="153" t="str">
        <f>VLOOKUP(LARGE(Hコート!BA5:BB32,4),Hコート!BA5:BB32,2,0)</f>
        <v>排球倶楽部 舞</v>
      </c>
      <c r="M19" s="153"/>
      <c r="N19" s="153" t="str">
        <f>VLOOKUP(LARGE(Hコート!BA5:BB32,5),Hコート!BA5:BB32,2,0)</f>
        <v>カメ B</v>
      </c>
      <c r="O19" s="153"/>
      <c r="P19" s="153" t="str">
        <f>VLOOKUP(LARGE(Hコート!BA5:BB32,6),Hコート!BA5:BB32,2,0)</f>
        <v>Let'V</v>
      </c>
      <c r="Q19" s="153"/>
      <c r="R19" s="153" t="str">
        <f>VLOOKUP(LARGE(Hコート!BA5:BB32,7),Hコート!BA5:BB32,2,0)</f>
        <v>ASAHI</v>
      </c>
      <c r="S19" s="153"/>
    </row>
    <row r="20" spans="2:19" ht="24">
      <c r="B20" s="165"/>
      <c r="C20" s="197"/>
      <c r="D20" s="155"/>
      <c r="E20" s="157"/>
      <c r="F20" s="159"/>
      <c r="G20" s="159"/>
      <c r="H20" s="161"/>
      <c r="I20" s="161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2:19" ht="24">
      <c r="B21" s="165"/>
      <c r="C21" s="197"/>
      <c r="D21" s="155" t="s">
        <v>101</v>
      </c>
      <c r="E21" s="157" t="s">
        <v>109</v>
      </c>
      <c r="F21" s="159" t="str">
        <f>VLOOKUP(LARGE(Iコート!BA5:BB32,1),Iコート!BA5:BB32,2,0)</f>
        <v>ADB岡崎　B</v>
      </c>
      <c r="G21" s="159"/>
      <c r="H21" s="161" t="str">
        <f>VLOOKUP(LARGE(Iコート!BA5:BB32,2),Iコート!BA5:BB32,2,0)</f>
        <v>TOMO² B</v>
      </c>
      <c r="I21" s="161"/>
      <c r="J21" s="153" t="str">
        <f>VLOOKUP(LARGE(Iコート!BA5:BB32,3),Iコート!BA5:BB32,2,0)</f>
        <v>排球倶楽部 烈</v>
      </c>
      <c r="K21" s="153"/>
      <c r="L21" s="153" t="str">
        <f>VLOOKUP(LARGE(Iコート!BA5:BB32,4),Iコート!BA5:BB32,2,0)</f>
        <v>葵クラブ５０</v>
      </c>
      <c r="M21" s="153"/>
      <c r="N21" s="153" t="str">
        <f>VLOOKUP(LARGE(Iコート!BA5:BB32,5),Iコート!BA5:BB32,2,0)</f>
        <v>メイツ Z</v>
      </c>
      <c r="O21" s="153"/>
      <c r="P21" s="153" t="str">
        <f>VLOOKUP(LARGE(Iコート!BA5:BB32,6),Iコート!BA5:BB32,2,0)</f>
        <v>ビギナーズ(A)</v>
      </c>
      <c r="Q21" s="153"/>
      <c r="R21" s="153" t="str">
        <f>VLOOKUP(LARGE(Iコート!BA5:BB32,7),Iコート!BA5:BB32,2,0)</f>
        <v>SSK</v>
      </c>
      <c r="S21" s="153"/>
    </row>
    <row r="22" spans="2:19" ht="24.75" thickBot="1">
      <c r="B22" s="166"/>
      <c r="C22" s="199"/>
      <c r="D22" s="176"/>
      <c r="E22" s="157"/>
      <c r="F22" s="159"/>
      <c r="G22" s="159"/>
      <c r="H22" s="161"/>
      <c r="I22" s="161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2:19" ht="24" customHeight="1">
      <c r="B23" s="139" t="s">
        <v>130</v>
      </c>
      <c r="C23" s="185" t="s">
        <v>132</v>
      </c>
      <c r="D23" s="187"/>
      <c r="E23" s="142" t="s">
        <v>131</v>
      </c>
      <c r="F23" s="159" t="str">
        <f>VLOOKUP(LARGE(Fコート!AR5:AS24,1),Fコート!AR5:AS24,2,0)</f>
        <v>ちゃんぷるず</v>
      </c>
      <c r="G23" s="159"/>
      <c r="H23" s="161" t="str">
        <f>VLOOKUP(LARGE(Fコート!AR5:AS24,2),Fコート!AR5:AS24,2,0)</f>
        <v>K &amp; M</v>
      </c>
      <c r="I23" s="161"/>
      <c r="J23" s="161" t="str">
        <f>VLOOKUP(LARGE(Fコート!AR5:AS24,3),Fコート!AR5:AS24,2,0)</f>
        <v>男 ホップ</v>
      </c>
      <c r="K23" s="161"/>
      <c r="L23" s="161" t="str">
        <f>VLOOKUP(LARGE(Fコート!AR5:AS24,4),Fコート!AR5:AS24,2,0)</f>
        <v>KHS</v>
      </c>
      <c r="M23" s="161"/>
      <c r="N23" s="153" t="str">
        <f>VLOOKUP(LARGE(Fコート!AR5:AS24,5),Fコート!AR5:AS24,2,0)</f>
        <v>TEAM-K</v>
      </c>
      <c r="O23" s="153"/>
      <c r="P23" s="190"/>
      <c r="Q23" s="190"/>
      <c r="R23" s="190"/>
      <c r="S23" s="190"/>
    </row>
    <row r="24" spans="2:19" ht="24.75" thickBot="1">
      <c r="B24" s="140"/>
      <c r="C24" s="186"/>
      <c r="D24" s="187"/>
      <c r="E24" s="143"/>
      <c r="F24" s="159"/>
      <c r="G24" s="159"/>
      <c r="H24" s="161"/>
      <c r="I24" s="161"/>
      <c r="J24" s="161"/>
      <c r="K24" s="161"/>
      <c r="L24" s="161"/>
      <c r="M24" s="161"/>
      <c r="N24" s="153"/>
      <c r="O24" s="153"/>
      <c r="P24" s="190"/>
      <c r="Q24" s="190"/>
      <c r="R24" s="190"/>
      <c r="S24" s="190"/>
    </row>
    <row r="25" spans="2:19" ht="24" customHeight="1">
      <c r="B25" s="140"/>
      <c r="C25" s="145" t="s">
        <v>133</v>
      </c>
      <c r="D25" s="187"/>
      <c r="E25" s="143"/>
      <c r="F25" s="159" t="str">
        <f>VLOOKUP(LARGE(Fコート!AR29:AS48,1),Fコート!AR29:AS48,2,0)</f>
        <v>イガドラ B</v>
      </c>
      <c r="G25" s="159"/>
      <c r="H25" s="161" t="str">
        <f>VLOOKUP(LARGE(Fコート!AR29:AS48,2),Fコート!AR29:AS48,2,0)</f>
        <v>ルートスター松組</v>
      </c>
      <c r="I25" s="161"/>
      <c r="J25" s="153" t="str">
        <f>VLOOKUP(LARGE(Fコート!AR29:AS48,3),Fコート!AR29:AS48,2,0)</f>
        <v>ルートスター竹組</v>
      </c>
      <c r="K25" s="153"/>
      <c r="L25" s="153" t="str">
        <f>VLOOKUP(LARGE(Fコート!AR29:AS48,4),Fコート!AR29:AS48,2,0)</f>
        <v>イガドラ A</v>
      </c>
      <c r="M25" s="153"/>
      <c r="N25" s="153" t="str">
        <f>VLOOKUP(LARGE(Fコート!AR29:AS48,5),Fコート!AR29:AS48,2,0)</f>
        <v>マッキーZOO</v>
      </c>
      <c r="O25" s="153"/>
      <c r="P25" s="190"/>
      <c r="Q25" s="190"/>
      <c r="R25" s="190"/>
      <c r="S25" s="190"/>
    </row>
    <row r="26" spans="2:19" ht="24.75" thickBot="1">
      <c r="B26" s="141"/>
      <c r="C26" s="146"/>
      <c r="D26" s="187"/>
      <c r="E26" s="144"/>
      <c r="F26" s="159"/>
      <c r="G26" s="159"/>
      <c r="H26" s="161"/>
      <c r="I26" s="161"/>
      <c r="J26" s="153"/>
      <c r="K26" s="153"/>
      <c r="L26" s="153"/>
      <c r="M26" s="153"/>
      <c r="N26" s="153"/>
      <c r="O26" s="153"/>
      <c r="P26" s="190"/>
      <c r="Q26" s="190"/>
      <c r="R26" s="190"/>
      <c r="S26" s="190"/>
    </row>
    <row r="27" spans="2:19" ht="25.5" thickBot="1" thickTop="1">
      <c r="B27" s="5"/>
      <c r="C27" s="6"/>
      <c r="D27" s="7" t="s">
        <v>7</v>
      </c>
      <c r="E27" s="7" t="s">
        <v>8</v>
      </c>
      <c r="F27" s="210" t="s">
        <v>0</v>
      </c>
      <c r="G27" s="211"/>
      <c r="H27" s="212" t="s">
        <v>1</v>
      </c>
      <c r="I27" s="213"/>
      <c r="J27" s="212" t="s">
        <v>2</v>
      </c>
      <c r="K27" s="213"/>
      <c r="L27" s="212" t="s">
        <v>3</v>
      </c>
      <c r="M27" s="213"/>
      <c r="N27" s="212" t="s">
        <v>4</v>
      </c>
      <c r="O27" s="213"/>
      <c r="P27" s="212" t="s">
        <v>5</v>
      </c>
      <c r="Q27" s="213"/>
      <c r="R27" s="212" t="s">
        <v>6</v>
      </c>
      <c r="S27" s="214"/>
    </row>
    <row r="28" spans="2:19" ht="24" customHeight="1">
      <c r="B28" s="139" t="s">
        <v>96</v>
      </c>
      <c r="C28" s="215" t="s">
        <v>97</v>
      </c>
      <c r="D28" s="203" t="s">
        <v>99</v>
      </c>
      <c r="E28" s="204" t="s">
        <v>110</v>
      </c>
      <c r="F28" s="205" t="str">
        <f>VLOOKUP(LARGE(Jコート!AR5:AS24,1),Jコート!AR5:AS24,2,0)</f>
        <v>ビギナーズ（C）</v>
      </c>
      <c r="G28" s="205"/>
      <c r="H28" s="206" t="str">
        <f>VLOOKUP(LARGE(Jコート!AR5:AS24,2),Jコート!AR5:AS24,2,0)</f>
        <v>スイーツ B</v>
      </c>
      <c r="I28" s="206"/>
      <c r="J28" s="188" t="str">
        <f>VLOOKUP(LARGE(Jコート!AR5:AS24,3),Jコート!AR5:AS24,2,0)</f>
        <v>ポピンズ</v>
      </c>
      <c r="K28" s="188"/>
      <c r="L28" s="188" t="str">
        <f>VLOOKUP(LARGE(Jコート!AR5:AS24,4),Jコート!AR5:AS24,2,0)</f>
        <v>キララ C</v>
      </c>
      <c r="M28" s="188"/>
      <c r="N28" s="188" t="str">
        <f>VLOOKUP(LARGE(Jコート!AR5:AS24,5),Jコート!AR5:AS24,2,0)</f>
        <v>KiRa KiRa heart</v>
      </c>
      <c r="O28" s="188"/>
      <c r="P28" s="189"/>
      <c r="Q28" s="189"/>
      <c r="R28" s="189"/>
      <c r="S28" s="189"/>
    </row>
    <row r="29" spans="2:19" ht="24">
      <c r="B29" s="140"/>
      <c r="C29" s="197"/>
      <c r="D29" s="155"/>
      <c r="E29" s="157"/>
      <c r="F29" s="159"/>
      <c r="G29" s="159"/>
      <c r="H29" s="161"/>
      <c r="I29" s="161"/>
      <c r="J29" s="153"/>
      <c r="K29" s="153"/>
      <c r="L29" s="153"/>
      <c r="M29" s="153"/>
      <c r="N29" s="153"/>
      <c r="O29" s="153"/>
      <c r="P29" s="190"/>
      <c r="Q29" s="190"/>
      <c r="R29" s="190"/>
      <c r="S29" s="190"/>
    </row>
    <row r="30" spans="2:19" ht="24">
      <c r="B30" s="140"/>
      <c r="C30" s="197"/>
      <c r="D30" s="155" t="s">
        <v>100</v>
      </c>
      <c r="E30" s="157" t="s">
        <v>111</v>
      </c>
      <c r="F30" s="159" t="str">
        <f>VLOOKUP(LARGE(Kコート!AW5:AX28,1),Kコート!AW5:AX28,2,0)</f>
        <v>パワフル</v>
      </c>
      <c r="G30" s="159"/>
      <c r="H30" s="161" t="str">
        <f>VLOOKUP(LARGE(Kコート!AW5:AX28,2),Kコート!AW5:AX28,2,0)</f>
        <v>あんず</v>
      </c>
      <c r="I30" s="161"/>
      <c r="J30" s="153" t="str">
        <f>VLOOKUP(LARGE(Kコート!AW5:AX28,3),Kコート!AW5:AX28,2,0)</f>
        <v>Cutie M's</v>
      </c>
      <c r="K30" s="153"/>
      <c r="L30" s="153" t="str">
        <f>VLOOKUP(LARGE(Kコート!AW5:AX28,4),Kコート!AW5:AX28,2,0)</f>
        <v>葵クラブ</v>
      </c>
      <c r="M30" s="153"/>
      <c r="N30" s="153" t="str">
        <f>VLOOKUP(LARGE(Kコート!AW5:AX28,5),Kコート!AW5:AX28,2,0)</f>
        <v>Hope 1</v>
      </c>
      <c r="O30" s="153"/>
      <c r="P30" s="153" t="str">
        <f>VLOOKUP(LARGE(Kコート!AW5:AX28,6),Kコート!AW5:AX28,2,0)</f>
        <v>トリッキー?Q</v>
      </c>
      <c r="Q30" s="153"/>
      <c r="R30" s="190"/>
      <c r="S30" s="190"/>
    </row>
    <row r="31" spans="2:19" ht="24">
      <c r="B31" s="140"/>
      <c r="C31" s="197"/>
      <c r="D31" s="155"/>
      <c r="E31" s="157"/>
      <c r="F31" s="159"/>
      <c r="G31" s="159"/>
      <c r="H31" s="161"/>
      <c r="I31" s="161"/>
      <c r="J31" s="153"/>
      <c r="K31" s="153"/>
      <c r="L31" s="153"/>
      <c r="M31" s="153"/>
      <c r="N31" s="153"/>
      <c r="O31" s="153"/>
      <c r="P31" s="153"/>
      <c r="Q31" s="153"/>
      <c r="R31" s="190"/>
      <c r="S31" s="190"/>
    </row>
    <row r="32" spans="2:19" ht="24">
      <c r="B32" s="140"/>
      <c r="C32" s="197"/>
      <c r="D32" s="155" t="s">
        <v>101</v>
      </c>
      <c r="E32" s="157" t="s">
        <v>112</v>
      </c>
      <c r="F32" s="208" t="str">
        <f>VLOOKUP(LARGE(Lコート!AW5:AX28,1),Lコート!AW5:AX28,2,0)</f>
        <v>スイーツ A</v>
      </c>
      <c r="G32" s="208"/>
      <c r="H32" s="161" t="str">
        <f>VLOOKUP(LARGE(Lコート!AW5:AX28,2),Lコート!AW5:AX28,2,0)</f>
        <v>排球倶楽部 凛</v>
      </c>
      <c r="I32" s="161"/>
      <c r="J32" s="153" t="str">
        <f>VLOOKUP(LARGE(Lコート!AW5:AX28,3),Lコート!AW5:AX28,2,0)</f>
        <v>知立みなみスポーツクラブ</v>
      </c>
      <c r="K32" s="153"/>
      <c r="L32" s="153" t="str">
        <f>VLOOKUP(LARGE(Lコート!AW5:AX28,4),Lコート!AW5:AX28,2,0)</f>
        <v>ペパーミント</v>
      </c>
      <c r="M32" s="153"/>
      <c r="N32" s="153" t="str">
        <f>VLOOKUP(LARGE(Lコート!AW5:AX28,5),Lコート!AW5:AX28,2,0)</f>
        <v>TOMO² A</v>
      </c>
      <c r="O32" s="153"/>
      <c r="P32" s="153" t="str">
        <f>VLOOKUP(LARGE(Lコート!AW5:AX28,6),Lコート!AW5:AX28,2,0)</f>
        <v>KiRa KiRa smile</v>
      </c>
      <c r="Q32" s="153"/>
      <c r="R32" s="190"/>
      <c r="S32" s="190"/>
    </row>
    <row r="33" spans="2:19" ht="24.75" thickBot="1">
      <c r="B33" s="140"/>
      <c r="C33" s="198"/>
      <c r="D33" s="176"/>
      <c r="E33" s="177"/>
      <c r="F33" s="209"/>
      <c r="G33" s="209"/>
      <c r="H33" s="184"/>
      <c r="I33" s="184"/>
      <c r="J33" s="180"/>
      <c r="K33" s="180"/>
      <c r="L33" s="180"/>
      <c r="M33" s="180"/>
      <c r="N33" s="180"/>
      <c r="O33" s="180"/>
      <c r="P33" s="180"/>
      <c r="Q33" s="180"/>
      <c r="R33" s="207"/>
      <c r="S33" s="207"/>
    </row>
    <row r="34" spans="2:19" ht="24">
      <c r="B34" s="140"/>
      <c r="C34" s="197" t="s">
        <v>98</v>
      </c>
      <c r="D34" s="222" t="s">
        <v>99</v>
      </c>
      <c r="E34" s="156" t="s">
        <v>114</v>
      </c>
      <c r="F34" s="158" t="str">
        <f>VLOOKUP(LARGE(Mコート!AW5:AX28,1),Mコート!AW5:AX28,2,0)</f>
        <v>リリーズ A</v>
      </c>
      <c r="G34" s="158"/>
      <c r="H34" s="160" t="str">
        <f>VLOOKUP(LARGE(Mコート!AW5:AX28,2),Mコート!AW5:AX28,2,0)</f>
        <v>K &amp; M</v>
      </c>
      <c r="I34" s="160"/>
      <c r="J34" s="162" t="str">
        <f>VLOOKUP(LARGE(Mコート!AW5:AX28,3),Mコート!AW5:AX28,2,0)</f>
        <v>キラーズ 星</v>
      </c>
      <c r="K34" s="162"/>
      <c r="L34" s="162" t="str">
        <f>VLOOKUP(LARGE(Mコート!AW5:AX28,4),Mコート!AW5:AX28,2,0)</f>
        <v>ORANGE</v>
      </c>
      <c r="M34" s="162"/>
      <c r="N34" s="162" t="str">
        <f>VLOOKUP(LARGE(Mコート!AW5:AX28,5),Mコート!AW5:AX28,2,0)</f>
        <v>フルーツポンチ・プチ</v>
      </c>
      <c r="O34" s="162"/>
      <c r="P34" s="162" t="str">
        <f>VLOOKUP(LARGE(Mコート!AW5:AX28,6),Mコート!AW5:AX28,2,0)</f>
        <v>向日葵</v>
      </c>
      <c r="Q34" s="162"/>
      <c r="R34" s="223"/>
      <c r="S34" s="223"/>
    </row>
    <row r="35" spans="2:19" ht="24">
      <c r="B35" s="140"/>
      <c r="C35" s="197"/>
      <c r="D35" s="155"/>
      <c r="E35" s="157"/>
      <c r="F35" s="159"/>
      <c r="G35" s="159"/>
      <c r="H35" s="161"/>
      <c r="I35" s="161"/>
      <c r="J35" s="153"/>
      <c r="K35" s="153"/>
      <c r="L35" s="153"/>
      <c r="M35" s="153"/>
      <c r="N35" s="153"/>
      <c r="O35" s="153"/>
      <c r="P35" s="153"/>
      <c r="Q35" s="153"/>
      <c r="R35" s="190"/>
      <c r="S35" s="190"/>
    </row>
    <row r="36" spans="2:19" ht="24">
      <c r="B36" s="140"/>
      <c r="C36" s="197"/>
      <c r="D36" s="155" t="s">
        <v>100</v>
      </c>
      <c r="E36" s="157" t="s">
        <v>115</v>
      </c>
      <c r="F36" s="159" t="str">
        <f>VLOOKUP(LARGE(Nコート!AW5:AX28,1),Nコート!AW5:AX28,2,0)</f>
        <v>リリーズ Y</v>
      </c>
      <c r="G36" s="159"/>
      <c r="H36" s="161" t="str">
        <f>VLOOKUP(LARGE(Nコート!AW5:AX28,2),Nコート!AW5:AX28,2,0)</f>
        <v>Team渡辺</v>
      </c>
      <c r="I36" s="161"/>
      <c r="J36" s="153" t="str">
        <f>VLOOKUP(LARGE(Nコート!AW5:AX28,3),Nコート!AW5:AX28,2,0)</f>
        <v>M.V.P</v>
      </c>
      <c r="K36" s="153"/>
      <c r="L36" s="153" t="str">
        <f>VLOOKUP(LARGE(Nコート!AW5:AX28,4),Nコート!AW5:AX28,2,0)</f>
        <v>フレッシュひめ</v>
      </c>
      <c r="M36" s="153"/>
      <c r="N36" s="153" t="str">
        <f>VLOOKUP(LARGE(Nコート!AW5:AX28,5),Nコート!AW5:AX28,2,0)</f>
        <v>キララ D</v>
      </c>
      <c r="O36" s="153"/>
      <c r="P36" s="153" t="str">
        <f>VLOOKUP(LARGE(Nコート!AW5:AX28,6),Nコート!AW5:AX28,2,0)</f>
        <v>サムライウーマン</v>
      </c>
      <c r="Q36" s="153"/>
      <c r="R36" s="190"/>
      <c r="S36" s="190"/>
    </row>
    <row r="37" spans="2:19" ht="24">
      <c r="B37" s="140"/>
      <c r="C37" s="197"/>
      <c r="D37" s="155"/>
      <c r="E37" s="157"/>
      <c r="F37" s="159"/>
      <c r="G37" s="159"/>
      <c r="H37" s="161"/>
      <c r="I37" s="161"/>
      <c r="J37" s="153"/>
      <c r="K37" s="153"/>
      <c r="L37" s="153"/>
      <c r="M37" s="153"/>
      <c r="N37" s="153"/>
      <c r="O37" s="153"/>
      <c r="P37" s="153"/>
      <c r="Q37" s="153"/>
      <c r="R37" s="190"/>
      <c r="S37" s="190"/>
    </row>
    <row r="38" spans="2:19" ht="24">
      <c r="B38" s="140"/>
      <c r="C38" s="197"/>
      <c r="D38" s="155" t="s">
        <v>101</v>
      </c>
      <c r="E38" s="157" t="s">
        <v>116</v>
      </c>
      <c r="F38" s="159" t="str">
        <f>VLOOKUP(LARGE(Oコート!AW5:AX28,1),Oコート!AW5:AX28,2,0)</f>
        <v>Sieg (ジーク)</v>
      </c>
      <c r="G38" s="159"/>
      <c r="H38" s="161" t="str">
        <f>VLOOKUP(LARGE(Oコート!AW5:AX28,2),Oコート!AW5:AX28,2,0)</f>
        <v>女 ホップ</v>
      </c>
      <c r="I38" s="161"/>
      <c r="J38" s="153" t="str">
        <f>VLOOKUP(LARGE(Oコート!AW5:AX28,3),Oコート!AW5:AX28,2,0)</f>
        <v>MOMO</v>
      </c>
      <c r="K38" s="153"/>
      <c r="L38" s="153" t="str">
        <f>VLOOKUP(LARGE(Oコート!AW5:AX28,4),Oコート!AW5:AX28,2,0)</f>
        <v>キラーズ 姫</v>
      </c>
      <c r="M38" s="153"/>
      <c r="N38" s="153" t="str">
        <f>VLOOKUP(LARGE(Oコート!AW5:AX28,5),Oコート!AW5:AX28,2,0)</f>
        <v>リリーズ G</v>
      </c>
      <c r="O38" s="153"/>
      <c r="P38" s="153" t="str">
        <f>VLOOKUP(LARGE(Oコート!AW5:AX28,6),Oコート!AW5:AX28,2,0)</f>
        <v>フルーツポンチ・Z</v>
      </c>
      <c r="Q38" s="153"/>
      <c r="R38" s="190"/>
      <c r="S38" s="190"/>
    </row>
    <row r="39" spans="2:19" ht="24.75" thickBot="1">
      <c r="B39" s="140"/>
      <c r="C39" s="225"/>
      <c r="D39" s="176"/>
      <c r="E39" s="157"/>
      <c r="F39" s="159"/>
      <c r="G39" s="159"/>
      <c r="H39" s="161"/>
      <c r="I39" s="161"/>
      <c r="J39" s="153"/>
      <c r="K39" s="153"/>
      <c r="L39" s="153"/>
      <c r="M39" s="153"/>
      <c r="N39" s="153"/>
      <c r="O39" s="153"/>
      <c r="P39" s="153"/>
      <c r="Q39" s="153"/>
      <c r="R39" s="190"/>
      <c r="S39" s="190"/>
    </row>
    <row r="40" spans="2:19" ht="24.75" thickTop="1">
      <c r="B40" s="140"/>
      <c r="C40" s="220" t="s">
        <v>134</v>
      </c>
      <c r="D40" s="216"/>
      <c r="E40" s="181" t="s">
        <v>113</v>
      </c>
      <c r="F40" s="218" t="str">
        <f>VLOOKUP(LARGE(Pコート!AW5:AX28,1),Pコート!AW5:AX28,2,0)</f>
        <v>T-SKYママ</v>
      </c>
      <c r="G40" s="218"/>
      <c r="H40" s="219" t="str">
        <f>VLOOKUP(LARGE(Pコート!AW5:AX28,2),Pコート!AW5:AX28,2,0)</f>
        <v>ミルキーズ</v>
      </c>
      <c r="I40" s="219"/>
      <c r="J40" s="152" t="str">
        <f>VLOOKUP(LARGE(Pコート!AW5:AX28,3),Pコート!AW5:AX28,2,0)</f>
        <v>RABBIT</v>
      </c>
      <c r="K40" s="152"/>
      <c r="L40" s="152" t="str">
        <f>VLOOKUP(LARGE(Pコート!AW5:AX28,4),Pコート!AW5:AX28,2,0)</f>
        <v>チームKON</v>
      </c>
      <c r="M40" s="152"/>
      <c r="N40" s="152" t="str">
        <f>VLOOKUP(LARGE(Pコート!AW5:AX28,5),Pコート!AW5:AX28,2,0)</f>
        <v>T-３ ピンク</v>
      </c>
      <c r="O40" s="152"/>
      <c r="P40" s="152" t="str">
        <f>VLOOKUP(LARGE(Pコート!AW5:AX28,6),Pコート!AW5:AX28,2,0)</f>
        <v>MO-ひと華</v>
      </c>
      <c r="Q40" s="152"/>
      <c r="R40" s="224"/>
      <c r="S40" s="224"/>
    </row>
    <row r="41" spans="2:19" ht="24.75" thickBot="1">
      <c r="B41" s="141"/>
      <c r="C41" s="221"/>
      <c r="D41" s="217"/>
      <c r="E41" s="177"/>
      <c r="F41" s="178"/>
      <c r="G41" s="178"/>
      <c r="H41" s="184"/>
      <c r="I41" s="184"/>
      <c r="J41" s="180"/>
      <c r="K41" s="180"/>
      <c r="L41" s="180"/>
      <c r="M41" s="180"/>
      <c r="N41" s="180"/>
      <c r="O41" s="180"/>
      <c r="P41" s="180"/>
      <c r="Q41" s="180"/>
      <c r="R41" s="207"/>
      <c r="S41" s="207"/>
    </row>
    <row r="42" spans="2:19" ht="25.5" thickBot="1" thickTop="1">
      <c r="B42" s="5"/>
      <c r="C42" s="6"/>
      <c r="D42" s="7" t="s">
        <v>7</v>
      </c>
      <c r="E42" s="7" t="s">
        <v>8</v>
      </c>
      <c r="F42" s="200" t="s">
        <v>0</v>
      </c>
      <c r="G42" s="201"/>
      <c r="H42" s="191" t="s">
        <v>1</v>
      </c>
      <c r="I42" s="202"/>
      <c r="J42" s="191" t="s">
        <v>2</v>
      </c>
      <c r="K42" s="202"/>
      <c r="L42" s="191" t="s">
        <v>3</v>
      </c>
      <c r="M42" s="202"/>
      <c r="N42" s="191" t="s">
        <v>4</v>
      </c>
      <c r="O42" s="202"/>
      <c r="P42" s="191" t="s">
        <v>5</v>
      </c>
      <c r="Q42" s="202"/>
      <c r="R42" s="191" t="s">
        <v>6</v>
      </c>
      <c r="S42" s="192"/>
    </row>
  </sheetData>
  <sheetProtection/>
  <mergeCells count="187">
    <mergeCell ref="C34:C39"/>
    <mergeCell ref="H36:I37"/>
    <mergeCell ref="J36:K37"/>
    <mergeCell ref="L36:M37"/>
    <mergeCell ref="N36:O37"/>
    <mergeCell ref="P36:Q37"/>
    <mergeCell ref="R36:S37"/>
    <mergeCell ref="F34:G35"/>
    <mergeCell ref="H34:I35"/>
    <mergeCell ref="J34:K35"/>
    <mergeCell ref="L34:M35"/>
    <mergeCell ref="R38:S39"/>
    <mergeCell ref="P34:Q35"/>
    <mergeCell ref="R34:S35"/>
    <mergeCell ref="P40:Q41"/>
    <mergeCell ref="R40:S41"/>
    <mergeCell ref="P38:Q39"/>
    <mergeCell ref="R27:S27"/>
    <mergeCell ref="C28:C33"/>
    <mergeCell ref="N32:O33"/>
    <mergeCell ref="N34:O35"/>
    <mergeCell ref="D36:D37"/>
    <mergeCell ref="E36:E37"/>
    <mergeCell ref="F36:G37"/>
    <mergeCell ref="D40:D41"/>
    <mergeCell ref="E40:E41"/>
    <mergeCell ref="F40:G41"/>
    <mergeCell ref="H40:I41"/>
    <mergeCell ref="J40:K41"/>
    <mergeCell ref="L40:M41"/>
    <mergeCell ref="N40:O41"/>
    <mergeCell ref="D38:D39"/>
    <mergeCell ref="E38:E39"/>
    <mergeCell ref="F38:G39"/>
    <mergeCell ref="H38:I39"/>
    <mergeCell ref="J38:K39"/>
    <mergeCell ref="L38:M39"/>
    <mergeCell ref="N38:O39"/>
    <mergeCell ref="C40:C41"/>
    <mergeCell ref="D34:D35"/>
    <mergeCell ref="E34:E35"/>
    <mergeCell ref="R25:S26"/>
    <mergeCell ref="D28:D29"/>
    <mergeCell ref="E28:E29"/>
    <mergeCell ref="F28:G29"/>
    <mergeCell ref="H28:I29"/>
    <mergeCell ref="J28:K29"/>
    <mergeCell ref="L28:M29"/>
    <mergeCell ref="P32:Q33"/>
    <mergeCell ref="R32:S33"/>
    <mergeCell ref="L30:M31"/>
    <mergeCell ref="N30:O31"/>
    <mergeCell ref="P30:Q31"/>
    <mergeCell ref="R30:S31"/>
    <mergeCell ref="D32:D33"/>
    <mergeCell ref="E32:E33"/>
    <mergeCell ref="F32:G33"/>
    <mergeCell ref="H32:I33"/>
    <mergeCell ref="J32:K33"/>
    <mergeCell ref="L32:M33"/>
    <mergeCell ref="F27:G27"/>
    <mergeCell ref="H27:I27"/>
    <mergeCell ref="J27:K27"/>
    <mergeCell ref="L27:M27"/>
    <mergeCell ref="N27:O27"/>
    <mergeCell ref="R23:S24"/>
    <mergeCell ref="D25:D26"/>
    <mergeCell ref="F25:G26"/>
    <mergeCell ref="H25:I26"/>
    <mergeCell ref="J25:K26"/>
    <mergeCell ref="L25:M26"/>
    <mergeCell ref="N25:O26"/>
    <mergeCell ref="R42:S42"/>
    <mergeCell ref="C7:C10"/>
    <mergeCell ref="C11:C16"/>
    <mergeCell ref="C17:C22"/>
    <mergeCell ref="D30:D31"/>
    <mergeCell ref="E30:E31"/>
    <mergeCell ref="F30:G31"/>
    <mergeCell ref="H30:I31"/>
    <mergeCell ref="J30:K31"/>
    <mergeCell ref="F42:G42"/>
    <mergeCell ref="H42:I42"/>
    <mergeCell ref="J42:K42"/>
    <mergeCell ref="L42:M42"/>
    <mergeCell ref="N42:O42"/>
    <mergeCell ref="P42:Q42"/>
    <mergeCell ref="R28:S29"/>
    <mergeCell ref="P25:Q26"/>
    <mergeCell ref="C23:C24"/>
    <mergeCell ref="D23:D24"/>
    <mergeCell ref="F23:G24"/>
    <mergeCell ref="H23:I24"/>
    <mergeCell ref="J23:K24"/>
    <mergeCell ref="L23:M24"/>
    <mergeCell ref="N23:O24"/>
    <mergeCell ref="N28:O29"/>
    <mergeCell ref="P28:Q29"/>
    <mergeCell ref="P23:Q24"/>
    <mergeCell ref="P27:Q27"/>
    <mergeCell ref="D21:D22"/>
    <mergeCell ref="E21:E22"/>
    <mergeCell ref="F21:G22"/>
    <mergeCell ref="H21:I22"/>
    <mergeCell ref="J21:K22"/>
    <mergeCell ref="L21:M22"/>
    <mergeCell ref="N21:O22"/>
    <mergeCell ref="P21:Q22"/>
    <mergeCell ref="R21:S22"/>
    <mergeCell ref="P17:Q18"/>
    <mergeCell ref="R17:S18"/>
    <mergeCell ref="D19:D20"/>
    <mergeCell ref="E19:E20"/>
    <mergeCell ref="F19:G20"/>
    <mergeCell ref="H19:I20"/>
    <mergeCell ref="J19:K20"/>
    <mergeCell ref="L19:M20"/>
    <mergeCell ref="N19:O20"/>
    <mergeCell ref="P19:Q20"/>
    <mergeCell ref="R19:S20"/>
    <mergeCell ref="R11:S12"/>
    <mergeCell ref="N13:O14"/>
    <mergeCell ref="P13:Q14"/>
    <mergeCell ref="R13:S14"/>
    <mergeCell ref="D15:D16"/>
    <mergeCell ref="E15:E16"/>
    <mergeCell ref="F15:G16"/>
    <mergeCell ref="H15:I16"/>
    <mergeCell ref="J15:K16"/>
    <mergeCell ref="L15:M16"/>
    <mergeCell ref="D13:D14"/>
    <mergeCell ref="E13:E14"/>
    <mergeCell ref="F13:G14"/>
    <mergeCell ref="H13:I14"/>
    <mergeCell ref="J13:K14"/>
    <mergeCell ref="L13:M14"/>
    <mergeCell ref="N15:O16"/>
    <mergeCell ref="P15:Q16"/>
    <mergeCell ref="R15:S16"/>
    <mergeCell ref="R6:S6"/>
    <mergeCell ref="B7:B22"/>
    <mergeCell ref="D7:D8"/>
    <mergeCell ref="E7:E8"/>
    <mergeCell ref="F7:G8"/>
    <mergeCell ref="H7:I8"/>
    <mergeCell ref="J7:K8"/>
    <mergeCell ref="L7:M8"/>
    <mergeCell ref="N7:O8"/>
    <mergeCell ref="P7:Q8"/>
    <mergeCell ref="R7:S8"/>
    <mergeCell ref="D9:D10"/>
    <mergeCell ref="E9:E10"/>
    <mergeCell ref="F9:G10"/>
    <mergeCell ref="H9:I10"/>
    <mergeCell ref="J9:K10"/>
    <mergeCell ref="L9:M10"/>
    <mergeCell ref="N9:O10"/>
    <mergeCell ref="P9:Q10"/>
    <mergeCell ref="R9:S10"/>
    <mergeCell ref="D11:D12"/>
    <mergeCell ref="E11:E12"/>
    <mergeCell ref="F11:G12"/>
    <mergeCell ref="H11:I12"/>
    <mergeCell ref="B23:B26"/>
    <mergeCell ref="E23:E26"/>
    <mergeCell ref="C25:C26"/>
    <mergeCell ref="B28:B41"/>
    <mergeCell ref="F2:Q2"/>
    <mergeCell ref="F3:Q3"/>
    <mergeCell ref="F4:Q4"/>
    <mergeCell ref="F6:G6"/>
    <mergeCell ref="H6:I6"/>
    <mergeCell ref="J6:K6"/>
    <mergeCell ref="L6:M6"/>
    <mergeCell ref="N6:O6"/>
    <mergeCell ref="P6:Q6"/>
    <mergeCell ref="J11:K12"/>
    <mergeCell ref="L11:M12"/>
    <mergeCell ref="N11:O12"/>
    <mergeCell ref="P11:Q12"/>
    <mergeCell ref="D17:D18"/>
    <mergeCell ref="E17:E18"/>
    <mergeCell ref="F17:G18"/>
    <mergeCell ref="H17:I18"/>
    <mergeCell ref="J17:K18"/>
    <mergeCell ref="L17:M18"/>
    <mergeCell ref="N17:O18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BC200"/>
  <sheetViews>
    <sheetView zoomScale="90" zoomScaleNormal="90" zoomScalePageLayoutView="0" workbookViewId="0" topLeftCell="A1">
      <selection activeCell="AC24" sqref="AC22:AE24"/>
    </sheetView>
  </sheetViews>
  <sheetFormatPr defaultColWidth="9.140625" defaultRowHeight="15"/>
  <cols>
    <col min="1" max="1" width="1.421875" style="10" customWidth="1"/>
    <col min="2" max="2" width="15.57421875" style="10" customWidth="1"/>
    <col min="3" max="38" width="3.57421875" style="10" customWidth="1"/>
    <col min="39" max="39" width="15.57421875" style="10" customWidth="1"/>
    <col min="40" max="41" width="5.57421875" style="10" customWidth="1"/>
    <col min="42" max="43" width="9.57421875" style="10" customWidth="1"/>
    <col min="44" max="45" width="5.57421875" style="10" customWidth="1"/>
    <col min="46" max="47" width="9.57421875" style="10" customWidth="1"/>
    <col min="48" max="49" width="5.57421875" style="10" customWidth="1"/>
    <col min="50" max="53" width="9.57421875" style="10" customWidth="1"/>
    <col min="54" max="54" width="15.57421875" style="10" customWidth="1"/>
    <col min="55" max="55" width="9.57421875" style="10" customWidth="1"/>
    <col min="56" max="16384" width="9.00390625" style="10" customWidth="1"/>
  </cols>
  <sheetData>
    <row r="1" spans="2:55" ht="17.25">
      <c r="B1" s="231" t="s">
        <v>58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9"/>
      <c r="AM1" s="232" t="str">
        <f>B1</f>
        <v>トリムフリー エンジョイ</v>
      </c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</row>
    <row r="2" spans="2:55" ht="18" thickBot="1">
      <c r="B2" s="233" t="s">
        <v>59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9"/>
      <c r="AM2" s="233" t="str">
        <f>B2</f>
        <v>Ｈコート    Ｂグループ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</row>
    <row r="3" spans="2:55" ht="14.25">
      <c r="B3" s="234"/>
      <c r="C3" s="236" t="str">
        <f>'[1]ﾄﾘﾑｴﾝｼﾞｮｲ'!$D$44</f>
        <v>イーリス</v>
      </c>
      <c r="D3" s="237"/>
      <c r="E3" s="237"/>
      <c r="F3" s="237"/>
      <c r="G3" s="237"/>
      <c r="H3" s="237" t="str">
        <f>'[1]ﾄﾘﾑｴﾝｼﾞｮｲ'!$D$45</f>
        <v>カメ B</v>
      </c>
      <c r="I3" s="237"/>
      <c r="J3" s="237"/>
      <c r="K3" s="237"/>
      <c r="L3" s="237"/>
      <c r="M3" s="237" t="str">
        <f>'[1]ﾄﾘﾑｴﾝｼﾞｮｲ'!$D$46</f>
        <v>ADB岡崎 A</v>
      </c>
      <c r="N3" s="237"/>
      <c r="O3" s="237"/>
      <c r="P3" s="237"/>
      <c r="Q3" s="237"/>
      <c r="R3" s="237" t="str">
        <f>'[1]ﾄﾘﾑｴﾝｼﾞｮｲ'!$G$47</f>
        <v>きたのフレッシュ A</v>
      </c>
      <c r="S3" s="237"/>
      <c r="T3" s="237"/>
      <c r="U3" s="237"/>
      <c r="V3" s="237"/>
      <c r="W3" s="237" t="str">
        <f>'[1]ﾄﾘﾑｴﾝｼﾞｮｲ'!$G$46</f>
        <v>ASAHI</v>
      </c>
      <c r="X3" s="237"/>
      <c r="Y3" s="237"/>
      <c r="Z3" s="237"/>
      <c r="AA3" s="237"/>
      <c r="AB3" s="237" t="str">
        <f>'[1]ﾄﾘﾑｴﾝｼﾞｮｲ'!$G$45</f>
        <v>排球倶楽部 舞</v>
      </c>
      <c r="AC3" s="237"/>
      <c r="AD3" s="237"/>
      <c r="AE3" s="237"/>
      <c r="AF3" s="237"/>
      <c r="AG3" s="237" t="str">
        <f>'[1]ﾄﾘﾑｴﾝｼﾞｮｲ'!$G$44</f>
        <v>Let'V</v>
      </c>
      <c r="AH3" s="237"/>
      <c r="AI3" s="237"/>
      <c r="AJ3" s="237"/>
      <c r="AK3" s="249"/>
      <c r="AL3" s="11"/>
      <c r="AM3" s="234"/>
      <c r="AN3" s="244" t="s">
        <v>18</v>
      </c>
      <c r="AO3" s="245"/>
      <c r="AP3" s="245"/>
      <c r="AQ3" s="242" t="s">
        <v>19</v>
      </c>
      <c r="AR3" s="244" t="s">
        <v>36</v>
      </c>
      <c r="AS3" s="245"/>
      <c r="AT3" s="245"/>
      <c r="AU3" s="242" t="s">
        <v>19</v>
      </c>
      <c r="AV3" s="244" t="s">
        <v>21</v>
      </c>
      <c r="AW3" s="245"/>
      <c r="AX3" s="245"/>
      <c r="AY3" s="242" t="s">
        <v>22</v>
      </c>
      <c r="AZ3" s="245" t="s">
        <v>37</v>
      </c>
      <c r="BA3" s="245" t="s">
        <v>38</v>
      </c>
      <c r="BB3" s="247" t="s">
        <v>25</v>
      </c>
      <c r="BC3" s="240" t="s">
        <v>19</v>
      </c>
    </row>
    <row r="4" spans="2:55" ht="15" thickBot="1">
      <c r="B4" s="235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50"/>
      <c r="AL4" s="11"/>
      <c r="AM4" s="235"/>
      <c r="AN4" s="12" t="s">
        <v>26</v>
      </c>
      <c r="AO4" s="13" t="s">
        <v>27</v>
      </c>
      <c r="AP4" s="13" t="s">
        <v>28</v>
      </c>
      <c r="AQ4" s="243"/>
      <c r="AR4" s="12" t="s">
        <v>26</v>
      </c>
      <c r="AS4" s="13" t="s">
        <v>27</v>
      </c>
      <c r="AT4" s="13" t="s">
        <v>28</v>
      </c>
      <c r="AU4" s="243"/>
      <c r="AV4" s="12" t="s">
        <v>26</v>
      </c>
      <c r="AW4" s="13" t="s">
        <v>27</v>
      </c>
      <c r="AX4" s="13" t="s">
        <v>28</v>
      </c>
      <c r="AY4" s="243"/>
      <c r="AZ4" s="246"/>
      <c r="BA4" s="246"/>
      <c r="BB4" s="248"/>
      <c r="BC4" s="241"/>
    </row>
    <row r="5" spans="2:55" ht="17.25">
      <c r="B5" s="229" t="str">
        <f>C3</f>
        <v>イーリス</v>
      </c>
      <c r="C5" s="273"/>
      <c r="D5" s="274"/>
      <c r="E5" s="274"/>
      <c r="F5" s="274"/>
      <c r="G5" s="274"/>
      <c r="H5" s="275">
        <v>8</v>
      </c>
      <c r="I5" s="275"/>
      <c r="J5" s="275"/>
      <c r="K5" s="275"/>
      <c r="L5" s="275"/>
      <c r="M5" s="276">
        <v>0</v>
      </c>
      <c r="N5" s="276"/>
      <c r="O5" s="276"/>
      <c r="P5" s="276"/>
      <c r="Q5" s="276"/>
      <c r="R5" s="275">
        <v>4</v>
      </c>
      <c r="S5" s="275"/>
      <c r="T5" s="275"/>
      <c r="U5" s="275"/>
      <c r="V5" s="275"/>
      <c r="W5" s="275">
        <v>11</v>
      </c>
      <c r="X5" s="275"/>
      <c r="Y5" s="275"/>
      <c r="Z5" s="275"/>
      <c r="AA5" s="275"/>
      <c r="AB5" s="276">
        <v>0</v>
      </c>
      <c r="AC5" s="276"/>
      <c r="AD5" s="276"/>
      <c r="AE5" s="276"/>
      <c r="AF5" s="276"/>
      <c r="AG5" s="275">
        <v>1</v>
      </c>
      <c r="AH5" s="275"/>
      <c r="AI5" s="275"/>
      <c r="AJ5" s="275"/>
      <c r="AK5" s="277"/>
      <c r="AL5" s="14"/>
      <c r="AM5" s="229" t="str">
        <f>B5</f>
        <v>イーリス</v>
      </c>
      <c r="AN5" s="264">
        <f>IF(C6&gt;G6,1,0)+IF(H6&gt;L6,1,0)+IF(M6&gt;Q6,1,0)+IF(R6&gt;V6,1,0)+IF(W6&gt;AA6,1,0)+IF(AB6&gt;AF6,1,0)+IF(AG6&gt;AK6,1,0)</f>
        <v>3</v>
      </c>
      <c r="AO5" s="263">
        <f>IF(G6&gt;C6,1,0)+IF(L6&gt;H6,1,0)+IF(Q6&gt;M6,1,0)+IF(V6&gt;R6,1,0)+IF(AA6&gt;W6,1,0)+IF(AF6&gt;AB6,1,0)+IF(AK6&gt;AG6,1,0)</f>
        <v>1</v>
      </c>
      <c r="AP5" s="251">
        <f>SUM(AN5/(AN5+AO5))</f>
        <v>0.75</v>
      </c>
      <c r="AQ5" s="263">
        <f>RANK(AP5,$AP$5:$AP$32,0)</f>
        <v>3</v>
      </c>
      <c r="AR5" s="263">
        <f>SUM(C6+H6+M6+R6+W6+AB6+AG6)</f>
        <v>7</v>
      </c>
      <c r="AS5" s="263">
        <f>SUM(G6+L6+Q6+V6+AA6+AF6+AK6)</f>
        <v>2</v>
      </c>
      <c r="AT5" s="251">
        <f>SUM(AR5/(AR5+AS5))</f>
        <v>0.7777777777777778</v>
      </c>
      <c r="AU5" s="263">
        <f>RANK(AT5,$AT$5:$AT$32,0)</f>
        <v>2</v>
      </c>
      <c r="AV5" s="263">
        <f>SUM(D6+D7+D8+I6+I7+I8+N6+N7+N8+S6+S7+S8+X6+X7+X8+AC6+AC7+AC8+AH6+AH7+AH8)</f>
        <v>126</v>
      </c>
      <c r="AW5" s="263">
        <f>SUM(F6+F7+F8+K6+K7+K8+P6+P7+P8+U6+U7+U8+Z6+Z7+Z8+AE6+AE7+AE8+AJ6+AJ7+AJ8)</f>
        <v>89</v>
      </c>
      <c r="AX5" s="251">
        <f>SUM(AV5/(AV5+AW5))</f>
        <v>0.586046511627907</v>
      </c>
      <c r="AY5" s="263">
        <f>RANK(AX5,$AX$5:$AX$32,0)</f>
        <v>1</v>
      </c>
      <c r="AZ5" s="251">
        <f>RANK(AP5,$AP$5:$AP$32,1)+AT5</f>
        <v>5.777777777777778</v>
      </c>
      <c r="BA5" s="251">
        <f>RANK(AZ5,$AZ$5:$AZ$32,1)+AX5</f>
        <v>5.586046511627907</v>
      </c>
      <c r="BB5" s="253" t="str">
        <f>AM5</f>
        <v>イーリス</v>
      </c>
      <c r="BC5" s="256">
        <f>RANK(BA5,$BA$5:$BA$32)</f>
        <v>3</v>
      </c>
    </row>
    <row r="6" spans="2:55" ht="13.5">
      <c r="B6" s="230"/>
      <c r="C6" s="258">
        <f>IF(D6&gt;F6,1,0)+IF(D7&gt;F7,1,0)+IF(D8&gt;F8,1,0)</f>
        <v>0</v>
      </c>
      <c r="D6" s="15"/>
      <c r="E6" s="16" t="s">
        <v>31</v>
      </c>
      <c r="F6" s="15"/>
      <c r="G6" s="259">
        <f>IF(F6&gt;D6,1,0)+IF(F7&gt;D7,1,0)+IF(F8&gt;D8,1,0)</f>
        <v>0</v>
      </c>
      <c r="H6" s="260">
        <f>IF(I6&gt;K6,1,0)+IF(I7&gt;K7,1,0)+IF(I8&gt;K8,1,0)</f>
        <v>2</v>
      </c>
      <c r="I6" s="17">
        <v>16</v>
      </c>
      <c r="J6" s="18" t="s">
        <v>31</v>
      </c>
      <c r="K6" s="17">
        <v>14</v>
      </c>
      <c r="L6" s="260">
        <f>IF(K6&gt;I6,1,0)+IF(K7&gt;I7,1,0)+IF(K8&gt;I8,1,0)</f>
        <v>0</v>
      </c>
      <c r="M6" s="261">
        <f>IF(N6&gt;P6,1,0)+IF(N7&gt;P7,1,0)+IF(N8&gt;P8,1,0)</f>
        <v>0</v>
      </c>
      <c r="N6" s="19"/>
      <c r="O6" s="20" t="s">
        <v>31</v>
      </c>
      <c r="P6" s="19"/>
      <c r="Q6" s="261">
        <f>IF(P6&gt;N6,1,0)+IF(P7&gt;N7,1,0)+IF(P8&gt;N8,1,0)</f>
        <v>0</v>
      </c>
      <c r="R6" s="260">
        <f>IF(S6&gt;U6,1,0)+IF(S7&gt;U7,1,0)+IF(S8&gt;U8,1,0)</f>
        <v>1</v>
      </c>
      <c r="S6" s="17">
        <v>6</v>
      </c>
      <c r="T6" s="18" t="s">
        <v>31</v>
      </c>
      <c r="U6" s="17">
        <v>15</v>
      </c>
      <c r="V6" s="260">
        <f>IF(U6&gt;S6,1,0)+IF(U7&gt;S7,1,0)+IF(U8&gt;S8,1,0)</f>
        <v>2</v>
      </c>
      <c r="W6" s="260">
        <f>IF(X6&gt;Z6,1,0)+IF(X7&gt;Z7,1,0)+IF(X8&gt;Z8,1,0)</f>
        <v>2</v>
      </c>
      <c r="X6" s="17">
        <v>15</v>
      </c>
      <c r="Y6" s="18" t="s">
        <v>31</v>
      </c>
      <c r="Z6" s="17">
        <v>7</v>
      </c>
      <c r="AA6" s="260">
        <f>IF(Z6&gt;X6,1,0)+IF(Z7&gt;X7,1,0)+IF(Z8&gt;X8,1,0)</f>
        <v>0</v>
      </c>
      <c r="AB6" s="261">
        <f>IF(AC6&gt;AE6,1,0)+IF(AC7&gt;AE7,1,0)+IF(AC8&gt;AE8,1,0)</f>
        <v>0</v>
      </c>
      <c r="AC6" s="19"/>
      <c r="AD6" s="20" t="s">
        <v>31</v>
      </c>
      <c r="AE6" s="19"/>
      <c r="AF6" s="261">
        <f>IF(AE6&gt;AC6,1,0)+IF(AE7&gt;AC7,1,0)+IF(AE8&gt;AC8,1,0)</f>
        <v>0</v>
      </c>
      <c r="AG6" s="260">
        <f>IF(AH6&gt;AJ6,1,0)+IF(AH7&gt;AJ7,1,0)+IF(AH8&gt;AJ8,1,0)</f>
        <v>2</v>
      </c>
      <c r="AH6" s="17">
        <v>15</v>
      </c>
      <c r="AI6" s="18" t="s">
        <v>31</v>
      </c>
      <c r="AJ6" s="17">
        <v>4</v>
      </c>
      <c r="AK6" s="266">
        <f>IF(AJ6&gt;AH6,1,0)+IF(AJ7&gt;AH7,1,0)+IF(AJ8&gt;AH8,1,0)</f>
        <v>0</v>
      </c>
      <c r="AL6" s="21"/>
      <c r="AM6" s="230"/>
      <c r="AN6" s="265"/>
      <c r="AO6" s="252"/>
      <c r="AP6" s="262"/>
      <c r="AQ6" s="252"/>
      <c r="AR6" s="252"/>
      <c r="AS6" s="252"/>
      <c r="AT6" s="262"/>
      <c r="AU6" s="252"/>
      <c r="AV6" s="252"/>
      <c r="AW6" s="252"/>
      <c r="AX6" s="262"/>
      <c r="AY6" s="252"/>
      <c r="AZ6" s="252"/>
      <c r="BA6" s="252"/>
      <c r="BB6" s="254"/>
      <c r="BC6" s="257"/>
    </row>
    <row r="7" spans="2:55" ht="13.5">
      <c r="B7" s="230"/>
      <c r="C7" s="258"/>
      <c r="D7" s="15"/>
      <c r="E7" s="16" t="s">
        <v>31</v>
      </c>
      <c r="F7" s="15"/>
      <c r="G7" s="259"/>
      <c r="H7" s="260"/>
      <c r="I7" s="17">
        <v>15</v>
      </c>
      <c r="J7" s="18" t="s">
        <v>31</v>
      </c>
      <c r="K7" s="17">
        <v>9</v>
      </c>
      <c r="L7" s="260"/>
      <c r="M7" s="261"/>
      <c r="N7" s="19"/>
      <c r="O7" s="20" t="s">
        <v>31</v>
      </c>
      <c r="P7" s="19"/>
      <c r="Q7" s="261"/>
      <c r="R7" s="260"/>
      <c r="S7" s="17">
        <v>15</v>
      </c>
      <c r="T7" s="18" t="s">
        <v>31</v>
      </c>
      <c r="U7" s="17">
        <v>8</v>
      </c>
      <c r="V7" s="260"/>
      <c r="W7" s="260"/>
      <c r="X7" s="17">
        <v>15</v>
      </c>
      <c r="Y7" s="18" t="s">
        <v>31</v>
      </c>
      <c r="Z7" s="17">
        <v>7</v>
      </c>
      <c r="AA7" s="260"/>
      <c r="AB7" s="261"/>
      <c r="AC7" s="19"/>
      <c r="AD7" s="20" t="s">
        <v>31</v>
      </c>
      <c r="AE7" s="19"/>
      <c r="AF7" s="261"/>
      <c r="AG7" s="260"/>
      <c r="AH7" s="17">
        <v>15</v>
      </c>
      <c r="AI7" s="18" t="s">
        <v>31</v>
      </c>
      <c r="AJ7" s="17">
        <v>9</v>
      </c>
      <c r="AK7" s="266"/>
      <c r="AL7" s="21"/>
      <c r="AM7" s="230"/>
      <c r="AN7" s="265"/>
      <c r="AO7" s="252"/>
      <c r="AP7" s="262"/>
      <c r="AQ7" s="252"/>
      <c r="AR7" s="252"/>
      <c r="AS7" s="252"/>
      <c r="AT7" s="262"/>
      <c r="AU7" s="252"/>
      <c r="AV7" s="252"/>
      <c r="AW7" s="252"/>
      <c r="AX7" s="262"/>
      <c r="AY7" s="252"/>
      <c r="AZ7" s="252"/>
      <c r="BA7" s="252"/>
      <c r="BB7" s="254"/>
      <c r="BC7" s="257"/>
    </row>
    <row r="8" spans="2:55" ht="13.5">
      <c r="B8" s="230"/>
      <c r="C8" s="258"/>
      <c r="D8" s="15"/>
      <c r="E8" s="16" t="s">
        <v>31</v>
      </c>
      <c r="F8" s="15"/>
      <c r="G8" s="259"/>
      <c r="H8" s="260"/>
      <c r="I8" s="17"/>
      <c r="J8" s="18" t="s">
        <v>31</v>
      </c>
      <c r="K8" s="17"/>
      <c r="L8" s="260"/>
      <c r="M8" s="261"/>
      <c r="N8" s="19"/>
      <c r="O8" s="20" t="s">
        <v>31</v>
      </c>
      <c r="P8" s="19"/>
      <c r="Q8" s="261"/>
      <c r="R8" s="260"/>
      <c r="S8" s="17">
        <v>14</v>
      </c>
      <c r="T8" s="18" t="s">
        <v>31</v>
      </c>
      <c r="U8" s="17">
        <v>16</v>
      </c>
      <c r="V8" s="260"/>
      <c r="W8" s="260"/>
      <c r="X8" s="17"/>
      <c r="Y8" s="18" t="s">
        <v>31</v>
      </c>
      <c r="Z8" s="17"/>
      <c r="AA8" s="260"/>
      <c r="AB8" s="261"/>
      <c r="AC8" s="19"/>
      <c r="AD8" s="20" t="s">
        <v>31</v>
      </c>
      <c r="AE8" s="19"/>
      <c r="AF8" s="261"/>
      <c r="AG8" s="260"/>
      <c r="AH8" s="17"/>
      <c r="AI8" s="18" t="s">
        <v>31</v>
      </c>
      <c r="AJ8" s="17"/>
      <c r="AK8" s="266"/>
      <c r="AL8" s="21"/>
      <c r="AM8" s="230"/>
      <c r="AN8" s="265"/>
      <c r="AO8" s="252"/>
      <c r="AP8" s="262"/>
      <c r="AQ8" s="252"/>
      <c r="AR8" s="252"/>
      <c r="AS8" s="252"/>
      <c r="AT8" s="262"/>
      <c r="AU8" s="252"/>
      <c r="AV8" s="252"/>
      <c r="AW8" s="252"/>
      <c r="AX8" s="262"/>
      <c r="AY8" s="252"/>
      <c r="AZ8" s="252"/>
      <c r="BA8" s="252"/>
      <c r="BB8" s="255"/>
      <c r="BC8" s="257"/>
    </row>
    <row r="9" spans="2:55" ht="17.25">
      <c r="B9" s="230" t="str">
        <f>H3</f>
        <v>カメ B</v>
      </c>
      <c r="C9" s="267">
        <f>H5</f>
        <v>8</v>
      </c>
      <c r="D9" s="268"/>
      <c r="E9" s="268"/>
      <c r="F9" s="268"/>
      <c r="G9" s="268"/>
      <c r="H9" s="269"/>
      <c r="I9" s="269"/>
      <c r="J9" s="269"/>
      <c r="K9" s="269"/>
      <c r="L9" s="269"/>
      <c r="M9" s="270">
        <v>12</v>
      </c>
      <c r="N9" s="270"/>
      <c r="O9" s="270"/>
      <c r="P9" s="270"/>
      <c r="Q9" s="270"/>
      <c r="R9" s="271">
        <v>0</v>
      </c>
      <c r="S9" s="271"/>
      <c r="T9" s="271"/>
      <c r="U9" s="271"/>
      <c r="V9" s="271"/>
      <c r="W9" s="271">
        <v>0</v>
      </c>
      <c r="X9" s="271"/>
      <c r="Y9" s="271"/>
      <c r="Z9" s="271"/>
      <c r="AA9" s="271"/>
      <c r="AB9" s="270">
        <v>2</v>
      </c>
      <c r="AC9" s="270"/>
      <c r="AD9" s="270"/>
      <c r="AE9" s="270"/>
      <c r="AF9" s="270"/>
      <c r="AG9" s="270">
        <v>5</v>
      </c>
      <c r="AH9" s="270"/>
      <c r="AI9" s="270"/>
      <c r="AJ9" s="270"/>
      <c r="AK9" s="272"/>
      <c r="AL9" s="14"/>
      <c r="AM9" s="230" t="str">
        <f>B9</f>
        <v>カメ B</v>
      </c>
      <c r="AN9" s="264">
        <f>IF(C10&gt;G10,1,0)+IF(H10&gt;L10,1,0)+IF(M10&gt;Q10,1,0)+IF(R10&gt;V10,1,0)+IF(W10&gt;AA10,1,0)+IF(AB10&gt;AF10,1,0)+IF(AG10&gt;AK10,1,0)</f>
        <v>1</v>
      </c>
      <c r="AO9" s="263">
        <f>IF(G10&gt;C10,1,0)+IF(L10&gt;H10,1,0)+IF(Q10&gt;M10,1,0)+IF(V10&gt;R10,1,0)+IF(AA10&gt;W10,1,0)+IF(AF10&gt;AB10,1,0)+IF(AK10&gt;AG10,1,0)</f>
        <v>3</v>
      </c>
      <c r="AP9" s="251">
        <f>SUM(AN9/(AN9+AO9))</f>
        <v>0.25</v>
      </c>
      <c r="AQ9" s="263">
        <f>RANK(AP9,$AP$5:$AP$32,0)</f>
        <v>5</v>
      </c>
      <c r="AR9" s="252">
        <f>SUM(C10+H10+M10+R10+W10+AB10+AG10)</f>
        <v>3</v>
      </c>
      <c r="AS9" s="252">
        <f>SUM(G10+L10+Q10+V10+AA10+AF10+AK10)</f>
        <v>7</v>
      </c>
      <c r="AT9" s="262">
        <f>SUM(AR9/(AR9+AS9))</f>
        <v>0.3</v>
      </c>
      <c r="AU9" s="252">
        <f>RANK(AT9,$AT$5:$AT$32,0)</f>
        <v>5</v>
      </c>
      <c r="AV9" s="252">
        <f>SUM(D10+D11+D12+I10+I11+I12+N10+N11+N12+S10+S11+S12+X10+X11+X12+AC10+AC11+AC12+AH10+AH11+AH12)</f>
        <v>107</v>
      </c>
      <c r="AW9" s="252">
        <f>SUM(F10+F11+F12+K10+K11+K12+P10+P11+P12+U10+U11+U12+Z10+Z11+Z12+AE10+AE11+AE12+AJ10+AJ11+AJ12)</f>
        <v>138</v>
      </c>
      <c r="AX9" s="262">
        <f>SUM(AV9/(AV9+AW9))</f>
        <v>0.43673469387755104</v>
      </c>
      <c r="AY9" s="263">
        <f>RANK(AX9,$AX$5:$AX$32,0)</f>
        <v>5</v>
      </c>
      <c r="AZ9" s="262">
        <f>RANK(AP9,$AP$5:$AP$32,1)+AT9</f>
        <v>3.3</v>
      </c>
      <c r="BA9" s="262">
        <f>RANK(AZ9,$AZ$5:$AZ$32,1)+AX9</f>
        <v>3.436734693877551</v>
      </c>
      <c r="BB9" s="278" t="str">
        <f>AM9</f>
        <v>カメ B</v>
      </c>
      <c r="BC9" s="257">
        <f>RANK(BA9,$BA$5:$BA$32)</f>
        <v>5</v>
      </c>
    </row>
    <row r="10" spans="2:55" ht="13.5">
      <c r="B10" s="230"/>
      <c r="C10" s="279">
        <f>IF(D10&gt;F10,1,0)+IF(D11&gt;F11,1,0)+IF(D12&gt;F12,1,0)</f>
        <v>0</v>
      </c>
      <c r="D10" s="22">
        <f>K6</f>
        <v>14</v>
      </c>
      <c r="E10" s="18" t="s">
        <v>31</v>
      </c>
      <c r="F10" s="22">
        <f>I6</f>
        <v>16</v>
      </c>
      <c r="G10" s="260">
        <f>IF(F10&gt;D10,1,0)+IF(F11&gt;D11,1,0)+IF(F12&gt;D12,1,0)</f>
        <v>2</v>
      </c>
      <c r="H10" s="259">
        <f>IF(I10&gt;K10,1,0)+IF(I11&gt;K11,1,0)+IF(I12&gt;K12,1,0)</f>
        <v>0</v>
      </c>
      <c r="I10" s="15"/>
      <c r="J10" s="16" t="s">
        <v>31</v>
      </c>
      <c r="K10" s="15"/>
      <c r="L10" s="259">
        <f>IF(K10&gt;I10,1,0)+IF(K11&gt;I11,1,0)+IF(K12&gt;I12,1,0)</f>
        <v>0</v>
      </c>
      <c r="M10" s="260">
        <f>IF(N10&gt;P10,1,0)+IF(N11&gt;P11,1,0)+IF(N12&gt;P12,1,0)</f>
        <v>1</v>
      </c>
      <c r="N10" s="17">
        <v>15</v>
      </c>
      <c r="O10" s="18" t="s">
        <v>31</v>
      </c>
      <c r="P10" s="17">
        <v>13</v>
      </c>
      <c r="Q10" s="260">
        <f>IF(P10&gt;N10,1,0)+IF(P11&gt;N11,1,0)+IF(P12&gt;N12,1,0)</f>
        <v>2</v>
      </c>
      <c r="R10" s="261">
        <f>IF(S10&gt;U10,1,0)+IF(S11&gt;U11,1,0)+IF(S12&gt;U12,1,0)</f>
        <v>0</v>
      </c>
      <c r="S10" s="19"/>
      <c r="T10" s="20" t="s">
        <v>31</v>
      </c>
      <c r="U10" s="19"/>
      <c r="V10" s="261">
        <f>IF(U10&gt;S10,1,0)+IF(U11&gt;S11,1,0)+IF(U12&gt;S12,1,0)</f>
        <v>0</v>
      </c>
      <c r="W10" s="261">
        <f>IF(X10&gt;Z10,1,0)+IF(X11&gt;Z11,1,0)+IF(X12&gt;Z12,1,0)</f>
        <v>0</v>
      </c>
      <c r="X10" s="19"/>
      <c r="Y10" s="20" t="s">
        <v>31</v>
      </c>
      <c r="Z10" s="19"/>
      <c r="AA10" s="261">
        <f>IF(Z10&gt;X10,1,0)+IF(Z11&gt;X11,1,0)+IF(Z12&gt;X12,1,0)</f>
        <v>0</v>
      </c>
      <c r="AB10" s="260">
        <f>IF(AC10&gt;AE10,1,0)+IF(AC11&gt;AE11,1,0)+IF(AC12&gt;AE12,1,0)</f>
        <v>0</v>
      </c>
      <c r="AC10" s="17">
        <v>11</v>
      </c>
      <c r="AD10" s="18" t="s">
        <v>31</v>
      </c>
      <c r="AE10" s="17">
        <v>15</v>
      </c>
      <c r="AF10" s="260">
        <f>IF(AE10&gt;AC10,1,0)+IF(AE11&gt;AC11,1,0)+IF(AE12&gt;AC12,1,0)</f>
        <v>2</v>
      </c>
      <c r="AG10" s="260">
        <f>IF(AH10&gt;AJ10,1,0)+IF(AH11&gt;AJ11,1,0)+IF(AH12&gt;AJ12,1,0)</f>
        <v>2</v>
      </c>
      <c r="AH10" s="17">
        <v>15</v>
      </c>
      <c r="AI10" s="18" t="s">
        <v>31</v>
      </c>
      <c r="AJ10" s="17">
        <v>8</v>
      </c>
      <c r="AK10" s="266">
        <f>IF(AJ10&gt;AH10,1,0)+IF(AJ11&gt;AH11,1,0)+IF(AJ12&gt;AH12,1,0)</f>
        <v>1</v>
      </c>
      <c r="AL10" s="21"/>
      <c r="AM10" s="230"/>
      <c r="AN10" s="265"/>
      <c r="AO10" s="252"/>
      <c r="AP10" s="262"/>
      <c r="AQ10" s="252"/>
      <c r="AR10" s="252"/>
      <c r="AS10" s="252"/>
      <c r="AT10" s="262"/>
      <c r="AU10" s="252"/>
      <c r="AV10" s="252"/>
      <c r="AW10" s="252"/>
      <c r="AX10" s="262"/>
      <c r="AY10" s="252"/>
      <c r="AZ10" s="252"/>
      <c r="BA10" s="252"/>
      <c r="BB10" s="254"/>
      <c r="BC10" s="257"/>
    </row>
    <row r="11" spans="2:55" ht="13.5">
      <c r="B11" s="230"/>
      <c r="C11" s="279"/>
      <c r="D11" s="22">
        <f>K7</f>
        <v>9</v>
      </c>
      <c r="E11" s="18" t="s">
        <v>31</v>
      </c>
      <c r="F11" s="22">
        <f>I7</f>
        <v>15</v>
      </c>
      <c r="G11" s="260"/>
      <c r="H11" s="259"/>
      <c r="I11" s="15"/>
      <c r="J11" s="16" t="s">
        <v>31</v>
      </c>
      <c r="K11" s="15"/>
      <c r="L11" s="259"/>
      <c r="M11" s="260"/>
      <c r="N11" s="17">
        <v>4</v>
      </c>
      <c r="O11" s="18" t="s">
        <v>31</v>
      </c>
      <c r="P11" s="17">
        <v>15</v>
      </c>
      <c r="Q11" s="260"/>
      <c r="R11" s="261"/>
      <c r="S11" s="19"/>
      <c r="T11" s="20" t="s">
        <v>31</v>
      </c>
      <c r="U11" s="19"/>
      <c r="V11" s="261"/>
      <c r="W11" s="261"/>
      <c r="X11" s="19"/>
      <c r="Y11" s="20" t="s">
        <v>31</v>
      </c>
      <c r="Z11" s="19"/>
      <c r="AA11" s="261"/>
      <c r="AB11" s="260"/>
      <c r="AC11" s="17">
        <v>13</v>
      </c>
      <c r="AD11" s="18" t="s">
        <v>31</v>
      </c>
      <c r="AE11" s="17">
        <v>15</v>
      </c>
      <c r="AF11" s="260"/>
      <c r="AG11" s="260"/>
      <c r="AH11" s="17">
        <v>8</v>
      </c>
      <c r="AI11" s="18" t="s">
        <v>31</v>
      </c>
      <c r="AJ11" s="17">
        <v>15</v>
      </c>
      <c r="AK11" s="266"/>
      <c r="AL11" s="21"/>
      <c r="AM11" s="230"/>
      <c r="AN11" s="265"/>
      <c r="AO11" s="252"/>
      <c r="AP11" s="262"/>
      <c r="AQ11" s="252"/>
      <c r="AR11" s="252"/>
      <c r="AS11" s="252"/>
      <c r="AT11" s="262"/>
      <c r="AU11" s="252"/>
      <c r="AV11" s="252"/>
      <c r="AW11" s="252"/>
      <c r="AX11" s="262"/>
      <c r="AY11" s="252"/>
      <c r="AZ11" s="252"/>
      <c r="BA11" s="252"/>
      <c r="BB11" s="254"/>
      <c r="BC11" s="257"/>
    </row>
    <row r="12" spans="2:55" ht="13.5">
      <c r="B12" s="230"/>
      <c r="C12" s="279"/>
      <c r="D12" s="22">
        <f>K8</f>
        <v>0</v>
      </c>
      <c r="E12" s="18" t="s">
        <v>31</v>
      </c>
      <c r="F12" s="22">
        <f>I8</f>
        <v>0</v>
      </c>
      <c r="G12" s="260"/>
      <c r="H12" s="259"/>
      <c r="I12" s="15"/>
      <c r="J12" s="16" t="s">
        <v>31</v>
      </c>
      <c r="K12" s="15"/>
      <c r="L12" s="259"/>
      <c r="M12" s="260"/>
      <c r="N12" s="17">
        <v>3</v>
      </c>
      <c r="O12" s="18" t="s">
        <v>31</v>
      </c>
      <c r="P12" s="17">
        <v>15</v>
      </c>
      <c r="Q12" s="260"/>
      <c r="R12" s="261"/>
      <c r="S12" s="19"/>
      <c r="T12" s="20" t="s">
        <v>31</v>
      </c>
      <c r="U12" s="19"/>
      <c r="V12" s="261"/>
      <c r="W12" s="261"/>
      <c r="X12" s="19"/>
      <c r="Y12" s="20" t="s">
        <v>31</v>
      </c>
      <c r="Z12" s="19"/>
      <c r="AA12" s="261"/>
      <c r="AB12" s="260"/>
      <c r="AC12" s="17"/>
      <c r="AD12" s="18" t="s">
        <v>31</v>
      </c>
      <c r="AE12" s="17"/>
      <c r="AF12" s="260"/>
      <c r="AG12" s="260"/>
      <c r="AH12" s="17">
        <v>15</v>
      </c>
      <c r="AI12" s="18" t="s">
        <v>31</v>
      </c>
      <c r="AJ12" s="17">
        <v>11</v>
      </c>
      <c r="AK12" s="266"/>
      <c r="AL12" s="21"/>
      <c r="AM12" s="230"/>
      <c r="AN12" s="265"/>
      <c r="AO12" s="252"/>
      <c r="AP12" s="262"/>
      <c r="AQ12" s="252"/>
      <c r="AR12" s="252"/>
      <c r="AS12" s="252"/>
      <c r="AT12" s="262"/>
      <c r="AU12" s="252"/>
      <c r="AV12" s="252"/>
      <c r="AW12" s="252"/>
      <c r="AX12" s="262"/>
      <c r="AY12" s="252"/>
      <c r="AZ12" s="252"/>
      <c r="BA12" s="252"/>
      <c r="BB12" s="255"/>
      <c r="BC12" s="257"/>
    </row>
    <row r="13" spans="2:55" ht="17.25">
      <c r="B13" s="230" t="str">
        <f>M3</f>
        <v>ADB岡崎 A</v>
      </c>
      <c r="C13" s="281">
        <f>M5</f>
        <v>0</v>
      </c>
      <c r="D13" s="282"/>
      <c r="E13" s="282"/>
      <c r="F13" s="282"/>
      <c r="G13" s="282"/>
      <c r="H13" s="268">
        <f>M9</f>
        <v>12</v>
      </c>
      <c r="I13" s="268"/>
      <c r="J13" s="268"/>
      <c r="K13" s="268"/>
      <c r="L13" s="268"/>
      <c r="M13" s="269"/>
      <c r="N13" s="269"/>
      <c r="O13" s="269"/>
      <c r="P13" s="269"/>
      <c r="Q13" s="269"/>
      <c r="R13" s="282">
        <v>0</v>
      </c>
      <c r="S13" s="282"/>
      <c r="T13" s="282"/>
      <c r="U13" s="282"/>
      <c r="V13" s="282"/>
      <c r="W13" s="270">
        <v>3</v>
      </c>
      <c r="X13" s="270"/>
      <c r="Y13" s="270"/>
      <c r="Z13" s="270"/>
      <c r="AA13" s="270"/>
      <c r="AB13" s="270">
        <v>6</v>
      </c>
      <c r="AC13" s="270"/>
      <c r="AD13" s="270"/>
      <c r="AE13" s="270"/>
      <c r="AF13" s="270"/>
      <c r="AG13" s="270">
        <v>9</v>
      </c>
      <c r="AH13" s="270"/>
      <c r="AI13" s="270"/>
      <c r="AJ13" s="270"/>
      <c r="AK13" s="272"/>
      <c r="AL13" s="14"/>
      <c r="AM13" s="230" t="str">
        <f>B13</f>
        <v>ADB岡崎 A</v>
      </c>
      <c r="AN13" s="264">
        <f>IF(C14&gt;G14,1,0)+IF(H14&gt;L14,1,0)+IF(M14&gt;Q14,1,0)+IF(R14&gt;V14,1,0)+IF(W14&gt;AA14,1,0)+IF(AB14&gt;AF14,1,0)+IF(AG14&gt;AK14,1,0)</f>
        <v>4</v>
      </c>
      <c r="AO13" s="263">
        <f>IF(G14&gt;C14,1,0)+IF(L14&gt;H14,1,0)+IF(Q14&gt;M14,1,0)+IF(V14&gt;R14,1,0)+IF(AA14&gt;W14,1,0)+IF(AF14&gt;AB14,1,0)+IF(AK14&gt;AG14,1,0)</f>
        <v>0</v>
      </c>
      <c r="AP13" s="251">
        <f>SUM(AN13/(AN13+AO13))</f>
        <v>1</v>
      </c>
      <c r="AQ13" s="263">
        <f>RANK(AP13,$AP$5:$AP$32,0)</f>
        <v>1</v>
      </c>
      <c r="AR13" s="252">
        <f>SUM(C14+H14+M14+R14+W14+AB14+AG14)</f>
        <v>8</v>
      </c>
      <c r="AS13" s="252">
        <f>SUM(G14+L14+Q14+V14+AA14+AF14+AK14)</f>
        <v>4</v>
      </c>
      <c r="AT13" s="262">
        <f>SUM(AR13/(AR13+AS13))</f>
        <v>0.6666666666666666</v>
      </c>
      <c r="AU13" s="252">
        <f>RANK(AT13,$AT$5:$AT$32,0)</f>
        <v>3</v>
      </c>
      <c r="AV13" s="252">
        <f>SUM(D14+D15+D16+I14+I15+I16+N14+N15+N16+S14+S15+S16+X14+X15+X16+AC14+AC15+AC16+AH14+AH15+AH16)</f>
        <v>154</v>
      </c>
      <c r="AW13" s="252">
        <f>SUM(F14+F15+F16+K14+K15+K16+P14+P15+P16+U14+U15+U16+Z14+Z15+Z16+AE14+AE15+AE16+AJ14+AJ15+AJ16)</f>
        <v>132</v>
      </c>
      <c r="AX13" s="262">
        <f>SUM(AV13/(AV13+AW13))</f>
        <v>0.5384615384615384</v>
      </c>
      <c r="AY13" s="263">
        <f>RANK(AX13,$AX$5:$AX$32,0)</f>
        <v>3</v>
      </c>
      <c r="AZ13" s="262">
        <f>RANK(AP13,$AP$5:$AP$32,1)+AT13</f>
        <v>6.666666666666667</v>
      </c>
      <c r="BA13" s="262">
        <f>RANK(AZ13,$AZ$5:$AZ$32,1)+AX13</f>
        <v>6.538461538461538</v>
      </c>
      <c r="BB13" s="278" t="str">
        <f>AM13</f>
        <v>ADB岡崎 A</v>
      </c>
      <c r="BC13" s="257">
        <f>RANK(BA13,$BA$5:$BA$32)</f>
        <v>2</v>
      </c>
    </row>
    <row r="14" spans="2:55" ht="13.5">
      <c r="B14" s="230"/>
      <c r="C14" s="280">
        <f>IF(D14&gt;F14,1,0)+IF(D15&gt;F15,1,0)+IF(D16&gt;F16,1,0)</f>
        <v>0</v>
      </c>
      <c r="D14" s="19">
        <f>P6</f>
        <v>0</v>
      </c>
      <c r="E14" s="20" t="s">
        <v>31</v>
      </c>
      <c r="F14" s="19">
        <f>N6</f>
        <v>0</v>
      </c>
      <c r="G14" s="261">
        <f>IF(F14&gt;D14,1,0)+IF(F15&gt;D15,1,0)+IF(F16&gt;D16,1,0)</f>
        <v>0</v>
      </c>
      <c r="H14" s="260">
        <f>IF(I14&gt;K14,1,0)+IF(I15&gt;K15,1,0)+IF(I16&gt;K16,1,0)</f>
        <v>2</v>
      </c>
      <c r="I14" s="22">
        <f>P10</f>
        <v>13</v>
      </c>
      <c r="J14" s="18" t="s">
        <v>31</v>
      </c>
      <c r="K14" s="22">
        <f>N10</f>
        <v>15</v>
      </c>
      <c r="L14" s="260">
        <f>IF(K14&gt;I14,1,0)+IF(K15&gt;I15,1,0)+IF(K16&gt;I16,1,0)</f>
        <v>1</v>
      </c>
      <c r="M14" s="259">
        <f>IF(N14&gt;P14,1,0)+IF(N15&gt;P15,1,0)+IF(N16&gt;P16,1,0)</f>
        <v>0</v>
      </c>
      <c r="N14" s="15"/>
      <c r="O14" s="16" t="s">
        <v>31</v>
      </c>
      <c r="P14" s="15"/>
      <c r="Q14" s="259">
        <f>IF(P14&gt;N14,1,0)+IF(P15&gt;N15,1,0)+IF(P16&gt;N16,1,0)</f>
        <v>0</v>
      </c>
      <c r="R14" s="261">
        <f>IF(S14&gt;U14,1,0)+IF(S15&gt;U15,1,0)+IF(S16&gt;U16,1,0)</f>
        <v>0</v>
      </c>
      <c r="S14" s="19"/>
      <c r="T14" s="20" t="s">
        <v>31</v>
      </c>
      <c r="U14" s="19"/>
      <c r="V14" s="261">
        <f>IF(U14&gt;S14,1,0)+IF(U15&gt;S15,1,0)+IF(U16&gt;S16,1,0)</f>
        <v>0</v>
      </c>
      <c r="W14" s="260">
        <f>IF(X14&gt;Z14,1,0)+IF(X15&gt;Z15,1,0)+IF(X16&gt;Z16,1,0)</f>
        <v>2</v>
      </c>
      <c r="X14" s="17">
        <v>15</v>
      </c>
      <c r="Y14" s="18" t="s">
        <v>31</v>
      </c>
      <c r="Z14" s="17">
        <v>13</v>
      </c>
      <c r="AA14" s="260">
        <f>IF(Z14&gt;X14,1,0)+IF(Z15&gt;X15,1,0)+IF(Z16&gt;X16,1,0)</f>
        <v>1</v>
      </c>
      <c r="AB14" s="260">
        <f>IF(AC14&gt;AE14,1,0)+IF(AC15&gt;AE15,1,0)+IF(AC16&gt;AE16,1,0)</f>
        <v>2</v>
      </c>
      <c r="AC14" s="17">
        <v>15</v>
      </c>
      <c r="AD14" s="18" t="s">
        <v>31</v>
      </c>
      <c r="AE14" s="17">
        <v>12</v>
      </c>
      <c r="AF14" s="260">
        <f>IF(AE14&gt;AC14,1,0)+IF(AE15&gt;AC15,1,0)+IF(AE16&gt;AC16,1,0)</f>
        <v>1</v>
      </c>
      <c r="AG14" s="260">
        <f>IF(AH14&gt;AJ14,1,0)+IF(AH15&gt;AJ15,1,0)+IF(AH16&gt;AJ16,1,0)</f>
        <v>2</v>
      </c>
      <c r="AH14" s="17">
        <v>15</v>
      </c>
      <c r="AI14" s="18" t="s">
        <v>31</v>
      </c>
      <c r="AJ14" s="17">
        <v>8</v>
      </c>
      <c r="AK14" s="266">
        <f>IF(AJ14&gt;AH14,1,0)+IF(AJ15&gt;AH15,1,0)+IF(AJ16&gt;AH16,1,0)</f>
        <v>1</v>
      </c>
      <c r="AL14" s="21"/>
      <c r="AM14" s="230"/>
      <c r="AN14" s="265"/>
      <c r="AO14" s="252"/>
      <c r="AP14" s="262"/>
      <c r="AQ14" s="252"/>
      <c r="AR14" s="252"/>
      <c r="AS14" s="252"/>
      <c r="AT14" s="262"/>
      <c r="AU14" s="252"/>
      <c r="AV14" s="252"/>
      <c r="AW14" s="252"/>
      <c r="AX14" s="262"/>
      <c r="AY14" s="252"/>
      <c r="AZ14" s="252"/>
      <c r="BA14" s="252"/>
      <c r="BB14" s="254"/>
      <c r="BC14" s="257"/>
    </row>
    <row r="15" spans="2:55" ht="13.5">
      <c r="B15" s="230"/>
      <c r="C15" s="280"/>
      <c r="D15" s="19">
        <f>P7</f>
        <v>0</v>
      </c>
      <c r="E15" s="20" t="s">
        <v>31</v>
      </c>
      <c r="F15" s="19">
        <f>N7</f>
        <v>0</v>
      </c>
      <c r="G15" s="261"/>
      <c r="H15" s="260"/>
      <c r="I15" s="22">
        <f>P11</f>
        <v>15</v>
      </c>
      <c r="J15" s="18" t="s">
        <v>31</v>
      </c>
      <c r="K15" s="22">
        <f>N11</f>
        <v>4</v>
      </c>
      <c r="L15" s="260"/>
      <c r="M15" s="259"/>
      <c r="N15" s="15"/>
      <c r="O15" s="16" t="s">
        <v>31</v>
      </c>
      <c r="P15" s="15"/>
      <c r="Q15" s="259"/>
      <c r="R15" s="261"/>
      <c r="S15" s="19"/>
      <c r="T15" s="20" t="s">
        <v>31</v>
      </c>
      <c r="U15" s="19"/>
      <c r="V15" s="261"/>
      <c r="W15" s="260"/>
      <c r="X15" s="17">
        <v>4</v>
      </c>
      <c r="Y15" s="18" t="s">
        <v>31</v>
      </c>
      <c r="Z15" s="17">
        <v>15</v>
      </c>
      <c r="AA15" s="260"/>
      <c r="AB15" s="260"/>
      <c r="AC15" s="17">
        <v>4</v>
      </c>
      <c r="AD15" s="18" t="s">
        <v>31</v>
      </c>
      <c r="AE15" s="17">
        <v>15</v>
      </c>
      <c r="AF15" s="260"/>
      <c r="AG15" s="260"/>
      <c r="AH15" s="17">
        <v>13</v>
      </c>
      <c r="AI15" s="18" t="s">
        <v>31</v>
      </c>
      <c r="AJ15" s="17">
        <v>15</v>
      </c>
      <c r="AK15" s="266"/>
      <c r="AL15" s="21"/>
      <c r="AM15" s="230"/>
      <c r="AN15" s="265"/>
      <c r="AO15" s="252"/>
      <c r="AP15" s="262"/>
      <c r="AQ15" s="252"/>
      <c r="AR15" s="252"/>
      <c r="AS15" s="252"/>
      <c r="AT15" s="262"/>
      <c r="AU15" s="252"/>
      <c r="AV15" s="252"/>
      <c r="AW15" s="252"/>
      <c r="AX15" s="262"/>
      <c r="AY15" s="252"/>
      <c r="AZ15" s="252"/>
      <c r="BA15" s="252"/>
      <c r="BB15" s="254"/>
      <c r="BC15" s="257"/>
    </row>
    <row r="16" spans="2:55" ht="13.5">
      <c r="B16" s="230"/>
      <c r="C16" s="280"/>
      <c r="D16" s="19">
        <f>P8</f>
        <v>0</v>
      </c>
      <c r="E16" s="20" t="s">
        <v>31</v>
      </c>
      <c r="F16" s="19">
        <f>N8</f>
        <v>0</v>
      </c>
      <c r="G16" s="261"/>
      <c r="H16" s="260"/>
      <c r="I16" s="22">
        <f>P12</f>
        <v>15</v>
      </c>
      <c r="J16" s="18" t="s">
        <v>31</v>
      </c>
      <c r="K16" s="22">
        <f>N12</f>
        <v>3</v>
      </c>
      <c r="L16" s="260"/>
      <c r="M16" s="259"/>
      <c r="N16" s="15"/>
      <c r="O16" s="16" t="s">
        <v>31</v>
      </c>
      <c r="P16" s="15"/>
      <c r="Q16" s="259"/>
      <c r="R16" s="261"/>
      <c r="S16" s="19"/>
      <c r="T16" s="20" t="s">
        <v>31</v>
      </c>
      <c r="U16" s="19"/>
      <c r="V16" s="261"/>
      <c r="W16" s="260"/>
      <c r="X16" s="17">
        <v>15</v>
      </c>
      <c r="Y16" s="18" t="s">
        <v>31</v>
      </c>
      <c r="Z16" s="17">
        <v>12</v>
      </c>
      <c r="AA16" s="260"/>
      <c r="AB16" s="260"/>
      <c r="AC16" s="17">
        <v>15</v>
      </c>
      <c r="AD16" s="18" t="s">
        <v>31</v>
      </c>
      <c r="AE16" s="17">
        <v>11</v>
      </c>
      <c r="AF16" s="260"/>
      <c r="AG16" s="260"/>
      <c r="AH16" s="17">
        <v>15</v>
      </c>
      <c r="AI16" s="18" t="s">
        <v>31</v>
      </c>
      <c r="AJ16" s="17">
        <v>9</v>
      </c>
      <c r="AK16" s="266"/>
      <c r="AL16" s="21"/>
      <c r="AM16" s="230"/>
      <c r="AN16" s="265"/>
      <c r="AO16" s="252"/>
      <c r="AP16" s="262"/>
      <c r="AQ16" s="252"/>
      <c r="AR16" s="252"/>
      <c r="AS16" s="252"/>
      <c r="AT16" s="262"/>
      <c r="AU16" s="252"/>
      <c r="AV16" s="252"/>
      <c r="AW16" s="252"/>
      <c r="AX16" s="262"/>
      <c r="AY16" s="252"/>
      <c r="AZ16" s="252"/>
      <c r="BA16" s="252"/>
      <c r="BB16" s="255"/>
      <c r="BC16" s="257"/>
    </row>
    <row r="17" spans="2:55" ht="17.25">
      <c r="B17" s="230" t="str">
        <f>R3</f>
        <v>きたのフレッシュ A</v>
      </c>
      <c r="C17" s="267">
        <f>R5</f>
        <v>4</v>
      </c>
      <c r="D17" s="268"/>
      <c r="E17" s="268"/>
      <c r="F17" s="268"/>
      <c r="G17" s="268"/>
      <c r="H17" s="268">
        <f>R9</f>
        <v>0</v>
      </c>
      <c r="I17" s="268"/>
      <c r="J17" s="268"/>
      <c r="K17" s="268"/>
      <c r="L17" s="268"/>
      <c r="M17" s="268">
        <f>R13</f>
        <v>0</v>
      </c>
      <c r="N17" s="268"/>
      <c r="O17" s="268"/>
      <c r="P17" s="268"/>
      <c r="Q17" s="268"/>
      <c r="R17" s="269"/>
      <c r="S17" s="269"/>
      <c r="T17" s="269"/>
      <c r="U17" s="269"/>
      <c r="V17" s="269"/>
      <c r="W17" s="270">
        <v>7</v>
      </c>
      <c r="X17" s="270"/>
      <c r="Y17" s="270"/>
      <c r="Z17" s="270"/>
      <c r="AA17" s="270"/>
      <c r="AB17" s="270">
        <v>10</v>
      </c>
      <c r="AC17" s="270"/>
      <c r="AD17" s="270"/>
      <c r="AE17" s="270"/>
      <c r="AF17" s="270"/>
      <c r="AG17" s="270">
        <v>13</v>
      </c>
      <c r="AH17" s="270"/>
      <c r="AI17" s="270"/>
      <c r="AJ17" s="270"/>
      <c r="AK17" s="272"/>
      <c r="AL17" s="14"/>
      <c r="AM17" s="230" t="str">
        <f>B17</f>
        <v>きたのフレッシュ A</v>
      </c>
      <c r="AN17" s="264">
        <f>IF(C18&gt;G18,1,0)+IF(H18&gt;L18,1,0)+IF(M18&gt;Q18,1,0)+IF(R18&gt;V18,1,0)+IF(W18&gt;AA18,1,0)+IF(AB18&gt;AF18,1,0)+IF(AG18&gt;AK18,1,0)</f>
        <v>4</v>
      </c>
      <c r="AO17" s="263">
        <f>IF(G18&gt;C18,1,0)+IF(L18&gt;H18,1,0)+IF(Q18&gt;M18,1,0)+IF(V18&gt;R18,1,0)+IF(AA18&gt;W18,1,0)+IF(AF18&gt;AB18,1,0)+IF(AK18&gt;AG18,1,0)</f>
        <v>0</v>
      </c>
      <c r="AP17" s="251">
        <f>SUM(AN17/(AN17+AO17))</f>
        <v>1</v>
      </c>
      <c r="AQ17" s="263">
        <f>RANK(AP17,$AP$5:$AP$32,0)</f>
        <v>1</v>
      </c>
      <c r="AR17" s="252">
        <f>SUM(C18+H18+M18+R18+W18+AB18+AG18)</f>
        <v>8</v>
      </c>
      <c r="AS17" s="252">
        <f>SUM(G18+L18+Q18+V18+AA18+AF18+AK18)</f>
        <v>1</v>
      </c>
      <c r="AT17" s="262">
        <f>SUM(AR17/(AR17+AS17))</f>
        <v>0.8888888888888888</v>
      </c>
      <c r="AU17" s="252">
        <f>RANK(AT17,$AT$5:$AT$32,0)</f>
        <v>1</v>
      </c>
      <c r="AV17" s="252">
        <f>SUM(D18+D19+D20+I18+I19+I20+N18+N19+N20+S18+S19+S20+X18+X19+X20+AC18+AC19+AC20+AH18+AH19+AH20)</f>
        <v>131</v>
      </c>
      <c r="AW17" s="252">
        <f>SUM(F18+F19+F20+K18+K19+K20+P18+P19+P20+U18+U19+U20+Z18+Z19+Z20+AE18+AE19+AE20+AJ18+AJ19+AJ20)</f>
        <v>93</v>
      </c>
      <c r="AX17" s="262">
        <f>SUM(AV17/(AV17+AW17))</f>
        <v>0.5848214285714286</v>
      </c>
      <c r="AY17" s="263">
        <f>RANK(AX17,$AX$5:$AX$32,0)</f>
        <v>2</v>
      </c>
      <c r="AZ17" s="262">
        <f>RANK(AP17,$AP$5:$AP$32,1)+AT17</f>
        <v>6.888888888888889</v>
      </c>
      <c r="BA17" s="262">
        <f>RANK(AZ17,$AZ$5:$AZ$32,1)+AX17</f>
        <v>7.584821428571429</v>
      </c>
      <c r="BB17" s="278" t="str">
        <f>AM17</f>
        <v>きたのフレッシュ A</v>
      </c>
      <c r="BC17" s="257">
        <f>RANK(BA17,$BA$5:$BA$32)</f>
        <v>1</v>
      </c>
    </row>
    <row r="18" spans="2:55" ht="13.5">
      <c r="B18" s="230"/>
      <c r="C18" s="279">
        <f>IF(D18&gt;F18,1,0)+IF(D19&gt;F19,1,0)+IF(D20&gt;F20,1,0)</f>
        <v>2</v>
      </c>
      <c r="D18" s="22">
        <f>U6</f>
        <v>15</v>
      </c>
      <c r="E18" s="18" t="s">
        <v>31</v>
      </c>
      <c r="F18" s="22">
        <f>S6</f>
        <v>6</v>
      </c>
      <c r="G18" s="260">
        <f>IF(F18&gt;D18,1,0)+IF(F19&gt;D19,1,0)+IF(F20&gt;D20,1,0)</f>
        <v>1</v>
      </c>
      <c r="H18" s="260">
        <f>IF(I18&gt;K18,1,0)+IF(I19&gt;K19,1,0)+IF(I20&gt;K20,1,0)</f>
        <v>0</v>
      </c>
      <c r="I18" s="22">
        <f>U10</f>
        <v>0</v>
      </c>
      <c r="J18" s="18" t="s">
        <v>31</v>
      </c>
      <c r="K18" s="22">
        <f>S10</f>
        <v>0</v>
      </c>
      <c r="L18" s="260">
        <f>IF(K18&gt;I18,1,0)+IF(K19&gt;I19,1,0)+IF(K20&gt;I20,1,0)</f>
        <v>0</v>
      </c>
      <c r="M18" s="260">
        <f>IF(N18&gt;P18,1,0)+IF(N19&gt;P19,1,0)+IF(N20&gt;P20,1,0)</f>
        <v>0</v>
      </c>
      <c r="N18" s="22">
        <f>U14</f>
        <v>0</v>
      </c>
      <c r="O18" s="18" t="s">
        <v>31</v>
      </c>
      <c r="P18" s="22">
        <f>S14</f>
        <v>0</v>
      </c>
      <c r="Q18" s="260">
        <f>IF(P18&gt;N18,1,0)+IF(P19&gt;N19,1,0)+IF(P20&gt;N20,1,0)</f>
        <v>0</v>
      </c>
      <c r="R18" s="259">
        <f>IF(S18&gt;U18,1,0)+IF(S19&gt;U19,1,0)+IF(S20&gt;U20,1,0)</f>
        <v>0</v>
      </c>
      <c r="S18" s="15"/>
      <c r="T18" s="16" t="s">
        <v>31</v>
      </c>
      <c r="U18" s="15"/>
      <c r="V18" s="259">
        <f>IF(U18&gt;S18,1,0)+IF(U19&gt;S19,1,0)+IF(U20&gt;S20,1,0)</f>
        <v>0</v>
      </c>
      <c r="W18" s="260">
        <f>IF(X18&gt;Z18,1,0)+IF(X19&gt;Z19,1,0)+IF(X20&gt;Z20,1,0)</f>
        <v>2</v>
      </c>
      <c r="X18" s="17">
        <v>15</v>
      </c>
      <c r="Y18" s="18" t="s">
        <v>31</v>
      </c>
      <c r="Z18" s="17">
        <v>8</v>
      </c>
      <c r="AA18" s="260">
        <f>IF(Z18&gt;X18,1,0)+IF(Z19&gt;X19,1,0)+IF(Z20&gt;X20,1,0)</f>
        <v>0</v>
      </c>
      <c r="AB18" s="260">
        <f>IF(AC18&gt;AE18,1,0)+IF(AC19&gt;AE19,1,0)+IF(AC20&gt;AE20,1,0)</f>
        <v>2</v>
      </c>
      <c r="AC18" s="17">
        <v>17</v>
      </c>
      <c r="AD18" s="18" t="s">
        <v>31</v>
      </c>
      <c r="AE18" s="17">
        <v>15</v>
      </c>
      <c r="AF18" s="260">
        <f>IF(AE18&gt;AC18,1,0)+IF(AE19&gt;AC19,1,0)+IF(AE20&gt;AC20,1,0)</f>
        <v>0</v>
      </c>
      <c r="AG18" s="260">
        <f>IF(AH18&gt;AJ18,1,0)+IF(AH19&gt;AJ19,1,0)+IF(AH20&gt;AJ20,1,0)</f>
        <v>2</v>
      </c>
      <c r="AH18" s="17">
        <v>15</v>
      </c>
      <c r="AI18" s="18" t="s">
        <v>31</v>
      </c>
      <c r="AJ18" s="17">
        <v>0</v>
      </c>
      <c r="AK18" s="266">
        <f>IF(AJ18&gt;AH18,1,0)+IF(AJ19&gt;AH19,1,0)+IF(AJ20&gt;AH20,1,0)</f>
        <v>0</v>
      </c>
      <c r="AL18" s="21"/>
      <c r="AM18" s="230"/>
      <c r="AN18" s="265"/>
      <c r="AO18" s="252"/>
      <c r="AP18" s="262"/>
      <c r="AQ18" s="252"/>
      <c r="AR18" s="252"/>
      <c r="AS18" s="252"/>
      <c r="AT18" s="262"/>
      <c r="AU18" s="252"/>
      <c r="AV18" s="252"/>
      <c r="AW18" s="252"/>
      <c r="AX18" s="262"/>
      <c r="AY18" s="252"/>
      <c r="AZ18" s="252"/>
      <c r="BA18" s="252"/>
      <c r="BB18" s="254"/>
      <c r="BC18" s="257"/>
    </row>
    <row r="19" spans="2:55" ht="13.5">
      <c r="B19" s="230"/>
      <c r="C19" s="279"/>
      <c r="D19" s="22">
        <f>U7</f>
        <v>8</v>
      </c>
      <c r="E19" s="18" t="s">
        <v>31</v>
      </c>
      <c r="F19" s="22">
        <f>S7</f>
        <v>15</v>
      </c>
      <c r="G19" s="260"/>
      <c r="H19" s="260"/>
      <c r="I19" s="22">
        <f>U11</f>
        <v>0</v>
      </c>
      <c r="J19" s="18" t="s">
        <v>31</v>
      </c>
      <c r="K19" s="22">
        <f>S11</f>
        <v>0</v>
      </c>
      <c r="L19" s="260"/>
      <c r="M19" s="260"/>
      <c r="N19" s="22">
        <f>U15</f>
        <v>0</v>
      </c>
      <c r="O19" s="18" t="s">
        <v>31</v>
      </c>
      <c r="P19" s="22">
        <f>S15</f>
        <v>0</v>
      </c>
      <c r="Q19" s="260"/>
      <c r="R19" s="259"/>
      <c r="S19" s="15"/>
      <c r="T19" s="16" t="s">
        <v>31</v>
      </c>
      <c r="U19" s="15"/>
      <c r="V19" s="259"/>
      <c r="W19" s="260"/>
      <c r="X19" s="17">
        <v>15</v>
      </c>
      <c r="Y19" s="18" t="s">
        <v>31</v>
      </c>
      <c r="Z19" s="17">
        <v>10</v>
      </c>
      <c r="AA19" s="260"/>
      <c r="AB19" s="260"/>
      <c r="AC19" s="17">
        <v>15</v>
      </c>
      <c r="AD19" s="18" t="s">
        <v>31</v>
      </c>
      <c r="AE19" s="17">
        <v>13</v>
      </c>
      <c r="AF19" s="260"/>
      <c r="AG19" s="260"/>
      <c r="AH19" s="17">
        <v>15</v>
      </c>
      <c r="AI19" s="18" t="s">
        <v>31</v>
      </c>
      <c r="AJ19" s="17">
        <v>12</v>
      </c>
      <c r="AK19" s="266"/>
      <c r="AL19" s="21"/>
      <c r="AM19" s="230"/>
      <c r="AN19" s="265"/>
      <c r="AO19" s="252"/>
      <c r="AP19" s="262"/>
      <c r="AQ19" s="252"/>
      <c r="AR19" s="252"/>
      <c r="AS19" s="252"/>
      <c r="AT19" s="262"/>
      <c r="AU19" s="252"/>
      <c r="AV19" s="252"/>
      <c r="AW19" s="252"/>
      <c r="AX19" s="262"/>
      <c r="AY19" s="252"/>
      <c r="AZ19" s="252"/>
      <c r="BA19" s="252"/>
      <c r="BB19" s="254"/>
      <c r="BC19" s="257"/>
    </row>
    <row r="20" spans="2:55" ht="13.5">
      <c r="B20" s="230"/>
      <c r="C20" s="279"/>
      <c r="D20" s="22">
        <f>U8</f>
        <v>16</v>
      </c>
      <c r="E20" s="18" t="s">
        <v>31</v>
      </c>
      <c r="F20" s="22">
        <f>S8</f>
        <v>14</v>
      </c>
      <c r="G20" s="260"/>
      <c r="H20" s="260"/>
      <c r="I20" s="22">
        <f>U12</f>
        <v>0</v>
      </c>
      <c r="J20" s="18" t="s">
        <v>31</v>
      </c>
      <c r="K20" s="22">
        <f>S12</f>
        <v>0</v>
      </c>
      <c r="L20" s="260"/>
      <c r="M20" s="260"/>
      <c r="N20" s="22">
        <f>U16</f>
        <v>0</v>
      </c>
      <c r="O20" s="18" t="s">
        <v>31</v>
      </c>
      <c r="P20" s="22">
        <f>S16</f>
        <v>0</v>
      </c>
      <c r="Q20" s="260"/>
      <c r="R20" s="259"/>
      <c r="S20" s="15"/>
      <c r="T20" s="16" t="s">
        <v>31</v>
      </c>
      <c r="U20" s="15"/>
      <c r="V20" s="259"/>
      <c r="W20" s="260"/>
      <c r="X20" s="17"/>
      <c r="Y20" s="18" t="s">
        <v>31</v>
      </c>
      <c r="Z20" s="17"/>
      <c r="AA20" s="260"/>
      <c r="AB20" s="260"/>
      <c r="AC20" s="17"/>
      <c r="AD20" s="18" t="s">
        <v>31</v>
      </c>
      <c r="AE20" s="17"/>
      <c r="AF20" s="260"/>
      <c r="AG20" s="260"/>
      <c r="AH20" s="17"/>
      <c r="AI20" s="18" t="s">
        <v>31</v>
      </c>
      <c r="AJ20" s="17"/>
      <c r="AK20" s="266"/>
      <c r="AL20" s="21"/>
      <c r="AM20" s="230"/>
      <c r="AN20" s="265"/>
      <c r="AO20" s="252"/>
      <c r="AP20" s="262"/>
      <c r="AQ20" s="252"/>
      <c r="AR20" s="252"/>
      <c r="AS20" s="252"/>
      <c r="AT20" s="262"/>
      <c r="AU20" s="252"/>
      <c r="AV20" s="252"/>
      <c r="AW20" s="252"/>
      <c r="AX20" s="262"/>
      <c r="AY20" s="252"/>
      <c r="AZ20" s="252"/>
      <c r="BA20" s="252"/>
      <c r="BB20" s="255"/>
      <c r="BC20" s="257"/>
    </row>
    <row r="21" spans="2:55" ht="17.25">
      <c r="B21" s="230" t="str">
        <f>W3</f>
        <v>ASAHI</v>
      </c>
      <c r="C21" s="267">
        <f>W5</f>
        <v>11</v>
      </c>
      <c r="D21" s="268"/>
      <c r="E21" s="268"/>
      <c r="F21" s="268"/>
      <c r="G21" s="268"/>
      <c r="H21" s="282">
        <f>W9</f>
        <v>0</v>
      </c>
      <c r="I21" s="282"/>
      <c r="J21" s="282"/>
      <c r="K21" s="282"/>
      <c r="L21" s="282"/>
      <c r="M21" s="268">
        <f>W13</f>
        <v>3</v>
      </c>
      <c r="N21" s="268"/>
      <c r="O21" s="268"/>
      <c r="P21" s="268"/>
      <c r="Q21" s="268"/>
      <c r="R21" s="268">
        <f>W17</f>
        <v>7</v>
      </c>
      <c r="S21" s="268"/>
      <c r="T21" s="268"/>
      <c r="U21" s="268"/>
      <c r="V21" s="268"/>
      <c r="W21" s="269"/>
      <c r="X21" s="269"/>
      <c r="Y21" s="269"/>
      <c r="Z21" s="269"/>
      <c r="AA21" s="269"/>
      <c r="AB21" s="270">
        <v>14</v>
      </c>
      <c r="AC21" s="270"/>
      <c r="AD21" s="270"/>
      <c r="AE21" s="270"/>
      <c r="AF21" s="270"/>
      <c r="AG21" s="282">
        <v>0</v>
      </c>
      <c r="AH21" s="282"/>
      <c r="AI21" s="282"/>
      <c r="AJ21" s="282"/>
      <c r="AK21" s="283"/>
      <c r="AL21" s="14"/>
      <c r="AM21" s="230" t="str">
        <f>B21</f>
        <v>ASAHI</v>
      </c>
      <c r="AN21" s="264">
        <f>IF(C22&gt;G22,1,0)+IF(H22&gt;L22,1,0)+IF(M22&gt;Q22,1,0)+IF(R22&gt;V22,1,0)+IF(W22&gt;AA22,1,0)+IF(AB22&gt;AF22,1,0)+IF(AG22&gt;AK22,1,0)</f>
        <v>0</v>
      </c>
      <c r="AO21" s="263">
        <f>IF(G22&gt;C22,1,0)+IF(L22&gt;H22,1,0)+IF(Q22&gt;M22,1,0)+IF(V22&gt;R22,1,0)+IF(AA22&gt;W22,1,0)+IF(AF22&gt;AB22,1,0)+IF(AK22&gt;AG22,1,0)</f>
        <v>4</v>
      </c>
      <c r="AP21" s="251">
        <f>SUM(AN21/(AN21+AO21))</f>
        <v>0</v>
      </c>
      <c r="AQ21" s="263">
        <f>RANK(AP21,$AP$5:$AP$32,0)</f>
        <v>6</v>
      </c>
      <c r="AR21" s="252">
        <f>SUM(C22+H22+M22+R22+W22+AB22+AG22)</f>
        <v>1</v>
      </c>
      <c r="AS21" s="252">
        <f>SUM(G22+L22+Q22+V22+AA22+AF22+AK22)</f>
        <v>8</v>
      </c>
      <c r="AT21" s="262">
        <f>SUM(AR21/(AR21+AS21))</f>
        <v>0.1111111111111111</v>
      </c>
      <c r="AU21" s="252">
        <f>RANK(AT21,$AT$5:$AT$32,0)</f>
        <v>7</v>
      </c>
      <c r="AV21" s="252">
        <f>SUM(D22+D23+D24+I22+I23+I24+N22+N23+N24+S22+S23+S24+X22+X23+X24+AC22+AC23+AC24+AH22+AH23+AH24)</f>
        <v>97</v>
      </c>
      <c r="AW21" s="252">
        <f>SUM(F22+F23+F24+K22+K23+K24+P22+P23+P24+U22+U23+U24+Z22+Z23+Z24+AE22+AE23+AE24+AJ22+AJ23+AJ24)</f>
        <v>126</v>
      </c>
      <c r="AX21" s="262">
        <f>SUM(AV21/(AV21+AW21))</f>
        <v>0.4349775784753363</v>
      </c>
      <c r="AY21" s="263">
        <f>RANK(AX21,$AX$5:$AX$32,0)</f>
        <v>6</v>
      </c>
      <c r="AZ21" s="262">
        <f>RANK(AP21,$AP$5:$AP$32,1)+AT21</f>
        <v>1.1111111111111112</v>
      </c>
      <c r="BA21" s="262">
        <f>RANK(AZ21,$AZ$5:$AZ$32,1)+AX21</f>
        <v>1.4349775784753362</v>
      </c>
      <c r="BB21" s="278" t="str">
        <f>AM21</f>
        <v>ASAHI</v>
      </c>
      <c r="BC21" s="257">
        <f>RANK(BA21,$BA$5:$BA$32)</f>
        <v>7</v>
      </c>
    </row>
    <row r="22" spans="2:55" ht="13.5">
      <c r="B22" s="230"/>
      <c r="C22" s="279">
        <f>IF(D22&gt;F22,1,0)+IF(D23&gt;F23,1,0)+IF(D24&gt;F24,1,0)</f>
        <v>0</v>
      </c>
      <c r="D22" s="22">
        <f>Z6</f>
        <v>7</v>
      </c>
      <c r="E22" s="18" t="s">
        <v>31</v>
      </c>
      <c r="F22" s="22">
        <f>X6</f>
        <v>15</v>
      </c>
      <c r="G22" s="260">
        <f>IF(F22&gt;D22,1,0)+IF(F23&gt;D23,1,0)+IF(F24&gt;D24,1,0)</f>
        <v>2</v>
      </c>
      <c r="H22" s="261">
        <f>IF(I22&gt;K22,1,0)+IF(I23&gt;K23,1,0)+IF(I24&gt;K24,1,0)</f>
        <v>0</v>
      </c>
      <c r="I22" s="19">
        <f>Z10</f>
        <v>0</v>
      </c>
      <c r="J22" s="20" t="s">
        <v>31</v>
      </c>
      <c r="K22" s="19">
        <f>X10</f>
        <v>0</v>
      </c>
      <c r="L22" s="261">
        <f>IF(K22&gt;I22,1,0)+IF(K23&gt;I23,1,0)+IF(K24&gt;I24,1,0)</f>
        <v>0</v>
      </c>
      <c r="M22" s="260">
        <f>IF(N22&gt;P22,1,0)+IF(N23&gt;P23,1,0)+IF(N24&gt;P24,1,0)</f>
        <v>1</v>
      </c>
      <c r="N22" s="22">
        <f>Z14</f>
        <v>13</v>
      </c>
      <c r="O22" s="18" t="s">
        <v>31</v>
      </c>
      <c r="P22" s="22">
        <f>X14</f>
        <v>15</v>
      </c>
      <c r="Q22" s="260">
        <f>IF(P22&gt;N22,1,0)+IF(P23&gt;N23,1,0)+IF(P24&gt;N24,1,0)</f>
        <v>2</v>
      </c>
      <c r="R22" s="260">
        <f>IF(S22&gt;U22,1,0)+IF(S23&gt;U23,1,0)+IF(S24&gt;U24,1,0)</f>
        <v>0</v>
      </c>
      <c r="S22" s="22">
        <f>Z18</f>
        <v>8</v>
      </c>
      <c r="T22" s="18" t="s">
        <v>33</v>
      </c>
      <c r="U22" s="22">
        <f>X18</f>
        <v>15</v>
      </c>
      <c r="V22" s="260">
        <f>IF(U22&gt;S22,1,0)+IF(U23&gt;S23,1,0)+IF(U24&gt;S24,1,0)</f>
        <v>2</v>
      </c>
      <c r="W22" s="259">
        <f>IF(X22&gt;Z22,1,0)+IF(X23&gt;Z23,1,0)+IF(X24&gt;Z24,1,0)</f>
        <v>0</v>
      </c>
      <c r="X22" s="15"/>
      <c r="Y22" s="16" t="s">
        <v>40</v>
      </c>
      <c r="Z22" s="15"/>
      <c r="AA22" s="259">
        <f>IF(Z22&gt;X22,1,0)+IF(Z23&gt;X23,1,0)+IF(Z24&gt;X24,1,0)</f>
        <v>0</v>
      </c>
      <c r="AB22" s="260">
        <f>IF(AC22&gt;AE22,1,0)+IF(AC23&gt;AE23,1,0)+IF(AC24&gt;AE24,1,0)</f>
        <v>0</v>
      </c>
      <c r="AC22" s="17">
        <v>10</v>
      </c>
      <c r="AD22" s="18" t="s">
        <v>40</v>
      </c>
      <c r="AE22" s="17">
        <v>15</v>
      </c>
      <c r="AF22" s="260">
        <f>IF(AE22&gt;AC22,1,0)+IF(AE23&gt;AC23,1,0)+IF(AE24&gt;AC24,1,0)</f>
        <v>2</v>
      </c>
      <c r="AG22" s="261">
        <f>IF(AH22&gt;AJ22,1,0)+IF(AH23&gt;AJ23,1,0)+IF(AH24&gt;AJ24,1,0)</f>
        <v>0</v>
      </c>
      <c r="AH22" s="19"/>
      <c r="AI22" s="20" t="s">
        <v>40</v>
      </c>
      <c r="AJ22" s="19"/>
      <c r="AK22" s="284">
        <f>IF(AJ22&gt;AH22,1,0)+IF(AJ23&gt;AH23,1,0)+IF(AJ24&gt;AH24,1,0)</f>
        <v>0</v>
      </c>
      <c r="AL22" s="21"/>
      <c r="AM22" s="230"/>
      <c r="AN22" s="265"/>
      <c r="AO22" s="252"/>
      <c r="AP22" s="262"/>
      <c r="AQ22" s="252"/>
      <c r="AR22" s="252"/>
      <c r="AS22" s="252"/>
      <c r="AT22" s="262"/>
      <c r="AU22" s="252"/>
      <c r="AV22" s="252"/>
      <c r="AW22" s="252"/>
      <c r="AX22" s="262"/>
      <c r="AY22" s="252"/>
      <c r="AZ22" s="252"/>
      <c r="BA22" s="252"/>
      <c r="BB22" s="254"/>
      <c r="BC22" s="257"/>
    </row>
    <row r="23" spans="2:55" ht="13.5">
      <c r="B23" s="230"/>
      <c r="C23" s="279"/>
      <c r="D23" s="22">
        <f>Z7</f>
        <v>7</v>
      </c>
      <c r="E23" s="18" t="s">
        <v>60</v>
      </c>
      <c r="F23" s="22">
        <f>X7</f>
        <v>15</v>
      </c>
      <c r="G23" s="260"/>
      <c r="H23" s="261"/>
      <c r="I23" s="19">
        <f>Z11</f>
        <v>0</v>
      </c>
      <c r="J23" s="20" t="s">
        <v>60</v>
      </c>
      <c r="K23" s="19">
        <f>X11</f>
        <v>0</v>
      </c>
      <c r="L23" s="261"/>
      <c r="M23" s="260"/>
      <c r="N23" s="22">
        <f>Z15</f>
        <v>15</v>
      </c>
      <c r="O23" s="18" t="s">
        <v>29</v>
      </c>
      <c r="P23" s="22">
        <f>X15</f>
        <v>4</v>
      </c>
      <c r="Q23" s="260"/>
      <c r="R23" s="260"/>
      <c r="S23" s="22">
        <f>Z19</f>
        <v>10</v>
      </c>
      <c r="T23" s="18" t="s">
        <v>60</v>
      </c>
      <c r="U23" s="22">
        <f>X19</f>
        <v>15</v>
      </c>
      <c r="V23" s="260"/>
      <c r="W23" s="259"/>
      <c r="X23" s="15"/>
      <c r="Y23" s="16" t="s">
        <v>60</v>
      </c>
      <c r="Z23" s="15"/>
      <c r="AA23" s="259"/>
      <c r="AB23" s="260"/>
      <c r="AC23" s="17">
        <v>15</v>
      </c>
      <c r="AD23" s="18" t="s">
        <v>60</v>
      </c>
      <c r="AE23" s="17">
        <v>17</v>
      </c>
      <c r="AF23" s="260"/>
      <c r="AG23" s="261"/>
      <c r="AH23" s="19"/>
      <c r="AI23" s="20" t="s">
        <v>60</v>
      </c>
      <c r="AJ23" s="19"/>
      <c r="AK23" s="284"/>
      <c r="AL23" s="21"/>
      <c r="AM23" s="230"/>
      <c r="AN23" s="265"/>
      <c r="AO23" s="252"/>
      <c r="AP23" s="262"/>
      <c r="AQ23" s="252"/>
      <c r="AR23" s="252"/>
      <c r="AS23" s="252"/>
      <c r="AT23" s="262"/>
      <c r="AU23" s="252"/>
      <c r="AV23" s="252"/>
      <c r="AW23" s="252"/>
      <c r="AX23" s="262"/>
      <c r="AY23" s="252"/>
      <c r="AZ23" s="252"/>
      <c r="BA23" s="252"/>
      <c r="BB23" s="254"/>
      <c r="BC23" s="257"/>
    </row>
    <row r="24" spans="2:55" ht="13.5">
      <c r="B24" s="230"/>
      <c r="C24" s="279"/>
      <c r="D24" s="22">
        <f>Z8</f>
        <v>0</v>
      </c>
      <c r="E24" s="18" t="s">
        <v>29</v>
      </c>
      <c r="F24" s="22">
        <f>X8</f>
        <v>0</v>
      </c>
      <c r="G24" s="260"/>
      <c r="H24" s="261"/>
      <c r="I24" s="19">
        <f>Z12</f>
        <v>0</v>
      </c>
      <c r="J24" s="20" t="s">
        <v>31</v>
      </c>
      <c r="K24" s="19">
        <f>X12</f>
        <v>0</v>
      </c>
      <c r="L24" s="261"/>
      <c r="M24" s="260"/>
      <c r="N24" s="22">
        <f>Z16</f>
        <v>12</v>
      </c>
      <c r="O24" s="18" t="s">
        <v>31</v>
      </c>
      <c r="P24" s="22">
        <f>X16</f>
        <v>15</v>
      </c>
      <c r="Q24" s="260"/>
      <c r="R24" s="260"/>
      <c r="S24" s="22">
        <f>Z20</f>
        <v>0</v>
      </c>
      <c r="T24" s="18" t="s">
        <v>31</v>
      </c>
      <c r="U24" s="22">
        <f>X20</f>
        <v>0</v>
      </c>
      <c r="V24" s="260"/>
      <c r="W24" s="259"/>
      <c r="X24" s="15"/>
      <c r="Y24" s="16" t="s">
        <v>31</v>
      </c>
      <c r="Z24" s="15"/>
      <c r="AA24" s="259"/>
      <c r="AB24" s="260"/>
      <c r="AC24" s="17"/>
      <c r="AD24" s="18" t="s">
        <v>31</v>
      </c>
      <c r="AE24" s="17"/>
      <c r="AF24" s="260"/>
      <c r="AG24" s="261"/>
      <c r="AH24" s="19"/>
      <c r="AI24" s="20" t="s">
        <v>31</v>
      </c>
      <c r="AJ24" s="19"/>
      <c r="AK24" s="284"/>
      <c r="AL24" s="21"/>
      <c r="AM24" s="230"/>
      <c r="AN24" s="265"/>
      <c r="AO24" s="252"/>
      <c r="AP24" s="262"/>
      <c r="AQ24" s="252"/>
      <c r="AR24" s="252"/>
      <c r="AS24" s="252"/>
      <c r="AT24" s="262"/>
      <c r="AU24" s="252"/>
      <c r="AV24" s="252"/>
      <c r="AW24" s="252"/>
      <c r="AX24" s="262"/>
      <c r="AY24" s="252"/>
      <c r="AZ24" s="252"/>
      <c r="BA24" s="252"/>
      <c r="BB24" s="255"/>
      <c r="BC24" s="257"/>
    </row>
    <row r="25" spans="2:55" ht="13.5">
      <c r="B25" s="230" t="str">
        <f>AB3</f>
        <v>排球倶楽部 舞</v>
      </c>
      <c r="C25" s="281">
        <f>AB5</f>
        <v>0</v>
      </c>
      <c r="D25" s="282"/>
      <c r="E25" s="282"/>
      <c r="F25" s="282"/>
      <c r="G25" s="282"/>
      <c r="H25" s="268">
        <f>AB9</f>
        <v>2</v>
      </c>
      <c r="I25" s="268"/>
      <c r="J25" s="268"/>
      <c r="K25" s="268"/>
      <c r="L25" s="268"/>
      <c r="M25" s="268">
        <f>AB13</f>
        <v>6</v>
      </c>
      <c r="N25" s="268"/>
      <c r="O25" s="268"/>
      <c r="P25" s="268"/>
      <c r="Q25" s="268"/>
      <c r="R25" s="268">
        <f>AB17</f>
        <v>10</v>
      </c>
      <c r="S25" s="268"/>
      <c r="T25" s="268"/>
      <c r="U25" s="268"/>
      <c r="V25" s="268"/>
      <c r="W25" s="268">
        <f>AB21</f>
        <v>14</v>
      </c>
      <c r="X25" s="268"/>
      <c r="Y25" s="268"/>
      <c r="Z25" s="268"/>
      <c r="AA25" s="268"/>
      <c r="AB25" s="269"/>
      <c r="AC25" s="269"/>
      <c r="AD25" s="269"/>
      <c r="AE25" s="269"/>
      <c r="AF25" s="269"/>
      <c r="AG25" s="282">
        <v>0</v>
      </c>
      <c r="AH25" s="282"/>
      <c r="AI25" s="282"/>
      <c r="AJ25" s="282"/>
      <c r="AK25" s="283"/>
      <c r="AL25" s="14"/>
      <c r="AM25" s="230" t="str">
        <f>B25</f>
        <v>排球倶楽部 舞</v>
      </c>
      <c r="AN25" s="264">
        <f>IF(C26&gt;G26,1,0)+IF(H26&gt;L26,1,0)+IF(M26&gt;Q26,1,0)+IF(R26&gt;V26,1,0)+IF(W26&gt;AA26,1,0)+IF(AB26&gt;AF26,1,0)+IF(AG26&gt;AK26,1,0)</f>
        <v>2</v>
      </c>
      <c r="AO25" s="263">
        <f>IF(G26&gt;C26,1,0)+IF(L26&gt;H26,1,0)+IF(Q26&gt;M26,1,0)+IF(V26&gt;R26,1,0)+IF(AA26&gt;W26,1,0)+IF(AF26&gt;AB26,1,0)+IF(AK26&gt;AG26,1,0)</f>
        <v>2</v>
      </c>
      <c r="AP25" s="251">
        <f>SUM(AN25/(AN25+AO25))</f>
        <v>0.5</v>
      </c>
      <c r="AQ25" s="263">
        <f>RANK(AP25,$AP$5:$AP$32,0)</f>
        <v>4</v>
      </c>
      <c r="AR25" s="252">
        <f>SUM(C26+H26+M26+R26+W26+AB26+AG26)</f>
        <v>5</v>
      </c>
      <c r="AS25" s="252">
        <f>SUM(G26+L26+Q26+V26+AA26+AF26+AK26)</f>
        <v>4</v>
      </c>
      <c r="AT25" s="262">
        <f>SUM(AR25/(AR25+AS25))</f>
        <v>0.5555555555555556</v>
      </c>
      <c r="AU25" s="252">
        <f>RANK(AT25,$AT$5:$AT$32,0)</f>
        <v>4</v>
      </c>
      <c r="AV25" s="252">
        <f>SUM(D26+D27+D28+I26+I27+I28+N26+N27+N28+S26+S27+S28+X26+X27+X28+AC26+AC27+AC28+AH26+AH27+AH28)</f>
        <v>128</v>
      </c>
      <c r="AW25" s="252">
        <f>SUM(F26+F27+F28+K26+K27+K28+P26+P27+P28+U26+U27+U28+Z26+Z27+Z28+AE26+AE27+AE28+AJ26+AJ27+AJ28)</f>
        <v>115</v>
      </c>
      <c r="AX25" s="262">
        <f>SUM(AV25/(AV25+AW25))</f>
        <v>0.5267489711934157</v>
      </c>
      <c r="AY25" s="263">
        <f>RANK(AX25,$AX$5:$AX$32,0)</f>
        <v>4</v>
      </c>
      <c r="AZ25" s="262">
        <f>RANK(AP25,$AP$5:$AP$32,1)+AT25</f>
        <v>4.555555555555555</v>
      </c>
      <c r="BA25" s="262">
        <f>RANK(AZ25,$AZ$5:$AZ$32,1)+AX25</f>
        <v>4.526748971193416</v>
      </c>
      <c r="BB25" s="278" t="str">
        <f>AM25</f>
        <v>排球倶楽部 舞</v>
      </c>
      <c r="BC25" s="257">
        <f>RANK(BA25,$BA$5:$BA$32)</f>
        <v>4</v>
      </c>
    </row>
    <row r="26" spans="2:55" ht="13.5">
      <c r="B26" s="230"/>
      <c r="C26" s="280">
        <f>IF(D26&gt;F26,1,0)+IF(D27&gt;F27,1,0)+IF(D28&gt;F28,1,0)</f>
        <v>0</v>
      </c>
      <c r="D26" s="19">
        <f>AE6</f>
        <v>0</v>
      </c>
      <c r="E26" s="20" t="s">
        <v>31</v>
      </c>
      <c r="F26" s="19">
        <f>AC6</f>
        <v>0</v>
      </c>
      <c r="G26" s="261">
        <f>IF(F26&gt;D26,1,0)+IF(F27&gt;D27,1,0)+IF(F28&gt;D28,1,0)</f>
        <v>0</v>
      </c>
      <c r="H26" s="260">
        <f>IF(I26&gt;K26,1,0)+IF(I27&gt;K27,1,0)+IF(I28&gt;K28,1,0)</f>
        <v>2</v>
      </c>
      <c r="I26" s="22">
        <f>AE10</f>
        <v>15</v>
      </c>
      <c r="J26" s="18" t="s">
        <v>31</v>
      </c>
      <c r="K26" s="22">
        <f>AC10</f>
        <v>11</v>
      </c>
      <c r="L26" s="260">
        <f>IF(K26&gt;I26,1,0)+IF(K27&gt;I27,1,0)+IF(K28&gt;I28,1,0)</f>
        <v>0</v>
      </c>
      <c r="M26" s="260">
        <f>IF(N26&gt;P26,1,0)+IF(N27&gt;P27,1,0)+IF(N28&gt;P28,1,0)</f>
        <v>1</v>
      </c>
      <c r="N26" s="22">
        <f>AE14</f>
        <v>12</v>
      </c>
      <c r="O26" s="18" t="s">
        <v>31</v>
      </c>
      <c r="P26" s="22">
        <f>AC14</f>
        <v>15</v>
      </c>
      <c r="Q26" s="260">
        <f>IF(P26&gt;N26,1,0)+IF(P27&gt;N27,1,0)+IF(P28&gt;N28,1,0)</f>
        <v>2</v>
      </c>
      <c r="R26" s="260">
        <f>IF(S26&gt;U26,1,0)+IF(S27&gt;U27,1,0)+IF(S28&gt;U28,1,0)</f>
        <v>0</v>
      </c>
      <c r="S26" s="22">
        <f>AE18</f>
        <v>15</v>
      </c>
      <c r="T26" s="18" t="s">
        <v>31</v>
      </c>
      <c r="U26" s="22">
        <f>AC18</f>
        <v>17</v>
      </c>
      <c r="V26" s="260">
        <f>IF(U26&gt;S26,1,0)+IF(U27&gt;S27,1,0)+IF(U28&gt;S28,1,0)</f>
        <v>2</v>
      </c>
      <c r="W26" s="260">
        <f>IF(X26&gt;Z26,1,0)+IF(X27&gt;Z27,1,0)+IF(X28&gt;Z28,1,0)</f>
        <v>2</v>
      </c>
      <c r="X26" s="22">
        <f>AE22</f>
        <v>15</v>
      </c>
      <c r="Y26" s="18" t="s">
        <v>31</v>
      </c>
      <c r="Z26" s="22">
        <f>AC22</f>
        <v>10</v>
      </c>
      <c r="AA26" s="260">
        <f>IF(Z26&gt;X26,1,0)+IF(Z27&gt;X27,1,0)+IF(Z28&gt;X28,1,0)</f>
        <v>0</v>
      </c>
      <c r="AB26" s="259">
        <f>IF(AC26&gt;AE26,1,0)+IF(AC27&gt;AE27,1,0)+IF(AC28&gt;AE28,1,0)</f>
        <v>0</v>
      </c>
      <c r="AC26" s="15"/>
      <c r="AD26" s="16" t="s">
        <v>31</v>
      </c>
      <c r="AE26" s="15"/>
      <c r="AF26" s="259">
        <f>IF(AE26&gt;AC26,1,0)+IF(AE27&gt;AC27,1,0)+IF(AE28&gt;AC28,1,0)</f>
        <v>0</v>
      </c>
      <c r="AG26" s="261">
        <f>IF(AH26&gt;AJ26,1,0)+IF(AH27&gt;AJ27,1,0)+IF(AH28&gt;AJ28,1,0)</f>
        <v>0</v>
      </c>
      <c r="AH26" s="19"/>
      <c r="AI26" s="20" t="s">
        <v>31</v>
      </c>
      <c r="AJ26" s="19"/>
      <c r="AK26" s="284">
        <f>IF(AJ26&gt;AH26,1,0)+IF(AJ27&gt;AH27,1,0)+IF(AJ28&gt;AH28,1,0)</f>
        <v>0</v>
      </c>
      <c r="AL26" s="21"/>
      <c r="AM26" s="230"/>
      <c r="AN26" s="265"/>
      <c r="AO26" s="252"/>
      <c r="AP26" s="262"/>
      <c r="AQ26" s="252"/>
      <c r="AR26" s="252"/>
      <c r="AS26" s="252"/>
      <c r="AT26" s="262"/>
      <c r="AU26" s="252"/>
      <c r="AV26" s="252"/>
      <c r="AW26" s="252"/>
      <c r="AX26" s="262"/>
      <c r="AY26" s="252"/>
      <c r="AZ26" s="252"/>
      <c r="BA26" s="252"/>
      <c r="BB26" s="254"/>
      <c r="BC26" s="257"/>
    </row>
    <row r="27" spans="2:55" ht="13.5">
      <c r="B27" s="230"/>
      <c r="C27" s="280"/>
      <c r="D27" s="19">
        <f>AE7</f>
        <v>0</v>
      </c>
      <c r="E27" s="20" t="s">
        <v>31</v>
      </c>
      <c r="F27" s="19">
        <f>AC7</f>
        <v>0</v>
      </c>
      <c r="G27" s="261"/>
      <c r="H27" s="260"/>
      <c r="I27" s="22">
        <f>AE11</f>
        <v>15</v>
      </c>
      <c r="J27" s="18" t="s">
        <v>31</v>
      </c>
      <c r="K27" s="22">
        <f>AC11</f>
        <v>13</v>
      </c>
      <c r="L27" s="260"/>
      <c r="M27" s="260"/>
      <c r="N27" s="22">
        <f>AE15</f>
        <v>15</v>
      </c>
      <c r="O27" s="18" t="s">
        <v>31</v>
      </c>
      <c r="P27" s="22">
        <f>AC15</f>
        <v>4</v>
      </c>
      <c r="Q27" s="260"/>
      <c r="R27" s="260"/>
      <c r="S27" s="22">
        <f>AE19</f>
        <v>13</v>
      </c>
      <c r="T27" s="18" t="s">
        <v>31</v>
      </c>
      <c r="U27" s="22">
        <f>AC19</f>
        <v>15</v>
      </c>
      <c r="V27" s="260"/>
      <c r="W27" s="260"/>
      <c r="X27" s="22">
        <f>AE23</f>
        <v>17</v>
      </c>
      <c r="Y27" s="18" t="s">
        <v>31</v>
      </c>
      <c r="Z27" s="22">
        <f>AC23</f>
        <v>15</v>
      </c>
      <c r="AA27" s="260"/>
      <c r="AB27" s="259"/>
      <c r="AC27" s="15"/>
      <c r="AD27" s="16" t="s">
        <v>31</v>
      </c>
      <c r="AE27" s="15"/>
      <c r="AF27" s="259"/>
      <c r="AG27" s="261"/>
      <c r="AH27" s="19"/>
      <c r="AI27" s="20" t="s">
        <v>31</v>
      </c>
      <c r="AJ27" s="19"/>
      <c r="AK27" s="284"/>
      <c r="AL27" s="21"/>
      <c r="AM27" s="230"/>
      <c r="AN27" s="265"/>
      <c r="AO27" s="252"/>
      <c r="AP27" s="262"/>
      <c r="AQ27" s="252"/>
      <c r="AR27" s="252"/>
      <c r="AS27" s="252"/>
      <c r="AT27" s="262"/>
      <c r="AU27" s="252"/>
      <c r="AV27" s="252"/>
      <c r="AW27" s="252"/>
      <c r="AX27" s="262"/>
      <c r="AY27" s="252"/>
      <c r="AZ27" s="252"/>
      <c r="BA27" s="252"/>
      <c r="BB27" s="254"/>
      <c r="BC27" s="257"/>
    </row>
    <row r="28" spans="2:55" ht="13.5">
      <c r="B28" s="230"/>
      <c r="C28" s="280"/>
      <c r="D28" s="19">
        <f>AE8</f>
        <v>0</v>
      </c>
      <c r="E28" s="20" t="s">
        <v>31</v>
      </c>
      <c r="F28" s="19">
        <f>AC8</f>
        <v>0</v>
      </c>
      <c r="G28" s="261"/>
      <c r="H28" s="260"/>
      <c r="I28" s="22">
        <f>AE12</f>
        <v>0</v>
      </c>
      <c r="J28" s="18" t="s">
        <v>31</v>
      </c>
      <c r="K28" s="22">
        <f>AC12</f>
        <v>0</v>
      </c>
      <c r="L28" s="260"/>
      <c r="M28" s="260"/>
      <c r="N28" s="22">
        <f>AE16</f>
        <v>11</v>
      </c>
      <c r="O28" s="18" t="s">
        <v>31</v>
      </c>
      <c r="P28" s="22">
        <f>AC16</f>
        <v>15</v>
      </c>
      <c r="Q28" s="260"/>
      <c r="R28" s="260"/>
      <c r="S28" s="22">
        <f>AE20</f>
        <v>0</v>
      </c>
      <c r="T28" s="18" t="s">
        <v>31</v>
      </c>
      <c r="U28" s="22">
        <f>AC20</f>
        <v>0</v>
      </c>
      <c r="V28" s="260"/>
      <c r="W28" s="260"/>
      <c r="X28" s="22">
        <f>AE24</f>
        <v>0</v>
      </c>
      <c r="Y28" s="18" t="s">
        <v>31</v>
      </c>
      <c r="Z28" s="22">
        <f>AC24</f>
        <v>0</v>
      </c>
      <c r="AA28" s="260"/>
      <c r="AB28" s="259"/>
      <c r="AC28" s="15"/>
      <c r="AD28" s="16" t="s">
        <v>31</v>
      </c>
      <c r="AE28" s="15"/>
      <c r="AF28" s="259"/>
      <c r="AG28" s="261"/>
      <c r="AH28" s="19"/>
      <c r="AI28" s="20" t="s">
        <v>31</v>
      </c>
      <c r="AJ28" s="19"/>
      <c r="AK28" s="284"/>
      <c r="AL28" s="21"/>
      <c r="AM28" s="230"/>
      <c r="AN28" s="265"/>
      <c r="AO28" s="252"/>
      <c r="AP28" s="262"/>
      <c r="AQ28" s="252"/>
      <c r="AR28" s="252"/>
      <c r="AS28" s="252"/>
      <c r="AT28" s="262"/>
      <c r="AU28" s="252"/>
      <c r="AV28" s="252"/>
      <c r="AW28" s="252"/>
      <c r="AX28" s="262"/>
      <c r="AY28" s="252"/>
      <c r="AZ28" s="252"/>
      <c r="BA28" s="252"/>
      <c r="BB28" s="255"/>
      <c r="BC28" s="257"/>
    </row>
    <row r="29" spans="2:55" ht="13.5">
      <c r="B29" s="230" t="str">
        <f>AG3</f>
        <v>Let'V</v>
      </c>
      <c r="C29" s="267">
        <f>AG5</f>
        <v>1</v>
      </c>
      <c r="D29" s="268"/>
      <c r="E29" s="268"/>
      <c r="F29" s="268"/>
      <c r="G29" s="268"/>
      <c r="H29" s="268">
        <f>AG9</f>
        <v>5</v>
      </c>
      <c r="I29" s="268"/>
      <c r="J29" s="268"/>
      <c r="K29" s="268"/>
      <c r="L29" s="268"/>
      <c r="M29" s="268">
        <f>AG13</f>
        <v>9</v>
      </c>
      <c r="N29" s="268"/>
      <c r="O29" s="268"/>
      <c r="P29" s="268"/>
      <c r="Q29" s="268"/>
      <c r="R29" s="268">
        <f>AG17</f>
        <v>13</v>
      </c>
      <c r="S29" s="268"/>
      <c r="T29" s="268"/>
      <c r="U29" s="268"/>
      <c r="V29" s="268"/>
      <c r="W29" s="282">
        <f>AG21</f>
        <v>0</v>
      </c>
      <c r="X29" s="282"/>
      <c r="Y29" s="282"/>
      <c r="Z29" s="282"/>
      <c r="AA29" s="282"/>
      <c r="AB29" s="282">
        <f>AG25</f>
        <v>0</v>
      </c>
      <c r="AC29" s="282"/>
      <c r="AD29" s="282"/>
      <c r="AE29" s="282"/>
      <c r="AF29" s="282"/>
      <c r="AG29" s="269"/>
      <c r="AH29" s="269"/>
      <c r="AI29" s="269"/>
      <c r="AJ29" s="269"/>
      <c r="AK29" s="287"/>
      <c r="AL29" s="14"/>
      <c r="AM29" s="230" t="str">
        <f>B29</f>
        <v>Let'V</v>
      </c>
      <c r="AN29" s="265">
        <f>IF(C30&gt;G30,1,0)+IF(H30&gt;L30,1,0)+IF(M30&gt;Q30,1,0)+IF(R30&gt;V30,1,0)+IF(W30&gt;AA30,1,0)+IF(AB30&gt;AF30,1,0)+IF(AG30&gt;AK30,1,0)</f>
        <v>0</v>
      </c>
      <c r="AO29" s="252">
        <f>IF(G30&gt;C30,1,0)+IF(L30&gt;H30,1,0)+IF(Q30&gt;M30,1,0)+IF(V30&gt;R30,1,0)+IF(AA30&gt;W30,1,0)+IF(AF30&gt;AB30,1,0)+IF(AK30&gt;AG30,1,0)</f>
        <v>4</v>
      </c>
      <c r="AP29" s="262">
        <f>SUM(AN29/(AN29+AO29))</f>
        <v>0</v>
      </c>
      <c r="AQ29" s="252">
        <f>RANK(AP29,$AP$5:$AP$32,0)</f>
        <v>6</v>
      </c>
      <c r="AR29" s="252">
        <f>SUM(C30+H30+M30+R30+W30+AB30+AG30)</f>
        <v>2</v>
      </c>
      <c r="AS29" s="252">
        <f>SUM(G30+L30+Q30+V30+AA30+AF30+AK30)</f>
        <v>8</v>
      </c>
      <c r="AT29" s="262">
        <f>SUM(AR29/(AR29+AS29))</f>
        <v>0.2</v>
      </c>
      <c r="AU29" s="252">
        <f>RANK(AT29,$AT$5:$AT$32,0)</f>
        <v>6</v>
      </c>
      <c r="AV29" s="252">
        <f>SUM(D30+D31+D32+I30+I31+I32+N30+N31+N32+S30+S31+S32+X30+X31+X32+AC30+AC31+AC32+AH30+AH31+AH32)</f>
        <v>91</v>
      </c>
      <c r="AW29" s="252">
        <f>SUM(F30+F31+F32+K30+K31+K32+P30+P31+P32+U30+U31+U32+Z30+Z31+Z32+AE30+AE31+AE32+AJ30+AJ31+AJ32)</f>
        <v>141</v>
      </c>
      <c r="AX29" s="262">
        <f>SUM(AV29/(AV29+AW29))</f>
        <v>0.3922413793103448</v>
      </c>
      <c r="AY29" s="252">
        <f>RANK(AX29,$AX$5:$AX$32,0)</f>
        <v>7</v>
      </c>
      <c r="AZ29" s="262">
        <f>RANK(AP29,$AP$5:$AP$32,1)+AT29</f>
        <v>1.2</v>
      </c>
      <c r="BA29" s="262">
        <f>RANK(AZ29,$AZ$5:$AZ$32,1)+AX29</f>
        <v>2.3922413793103448</v>
      </c>
      <c r="BB29" s="278" t="str">
        <f>AM29</f>
        <v>Let'V</v>
      </c>
      <c r="BC29" s="257">
        <f>RANK(BA29,$BA$5:$BA$32)</f>
        <v>6</v>
      </c>
    </row>
    <row r="30" spans="2:55" ht="13.5">
      <c r="B30" s="230"/>
      <c r="C30" s="279">
        <f>IF(D30&gt;F30,1,0)+IF(D31&gt;F31,1,0)+IF(D32&gt;F32,1,0)</f>
        <v>0</v>
      </c>
      <c r="D30" s="22">
        <f>AJ6</f>
        <v>4</v>
      </c>
      <c r="E30" s="18" t="s">
        <v>31</v>
      </c>
      <c r="F30" s="22">
        <f>AH6</f>
        <v>15</v>
      </c>
      <c r="G30" s="260">
        <f>IF(F30&gt;D30,1,0)+IF(F31&gt;D31,1,0)+IF(F32&gt;D32,1,0)</f>
        <v>2</v>
      </c>
      <c r="H30" s="260">
        <f>IF(I30&gt;K30,1,0)+IF(I31&gt;K31,1,0)+IF(I32&gt;K32,1,0)</f>
        <v>1</v>
      </c>
      <c r="I30" s="22">
        <f>AJ10</f>
        <v>8</v>
      </c>
      <c r="J30" s="18" t="s">
        <v>31</v>
      </c>
      <c r="K30" s="22">
        <f>AH10</f>
        <v>15</v>
      </c>
      <c r="L30" s="260">
        <f>IF(K30&gt;I30,1,0)+IF(K31&gt;I31,1,0)+IF(K32&gt;I32,1,0)</f>
        <v>2</v>
      </c>
      <c r="M30" s="260">
        <f>IF(N30&gt;P30,1,0)+IF(N31&gt;P31,1,0)+IF(N32&gt;P32,1,0)</f>
        <v>1</v>
      </c>
      <c r="N30" s="22">
        <f>AJ14</f>
        <v>8</v>
      </c>
      <c r="O30" s="18" t="s">
        <v>31</v>
      </c>
      <c r="P30" s="22">
        <f>AH14</f>
        <v>15</v>
      </c>
      <c r="Q30" s="260">
        <f>IF(P30&gt;N30,1,0)+IF(P31&gt;N31,1,0)+IF(P32&gt;N32,1,0)</f>
        <v>2</v>
      </c>
      <c r="R30" s="260">
        <f>IF(S30&gt;U30,1,0)+IF(S31&gt;U31,1,0)+IF(S32&gt;U32,1,0)</f>
        <v>0</v>
      </c>
      <c r="S30" s="22">
        <f>AJ18</f>
        <v>0</v>
      </c>
      <c r="T30" s="18" t="s">
        <v>31</v>
      </c>
      <c r="U30" s="22">
        <f>AH18</f>
        <v>15</v>
      </c>
      <c r="V30" s="260">
        <f>IF(U30&gt;S30,1,0)+IF(U31&gt;S31,1,0)+IF(U32&gt;S32,1,0)</f>
        <v>2</v>
      </c>
      <c r="W30" s="261">
        <f>IF(X30&gt;Z30,1,0)+IF(X31&gt;Z31,1,0)+IF(X32&gt;Z32,1,0)</f>
        <v>0</v>
      </c>
      <c r="X30" s="19">
        <f>AJ22</f>
        <v>0</v>
      </c>
      <c r="Y30" s="20" t="s">
        <v>31</v>
      </c>
      <c r="Z30" s="19">
        <f>AH22</f>
        <v>0</v>
      </c>
      <c r="AA30" s="261">
        <f>IF(Z30&gt;X30,1,0)+IF(Z31&gt;X31,1,0)+IF(Z32&gt;X32,1,0)</f>
        <v>0</v>
      </c>
      <c r="AB30" s="261">
        <f>IF(AC30&gt;AE30,1,0)+IF(AC31&gt;AE31,1,0)+IF(AC32&gt;AE32,1,0)</f>
        <v>0</v>
      </c>
      <c r="AC30" s="19">
        <f>AJ26</f>
        <v>0</v>
      </c>
      <c r="AD30" s="20" t="s">
        <v>31</v>
      </c>
      <c r="AE30" s="19">
        <f>AH26</f>
        <v>0</v>
      </c>
      <c r="AF30" s="261">
        <f>IF(AE30&gt;AC30,1,0)+IF(AE31&gt;AC31,1,0)+IF(AE32&gt;AC32,1,0)</f>
        <v>0</v>
      </c>
      <c r="AG30" s="259">
        <f>IF(AH30&gt;AJ30,1,0)+IF(AH31&gt;AJ31,1,0)+IF(AH32&gt;AJ32,1,0)</f>
        <v>0</v>
      </c>
      <c r="AH30" s="15"/>
      <c r="AI30" s="16" t="s">
        <v>31</v>
      </c>
      <c r="AJ30" s="15"/>
      <c r="AK30" s="292">
        <f>IF(AJ30&gt;AH30,1,0)+IF(AJ31&gt;AH31,1,0)+IF(AJ32&gt;AH32,1,0)</f>
        <v>0</v>
      </c>
      <c r="AL30" s="21"/>
      <c r="AM30" s="230"/>
      <c r="AN30" s="265"/>
      <c r="AO30" s="252"/>
      <c r="AP30" s="262"/>
      <c r="AQ30" s="252"/>
      <c r="AR30" s="252"/>
      <c r="AS30" s="252"/>
      <c r="AT30" s="262"/>
      <c r="AU30" s="252"/>
      <c r="AV30" s="252"/>
      <c r="AW30" s="252"/>
      <c r="AX30" s="262"/>
      <c r="AY30" s="252"/>
      <c r="AZ30" s="252"/>
      <c r="BA30" s="252"/>
      <c r="BB30" s="254"/>
      <c r="BC30" s="257"/>
    </row>
    <row r="31" spans="2:55" ht="13.5">
      <c r="B31" s="230"/>
      <c r="C31" s="279"/>
      <c r="D31" s="22">
        <f>AJ7</f>
        <v>9</v>
      </c>
      <c r="E31" s="18" t="s">
        <v>31</v>
      </c>
      <c r="F31" s="22">
        <f>AH7</f>
        <v>15</v>
      </c>
      <c r="G31" s="260"/>
      <c r="H31" s="260"/>
      <c r="I31" s="22">
        <f>AJ11</f>
        <v>15</v>
      </c>
      <c r="J31" s="18" t="s">
        <v>31</v>
      </c>
      <c r="K31" s="22">
        <f>AH11</f>
        <v>8</v>
      </c>
      <c r="L31" s="260"/>
      <c r="M31" s="260"/>
      <c r="N31" s="22">
        <f>AJ15</f>
        <v>15</v>
      </c>
      <c r="O31" s="18" t="s">
        <v>31</v>
      </c>
      <c r="P31" s="22">
        <f>AH15</f>
        <v>13</v>
      </c>
      <c r="Q31" s="260"/>
      <c r="R31" s="260"/>
      <c r="S31" s="22">
        <f>AJ19</f>
        <v>12</v>
      </c>
      <c r="T31" s="18" t="s">
        <v>31</v>
      </c>
      <c r="U31" s="22">
        <f>AH19</f>
        <v>15</v>
      </c>
      <c r="V31" s="260"/>
      <c r="W31" s="261"/>
      <c r="X31" s="19">
        <f>AJ23</f>
        <v>0</v>
      </c>
      <c r="Y31" s="20" t="s">
        <v>31</v>
      </c>
      <c r="Z31" s="19">
        <f>AH23</f>
        <v>0</v>
      </c>
      <c r="AA31" s="261"/>
      <c r="AB31" s="261"/>
      <c r="AC31" s="19">
        <f>AJ27</f>
        <v>0</v>
      </c>
      <c r="AD31" s="20" t="s">
        <v>31</v>
      </c>
      <c r="AE31" s="19">
        <f>AH27</f>
        <v>0</v>
      </c>
      <c r="AF31" s="261"/>
      <c r="AG31" s="259"/>
      <c r="AH31" s="15"/>
      <c r="AI31" s="16" t="s">
        <v>31</v>
      </c>
      <c r="AJ31" s="15"/>
      <c r="AK31" s="292"/>
      <c r="AL31" s="21"/>
      <c r="AM31" s="230"/>
      <c r="AN31" s="265"/>
      <c r="AO31" s="252"/>
      <c r="AP31" s="262"/>
      <c r="AQ31" s="252"/>
      <c r="AR31" s="252"/>
      <c r="AS31" s="252"/>
      <c r="AT31" s="262"/>
      <c r="AU31" s="252"/>
      <c r="AV31" s="252"/>
      <c r="AW31" s="252"/>
      <c r="AX31" s="262"/>
      <c r="AY31" s="252"/>
      <c r="AZ31" s="252"/>
      <c r="BA31" s="252"/>
      <c r="BB31" s="254"/>
      <c r="BC31" s="257"/>
    </row>
    <row r="32" spans="2:55" ht="14.25" thickBot="1">
      <c r="B32" s="285"/>
      <c r="C32" s="296"/>
      <c r="D32" s="23">
        <f>AJ8</f>
        <v>0</v>
      </c>
      <c r="E32" s="24" t="s">
        <v>31</v>
      </c>
      <c r="F32" s="23">
        <f>AH8</f>
        <v>0</v>
      </c>
      <c r="G32" s="297"/>
      <c r="H32" s="297"/>
      <c r="I32" s="23">
        <f>AJ12</f>
        <v>11</v>
      </c>
      <c r="J32" s="24" t="s">
        <v>31</v>
      </c>
      <c r="K32" s="23">
        <f>AH12</f>
        <v>15</v>
      </c>
      <c r="L32" s="297"/>
      <c r="M32" s="297"/>
      <c r="N32" s="23">
        <f>AJ16</f>
        <v>9</v>
      </c>
      <c r="O32" s="24" t="s">
        <v>31</v>
      </c>
      <c r="P32" s="23">
        <f>AH16</f>
        <v>15</v>
      </c>
      <c r="Q32" s="297"/>
      <c r="R32" s="297"/>
      <c r="S32" s="23">
        <f>AJ20</f>
        <v>0</v>
      </c>
      <c r="T32" s="24" t="s">
        <v>31</v>
      </c>
      <c r="U32" s="23">
        <f>AH20</f>
        <v>0</v>
      </c>
      <c r="V32" s="297"/>
      <c r="W32" s="286"/>
      <c r="X32" s="26">
        <f>AJ24</f>
        <v>0</v>
      </c>
      <c r="Y32" s="27" t="s">
        <v>31</v>
      </c>
      <c r="Z32" s="26">
        <f>AH24</f>
        <v>0</v>
      </c>
      <c r="AA32" s="286"/>
      <c r="AB32" s="286"/>
      <c r="AC32" s="26">
        <f>AJ28</f>
        <v>0</v>
      </c>
      <c r="AD32" s="27" t="s">
        <v>31</v>
      </c>
      <c r="AE32" s="26">
        <f>AH28</f>
        <v>0</v>
      </c>
      <c r="AF32" s="286"/>
      <c r="AG32" s="291"/>
      <c r="AH32" s="28"/>
      <c r="AI32" s="29" t="s">
        <v>31</v>
      </c>
      <c r="AJ32" s="28"/>
      <c r="AK32" s="293"/>
      <c r="AL32" s="21"/>
      <c r="AM32" s="285"/>
      <c r="AN32" s="288"/>
      <c r="AO32" s="289"/>
      <c r="AP32" s="290"/>
      <c r="AQ32" s="289"/>
      <c r="AR32" s="289"/>
      <c r="AS32" s="289"/>
      <c r="AT32" s="290"/>
      <c r="AU32" s="289"/>
      <c r="AV32" s="289"/>
      <c r="AW32" s="289"/>
      <c r="AX32" s="290"/>
      <c r="AY32" s="289"/>
      <c r="AZ32" s="289"/>
      <c r="BA32" s="289"/>
      <c r="BB32" s="298"/>
      <c r="BC32" s="295"/>
    </row>
    <row r="97" spans="2:55" ht="17.25"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9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</row>
    <row r="98" spans="2:55" ht="17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2:55" ht="17.25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2"/>
      <c r="AN99" s="34"/>
      <c r="AO99" s="34"/>
      <c r="AP99" s="34"/>
      <c r="AQ99" s="35"/>
      <c r="AR99" s="34"/>
      <c r="AS99" s="34"/>
      <c r="AT99" s="34"/>
      <c r="AU99" s="35"/>
      <c r="AV99" s="34"/>
      <c r="AW99" s="34"/>
      <c r="AX99" s="34"/>
      <c r="AY99" s="35"/>
      <c r="AZ99" s="34"/>
      <c r="BA99" s="34"/>
      <c r="BB99" s="34"/>
      <c r="BC99" s="36"/>
    </row>
    <row r="100" spans="2:55" ht="17.2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2"/>
      <c r="AN100" s="34"/>
      <c r="AO100" s="34"/>
      <c r="AP100" s="34"/>
      <c r="AQ100" s="35"/>
      <c r="AR100" s="34"/>
      <c r="AS100" s="34"/>
      <c r="AT100" s="34"/>
      <c r="AU100" s="35"/>
      <c r="AV100" s="34"/>
      <c r="AW100" s="34"/>
      <c r="AX100" s="34"/>
      <c r="AY100" s="35"/>
      <c r="AZ100" s="34"/>
      <c r="BA100" s="34"/>
      <c r="BB100" s="34"/>
      <c r="BC100" s="36"/>
    </row>
    <row r="101" spans="2:55" ht="14.25">
      <c r="B101" s="33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8"/>
      <c r="AN101" s="32"/>
      <c r="AO101" s="32"/>
      <c r="AP101" s="39"/>
      <c r="AQ101" s="32"/>
      <c r="AR101" s="32"/>
      <c r="AS101" s="32"/>
      <c r="AT101" s="39"/>
      <c r="AU101" s="32"/>
      <c r="AV101" s="32"/>
      <c r="AW101" s="32"/>
      <c r="AX101" s="39"/>
      <c r="AY101" s="32"/>
      <c r="AZ101" s="39"/>
      <c r="BA101" s="39"/>
      <c r="BB101" s="39"/>
      <c r="BC101" s="40"/>
    </row>
    <row r="102" spans="2:55" ht="14.25">
      <c r="B102" s="33"/>
      <c r="C102" s="38"/>
      <c r="D102" s="32"/>
      <c r="E102" s="38"/>
      <c r="F102" s="32"/>
      <c r="G102" s="38"/>
      <c r="H102" s="38"/>
      <c r="I102" s="32"/>
      <c r="J102" s="38"/>
      <c r="K102" s="32"/>
      <c r="L102" s="38"/>
      <c r="M102" s="38"/>
      <c r="N102" s="32"/>
      <c r="O102" s="38"/>
      <c r="P102" s="32"/>
      <c r="Q102" s="38"/>
      <c r="R102" s="38"/>
      <c r="S102" s="32"/>
      <c r="T102" s="38"/>
      <c r="U102" s="32"/>
      <c r="V102" s="38"/>
      <c r="W102" s="38"/>
      <c r="X102" s="32"/>
      <c r="Y102" s="38"/>
      <c r="Z102" s="32"/>
      <c r="AA102" s="38"/>
      <c r="AB102" s="38"/>
      <c r="AC102" s="32"/>
      <c r="AD102" s="38"/>
      <c r="AE102" s="32"/>
      <c r="AF102" s="38"/>
      <c r="AG102" s="38"/>
      <c r="AH102" s="32"/>
      <c r="AI102" s="38"/>
      <c r="AJ102" s="32"/>
      <c r="AK102" s="38"/>
      <c r="AL102" s="38"/>
      <c r="AM102" s="38"/>
      <c r="AN102" s="32"/>
      <c r="AO102" s="32"/>
      <c r="AP102" s="39"/>
      <c r="AQ102" s="32"/>
      <c r="AR102" s="32"/>
      <c r="AS102" s="32"/>
      <c r="AT102" s="39"/>
      <c r="AU102" s="32"/>
      <c r="AV102" s="32"/>
      <c r="AW102" s="32"/>
      <c r="AX102" s="39"/>
      <c r="AY102" s="32"/>
      <c r="AZ102" s="32"/>
      <c r="BA102" s="32"/>
      <c r="BB102" s="32"/>
      <c r="BC102" s="40"/>
    </row>
    <row r="103" spans="2:55" ht="14.25">
      <c r="B103" s="33"/>
      <c r="C103" s="38"/>
      <c r="D103" s="32"/>
      <c r="E103" s="38"/>
      <c r="F103" s="32"/>
      <c r="G103" s="38"/>
      <c r="H103" s="38"/>
      <c r="I103" s="32"/>
      <c r="J103" s="38"/>
      <c r="K103" s="32"/>
      <c r="L103" s="38"/>
      <c r="M103" s="38"/>
      <c r="N103" s="32"/>
      <c r="O103" s="38"/>
      <c r="P103" s="32"/>
      <c r="Q103" s="38"/>
      <c r="R103" s="38"/>
      <c r="S103" s="32"/>
      <c r="T103" s="38"/>
      <c r="U103" s="32"/>
      <c r="V103" s="38"/>
      <c r="W103" s="38"/>
      <c r="X103" s="32"/>
      <c r="Y103" s="38"/>
      <c r="Z103" s="32"/>
      <c r="AA103" s="38"/>
      <c r="AB103" s="38"/>
      <c r="AC103" s="32"/>
      <c r="AD103" s="38"/>
      <c r="AE103" s="32"/>
      <c r="AF103" s="38"/>
      <c r="AG103" s="38"/>
      <c r="AH103" s="32"/>
      <c r="AI103" s="38"/>
      <c r="AJ103" s="32"/>
      <c r="AK103" s="38"/>
      <c r="AL103" s="38"/>
      <c r="AM103" s="38"/>
      <c r="AN103" s="32"/>
      <c r="AO103" s="32"/>
      <c r="AP103" s="39"/>
      <c r="AQ103" s="32"/>
      <c r="AR103" s="32"/>
      <c r="AS103" s="32"/>
      <c r="AT103" s="39"/>
      <c r="AU103" s="32"/>
      <c r="AV103" s="32"/>
      <c r="AW103" s="32"/>
      <c r="AX103" s="39"/>
      <c r="AY103" s="32"/>
      <c r="AZ103" s="32"/>
      <c r="BA103" s="32"/>
      <c r="BB103" s="32"/>
      <c r="BC103" s="40"/>
    </row>
    <row r="104" spans="2:55" ht="14.25">
      <c r="B104" s="33"/>
      <c r="C104" s="38"/>
      <c r="D104" s="32"/>
      <c r="E104" s="38"/>
      <c r="F104" s="32"/>
      <c r="G104" s="38"/>
      <c r="H104" s="38"/>
      <c r="I104" s="32"/>
      <c r="J104" s="38"/>
      <c r="K104" s="32"/>
      <c r="L104" s="38"/>
      <c r="M104" s="38"/>
      <c r="N104" s="32"/>
      <c r="O104" s="38"/>
      <c r="P104" s="32"/>
      <c r="Q104" s="38"/>
      <c r="R104" s="38"/>
      <c r="S104" s="32"/>
      <c r="T104" s="38"/>
      <c r="U104" s="32"/>
      <c r="V104" s="38"/>
      <c r="W104" s="38"/>
      <c r="X104" s="32"/>
      <c r="Y104" s="38"/>
      <c r="Z104" s="32"/>
      <c r="AA104" s="38"/>
      <c r="AB104" s="38"/>
      <c r="AC104" s="32"/>
      <c r="AD104" s="38"/>
      <c r="AE104" s="32"/>
      <c r="AF104" s="38"/>
      <c r="AG104" s="38"/>
      <c r="AH104" s="32"/>
      <c r="AI104" s="38"/>
      <c r="AJ104" s="32"/>
      <c r="AK104" s="38"/>
      <c r="AL104" s="38"/>
      <c r="AM104" s="38"/>
      <c r="AN104" s="32"/>
      <c r="AO104" s="32"/>
      <c r="AP104" s="39"/>
      <c r="AQ104" s="32"/>
      <c r="AR104" s="32"/>
      <c r="AS104" s="32"/>
      <c r="AT104" s="39"/>
      <c r="AU104" s="32"/>
      <c r="AV104" s="32"/>
      <c r="AW104" s="32"/>
      <c r="AX104" s="39"/>
      <c r="AY104" s="32"/>
      <c r="AZ104" s="32"/>
      <c r="BA104" s="32"/>
      <c r="BB104" s="32"/>
      <c r="BC104" s="40"/>
    </row>
    <row r="105" spans="2:55" ht="14.25">
      <c r="B105" s="33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8"/>
      <c r="AN105" s="32"/>
      <c r="AO105" s="32"/>
      <c r="AP105" s="39"/>
      <c r="AQ105" s="32"/>
      <c r="AR105" s="32"/>
      <c r="AS105" s="32"/>
      <c r="AT105" s="39"/>
      <c r="AU105" s="32"/>
      <c r="AV105" s="32"/>
      <c r="AW105" s="32"/>
      <c r="AX105" s="39"/>
      <c r="AY105" s="32"/>
      <c r="AZ105" s="39"/>
      <c r="BA105" s="39"/>
      <c r="BB105" s="39"/>
      <c r="BC105" s="40"/>
    </row>
    <row r="106" spans="2:55" ht="14.25">
      <c r="B106" s="33"/>
      <c r="C106" s="38"/>
      <c r="D106" s="32"/>
      <c r="E106" s="38"/>
      <c r="F106" s="32"/>
      <c r="G106" s="38"/>
      <c r="H106" s="38"/>
      <c r="I106" s="32"/>
      <c r="J106" s="38"/>
      <c r="K106" s="32"/>
      <c r="L106" s="38"/>
      <c r="M106" s="38"/>
      <c r="N106" s="32"/>
      <c r="O106" s="38"/>
      <c r="P106" s="32"/>
      <c r="Q106" s="38"/>
      <c r="R106" s="38"/>
      <c r="S106" s="32"/>
      <c r="T106" s="38"/>
      <c r="U106" s="32"/>
      <c r="V106" s="38"/>
      <c r="W106" s="38"/>
      <c r="X106" s="32"/>
      <c r="Y106" s="38"/>
      <c r="Z106" s="32"/>
      <c r="AA106" s="38"/>
      <c r="AB106" s="38"/>
      <c r="AC106" s="32"/>
      <c r="AD106" s="38"/>
      <c r="AE106" s="32"/>
      <c r="AF106" s="38"/>
      <c r="AG106" s="38"/>
      <c r="AH106" s="32"/>
      <c r="AI106" s="38"/>
      <c r="AJ106" s="32"/>
      <c r="AK106" s="38"/>
      <c r="AL106" s="38"/>
      <c r="AM106" s="38"/>
      <c r="AN106" s="32"/>
      <c r="AO106" s="32"/>
      <c r="AP106" s="39"/>
      <c r="AQ106" s="32"/>
      <c r="AR106" s="32"/>
      <c r="AS106" s="32"/>
      <c r="AT106" s="39"/>
      <c r="AU106" s="32"/>
      <c r="AV106" s="32"/>
      <c r="AW106" s="32"/>
      <c r="AX106" s="39"/>
      <c r="AY106" s="32"/>
      <c r="AZ106" s="32"/>
      <c r="BA106" s="32"/>
      <c r="BB106" s="32"/>
      <c r="BC106" s="40"/>
    </row>
    <row r="107" spans="2:55" ht="14.25">
      <c r="B107" s="33"/>
      <c r="C107" s="38"/>
      <c r="D107" s="32"/>
      <c r="E107" s="38"/>
      <c r="F107" s="32"/>
      <c r="G107" s="38"/>
      <c r="H107" s="38"/>
      <c r="I107" s="32"/>
      <c r="J107" s="38"/>
      <c r="K107" s="32"/>
      <c r="L107" s="38"/>
      <c r="M107" s="38"/>
      <c r="N107" s="32"/>
      <c r="O107" s="38"/>
      <c r="P107" s="32"/>
      <c r="Q107" s="38"/>
      <c r="R107" s="38"/>
      <c r="S107" s="32"/>
      <c r="T107" s="38"/>
      <c r="U107" s="32"/>
      <c r="V107" s="38"/>
      <c r="W107" s="38"/>
      <c r="X107" s="32"/>
      <c r="Y107" s="38"/>
      <c r="Z107" s="32"/>
      <c r="AA107" s="38"/>
      <c r="AB107" s="38"/>
      <c r="AC107" s="32"/>
      <c r="AD107" s="38"/>
      <c r="AE107" s="32"/>
      <c r="AF107" s="38"/>
      <c r="AG107" s="38"/>
      <c r="AH107" s="32"/>
      <c r="AI107" s="38"/>
      <c r="AJ107" s="32"/>
      <c r="AK107" s="38"/>
      <c r="AL107" s="38"/>
      <c r="AM107" s="38"/>
      <c r="AN107" s="32"/>
      <c r="AO107" s="32"/>
      <c r="AP107" s="39"/>
      <c r="AQ107" s="32"/>
      <c r="AR107" s="32"/>
      <c r="AS107" s="32"/>
      <c r="AT107" s="39"/>
      <c r="AU107" s="32"/>
      <c r="AV107" s="32"/>
      <c r="AW107" s="32"/>
      <c r="AX107" s="39"/>
      <c r="AY107" s="32"/>
      <c r="AZ107" s="32"/>
      <c r="BA107" s="32"/>
      <c r="BB107" s="32"/>
      <c r="BC107" s="40"/>
    </row>
    <row r="108" spans="2:55" ht="14.25">
      <c r="B108" s="33"/>
      <c r="C108" s="38"/>
      <c r="D108" s="32"/>
      <c r="E108" s="38"/>
      <c r="F108" s="32"/>
      <c r="G108" s="38"/>
      <c r="H108" s="38"/>
      <c r="I108" s="32"/>
      <c r="J108" s="38"/>
      <c r="K108" s="32"/>
      <c r="L108" s="38"/>
      <c r="M108" s="38"/>
      <c r="N108" s="32"/>
      <c r="O108" s="38"/>
      <c r="P108" s="32"/>
      <c r="Q108" s="38"/>
      <c r="R108" s="38"/>
      <c r="S108" s="32"/>
      <c r="T108" s="38"/>
      <c r="U108" s="32"/>
      <c r="V108" s="38"/>
      <c r="W108" s="38"/>
      <c r="X108" s="32"/>
      <c r="Y108" s="38"/>
      <c r="Z108" s="32"/>
      <c r="AA108" s="38"/>
      <c r="AB108" s="38"/>
      <c r="AC108" s="32"/>
      <c r="AD108" s="38"/>
      <c r="AE108" s="32"/>
      <c r="AF108" s="38"/>
      <c r="AG108" s="38"/>
      <c r="AH108" s="32"/>
      <c r="AI108" s="38"/>
      <c r="AJ108" s="32"/>
      <c r="AK108" s="38"/>
      <c r="AL108" s="38"/>
      <c r="AM108" s="38"/>
      <c r="AN108" s="32"/>
      <c r="AO108" s="32"/>
      <c r="AP108" s="39"/>
      <c r="AQ108" s="32"/>
      <c r="AR108" s="32"/>
      <c r="AS108" s="32"/>
      <c r="AT108" s="39"/>
      <c r="AU108" s="32"/>
      <c r="AV108" s="32"/>
      <c r="AW108" s="32"/>
      <c r="AX108" s="39"/>
      <c r="AY108" s="32"/>
      <c r="AZ108" s="32"/>
      <c r="BA108" s="32"/>
      <c r="BB108" s="32"/>
      <c r="BC108" s="40"/>
    </row>
    <row r="109" spans="2:55" ht="14.25">
      <c r="B109" s="3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8"/>
      <c r="AN109" s="32"/>
      <c r="AO109" s="32"/>
      <c r="AP109" s="39"/>
      <c r="AQ109" s="32"/>
      <c r="AR109" s="32"/>
      <c r="AS109" s="32"/>
      <c r="AT109" s="39"/>
      <c r="AU109" s="32"/>
      <c r="AV109" s="32"/>
      <c r="AW109" s="32"/>
      <c r="AX109" s="39"/>
      <c r="AY109" s="32"/>
      <c r="AZ109" s="39"/>
      <c r="BA109" s="39"/>
      <c r="BB109" s="39"/>
      <c r="BC109" s="40"/>
    </row>
    <row r="110" spans="2:55" ht="14.25">
      <c r="B110" s="33"/>
      <c r="C110" s="38"/>
      <c r="D110" s="32"/>
      <c r="E110" s="38"/>
      <c r="F110" s="32"/>
      <c r="G110" s="38"/>
      <c r="H110" s="38"/>
      <c r="I110" s="32"/>
      <c r="J110" s="38"/>
      <c r="K110" s="32"/>
      <c r="L110" s="38"/>
      <c r="M110" s="38"/>
      <c r="N110" s="32"/>
      <c r="O110" s="38"/>
      <c r="P110" s="32"/>
      <c r="Q110" s="38"/>
      <c r="R110" s="38"/>
      <c r="S110" s="32"/>
      <c r="T110" s="38"/>
      <c r="U110" s="32"/>
      <c r="V110" s="38"/>
      <c r="W110" s="38"/>
      <c r="X110" s="32"/>
      <c r="Y110" s="38"/>
      <c r="Z110" s="32"/>
      <c r="AA110" s="38"/>
      <c r="AB110" s="38"/>
      <c r="AC110" s="32"/>
      <c r="AD110" s="38"/>
      <c r="AE110" s="32"/>
      <c r="AF110" s="38"/>
      <c r="AG110" s="38"/>
      <c r="AH110" s="32"/>
      <c r="AI110" s="38"/>
      <c r="AJ110" s="32"/>
      <c r="AK110" s="38"/>
      <c r="AL110" s="38"/>
      <c r="AM110" s="38"/>
      <c r="AN110" s="32"/>
      <c r="AO110" s="32"/>
      <c r="AP110" s="39"/>
      <c r="AQ110" s="32"/>
      <c r="AR110" s="32"/>
      <c r="AS110" s="32"/>
      <c r="AT110" s="39"/>
      <c r="AU110" s="32"/>
      <c r="AV110" s="32"/>
      <c r="AW110" s="32"/>
      <c r="AX110" s="39"/>
      <c r="AY110" s="32"/>
      <c r="AZ110" s="32"/>
      <c r="BA110" s="32"/>
      <c r="BB110" s="32"/>
      <c r="BC110" s="40"/>
    </row>
    <row r="111" spans="2:55" ht="14.25">
      <c r="B111" s="33"/>
      <c r="C111" s="38"/>
      <c r="D111" s="32"/>
      <c r="E111" s="38"/>
      <c r="F111" s="32"/>
      <c r="G111" s="38"/>
      <c r="H111" s="38"/>
      <c r="I111" s="32"/>
      <c r="J111" s="38"/>
      <c r="K111" s="32"/>
      <c r="L111" s="38"/>
      <c r="M111" s="38"/>
      <c r="N111" s="32"/>
      <c r="O111" s="38"/>
      <c r="P111" s="32"/>
      <c r="Q111" s="38"/>
      <c r="R111" s="38"/>
      <c r="S111" s="32"/>
      <c r="T111" s="38"/>
      <c r="U111" s="32"/>
      <c r="V111" s="38"/>
      <c r="W111" s="38"/>
      <c r="X111" s="32"/>
      <c r="Y111" s="38"/>
      <c r="Z111" s="32"/>
      <c r="AA111" s="38"/>
      <c r="AB111" s="38"/>
      <c r="AC111" s="32"/>
      <c r="AD111" s="38"/>
      <c r="AE111" s="32"/>
      <c r="AF111" s="38"/>
      <c r="AG111" s="38"/>
      <c r="AH111" s="32"/>
      <c r="AI111" s="38"/>
      <c r="AJ111" s="32"/>
      <c r="AK111" s="38"/>
      <c r="AL111" s="38"/>
      <c r="AM111" s="38"/>
      <c r="AN111" s="32"/>
      <c r="AO111" s="32"/>
      <c r="AP111" s="39"/>
      <c r="AQ111" s="32"/>
      <c r="AR111" s="32"/>
      <c r="AS111" s="32"/>
      <c r="AT111" s="39"/>
      <c r="AU111" s="32"/>
      <c r="AV111" s="32"/>
      <c r="AW111" s="32"/>
      <c r="AX111" s="39"/>
      <c r="AY111" s="32"/>
      <c r="AZ111" s="32"/>
      <c r="BA111" s="32"/>
      <c r="BB111" s="32"/>
      <c r="BC111" s="40"/>
    </row>
    <row r="112" spans="2:55" ht="14.25">
      <c r="B112" s="33"/>
      <c r="C112" s="38"/>
      <c r="D112" s="32"/>
      <c r="E112" s="38"/>
      <c r="F112" s="32"/>
      <c r="G112" s="38"/>
      <c r="H112" s="38"/>
      <c r="I112" s="32"/>
      <c r="J112" s="38"/>
      <c r="K112" s="32"/>
      <c r="L112" s="38"/>
      <c r="M112" s="38"/>
      <c r="N112" s="32"/>
      <c r="O112" s="38"/>
      <c r="P112" s="32"/>
      <c r="Q112" s="38"/>
      <c r="R112" s="38"/>
      <c r="S112" s="32"/>
      <c r="T112" s="38"/>
      <c r="U112" s="32"/>
      <c r="V112" s="38"/>
      <c r="W112" s="38"/>
      <c r="X112" s="32"/>
      <c r="Y112" s="38"/>
      <c r="Z112" s="32"/>
      <c r="AA112" s="38"/>
      <c r="AB112" s="38"/>
      <c r="AC112" s="32"/>
      <c r="AD112" s="38"/>
      <c r="AE112" s="32"/>
      <c r="AF112" s="38"/>
      <c r="AG112" s="38"/>
      <c r="AH112" s="32"/>
      <c r="AI112" s="38"/>
      <c r="AJ112" s="32"/>
      <c r="AK112" s="38"/>
      <c r="AL112" s="38"/>
      <c r="AM112" s="38"/>
      <c r="AN112" s="32"/>
      <c r="AO112" s="32"/>
      <c r="AP112" s="39"/>
      <c r="AQ112" s="32"/>
      <c r="AR112" s="32"/>
      <c r="AS112" s="32"/>
      <c r="AT112" s="39"/>
      <c r="AU112" s="32"/>
      <c r="AV112" s="32"/>
      <c r="AW112" s="32"/>
      <c r="AX112" s="39"/>
      <c r="AY112" s="32"/>
      <c r="AZ112" s="32"/>
      <c r="BA112" s="32"/>
      <c r="BB112" s="32"/>
      <c r="BC112" s="40"/>
    </row>
    <row r="113" spans="2:55" ht="14.25">
      <c r="B113" s="3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8"/>
      <c r="AN113" s="32"/>
      <c r="AO113" s="32"/>
      <c r="AP113" s="39"/>
      <c r="AQ113" s="32"/>
      <c r="AR113" s="32"/>
      <c r="AS113" s="32"/>
      <c r="AT113" s="39"/>
      <c r="AU113" s="32"/>
      <c r="AV113" s="32"/>
      <c r="AW113" s="32"/>
      <c r="AX113" s="39"/>
      <c r="AY113" s="32"/>
      <c r="AZ113" s="39"/>
      <c r="BA113" s="39"/>
      <c r="BB113" s="39"/>
      <c r="BC113" s="40"/>
    </row>
    <row r="114" spans="2:55" ht="14.25">
      <c r="B114" s="33"/>
      <c r="C114" s="38"/>
      <c r="D114" s="32"/>
      <c r="E114" s="38"/>
      <c r="F114" s="32"/>
      <c r="G114" s="38"/>
      <c r="H114" s="38"/>
      <c r="I114" s="32"/>
      <c r="J114" s="38"/>
      <c r="K114" s="32"/>
      <c r="L114" s="38"/>
      <c r="M114" s="38"/>
      <c r="N114" s="32"/>
      <c r="O114" s="38"/>
      <c r="P114" s="32"/>
      <c r="Q114" s="38"/>
      <c r="R114" s="38"/>
      <c r="S114" s="32"/>
      <c r="T114" s="38"/>
      <c r="U114" s="32"/>
      <c r="V114" s="38"/>
      <c r="W114" s="38"/>
      <c r="X114" s="32"/>
      <c r="Y114" s="38"/>
      <c r="Z114" s="32"/>
      <c r="AA114" s="38"/>
      <c r="AB114" s="38"/>
      <c r="AC114" s="32"/>
      <c r="AD114" s="38"/>
      <c r="AE114" s="32"/>
      <c r="AF114" s="38"/>
      <c r="AG114" s="38"/>
      <c r="AH114" s="32"/>
      <c r="AI114" s="38"/>
      <c r="AJ114" s="32"/>
      <c r="AK114" s="38"/>
      <c r="AL114" s="38"/>
      <c r="AM114" s="38"/>
      <c r="AN114" s="32"/>
      <c r="AO114" s="32"/>
      <c r="AP114" s="39"/>
      <c r="AQ114" s="32"/>
      <c r="AR114" s="32"/>
      <c r="AS114" s="32"/>
      <c r="AT114" s="39"/>
      <c r="AU114" s="32"/>
      <c r="AV114" s="32"/>
      <c r="AW114" s="32"/>
      <c r="AX114" s="39"/>
      <c r="AY114" s="32"/>
      <c r="AZ114" s="32"/>
      <c r="BA114" s="32"/>
      <c r="BB114" s="32"/>
      <c r="BC114" s="40"/>
    </row>
    <row r="115" spans="2:55" ht="14.25">
      <c r="B115" s="33"/>
      <c r="C115" s="38"/>
      <c r="D115" s="32"/>
      <c r="E115" s="38"/>
      <c r="F115" s="32"/>
      <c r="G115" s="38"/>
      <c r="H115" s="38"/>
      <c r="I115" s="32"/>
      <c r="J115" s="38"/>
      <c r="K115" s="32"/>
      <c r="L115" s="38"/>
      <c r="M115" s="38"/>
      <c r="N115" s="32"/>
      <c r="O115" s="38"/>
      <c r="P115" s="32"/>
      <c r="Q115" s="38"/>
      <c r="R115" s="38"/>
      <c r="S115" s="32"/>
      <c r="T115" s="38"/>
      <c r="U115" s="32"/>
      <c r="V115" s="38"/>
      <c r="W115" s="38"/>
      <c r="X115" s="32"/>
      <c r="Y115" s="38"/>
      <c r="Z115" s="32"/>
      <c r="AA115" s="38"/>
      <c r="AB115" s="38"/>
      <c r="AC115" s="32"/>
      <c r="AD115" s="38"/>
      <c r="AE115" s="32"/>
      <c r="AF115" s="38"/>
      <c r="AG115" s="38"/>
      <c r="AH115" s="32"/>
      <c r="AI115" s="38"/>
      <c r="AJ115" s="32"/>
      <c r="AK115" s="38"/>
      <c r="AL115" s="38"/>
      <c r="AM115" s="38"/>
      <c r="AN115" s="32"/>
      <c r="AO115" s="32"/>
      <c r="AP115" s="39"/>
      <c r="AQ115" s="32"/>
      <c r="AR115" s="32"/>
      <c r="AS115" s="32"/>
      <c r="AT115" s="39"/>
      <c r="AU115" s="32"/>
      <c r="AV115" s="32"/>
      <c r="AW115" s="32"/>
      <c r="AX115" s="39"/>
      <c r="AY115" s="32"/>
      <c r="AZ115" s="32"/>
      <c r="BA115" s="32"/>
      <c r="BB115" s="32"/>
      <c r="BC115" s="40"/>
    </row>
    <row r="116" spans="2:55" ht="14.25">
      <c r="B116" s="33"/>
      <c r="C116" s="38"/>
      <c r="D116" s="32"/>
      <c r="E116" s="38"/>
      <c r="F116" s="32"/>
      <c r="G116" s="38"/>
      <c r="H116" s="38"/>
      <c r="I116" s="32"/>
      <c r="J116" s="38"/>
      <c r="K116" s="32"/>
      <c r="L116" s="38"/>
      <c r="M116" s="38"/>
      <c r="N116" s="32"/>
      <c r="O116" s="38"/>
      <c r="P116" s="32"/>
      <c r="Q116" s="38"/>
      <c r="R116" s="38"/>
      <c r="S116" s="32"/>
      <c r="T116" s="38"/>
      <c r="U116" s="32"/>
      <c r="V116" s="38"/>
      <c r="W116" s="38"/>
      <c r="X116" s="32"/>
      <c r="Y116" s="38"/>
      <c r="Z116" s="32"/>
      <c r="AA116" s="38"/>
      <c r="AB116" s="38"/>
      <c r="AC116" s="32"/>
      <c r="AD116" s="38"/>
      <c r="AE116" s="32"/>
      <c r="AF116" s="38"/>
      <c r="AG116" s="38"/>
      <c r="AH116" s="32"/>
      <c r="AI116" s="38"/>
      <c r="AJ116" s="32"/>
      <c r="AK116" s="38"/>
      <c r="AL116" s="38"/>
      <c r="AM116" s="38"/>
      <c r="AN116" s="32"/>
      <c r="AO116" s="32"/>
      <c r="AP116" s="39"/>
      <c r="AQ116" s="32"/>
      <c r="AR116" s="32"/>
      <c r="AS116" s="32"/>
      <c r="AT116" s="39"/>
      <c r="AU116" s="32"/>
      <c r="AV116" s="32"/>
      <c r="AW116" s="32"/>
      <c r="AX116" s="39"/>
      <c r="AY116" s="32"/>
      <c r="AZ116" s="32"/>
      <c r="BA116" s="32"/>
      <c r="BB116" s="32"/>
      <c r="BC116" s="40"/>
    </row>
    <row r="117" spans="2:55" ht="14.25">
      <c r="B117" s="33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8"/>
      <c r="AN117" s="32"/>
      <c r="AO117" s="32"/>
      <c r="AP117" s="39"/>
      <c r="AQ117" s="32"/>
      <c r="AR117" s="32"/>
      <c r="AS117" s="32"/>
      <c r="AT117" s="39"/>
      <c r="AU117" s="32"/>
      <c r="AV117" s="32"/>
      <c r="AW117" s="32"/>
      <c r="AX117" s="39"/>
      <c r="AY117" s="32"/>
      <c r="AZ117" s="39"/>
      <c r="BA117" s="39"/>
      <c r="BB117" s="39"/>
      <c r="BC117" s="40"/>
    </row>
    <row r="118" spans="2:55" ht="14.25">
      <c r="B118" s="33"/>
      <c r="C118" s="38"/>
      <c r="D118" s="32"/>
      <c r="E118" s="38"/>
      <c r="F118" s="32"/>
      <c r="G118" s="38"/>
      <c r="H118" s="38"/>
      <c r="I118" s="32"/>
      <c r="J118" s="38"/>
      <c r="K118" s="32"/>
      <c r="L118" s="38"/>
      <c r="M118" s="38"/>
      <c r="N118" s="32"/>
      <c r="O118" s="38"/>
      <c r="P118" s="32"/>
      <c r="Q118" s="38"/>
      <c r="R118" s="38"/>
      <c r="S118" s="32"/>
      <c r="T118" s="38"/>
      <c r="U118" s="32"/>
      <c r="V118" s="38"/>
      <c r="W118" s="38"/>
      <c r="X118" s="32"/>
      <c r="Y118" s="38"/>
      <c r="Z118" s="32"/>
      <c r="AA118" s="38"/>
      <c r="AB118" s="38"/>
      <c r="AC118" s="32"/>
      <c r="AD118" s="38"/>
      <c r="AE118" s="32"/>
      <c r="AF118" s="38"/>
      <c r="AG118" s="38"/>
      <c r="AH118" s="32"/>
      <c r="AI118" s="38"/>
      <c r="AJ118" s="32"/>
      <c r="AK118" s="38"/>
      <c r="AL118" s="38"/>
      <c r="AM118" s="38"/>
      <c r="AN118" s="32"/>
      <c r="AO118" s="32"/>
      <c r="AP118" s="39"/>
      <c r="AQ118" s="32"/>
      <c r="AR118" s="32"/>
      <c r="AS118" s="32"/>
      <c r="AT118" s="39"/>
      <c r="AU118" s="32"/>
      <c r="AV118" s="32"/>
      <c r="AW118" s="32"/>
      <c r="AX118" s="39"/>
      <c r="AY118" s="32"/>
      <c r="AZ118" s="32"/>
      <c r="BA118" s="32"/>
      <c r="BB118" s="32"/>
      <c r="BC118" s="40"/>
    </row>
    <row r="119" spans="2:55" ht="14.25">
      <c r="B119" s="33"/>
      <c r="C119" s="38"/>
      <c r="D119" s="32"/>
      <c r="E119" s="38"/>
      <c r="F119" s="32"/>
      <c r="G119" s="38"/>
      <c r="H119" s="38"/>
      <c r="I119" s="32"/>
      <c r="J119" s="38"/>
      <c r="K119" s="32"/>
      <c r="L119" s="38"/>
      <c r="M119" s="38"/>
      <c r="N119" s="32"/>
      <c r="O119" s="38"/>
      <c r="P119" s="32"/>
      <c r="Q119" s="38"/>
      <c r="R119" s="38"/>
      <c r="S119" s="32"/>
      <c r="T119" s="38"/>
      <c r="U119" s="32"/>
      <c r="V119" s="38"/>
      <c r="W119" s="38"/>
      <c r="X119" s="32"/>
      <c r="Y119" s="38"/>
      <c r="Z119" s="32"/>
      <c r="AA119" s="38"/>
      <c r="AB119" s="38"/>
      <c r="AC119" s="32"/>
      <c r="AD119" s="38"/>
      <c r="AE119" s="32"/>
      <c r="AF119" s="38"/>
      <c r="AG119" s="38"/>
      <c r="AH119" s="32"/>
      <c r="AI119" s="38"/>
      <c r="AJ119" s="32"/>
      <c r="AK119" s="38"/>
      <c r="AL119" s="38"/>
      <c r="AM119" s="38"/>
      <c r="AN119" s="32"/>
      <c r="AO119" s="32"/>
      <c r="AP119" s="39"/>
      <c r="AQ119" s="32"/>
      <c r="AR119" s="32"/>
      <c r="AS119" s="32"/>
      <c r="AT119" s="39"/>
      <c r="AU119" s="32"/>
      <c r="AV119" s="32"/>
      <c r="AW119" s="32"/>
      <c r="AX119" s="39"/>
      <c r="AY119" s="32"/>
      <c r="AZ119" s="32"/>
      <c r="BA119" s="32"/>
      <c r="BB119" s="32"/>
      <c r="BC119" s="40"/>
    </row>
    <row r="120" spans="2:55" ht="14.25">
      <c r="B120" s="33"/>
      <c r="C120" s="38"/>
      <c r="D120" s="32"/>
      <c r="E120" s="38"/>
      <c r="F120" s="32"/>
      <c r="G120" s="38"/>
      <c r="H120" s="38"/>
      <c r="I120" s="32"/>
      <c r="J120" s="38"/>
      <c r="K120" s="32"/>
      <c r="L120" s="38"/>
      <c r="M120" s="38"/>
      <c r="N120" s="32"/>
      <c r="O120" s="38"/>
      <c r="P120" s="32"/>
      <c r="Q120" s="38"/>
      <c r="R120" s="38"/>
      <c r="S120" s="32"/>
      <c r="T120" s="38"/>
      <c r="U120" s="32"/>
      <c r="V120" s="38"/>
      <c r="W120" s="38"/>
      <c r="X120" s="32"/>
      <c r="Y120" s="38"/>
      <c r="Z120" s="32"/>
      <c r="AA120" s="38"/>
      <c r="AB120" s="38"/>
      <c r="AC120" s="32"/>
      <c r="AD120" s="38"/>
      <c r="AE120" s="32"/>
      <c r="AF120" s="38"/>
      <c r="AG120" s="38"/>
      <c r="AH120" s="32"/>
      <c r="AI120" s="38"/>
      <c r="AJ120" s="32"/>
      <c r="AK120" s="38"/>
      <c r="AL120" s="38"/>
      <c r="AM120" s="38"/>
      <c r="AN120" s="32"/>
      <c r="AO120" s="32"/>
      <c r="AP120" s="39"/>
      <c r="AQ120" s="32"/>
      <c r="AR120" s="32"/>
      <c r="AS120" s="32"/>
      <c r="AT120" s="39"/>
      <c r="AU120" s="32"/>
      <c r="AV120" s="32"/>
      <c r="AW120" s="32"/>
      <c r="AX120" s="39"/>
      <c r="AY120" s="32"/>
      <c r="AZ120" s="32"/>
      <c r="BA120" s="32"/>
      <c r="BB120" s="32"/>
      <c r="BC120" s="40"/>
    </row>
    <row r="121" spans="2:55" ht="14.25">
      <c r="B121" s="33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8"/>
      <c r="AN121" s="32"/>
      <c r="AO121" s="32"/>
      <c r="AP121" s="39"/>
      <c r="AQ121" s="32"/>
      <c r="AR121" s="32"/>
      <c r="AS121" s="32"/>
      <c r="AT121" s="39"/>
      <c r="AU121" s="32"/>
      <c r="AV121" s="32"/>
      <c r="AW121" s="32"/>
      <c r="AX121" s="39"/>
      <c r="AY121" s="32"/>
      <c r="AZ121" s="39"/>
      <c r="BA121" s="39"/>
      <c r="BB121" s="39"/>
      <c r="BC121" s="40"/>
    </row>
    <row r="122" spans="2:55" ht="14.25">
      <c r="B122" s="33"/>
      <c r="C122" s="38"/>
      <c r="D122" s="32"/>
      <c r="E122" s="38"/>
      <c r="F122" s="32"/>
      <c r="G122" s="38"/>
      <c r="H122" s="38"/>
      <c r="I122" s="32"/>
      <c r="J122" s="38"/>
      <c r="K122" s="32"/>
      <c r="L122" s="38"/>
      <c r="M122" s="38"/>
      <c r="N122" s="32"/>
      <c r="O122" s="38"/>
      <c r="P122" s="32"/>
      <c r="Q122" s="38"/>
      <c r="R122" s="38"/>
      <c r="S122" s="32"/>
      <c r="T122" s="38"/>
      <c r="U122" s="32"/>
      <c r="V122" s="38"/>
      <c r="W122" s="38"/>
      <c r="X122" s="32"/>
      <c r="Y122" s="38"/>
      <c r="Z122" s="32"/>
      <c r="AA122" s="38"/>
      <c r="AB122" s="38"/>
      <c r="AC122" s="32"/>
      <c r="AD122" s="38"/>
      <c r="AE122" s="32"/>
      <c r="AF122" s="38"/>
      <c r="AG122" s="38"/>
      <c r="AH122" s="32"/>
      <c r="AI122" s="38"/>
      <c r="AJ122" s="32"/>
      <c r="AK122" s="38"/>
      <c r="AL122" s="38"/>
      <c r="AM122" s="38"/>
      <c r="AN122" s="32"/>
      <c r="AO122" s="32"/>
      <c r="AP122" s="39"/>
      <c r="AQ122" s="32"/>
      <c r="AR122" s="32"/>
      <c r="AS122" s="32"/>
      <c r="AT122" s="39"/>
      <c r="AU122" s="32"/>
      <c r="AV122" s="32"/>
      <c r="AW122" s="32"/>
      <c r="AX122" s="39"/>
      <c r="AY122" s="32"/>
      <c r="AZ122" s="32"/>
      <c r="BA122" s="32"/>
      <c r="BB122" s="32"/>
      <c r="BC122" s="40"/>
    </row>
    <row r="123" spans="2:55" ht="14.25">
      <c r="B123" s="33"/>
      <c r="C123" s="38"/>
      <c r="D123" s="32"/>
      <c r="E123" s="38"/>
      <c r="F123" s="32"/>
      <c r="G123" s="38"/>
      <c r="H123" s="38"/>
      <c r="I123" s="32"/>
      <c r="J123" s="38"/>
      <c r="K123" s="32"/>
      <c r="L123" s="38"/>
      <c r="M123" s="38"/>
      <c r="N123" s="32"/>
      <c r="O123" s="38"/>
      <c r="P123" s="32"/>
      <c r="Q123" s="38"/>
      <c r="R123" s="38"/>
      <c r="S123" s="32"/>
      <c r="T123" s="38"/>
      <c r="U123" s="32"/>
      <c r="V123" s="38"/>
      <c r="W123" s="38"/>
      <c r="X123" s="32"/>
      <c r="Y123" s="38"/>
      <c r="Z123" s="32"/>
      <c r="AA123" s="38"/>
      <c r="AB123" s="38"/>
      <c r="AC123" s="32"/>
      <c r="AD123" s="38"/>
      <c r="AE123" s="32"/>
      <c r="AF123" s="38"/>
      <c r="AG123" s="38"/>
      <c r="AH123" s="32"/>
      <c r="AI123" s="38"/>
      <c r="AJ123" s="32"/>
      <c r="AK123" s="38"/>
      <c r="AL123" s="38"/>
      <c r="AM123" s="38"/>
      <c r="AN123" s="32"/>
      <c r="AO123" s="32"/>
      <c r="AP123" s="39"/>
      <c r="AQ123" s="32"/>
      <c r="AR123" s="32"/>
      <c r="AS123" s="32"/>
      <c r="AT123" s="39"/>
      <c r="AU123" s="32"/>
      <c r="AV123" s="32"/>
      <c r="AW123" s="32"/>
      <c r="AX123" s="39"/>
      <c r="AY123" s="32"/>
      <c r="AZ123" s="32"/>
      <c r="BA123" s="32"/>
      <c r="BB123" s="32"/>
      <c r="BC123" s="40"/>
    </row>
    <row r="124" spans="2:55" ht="14.25">
      <c r="B124" s="33"/>
      <c r="C124" s="38"/>
      <c r="D124" s="32"/>
      <c r="E124" s="38"/>
      <c r="F124" s="32"/>
      <c r="G124" s="38"/>
      <c r="H124" s="38"/>
      <c r="I124" s="32"/>
      <c r="J124" s="38"/>
      <c r="K124" s="32"/>
      <c r="L124" s="38"/>
      <c r="M124" s="38"/>
      <c r="N124" s="32"/>
      <c r="O124" s="38"/>
      <c r="P124" s="32"/>
      <c r="Q124" s="38"/>
      <c r="R124" s="38"/>
      <c r="S124" s="32"/>
      <c r="T124" s="38"/>
      <c r="U124" s="32"/>
      <c r="V124" s="38"/>
      <c r="W124" s="38"/>
      <c r="X124" s="32"/>
      <c r="Y124" s="38"/>
      <c r="Z124" s="32"/>
      <c r="AA124" s="38"/>
      <c r="AB124" s="38"/>
      <c r="AC124" s="32"/>
      <c r="AD124" s="38"/>
      <c r="AE124" s="32"/>
      <c r="AF124" s="38"/>
      <c r="AG124" s="38"/>
      <c r="AH124" s="32"/>
      <c r="AI124" s="38"/>
      <c r="AJ124" s="32"/>
      <c r="AK124" s="38"/>
      <c r="AL124" s="38"/>
      <c r="AM124" s="38"/>
      <c r="AN124" s="32"/>
      <c r="AO124" s="32"/>
      <c r="AP124" s="39"/>
      <c r="AQ124" s="32"/>
      <c r="AR124" s="32"/>
      <c r="AS124" s="32"/>
      <c r="AT124" s="39"/>
      <c r="AU124" s="32"/>
      <c r="AV124" s="32"/>
      <c r="AW124" s="32"/>
      <c r="AX124" s="39"/>
      <c r="AY124" s="32"/>
      <c r="AZ124" s="32"/>
      <c r="BA124" s="32"/>
      <c r="BB124" s="32"/>
      <c r="BC124" s="40"/>
    </row>
    <row r="125" spans="2:55" ht="14.25">
      <c r="B125" s="33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8"/>
      <c r="AN125" s="32"/>
      <c r="AO125" s="32"/>
      <c r="AP125" s="39"/>
      <c r="AQ125" s="32"/>
      <c r="AR125" s="32"/>
      <c r="AS125" s="32"/>
      <c r="AT125" s="39"/>
      <c r="AU125" s="32"/>
      <c r="AV125" s="32"/>
      <c r="AW125" s="32"/>
      <c r="AX125" s="39"/>
      <c r="AY125" s="32"/>
      <c r="AZ125" s="39"/>
      <c r="BA125" s="39"/>
      <c r="BB125" s="39"/>
      <c r="BC125" s="40"/>
    </row>
    <row r="126" spans="2:55" ht="14.25">
      <c r="B126" s="33"/>
      <c r="C126" s="38"/>
      <c r="D126" s="32"/>
      <c r="E126" s="38"/>
      <c r="F126" s="32"/>
      <c r="G126" s="38"/>
      <c r="H126" s="38"/>
      <c r="I126" s="32"/>
      <c r="J126" s="38"/>
      <c r="K126" s="32"/>
      <c r="L126" s="38"/>
      <c r="M126" s="38"/>
      <c r="N126" s="32"/>
      <c r="O126" s="38"/>
      <c r="P126" s="32"/>
      <c r="Q126" s="38"/>
      <c r="R126" s="38"/>
      <c r="S126" s="32"/>
      <c r="T126" s="38"/>
      <c r="U126" s="32"/>
      <c r="V126" s="38"/>
      <c r="W126" s="38"/>
      <c r="X126" s="32"/>
      <c r="Y126" s="38"/>
      <c r="Z126" s="32"/>
      <c r="AA126" s="38"/>
      <c r="AB126" s="38"/>
      <c r="AC126" s="32"/>
      <c r="AD126" s="38"/>
      <c r="AE126" s="32"/>
      <c r="AF126" s="38"/>
      <c r="AG126" s="38"/>
      <c r="AH126" s="32"/>
      <c r="AI126" s="38"/>
      <c r="AJ126" s="32"/>
      <c r="AK126" s="38"/>
      <c r="AL126" s="38"/>
      <c r="AM126" s="38"/>
      <c r="AN126" s="32"/>
      <c r="AO126" s="32"/>
      <c r="AP126" s="39"/>
      <c r="AQ126" s="32"/>
      <c r="AR126" s="32"/>
      <c r="AS126" s="32"/>
      <c r="AT126" s="39"/>
      <c r="AU126" s="32"/>
      <c r="AV126" s="32"/>
      <c r="AW126" s="32"/>
      <c r="AX126" s="39"/>
      <c r="AY126" s="32"/>
      <c r="AZ126" s="32"/>
      <c r="BA126" s="32"/>
      <c r="BB126" s="32"/>
      <c r="BC126" s="40"/>
    </row>
    <row r="127" spans="2:55" ht="14.25">
      <c r="B127" s="33"/>
      <c r="C127" s="38"/>
      <c r="D127" s="32"/>
      <c r="E127" s="38"/>
      <c r="F127" s="32"/>
      <c r="G127" s="38"/>
      <c r="H127" s="38"/>
      <c r="I127" s="32"/>
      <c r="J127" s="38"/>
      <c r="K127" s="32"/>
      <c r="L127" s="38"/>
      <c r="M127" s="38"/>
      <c r="N127" s="32"/>
      <c r="O127" s="38"/>
      <c r="P127" s="32"/>
      <c r="Q127" s="38"/>
      <c r="R127" s="38"/>
      <c r="S127" s="32"/>
      <c r="T127" s="38"/>
      <c r="U127" s="32"/>
      <c r="V127" s="38"/>
      <c r="W127" s="38"/>
      <c r="X127" s="32"/>
      <c r="Y127" s="38"/>
      <c r="Z127" s="32"/>
      <c r="AA127" s="38"/>
      <c r="AB127" s="38"/>
      <c r="AC127" s="32"/>
      <c r="AD127" s="38"/>
      <c r="AE127" s="32"/>
      <c r="AF127" s="38"/>
      <c r="AG127" s="38"/>
      <c r="AH127" s="32"/>
      <c r="AI127" s="38"/>
      <c r="AJ127" s="32"/>
      <c r="AK127" s="38"/>
      <c r="AL127" s="38"/>
      <c r="AM127" s="38"/>
      <c r="AN127" s="32"/>
      <c r="AO127" s="32"/>
      <c r="AP127" s="39"/>
      <c r="AQ127" s="32"/>
      <c r="AR127" s="32"/>
      <c r="AS127" s="32"/>
      <c r="AT127" s="39"/>
      <c r="AU127" s="32"/>
      <c r="AV127" s="32"/>
      <c r="AW127" s="32"/>
      <c r="AX127" s="39"/>
      <c r="AY127" s="32"/>
      <c r="AZ127" s="32"/>
      <c r="BA127" s="32"/>
      <c r="BB127" s="32"/>
      <c r="BC127" s="40"/>
    </row>
    <row r="128" spans="2:55" ht="14.25">
      <c r="B128" s="33"/>
      <c r="C128" s="38"/>
      <c r="D128" s="32"/>
      <c r="E128" s="38"/>
      <c r="F128" s="32"/>
      <c r="G128" s="38"/>
      <c r="H128" s="38"/>
      <c r="I128" s="32"/>
      <c r="J128" s="38"/>
      <c r="K128" s="32"/>
      <c r="L128" s="38"/>
      <c r="M128" s="38"/>
      <c r="N128" s="32"/>
      <c r="O128" s="38"/>
      <c r="P128" s="32"/>
      <c r="Q128" s="38"/>
      <c r="R128" s="38"/>
      <c r="S128" s="32"/>
      <c r="T128" s="38"/>
      <c r="U128" s="32"/>
      <c r="V128" s="38"/>
      <c r="W128" s="38"/>
      <c r="X128" s="32"/>
      <c r="Y128" s="38"/>
      <c r="Z128" s="32"/>
      <c r="AA128" s="38"/>
      <c r="AB128" s="38"/>
      <c r="AC128" s="32"/>
      <c r="AD128" s="38"/>
      <c r="AE128" s="32"/>
      <c r="AF128" s="38"/>
      <c r="AG128" s="38"/>
      <c r="AH128" s="32"/>
      <c r="AI128" s="38"/>
      <c r="AJ128" s="32"/>
      <c r="AK128" s="38"/>
      <c r="AL128" s="38"/>
      <c r="AM128" s="38"/>
      <c r="AN128" s="32"/>
      <c r="AO128" s="32"/>
      <c r="AP128" s="39"/>
      <c r="AQ128" s="32"/>
      <c r="AR128" s="32"/>
      <c r="AS128" s="32"/>
      <c r="AT128" s="39"/>
      <c r="AU128" s="32"/>
      <c r="AV128" s="32"/>
      <c r="AW128" s="32"/>
      <c r="AX128" s="39"/>
      <c r="AY128" s="32"/>
      <c r="AZ128" s="32"/>
      <c r="BA128" s="32"/>
      <c r="BB128" s="32"/>
      <c r="BC128" s="40"/>
    </row>
    <row r="129" spans="2:55" ht="17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spans="2:55" ht="17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</row>
    <row r="131" spans="2:55" ht="17.25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2"/>
      <c r="AN131" s="34"/>
      <c r="AO131" s="34"/>
      <c r="AP131" s="34"/>
      <c r="AQ131" s="35"/>
      <c r="AR131" s="34"/>
      <c r="AS131" s="34"/>
      <c r="AT131" s="34"/>
      <c r="AU131" s="35"/>
      <c r="AV131" s="34"/>
      <c r="AW131" s="34"/>
      <c r="AX131" s="34"/>
      <c r="AY131" s="35"/>
      <c r="AZ131" s="34"/>
      <c r="BA131" s="34"/>
      <c r="BB131" s="34"/>
      <c r="BC131" s="36"/>
    </row>
    <row r="132" spans="2:55" ht="17.25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2"/>
      <c r="AN132" s="34"/>
      <c r="AO132" s="34"/>
      <c r="AP132" s="34"/>
      <c r="AQ132" s="35"/>
      <c r="AR132" s="34"/>
      <c r="AS132" s="34"/>
      <c r="AT132" s="34"/>
      <c r="AU132" s="35"/>
      <c r="AV132" s="34"/>
      <c r="AW132" s="34"/>
      <c r="AX132" s="34"/>
      <c r="AY132" s="35"/>
      <c r="AZ132" s="34"/>
      <c r="BA132" s="34"/>
      <c r="BB132" s="34"/>
      <c r="BC132" s="36"/>
    </row>
    <row r="133" spans="2:55" ht="14.25">
      <c r="B133" s="33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8"/>
      <c r="AN133" s="32"/>
      <c r="AO133" s="32"/>
      <c r="AP133" s="39"/>
      <c r="AQ133" s="32"/>
      <c r="AR133" s="32"/>
      <c r="AS133" s="32"/>
      <c r="AT133" s="39"/>
      <c r="AU133" s="32"/>
      <c r="AV133" s="32"/>
      <c r="AW133" s="32"/>
      <c r="AX133" s="39"/>
      <c r="AY133" s="32"/>
      <c r="AZ133" s="39"/>
      <c r="BA133" s="39"/>
      <c r="BB133" s="39"/>
      <c r="BC133" s="40"/>
    </row>
    <row r="134" spans="2:55" ht="14.25">
      <c r="B134" s="33"/>
      <c r="C134" s="38"/>
      <c r="D134" s="32"/>
      <c r="E134" s="38"/>
      <c r="F134" s="32"/>
      <c r="G134" s="38"/>
      <c r="H134" s="38"/>
      <c r="I134" s="32"/>
      <c r="J134" s="38"/>
      <c r="K134" s="32"/>
      <c r="L134" s="38"/>
      <c r="M134" s="38"/>
      <c r="N134" s="32"/>
      <c r="O134" s="38"/>
      <c r="P134" s="32"/>
      <c r="Q134" s="38"/>
      <c r="R134" s="38"/>
      <c r="S134" s="32"/>
      <c r="T134" s="38"/>
      <c r="U134" s="32"/>
      <c r="V134" s="38"/>
      <c r="W134" s="38"/>
      <c r="X134" s="32"/>
      <c r="Y134" s="38"/>
      <c r="Z134" s="32"/>
      <c r="AA134" s="38"/>
      <c r="AB134" s="38"/>
      <c r="AC134" s="32"/>
      <c r="AD134" s="38"/>
      <c r="AE134" s="32"/>
      <c r="AF134" s="38"/>
      <c r="AG134" s="38"/>
      <c r="AH134" s="32"/>
      <c r="AI134" s="38"/>
      <c r="AJ134" s="32"/>
      <c r="AK134" s="38"/>
      <c r="AL134" s="38"/>
      <c r="AM134" s="38"/>
      <c r="AN134" s="32"/>
      <c r="AO134" s="32"/>
      <c r="AP134" s="39"/>
      <c r="AQ134" s="32"/>
      <c r="AR134" s="32"/>
      <c r="AS134" s="32"/>
      <c r="AT134" s="39"/>
      <c r="AU134" s="32"/>
      <c r="AV134" s="32"/>
      <c r="AW134" s="32"/>
      <c r="AX134" s="39"/>
      <c r="AY134" s="32"/>
      <c r="AZ134" s="32"/>
      <c r="BA134" s="32"/>
      <c r="BB134" s="32"/>
      <c r="BC134" s="40"/>
    </row>
    <row r="135" spans="2:55" ht="14.25">
      <c r="B135" s="33"/>
      <c r="C135" s="38"/>
      <c r="D135" s="32"/>
      <c r="E135" s="38"/>
      <c r="F135" s="32"/>
      <c r="G135" s="38"/>
      <c r="H135" s="38"/>
      <c r="I135" s="32"/>
      <c r="J135" s="38"/>
      <c r="K135" s="32"/>
      <c r="L135" s="38"/>
      <c r="M135" s="38"/>
      <c r="N135" s="32"/>
      <c r="O135" s="38"/>
      <c r="P135" s="32"/>
      <c r="Q135" s="38"/>
      <c r="R135" s="38"/>
      <c r="S135" s="32"/>
      <c r="T135" s="38"/>
      <c r="U135" s="32"/>
      <c r="V135" s="38"/>
      <c r="W135" s="38"/>
      <c r="X135" s="32"/>
      <c r="Y135" s="38"/>
      <c r="Z135" s="32"/>
      <c r="AA135" s="38"/>
      <c r="AB135" s="38"/>
      <c r="AC135" s="32"/>
      <c r="AD135" s="38"/>
      <c r="AE135" s="32"/>
      <c r="AF135" s="38"/>
      <c r="AG135" s="38"/>
      <c r="AH135" s="32"/>
      <c r="AI135" s="38"/>
      <c r="AJ135" s="32"/>
      <c r="AK135" s="38"/>
      <c r="AL135" s="38"/>
      <c r="AM135" s="38"/>
      <c r="AN135" s="32"/>
      <c r="AO135" s="32"/>
      <c r="AP135" s="39"/>
      <c r="AQ135" s="32"/>
      <c r="AR135" s="32"/>
      <c r="AS135" s="32"/>
      <c r="AT135" s="39"/>
      <c r="AU135" s="32"/>
      <c r="AV135" s="32"/>
      <c r="AW135" s="32"/>
      <c r="AX135" s="39"/>
      <c r="AY135" s="32"/>
      <c r="AZ135" s="32"/>
      <c r="BA135" s="32"/>
      <c r="BB135" s="32"/>
      <c r="BC135" s="40"/>
    </row>
    <row r="136" spans="2:55" ht="14.25">
      <c r="B136" s="33"/>
      <c r="C136" s="38"/>
      <c r="D136" s="32"/>
      <c r="E136" s="38"/>
      <c r="F136" s="32"/>
      <c r="G136" s="38"/>
      <c r="H136" s="38"/>
      <c r="I136" s="32"/>
      <c r="J136" s="38"/>
      <c r="K136" s="32"/>
      <c r="L136" s="38"/>
      <c r="M136" s="38"/>
      <c r="N136" s="32"/>
      <c r="O136" s="38"/>
      <c r="P136" s="32"/>
      <c r="Q136" s="38"/>
      <c r="R136" s="38"/>
      <c r="S136" s="32"/>
      <c r="T136" s="38"/>
      <c r="U136" s="32"/>
      <c r="V136" s="38"/>
      <c r="W136" s="38"/>
      <c r="X136" s="32"/>
      <c r="Y136" s="38"/>
      <c r="Z136" s="32"/>
      <c r="AA136" s="38"/>
      <c r="AB136" s="38"/>
      <c r="AC136" s="32"/>
      <c r="AD136" s="38"/>
      <c r="AE136" s="32"/>
      <c r="AF136" s="38"/>
      <c r="AG136" s="38"/>
      <c r="AH136" s="32"/>
      <c r="AI136" s="38"/>
      <c r="AJ136" s="32"/>
      <c r="AK136" s="38"/>
      <c r="AL136" s="38"/>
      <c r="AM136" s="38"/>
      <c r="AN136" s="32"/>
      <c r="AO136" s="32"/>
      <c r="AP136" s="39"/>
      <c r="AQ136" s="32"/>
      <c r="AR136" s="32"/>
      <c r="AS136" s="32"/>
      <c r="AT136" s="39"/>
      <c r="AU136" s="32"/>
      <c r="AV136" s="32"/>
      <c r="AW136" s="32"/>
      <c r="AX136" s="39"/>
      <c r="AY136" s="32"/>
      <c r="AZ136" s="32"/>
      <c r="BA136" s="32"/>
      <c r="BB136" s="32"/>
      <c r="BC136" s="40"/>
    </row>
    <row r="137" spans="2:55" ht="14.25">
      <c r="B137" s="33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8"/>
      <c r="AN137" s="32"/>
      <c r="AO137" s="32"/>
      <c r="AP137" s="39"/>
      <c r="AQ137" s="32"/>
      <c r="AR137" s="32"/>
      <c r="AS137" s="32"/>
      <c r="AT137" s="39"/>
      <c r="AU137" s="32"/>
      <c r="AV137" s="32"/>
      <c r="AW137" s="32"/>
      <c r="AX137" s="39"/>
      <c r="AY137" s="32"/>
      <c r="AZ137" s="39"/>
      <c r="BA137" s="39"/>
      <c r="BB137" s="39"/>
      <c r="BC137" s="40"/>
    </row>
    <row r="138" spans="2:55" ht="14.25">
      <c r="B138" s="33"/>
      <c r="C138" s="38"/>
      <c r="D138" s="32"/>
      <c r="E138" s="38"/>
      <c r="F138" s="32"/>
      <c r="G138" s="38"/>
      <c r="H138" s="38"/>
      <c r="I138" s="32"/>
      <c r="J138" s="38"/>
      <c r="K138" s="32"/>
      <c r="L138" s="38"/>
      <c r="M138" s="38"/>
      <c r="N138" s="32"/>
      <c r="O138" s="38"/>
      <c r="P138" s="32"/>
      <c r="Q138" s="38"/>
      <c r="R138" s="38"/>
      <c r="S138" s="32"/>
      <c r="T138" s="38"/>
      <c r="U138" s="32"/>
      <c r="V138" s="38"/>
      <c r="W138" s="38"/>
      <c r="X138" s="32"/>
      <c r="Y138" s="38"/>
      <c r="Z138" s="32"/>
      <c r="AA138" s="38"/>
      <c r="AB138" s="38"/>
      <c r="AC138" s="32"/>
      <c r="AD138" s="38"/>
      <c r="AE138" s="32"/>
      <c r="AF138" s="38"/>
      <c r="AG138" s="38"/>
      <c r="AH138" s="32"/>
      <c r="AI138" s="38"/>
      <c r="AJ138" s="32"/>
      <c r="AK138" s="38"/>
      <c r="AL138" s="38"/>
      <c r="AM138" s="38"/>
      <c r="AN138" s="32"/>
      <c r="AO138" s="32"/>
      <c r="AP138" s="39"/>
      <c r="AQ138" s="32"/>
      <c r="AR138" s="32"/>
      <c r="AS138" s="32"/>
      <c r="AT138" s="39"/>
      <c r="AU138" s="32"/>
      <c r="AV138" s="32"/>
      <c r="AW138" s="32"/>
      <c r="AX138" s="39"/>
      <c r="AY138" s="32"/>
      <c r="AZ138" s="32"/>
      <c r="BA138" s="32"/>
      <c r="BB138" s="32"/>
      <c r="BC138" s="40"/>
    </row>
    <row r="139" spans="2:55" ht="14.25">
      <c r="B139" s="33"/>
      <c r="C139" s="38"/>
      <c r="D139" s="32"/>
      <c r="E139" s="38"/>
      <c r="F139" s="32"/>
      <c r="G139" s="38"/>
      <c r="H139" s="38"/>
      <c r="I139" s="32"/>
      <c r="J139" s="38"/>
      <c r="K139" s="32"/>
      <c r="L139" s="38"/>
      <c r="M139" s="38"/>
      <c r="N139" s="32"/>
      <c r="O139" s="38"/>
      <c r="P139" s="32"/>
      <c r="Q139" s="38"/>
      <c r="R139" s="38"/>
      <c r="S139" s="32"/>
      <c r="T139" s="38"/>
      <c r="U139" s="32"/>
      <c r="V139" s="38"/>
      <c r="W139" s="38"/>
      <c r="X139" s="32"/>
      <c r="Y139" s="38"/>
      <c r="Z139" s="32"/>
      <c r="AA139" s="38"/>
      <c r="AB139" s="38"/>
      <c r="AC139" s="32"/>
      <c r="AD139" s="38"/>
      <c r="AE139" s="32"/>
      <c r="AF139" s="38"/>
      <c r="AG139" s="38"/>
      <c r="AH139" s="32"/>
      <c r="AI139" s="38"/>
      <c r="AJ139" s="32"/>
      <c r="AK139" s="38"/>
      <c r="AL139" s="38"/>
      <c r="AM139" s="38"/>
      <c r="AN139" s="32"/>
      <c r="AO139" s="32"/>
      <c r="AP139" s="39"/>
      <c r="AQ139" s="32"/>
      <c r="AR139" s="32"/>
      <c r="AS139" s="32"/>
      <c r="AT139" s="39"/>
      <c r="AU139" s="32"/>
      <c r="AV139" s="32"/>
      <c r="AW139" s="32"/>
      <c r="AX139" s="39"/>
      <c r="AY139" s="32"/>
      <c r="AZ139" s="32"/>
      <c r="BA139" s="32"/>
      <c r="BB139" s="32"/>
      <c r="BC139" s="40"/>
    </row>
    <row r="140" spans="2:55" ht="14.25">
      <c r="B140" s="33"/>
      <c r="C140" s="38"/>
      <c r="D140" s="32"/>
      <c r="E140" s="38"/>
      <c r="F140" s="32"/>
      <c r="G140" s="38"/>
      <c r="H140" s="38"/>
      <c r="I140" s="32"/>
      <c r="J140" s="38"/>
      <c r="K140" s="32"/>
      <c r="L140" s="38"/>
      <c r="M140" s="38"/>
      <c r="N140" s="32"/>
      <c r="O140" s="38"/>
      <c r="P140" s="32"/>
      <c r="Q140" s="38"/>
      <c r="R140" s="38"/>
      <c r="S140" s="32"/>
      <c r="T140" s="38"/>
      <c r="U140" s="32"/>
      <c r="V140" s="38"/>
      <c r="W140" s="38"/>
      <c r="X140" s="32"/>
      <c r="Y140" s="38"/>
      <c r="Z140" s="32"/>
      <c r="AA140" s="38"/>
      <c r="AB140" s="38"/>
      <c r="AC140" s="32"/>
      <c r="AD140" s="38"/>
      <c r="AE140" s="32"/>
      <c r="AF140" s="38"/>
      <c r="AG140" s="38"/>
      <c r="AH140" s="32"/>
      <c r="AI140" s="38"/>
      <c r="AJ140" s="32"/>
      <c r="AK140" s="38"/>
      <c r="AL140" s="38"/>
      <c r="AM140" s="38"/>
      <c r="AN140" s="32"/>
      <c r="AO140" s="32"/>
      <c r="AP140" s="39"/>
      <c r="AQ140" s="32"/>
      <c r="AR140" s="32"/>
      <c r="AS140" s="32"/>
      <c r="AT140" s="39"/>
      <c r="AU140" s="32"/>
      <c r="AV140" s="32"/>
      <c r="AW140" s="32"/>
      <c r="AX140" s="39"/>
      <c r="AY140" s="32"/>
      <c r="AZ140" s="32"/>
      <c r="BA140" s="32"/>
      <c r="BB140" s="32"/>
      <c r="BC140" s="40"/>
    </row>
    <row r="141" spans="2:55" ht="14.25">
      <c r="B141" s="33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8"/>
      <c r="AN141" s="32"/>
      <c r="AO141" s="32"/>
      <c r="AP141" s="39"/>
      <c r="AQ141" s="32"/>
      <c r="AR141" s="32"/>
      <c r="AS141" s="32"/>
      <c r="AT141" s="39"/>
      <c r="AU141" s="32"/>
      <c r="AV141" s="32"/>
      <c r="AW141" s="32"/>
      <c r="AX141" s="39"/>
      <c r="AY141" s="32"/>
      <c r="AZ141" s="39"/>
      <c r="BA141" s="39"/>
      <c r="BB141" s="39"/>
      <c r="BC141" s="40"/>
    </row>
    <row r="142" spans="2:55" ht="14.25">
      <c r="B142" s="33"/>
      <c r="C142" s="38"/>
      <c r="D142" s="32"/>
      <c r="E142" s="38"/>
      <c r="F142" s="32"/>
      <c r="G142" s="38"/>
      <c r="H142" s="38"/>
      <c r="I142" s="32"/>
      <c r="J142" s="38"/>
      <c r="K142" s="32"/>
      <c r="L142" s="38"/>
      <c r="M142" s="38"/>
      <c r="N142" s="32"/>
      <c r="O142" s="38"/>
      <c r="P142" s="32"/>
      <c r="Q142" s="38"/>
      <c r="R142" s="38"/>
      <c r="S142" s="32"/>
      <c r="T142" s="38"/>
      <c r="U142" s="32"/>
      <c r="V142" s="38"/>
      <c r="W142" s="38"/>
      <c r="X142" s="32"/>
      <c r="Y142" s="38"/>
      <c r="Z142" s="32"/>
      <c r="AA142" s="38"/>
      <c r="AB142" s="38"/>
      <c r="AC142" s="32"/>
      <c r="AD142" s="38"/>
      <c r="AE142" s="32"/>
      <c r="AF142" s="38"/>
      <c r="AG142" s="38"/>
      <c r="AH142" s="32"/>
      <c r="AI142" s="38"/>
      <c r="AJ142" s="32"/>
      <c r="AK142" s="38"/>
      <c r="AL142" s="38"/>
      <c r="AM142" s="38"/>
      <c r="AN142" s="32"/>
      <c r="AO142" s="32"/>
      <c r="AP142" s="39"/>
      <c r="AQ142" s="32"/>
      <c r="AR142" s="32"/>
      <c r="AS142" s="32"/>
      <c r="AT142" s="39"/>
      <c r="AU142" s="32"/>
      <c r="AV142" s="32"/>
      <c r="AW142" s="32"/>
      <c r="AX142" s="39"/>
      <c r="AY142" s="32"/>
      <c r="AZ142" s="32"/>
      <c r="BA142" s="32"/>
      <c r="BB142" s="32"/>
      <c r="BC142" s="40"/>
    </row>
    <row r="143" spans="2:55" ht="14.25">
      <c r="B143" s="33"/>
      <c r="C143" s="38"/>
      <c r="D143" s="32"/>
      <c r="E143" s="38"/>
      <c r="F143" s="32"/>
      <c r="G143" s="38"/>
      <c r="H143" s="38"/>
      <c r="I143" s="32"/>
      <c r="J143" s="38"/>
      <c r="K143" s="32"/>
      <c r="L143" s="38"/>
      <c r="M143" s="38"/>
      <c r="N143" s="32"/>
      <c r="O143" s="38"/>
      <c r="P143" s="32"/>
      <c r="Q143" s="38"/>
      <c r="R143" s="38"/>
      <c r="S143" s="32"/>
      <c r="T143" s="38"/>
      <c r="U143" s="32"/>
      <c r="V143" s="38"/>
      <c r="W143" s="38"/>
      <c r="X143" s="32"/>
      <c r="Y143" s="38"/>
      <c r="Z143" s="32"/>
      <c r="AA143" s="38"/>
      <c r="AB143" s="38"/>
      <c r="AC143" s="32"/>
      <c r="AD143" s="38"/>
      <c r="AE143" s="32"/>
      <c r="AF143" s="38"/>
      <c r="AG143" s="38"/>
      <c r="AH143" s="32"/>
      <c r="AI143" s="38"/>
      <c r="AJ143" s="32"/>
      <c r="AK143" s="38"/>
      <c r="AL143" s="38"/>
      <c r="AM143" s="38"/>
      <c r="AN143" s="32"/>
      <c r="AO143" s="32"/>
      <c r="AP143" s="39"/>
      <c r="AQ143" s="32"/>
      <c r="AR143" s="32"/>
      <c r="AS143" s="32"/>
      <c r="AT143" s="39"/>
      <c r="AU143" s="32"/>
      <c r="AV143" s="32"/>
      <c r="AW143" s="32"/>
      <c r="AX143" s="39"/>
      <c r="AY143" s="32"/>
      <c r="AZ143" s="32"/>
      <c r="BA143" s="32"/>
      <c r="BB143" s="32"/>
      <c r="BC143" s="40"/>
    </row>
    <row r="144" spans="2:55" ht="14.25">
      <c r="B144" s="33"/>
      <c r="C144" s="38"/>
      <c r="D144" s="32"/>
      <c r="E144" s="38"/>
      <c r="F144" s="32"/>
      <c r="G144" s="38"/>
      <c r="H144" s="38"/>
      <c r="I144" s="32"/>
      <c r="J144" s="38"/>
      <c r="K144" s="32"/>
      <c r="L144" s="38"/>
      <c r="M144" s="38"/>
      <c r="N144" s="32"/>
      <c r="O144" s="38"/>
      <c r="P144" s="32"/>
      <c r="Q144" s="38"/>
      <c r="R144" s="38"/>
      <c r="S144" s="32"/>
      <c r="T144" s="38"/>
      <c r="U144" s="32"/>
      <c r="V144" s="38"/>
      <c r="W144" s="38"/>
      <c r="X144" s="32"/>
      <c r="Y144" s="38"/>
      <c r="Z144" s="32"/>
      <c r="AA144" s="38"/>
      <c r="AB144" s="38"/>
      <c r="AC144" s="32"/>
      <c r="AD144" s="38"/>
      <c r="AE144" s="32"/>
      <c r="AF144" s="38"/>
      <c r="AG144" s="38"/>
      <c r="AH144" s="32"/>
      <c r="AI144" s="38"/>
      <c r="AJ144" s="32"/>
      <c r="AK144" s="38"/>
      <c r="AL144" s="38"/>
      <c r="AM144" s="38"/>
      <c r="AN144" s="32"/>
      <c r="AO144" s="32"/>
      <c r="AP144" s="39"/>
      <c r="AQ144" s="32"/>
      <c r="AR144" s="32"/>
      <c r="AS144" s="32"/>
      <c r="AT144" s="39"/>
      <c r="AU144" s="32"/>
      <c r="AV144" s="32"/>
      <c r="AW144" s="32"/>
      <c r="AX144" s="39"/>
      <c r="AY144" s="32"/>
      <c r="AZ144" s="32"/>
      <c r="BA144" s="32"/>
      <c r="BB144" s="32"/>
      <c r="BC144" s="40"/>
    </row>
    <row r="145" spans="2:55" ht="14.25">
      <c r="B145" s="33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8"/>
      <c r="AN145" s="32"/>
      <c r="AO145" s="32"/>
      <c r="AP145" s="39"/>
      <c r="AQ145" s="32"/>
      <c r="AR145" s="32"/>
      <c r="AS145" s="32"/>
      <c r="AT145" s="39"/>
      <c r="AU145" s="32"/>
      <c r="AV145" s="32"/>
      <c r="AW145" s="32"/>
      <c r="AX145" s="39"/>
      <c r="AY145" s="32"/>
      <c r="AZ145" s="39"/>
      <c r="BA145" s="39"/>
      <c r="BB145" s="39"/>
      <c r="BC145" s="40"/>
    </row>
    <row r="146" spans="2:55" ht="14.25">
      <c r="B146" s="33"/>
      <c r="C146" s="38"/>
      <c r="D146" s="32"/>
      <c r="E146" s="38"/>
      <c r="F146" s="32"/>
      <c r="G146" s="38"/>
      <c r="H146" s="38"/>
      <c r="I146" s="32"/>
      <c r="J146" s="38"/>
      <c r="K146" s="32"/>
      <c r="L146" s="38"/>
      <c r="M146" s="38"/>
      <c r="N146" s="32"/>
      <c r="O146" s="38"/>
      <c r="P146" s="32"/>
      <c r="Q146" s="38"/>
      <c r="R146" s="38"/>
      <c r="S146" s="32"/>
      <c r="T146" s="38"/>
      <c r="U146" s="32"/>
      <c r="V146" s="38"/>
      <c r="W146" s="38"/>
      <c r="X146" s="32"/>
      <c r="Y146" s="38"/>
      <c r="Z146" s="32"/>
      <c r="AA146" s="38"/>
      <c r="AB146" s="38"/>
      <c r="AC146" s="32"/>
      <c r="AD146" s="38"/>
      <c r="AE146" s="32"/>
      <c r="AF146" s="38"/>
      <c r="AG146" s="38"/>
      <c r="AH146" s="32"/>
      <c r="AI146" s="38"/>
      <c r="AJ146" s="32"/>
      <c r="AK146" s="38"/>
      <c r="AL146" s="38"/>
      <c r="AM146" s="38"/>
      <c r="AN146" s="32"/>
      <c r="AO146" s="32"/>
      <c r="AP146" s="39"/>
      <c r="AQ146" s="32"/>
      <c r="AR146" s="32"/>
      <c r="AS146" s="32"/>
      <c r="AT146" s="39"/>
      <c r="AU146" s="32"/>
      <c r="AV146" s="32"/>
      <c r="AW146" s="32"/>
      <c r="AX146" s="39"/>
      <c r="AY146" s="32"/>
      <c r="AZ146" s="32"/>
      <c r="BA146" s="32"/>
      <c r="BB146" s="32"/>
      <c r="BC146" s="40"/>
    </row>
    <row r="147" spans="2:55" ht="14.25">
      <c r="B147" s="33"/>
      <c r="C147" s="38"/>
      <c r="D147" s="32"/>
      <c r="E147" s="38"/>
      <c r="F147" s="32"/>
      <c r="G147" s="38"/>
      <c r="H147" s="38"/>
      <c r="I147" s="32"/>
      <c r="J147" s="38"/>
      <c r="K147" s="32"/>
      <c r="L147" s="38"/>
      <c r="M147" s="38"/>
      <c r="N147" s="32"/>
      <c r="O147" s="38"/>
      <c r="P147" s="32"/>
      <c r="Q147" s="38"/>
      <c r="R147" s="38"/>
      <c r="S147" s="32"/>
      <c r="T147" s="38"/>
      <c r="U147" s="32"/>
      <c r="V147" s="38"/>
      <c r="W147" s="38"/>
      <c r="X147" s="32"/>
      <c r="Y147" s="38"/>
      <c r="Z147" s="32"/>
      <c r="AA147" s="38"/>
      <c r="AB147" s="38"/>
      <c r="AC147" s="32"/>
      <c r="AD147" s="38"/>
      <c r="AE147" s="32"/>
      <c r="AF147" s="38"/>
      <c r="AG147" s="38"/>
      <c r="AH147" s="32"/>
      <c r="AI147" s="38"/>
      <c r="AJ147" s="32"/>
      <c r="AK147" s="38"/>
      <c r="AL147" s="38"/>
      <c r="AM147" s="38"/>
      <c r="AN147" s="32"/>
      <c r="AO147" s="32"/>
      <c r="AP147" s="39"/>
      <c r="AQ147" s="32"/>
      <c r="AR147" s="32"/>
      <c r="AS147" s="32"/>
      <c r="AT147" s="39"/>
      <c r="AU147" s="32"/>
      <c r="AV147" s="32"/>
      <c r="AW147" s="32"/>
      <c r="AX147" s="39"/>
      <c r="AY147" s="32"/>
      <c r="AZ147" s="32"/>
      <c r="BA147" s="32"/>
      <c r="BB147" s="32"/>
      <c r="BC147" s="40"/>
    </row>
    <row r="148" spans="2:55" ht="14.25">
      <c r="B148" s="33"/>
      <c r="C148" s="38"/>
      <c r="D148" s="32"/>
      <c r="E148" s="38"/>
      <c r="F148" s="32"/>
      <c r="G148" s="38"/>
      <c r="H148" s="38"/>
      <c r="I148" s="32"/>
      <c r="J148" s="38"/>
      <c r="K148" s="32"/>
      <c r="L148" s="38"/>
      <c r="M148" s="38"/>
      <c r="N148" s="32"/>
      <c r="O148" s="38"/>
      <c r="P148" s="32"/>
      <c r="Q148" s="38"/>
      <c r="R148" s="38"/>
      <c r="S148" s="32"/>
      <c r="T148" s="38"/>
      <c r="U148" s="32"/>
      <c r="V148" s="38"/>
      <c r="W148" s="38"/>
      <c r="X148" s="32"/>
      <c r="Y148" s="38"/>
      <c r="Z148" s="32"/>
      <c r="AA148" s="38"/>
      <c r="AB148" s="38"/>
      <c r="AC148" s="32"/>
      <c r="AD148" s="38"/>
      <c r="AE148" s="32"/>
      <c r="AF148" s="38"/>
      <c r="AG148" s="38"/>
      <c r="AH148" s="32"/>
      <c r="AI148" s="38"/>
      <c r="AJ148" s="32"/>
      <c r="AK148" s="38"/>
      <c r="AL148" s="38"/>
      <c r="AM148" s="38"/>
      <c r="AN148" s="32"/>
      <c r="AO148" s="32"/>
      <c r="AP148" s="39"/>
      <c r="AQ148" s="32"/>
      <c r="AR148" s="32"/>
      <c r="AS148" s="32"/>
      <c r="AT148" s="39"/>
      <c r="AU148" s="32"/>
      <c r="AV148" s="32"/>
      <c r="AW148" s="32"/>
      <c r="AX148" s="39"/>
      <c r="AY148" s="32"/>
      <c r="AZ148" s="32"/>
      <c r="BA148" s="32"/>
      <c r="BB148" s="32"/>
      <c r="BC148" s="40"/>
    </row>
    <row r="149" spans="2:55" ht="14.25">
      <c r="B149" s="33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8"/>
      <c r="AN149" s="32"/>
      <c r="AO149" s="32"/>
      <c r="AP149" s="39"/>
      <c r="AQ149" s="32"/>
      <c r="AR149" s="32"/>
      <c r="AS149" s="32"/>
      <c r="AT149" s="39"/>
      <c r="AU149" s="32"/>
      <c r="AV149" s="32"/>
      <c r="AW149" s="32"/>
      <c r="AX149" s="39"/>
      <c r="AY149" s="32"/>
      <c r="AZ149" s="39"/>
      <c r="BA149" s="39"/>
      <c r="BB149" s="39"/>
      <c r="BC149" s="40"/>
    </row>
    <row r="150" spans="2:55" ht="14.25">
      <c r="B150" s="33"/>
      <c r="C150" s="38"/>
      <c r="D150" s="32"/>
      <c r="E150" s="38"/>
      <c r="F150" s="32"/>
      <c r="G150" s="38"/>
      <c r="H150" s="38"/>
      <c r="I150" s="32"/>
      <c r="J150" s="38"/>
      <c r="K150" s="32"/>
      <c r="L150" s="38"/>
      <c r="M150" s="38"/>
      <c r="N150" s="32"/>
      <c r="O150" s="38"/>
      <c r="P150" s="32"/>
      <c r="Q150" s="38"/>
      <c r="R150" s="38"/>
      <c r="S150" s="32"/>
      <c r="T150" s="38"/>
      <c r="U150" s="32"/>
      <c r="V150" s="38"/>
      <c r="W150" s="38"/>
      <c r="X150" s="32"/>
      <c r="Y150" s="38"/>
      <c r="Z150" s="32"/>
      <c r="AA150" s="38"/>
      <c r="AB150" s="38"/>
      <c r="AC150" s="32"/>
      <c r="AD150" s="38"/>
      <c r="AE150" s="32"/>
      <c r="AF150" s="38"/>
      <c r="AG150" s="38"/>
      <c r="AH150" s="32"/>
      <c r="AI150" s="38"/>
      <c r="AJ150" s="32"/>
      <c r="AK150" s="38"/>
      <c r="AL150" s="38"/>
      <c r="AM150" s="38"/>
      <c r="AN150" s="32"/>
      <c r="AO150" s="32"/>
      <c r="AP150" s="39"/>
      <c r="AQ150" s="32"/>
      <c r="AR150" s="32"/>
      <c r="AS150" s="32"/>
      <c r="AT150" s="39"/>
      <c r="AU150" s="32"/>
      <c r="AV150" s="32"/>
      <c r="AW150" s="32"/>
      <c r="AX150" s="39"/>
      <c r="AY150" s="32"/>
      <c r="AZ150" s="32"/>
      <c r="BA150" s="32"/>
      <c r="BB150" s="32"/>
      <c r="BC150" s="40"/>
    </row>
    <row r="151" spans="2:55" ht="14.25">
      <c r="B151" s="33"/>
      <c r="C151" s="38"/>
      <c r="D151" s="32"/>
      <c r="E151" s="38"/>
      <c r="F151" s="32"/>
      <c r="G151" s="38"/>
      <c r="H151" s="38"/>
      <c r="I151" s="32"/>
      <c r="J151" s="38"/>
      <c r="K151" s="32"/>
      <c r="L151" s="38"/>
      <c r="M151" s="38"/>
      <c r="N151" s="32"/>
      <c r="O151" s="38"/>
      <c r="P151" s="32"/>
      <c r="Q151" s="38"/>
      <c r="R151" s="38"/>
      <c r="S151" s="32"/>
      <c r="T151" s="38"/>
      <c r="U151" s="32"/>
      <c r="V151" s="38"/>
      <c r="W151" s="38"/>
      <c r="X151" s="32"/>
      <c r="Y151" s="38"/>
      <c r="Z151" s="32"/>
      <c r="AA151" s="38"/>
      <c r="AB151" s="38"/>
      <c r="AC151" s="32"/>
      <c r="AD151" s="38"/>
      <c r="AE151" s="32"/>
      <c r="AF151" s="38"/>
      <c r="AG151" s="38"/>
      <c r="AH151" s="32"/>
      <c r="AI151" s="38"/>
      <c r="AJ151" s="32"/>
      <c r="AK151" s="38"/>
      <c r="AL151" s="38"/>
      <c r="AM151" s="38"/>
      <c r="AN151" s="32"/>
      <c r="AO151" s="32"/>
      <c r="AP151" s="39"/>
      <c r="AQ151" s="32"/>
      <c r="AR151" s="32"/>
      <c r="AS151" s="32"/>
      <c r="AT151" s="39"/>
      <c r="AU151" s="32"/>
      <c r="AV151" s="32"/>
      <c r="AW151" s="32"/>
      <c r="AX151" s="39"/>
      <c r="AY151" s="32"/>
      <c r="AZ151" s="32"/>
      <c r="BA151" s="32"/>
      <c r="BB151" s="32"/>
      <c r="BC151" s="40"/>
    </row>
    <row r="152" spans="2:55" ht="14.25">
      <c r="B152" s="33"/>
      <c r="C152" s="38"/>
      <c r="D152" s="32"/>
      <c r="E152" s="38"/>
      <c r="F152" s="32"/>
      <c r="G152" s="38"/>
      <c r="H152" s="38"/>
      <c r="I152" s="32"/>
      <c r="J152" s="38"/>
      <c r="K152" s="32"/>
      <c r="L152" s="38"/>
      <c r="M152" s="38"/>
      <c r="N152" s="32"/>
      <c r="O152" s="38"/>
      <c r="P152" s="32"/>
      <c r="Q152" s="38"/>
      <c r="R152" s="38"/>
      <c r="S152" s="32"/>
      <c r="T152" s="38"/>
      <c r="U152" s="32"/>
      <c r="V152" s="38"/>
      <c r="W152" s="38"/>
      <c r="X152" s="32"/>
      <c r="Y152" s="38"/>
      <c r="Z152" s="32"/>
      <c r="AA152" s="38"/>
      <c r="AB152" s="38"/>
      <c r="AC152" s="32"/>
      <c r="AD152" s="38"/>
      <c r="AE152" s="32"/>
      <c r="AF152" s="38"/>
      <c r="AG152" s="38"/>
      <c r="AH152" s="32"/>
      <c r="AI152" s="38"/>
      <c r="AJ152" s="32"/>
      <c r="AK152" s="38"/>
      <c r="AL152" s="38"/>
      <c r="AM152" s="38"/>
      <c r="AN152" s="32"/>
      <c r="AO152" s="32"/>
      <c r="AP152" s="39"/>
      <c r="AQ152" s="32"/>
      <c r="AR152" s="32"/>
      <c r="AS152" s="32"/>
      <c r="AT152" s="39"/>
      <c r="AU152" s="32"/>
      <c r="AV152" s="32"/>
      <c r="AW152" s="32"/>
      <c r="AX152" s="39"/>
      <c r="AY152" s="32"/>
      <c r="AZ152" s="32"/>
      <c r="BA152" s="32"/>
      <c r="BB152" s="32"/>
      <c r="BC152" s="40"/>
    </row>
    <row r="153" spans="2:55" ht="14.25">
      <c r="B153" s="33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8"/>
      <c r="AN153" s="32"/>
      <c r="AO153" s="32"/>
      <c r="AP153" s="39"/>
      <c r="AQ153" s="32"/>
      <c r="AR153" s="32"/>
      <c r="AS153" s="32"/>
      <c r="AT153" s="39"/>
      <c r="AU153" s="32"/>
      <c r="AV153" s="32"/>
      <c r="AW153" s="32"/>
      <c r="AX153" s="39"/>
      <c r="AY153" s="32"/>
      <c r="AZ153" s="39"/>
      <c r="BA153" s="39"/>
      <c r="BB153" s="39"/>
      <c r="BC153" s="40"/>
    </row>
    <row r="154" spans="2:55" ht="14.25">
      <c r="B154" s="33"/>
      <c r="C154" s="38"/>
      <c r="D154" s="32"/>
      <c r="E154" s="38"/>
      <c r="F154" s="32"/>
      <c r="G154" s="38"/>
      <c r="H154" s="38"/>
      <c r="I154" s="32"/>
      <c r="J154" s="38"/>
      <c r="K154" s="32"/>
      <c r="L154" s="38"/>
      <c r="M154" s="38"/>
      <c r="N154" s="32"/>
      <c r="O154" s="38"/>
      <c r="P154" s="32"/>
      <c r="Q154" s="38"/>
      <c r="R154" s="38"/>
      <c r="S154" s="32"/>
      <c r="T154" s="38"/>
      <c r="U154" s="32"/>
      <c r="V154" s="38"/>
      <c r="W154" s="38"/>
      <c r="X154" s="32"/>
      <c r="Y154" s="38"/>
      <c r="Z154" s="32"/>
      <c r="AA154" s="38"/>
      <c r="AB154" s="38"/>
      <c r="AC154" s="32"/>
      <c r="AD154" s="38"/>
      <c r="AE154" s="32"/>
      <c r="AF154" s="38"/>
      <c r="AG154" s="38"/>
      <c r="AH154" s="32"/>
      <c r="AI154" s="38"/>
      <c r="AJ154" s="32"/>
      <c r="AK154" s="38"/>
      <c r="AL154" s="38"/>
      <c r="AM154" s="38"/>
      <c r="AN154" s="32"/>
      <c r="AO154" s="32"/>
      <c r="AP154" s="39"/>
      <c r="AQ154" s="32"/>
      <c r="AR154" s="32"/>
      <c r="AS154" s="32"/>
      <c r="AT154" s="39"/>
      <c r="AU154" s="32"/>
      <c r="AV154" s="32"/>
      <c r="AW154" s="32"/>
      <c r="AX154" s="39"/>
      <c r="AY154" s="32"/>
      <c r="AZ154" s="32"/>
      <c r="BA154" s="32"/>
      <c r="BB154" s="32"/>
      <c r="BC154" s="40"/>
    </row>
    <row r="155" spans="2:55" ht="14.25">
      <c r="B155" s="33"/>
      <c r="C155" s="38"/>
      <c r="D155" s="32"/>
      <c r="E155" s="38"/>
      <c r="F155" s="32"/>
      <c r="G155" s="38"/>
      <c r="H155" s="38"/>
      <c r="I155" s="32"/>
      <c r="J155" s="38"/>
      <c r="K155" s="32"/>
      <c r="L155" s="38"/>
      <c r="M155" s="38"/>
      <c r="N155" s="32"/>
      <c r="O155" s="38"/>
      <c r="P155" s="32"/>
      <c r="Q155" s="38"/>
      <c r="R155" s="38"/>
      <c r="S155" s="32"/>
      <c r="T155" s="38"/>
      <c r="U155" s="32"/>
      <c r="V155" s="38"/>
      <c r="W155" s="38"/>
      <c r="X155" s="32"/>
      <c r="Y155" s="38"/>
      <c r="Z155" s="32"/>
      <c r="AA155" s="38"/>
      <c r="AB155" s="38"/>
      <c r="AC155" s="32"/>
      <c r="AD155" s="38"/>
      <c r="AE155" s="32"/>
      <c r="AF155" s="38"/>
      <c r="AG155" s="38"/>
      <c r="AH155" s="32"/>
      <c r="AI155" s="38"/>
      <c r="AJ155" s="32"/>
      <c r="AK155" s="38"/>
      <c r="AL155" s="38"/>
      <c r="AM155" s="38"/>
      <c r="AN155" s="32"/>
      <c r="AO155" s="32"/>
      <c r="AP155" s="39"/>
      <c r="AQ155" s="32"/>
      <c r="AR155" s="32"/>
      <c r="AS155" s="32"/>
      <c r="AT155" s="39"/>
      <c r="AU155" s="32"/>
      <c r="AV155" s="32"/>
      <c r="AW155" s="32"/>
      <c r="AX155" s="39"/>
      <c r="AY155" s="32"/>
      <c r="AZ155" s="32"/>
      <c r="BA155" s="32"/>
      <c r="BB155" s="32"/>
      <c r="BC155" s="40"/>
    </row>
    <row r="156" spans="2:55" ht="14.25">
      <c r="B156" s="33"/>
      <c r="C156" s="38"/>
      <c r="D156" s="32"/>
      <c r="E156" s="38"/>
      <c r="F156" s="32"/>
      <c r="G156" s="38"/>
      <c r="H156" s="38"/>
      <c r="I156" s="32"/>
      <c r="J156" s="38"/>
      <c r="K156" s="32"/>
      <c r="L156" s="38"/>
      <c r="M156" s="38"/>
      <c r="N156" s="32"/>
      <c r="O156" s="38"/>
      <c r="P156" s="32"/>
      <c r="Q156" s="38"/>
      <c r="R156" s="38"/>
      <c r="S156" s="32"/>
      <c r="T156" s="38"/>
      <c r="U156" s="32"/>
      <c r="V156" s="38"/>
      <c r="W156" s="38"/>
      <c r="X156" s="32"/>
      <c r="Y156" s="38"/>
      <c r="Z156" s="32"/>
      <c r="AA156" s="38"/>
      <c r="AB156" s="38"/>
      <c r="AC156" s="32"/>
      <c r="AD156" s="38"/>
      <c r="AE156" s="32"/>
      <c r="AF156" s="38"/>
      <c r="AG156" s="38"/>
      <c r="AH156" s="32"/>
      <c r="AI156" s="38"/>
      <c r="AJ156" s="32"/>
      <c r="AK156" s="38"/>
      <c r="AL156" s="38"/>
      <c r="AM156" s="38"/>
      <c r="AN156" s="32"/>
      <c r="AO156" s="32"/>
      <c r="AP156" s="39"/>
      <c r="AQ156" s="32"/>
      <c r="AR156" s="32"/>
      <c r="AS156" s="32"/>
      <c r="AT156" s="39"/>
      <c r="AU156" s="32"/>
      <c r="AV156" s="32"/>
      <c r="AW156" s="32"/>
      <c r="AX156" s="39"/>
      <c r="AY156" s="32"/>
      <c r="AZ156" s="32"/>
      <c r="BA156" s="32"/>
      <c r="BB156" s="32"/>
      <c r="BC156" s="40"/>
    </row>
    <row r="157" spans="2:55" ht="14.25">
      <c r="B157" s="33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8"/>
      <c r="AN157" s="32"/>
      <c r="AO157" s="32"/>
      <c r="AP157" s="39"/>
      <c r="AQ157" s="32"/>
      <c r="AR157" s="32"/>
      <c r="AS157" s="32"/>
      <c r="AT157" s="39"/>
      <c r="AU157" s="32"/>
      <c r="AV157" s="32"/>
      <c r="AW157" s="32"/>
      <c r="AX157" s="39"/>
      <c r="AY157" s="32"/>
      <c r="AZ157" s="39"/>
      <c r="BA157" s="39"/>
      <c r="BB157" s="39"/>
      <c r="BC157" s="40"/>
    </row>
    <row r="158" spans="2:55" ht="14.25">
      <c r="B158" s="33"/>
      <c r="C158" s="38"/>
      <c r="D158" s="32"/>
      <c r="E158" s="38"/>
      <c r="F158" s="32"/>
      <c r="G158" s="38"/>
      <c r="H158" s="38"/>
      <c r="I158" s="32"/>
      <c r="J158" s="38"/>
      <c r="K158" s="32"/>
      <c r="L158" s="38"/>
      <c r="M158" s="38"/>
      <c r="N158" s="32"/>
      <c r="O158" s="38"/>
      <c r="P158" s="32"/>
      <c r="Q158" s="38"/>
      <c r="R158" s="38"/>
      <c r="S158" s="32"/>
      <c r="T158" s="38"/>
      <c r="U158" s="32"/>
      <c r="V158" s="38"/>
      <c r="W158" s="38"/>
      <c r="X158" s="32"/>
      <c r="Y158" s="38"/>
      <c r="Z158" s="32"/>
      <c r="AA158" s="38"/>
      <c r="AB158" s="38"/>
      <c r="AC158" s="32"/>
      <c r="AD158" s="38"/>
      <c r="AE158" s="32"/>
      <c r="AF158" s="38"/>
      <c r="AG158" s="38"/>
      <c r="AH158" s="32"/>
      <c r="AI158" s="38"/>
      <c r="AJ158" s="32"/>
      <c r="AK158" s="38"/>
      <c r="AL158" s="38"/>
      <c r="AM158" s="38"/>
      <c r="AN158" s="32"/>
      <c r="AO158" s="32"/>
      <c r="AP158" s="39"/>
      <c r="AQ158" s="32"/>
      <c r="AR158" s="32"/>
      <c r="AS158" s="32"/>
      <c r="AT158" s="39"/>
      <c r="AU158" s="32"/>
      <c r="AV158" s="32"/>
      <c r="AW158" s="32"/>
      <c r="AX158" s="39"/>
      <c r="AY158" s="32"/>
      <c r="AZ158" s="32"/>
      <c r="BA158" s="32"/>
      <c r="BB158" s="32"/>
      <c r="BC158" s="40"/>
    </row>
    <row r="159" spans="2:55" ht="14.25">
      <c r="B159" s="33"/>
      <c r="C159" s="38"/>
      <c r="D159" s="32"/>
      <c r="E159" s="38"/>
      <c r="F159" s="32"/>
      <c r="G159" s="38"/>
      <c r="H159" s="38"/>
      <c r="I159" s="32"/>
      <c r="J159" s="38"/>
      <c r="K159" s="32"/>
      <c r="L159" s="38"/>
      <c r="M159" s="38"/>
      <c r="N159" s="32"/>
      <c r="O159" s="38"/>
      <c r="P159" s="32"/>
      <c r="Q159" s="38"/>
      <c r="R159" s="38"/>
      <c r="S159" s="32"/>
      <c r="T159" s="38"/>
      <c r="U159" s="32"/>
      <c r="V159" s="38"/>
      <c r="W159" s="38"/>
      <c r="X159" s="32"/>
      <c r="Y159" s="38"/>
      <c r="Z159" s="32"/>
      <c r="AA159" s="38"/>
      <c r="AB159" s="38"/>
      <c r="AC159" s="32"/>
      <c r="AD159" s="38"/>
      <c r="AE159" s="32"/>
      <c r="AF159" s="38"/>
      <c r="AG159" s="38"/>
      <c r="AH159" s="32"/>
      <c r="AI159" s="38"/>
      <c r="AJ159" s="32"/>
      <c r="AK159" s="38"/>
      <c r="AL159" s="38"/>
      <c r="AM159" s="38"/>
      <c r="AN159" s="32"/>
      <c r="AO159" s="32"/>
      <c r="AP159" s="39"/>
      <c r="AQ159" s="32"/>
      <c r="AR159" s="32"/>
      <c r="AS159" s="32"/>
      <c r="AT159" s="39"/>
      <c r="AU159" s="32"/>
      <c r="AV159" s="32"/>
      <c r="AW159" s="32"/>
      <c r="AX159" s="39"/>
      <c r="AY159" s="32"/>
      <c r="AZ159" s="32"/>
      <c r="BA159" s="32"/>
      <c r="BB159" s="32"/>
      <c r="BC159" s="40"/>
    </row>
    <row r="160" spans="2:55" ht="14.25">
      <c r="B160" s="33"/>
      <c r="C160" s="38"/>
      <c r="D160" s="32"/>
      <c r="E160" s="38"/>
      <c r="F160" s="32"/>
      <c r="G160" s="38"/>
      <c r="H160" s="38"/>
      <c r="I160" s="32"/>
      <c r="J160" s="38"/>
      <c r="K160" s="32"/>
      <c r="L160" s="38"/>
      <c r="M160" s="38"/>
      <c r="N160" s="32"/>
      <c r="O160" s="38"/>
      <c r="P160" s="32"/>
      <c r="Q160" s="38"/>
      <c r="R160" s="38"/>
      <c r="S160" s="32"/>
      <c r="T160" s="38"/>
      <c r="U160" s="32"/>
      <c r="V160" s="38"/>
      <c r="W160" s="38"/>
      <c r="X160" s="32"/>
      <c r="Y160" s="38"/>
      <c r="Z160" s="32"/>
      <c r="AA160" s="38"/>
      <c r="AB160" s="38"/>
      <c r="AC160" s="32"/>
      <c r="AD160" s="38"/>
      <c r="AE160" s="32"/>
      <c r="AF160" s="38"/>
      <c r="AG160" s="38"/>
      <c r="AH160" s="32"/>
      <c r="AI160" s="38"/>
      <c r="AJ160" s="32"/>
      <c r="AK160" s="38"/>
      <c r="AL160" s="38"/>
      <c r="AM160" s="38"/>
      <c r="AN160" s="32"/>
      <c r="AO160" s="32"/>
      <c r="AP160" s="39"/>
      <c r="AQ160" s="32"/>
      <c r="AR160" s="32"/>
      <c r="AS160" s="32"/>
      <c r="AT160" s="39"/>
      <c r="AU160" s="32"/>
      <c r="AV160" s="32"/>
      <c r="AW160" s="32"/>
      <c r="AX160" s="39"/>
      <c r="AY160" s="32"/>
      <c r="AZ160" s="32"/>
      <c r="BA160" s="32"/>
      <c r="BB160" s="32"/>
      <c r="BC160" s="40"/>
    </row>
    <row r="161" spans="2:55" ht="17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</row>
    <row r="162" spans="2:55" ht="17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</row>
    <row r="163" spans="2:55" ht="17.25"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2"/>
      <c r="AN163" s="34"/>
      <c r="AO163" s="34"/>
      <c r="AP163" s="34"/>
      <c r="AQ163" s="35"/>
      <c r="AR163" s="34"/>
      <c r="AS163" s="34"/>
      <c r="AT163" s="34"/>
      <c r="AU163" s="35"/>
      <c r="AV163" s="34"/>
      <c r="AW163" s="34"/>
      <c r="AX163" s="34"/>
      <c r="AY163" s="35"/>
      <c r="AZ163" s="34"/>
      <c r="BA163" s="34"/>
      <c r="BB163" s="34"/>
      <c r="BC163" s="36"/>
    </row>
    <row r="164" spans="2:55" ht="17.25"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2"/>
      <c r="AN164" s="34"/>
      <c r="AO164" s="34"/>
      <c r="AP164" s="34"/>
      <c r="AQ164" s="35"/>
      <c r="AR164" s="34"/>
      <c r="AS164" s="34"/>
      <c r="AT164" s="34"/>
      <c r="AU164" s="35"/>
      <c r="AV164" s="34"/>
      <c r="AW164" s="34"/>
      <c r="AX164" s="34"/>
      <c r="AY164" s="35"/>
      <c r="AZ164" s="34"/>
      <c r="BA164" s="34"/>
      <c r="BB164" s="34"/>
      <c r="BC164" s="36"/>
    </row>
    <row r="165" spans="2:55" ht="14.25">
      <c r="B165" s="33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8"/>
      <c r="AN165" s="32"/>
      <c r="AO165" s="32"/>
      <c r="AP165" s="39"/>
      <c r="AQ165" s="32"/>
      <c r="AR165" s="32"/>
      <c r="AS165" s="32"/>
      <c r="AT165" s="39"/>
      <c r="AU165" s="32"/>
      <c r="AV165" s="32"/>
      <c r="AW165" s="32"/>
      <c r="AX165" s="39"/>
      <c r="AY165" s="32"/>
      <c r="AZ165" s="39"/>
      <c r="BA165" s="39"/>
      <c r="BB165" s="39"/>
      <c r="BC165" s="40"/>
    </row>
    <row r="166" spans="2:55" ht="14.25">
      <c r="B166" s="33"/>
      <c r="C166" s="38"/>
      <c r="D166" s="32"/>
      <c r="E166" s="38"/>
      <c r="F166" s="32"/>
      <c r="G166" s="38"/>
      <c r="H166" s="38"/>
      <c r="I166" s="32"/>
      <c r="J166" s="38"/>
      <c r="K166" s="32"/>
      <c r="L166" s="38"/>
      <c r="M166" s="38"/>
      <c r="N166" s="32"/>
      <c r="O166" s="38"/>
      <c r="P166" s="32"/>
      <c r="Q166" s="38"/>
      <c r="R166" s="38"/>
      <c r="S166" s="32"/>
      <c r="T166" s="38"/>
      <c r="U166" s="32"/>
      <c r="V166" s="38"/>
      <c r="W166" s="38"/>
      <c r="X166" s="32"/>
      <c r="Y166" s="38"/>
      <c r="Z166" s="32"/>
      <c r="AA166" s="38"/>
      <c r="AB166" s="38"/>
      <c r="AC166" s="32"/>
      <c r="AD166" s="38"/>
      <c r="AE166" s="32"/>
      <c r="AF166" s="38"/>
      <c r="AG166" s="38"/>
      <c r="AH166" s="32"/>
      <c r="AI166" s="38"/>
      <c r="AJ166" s="32"/>
      <c r="AK166" s="38"/>
      <c r="AL166" s="38"/>
      <c r="AM166" s="38"/>
      <c r="AN166" s="32"/>
      <c r="AO166" s="32"/>
      <c r="AP166" s="39"/>
      <c r="AQ166" s="32"/>
      <c r="AR166" s="32"/>
      <c r="AS166" s="32"/>
      <c r="AT166" s="39"/>
      <c r="AU166" s="32"/>
      <c r="AV166" s="32"/>
      <c r="AW166" s="32"/>
      <c r="AX166" s="39"/>
      <c r="AY166" s="32"/>
      <c r="AZ166" s="32"/>
      <c r="BA166" s="32"/>
      <c r="BB166" s="32"/>
      <c r="BC166" s="40"/>
    </row>
    <row r="167" spans="2:55" ht="14.25">
      <c r="B167" s="33"/>
      <c r="C167" s="38"/>
      <c r="D167" s="32"/>
      <c r="E167" s="38"/>
      <c r="F167" s="32"/>
      <c r="G167" s="38"/>
      <c r="H167" s="38"/>
      <c r="I167" s="32"/>
      <c r="J167" s="38"/>
      <c r="K167" s="32"/>
      <c r="L167" s="38"/>
      <c r="M167" s="38"/>
      <c r="N167" s="32"/>
      <c r="O167" s="38"/>
      <c r="P167" s="32"/>
      <c r="Q167" s="38"/>
      <c r="R167" s="38"/>
      <c r="S167" s="32"/>
      <c r="T167" s="38"/>
      <c r="U167" s="32"/>
      <c r="V167" s="38"/>
      <c r="W167" s="38"/>
      <c r="X167" s="32"/>
      <c r="Y167" s="38"/>
      <c r="Z167" s="32"/>
      <c r="AA167" s="38"/>
      <c r="AB167" s="38"/>
      <c r="AC167" s="32"/>
      <c r="AD167" s="38"/>
      <c r="AE167" s="32"/>
      <c r="AF167" s="38"/>
      <c r="AG167" s="38"/>
      <c r="AH167" s="32"/>
      <c r="AI167" s="38"/>
      <c r="AJ167" s="32"/>
      <c r="AK167" s="38"/>
      <c r="AL167" s="38"/>
      <c r="AM167" s="38"/>
      <c r="AN167" s="32"/>
      <c r="AO167" s="32"/>
      <c r="AP167" s="39"/>
      <c r="AQ167" s="32"/>
      <c r="AR167" s="32"/>
      <c r="AS167" s="32"/>
      <c r="AT167" s="39"/>
      <c r="AU167" s="32"/>
      <c r="AV167" s="32"/>
      <c r="AW167" s="32"/>
      <c r="AX167" s="39"/>
      <c r="AY167" s="32"/>
      <c r="AZ167" s="32"/>
      <c r="BA167" s="32"/>
      <c r="BB167" s="32"/>
      <c r="BC167" s="40"/>
    </row>
    <row r="168" spans="2:55" ht="14.25">
      <c r="B168" s="33"/>
      <c r="C168" s="38"/>
      <c r="D168" s="32"/>
      <c r="E168" s="38"/>
      <c r="F168" s="32"/>
      <c r="G168" s="38"/>
      <c r="H168" s="38"/>
      <c r="I168" s="32"/>
      <c r="J168" s="38"/>
      <c r="K168" s="32"/>
      <c r="L168" s="38"/>
      <c r="M168" s="38"/>
      <c r="N168" s="32"/>
      <c r="O168" s="38"/>
      <c r="P168" s="32"/>
      <c r="Q168" s="38"/>
      <c r="R168" s="38"/>
      <c r="S168" s="32"/>
      <c r="T168" s="38"/>
      <c r="U168" s="32"/>
      <c r="V168" s="38"/>
      <c r="W168" s="38"/>
      <c r="X168" s="32"/>
      <c r="Y168" s="38"/>
      <c r="Z168" s="32"/>
      <c r="AA168" s="38"/>
      <c r="AB168" s="38"/>
      <c r="AC168" s="32"/>
      <c r="AD168" s="38"/>
      <c r="AE168" s="32"/>
      <c r="AF168" s="38"/>
      <c r="AG168" s="38"/>
      <c r="AH168" s="32"/>
      <c r="AI168" s="38"/>
      <c r="AJ168" s="32"/>
      <c r="AK168" s="38"/>
      <c r="AL168" s="38"/>
      <c r="AM168" s="38"/>
      <c r="AN168" s="32"/>
      <c r="AO168" s="32"/>
      <c r="AP168" s="39"/>
      <c r="AQ168" s="32"/>
      <c r="AR168" s="32"/>
      <c r="AS168" s="32"/>
      <c r="AT168" s="39"/>
      <c r="AU168" s="32"/>
      <c r="AV168" s="32"/>
      <c r="AW168" s="32"/>
      <c r="AX168" s="39"/>
      <c r="AY168" s="32"/>
      <c r="AZ168" s="32"/>
      <c r="BA168" s="32"/>
      <c r="BB168" s="32"/>
      <c r="BC168" s="40"/>
    </row>
    <row r="169" spans="2:55" ht="14.25">
      <c r="B169" s="33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8"/>
      <c r="AN169" s="32"/>
      <c r="AO169" s="32"/>
      <c r="AP169" s="39"/>
      <c r="AQ169" s="32"/>
      <c r="AR169" s="32"/>
      <c r="AS169" s="32"/>
      <c r="AT169" s="39"/>
      <c r="AU169" s="32"/>
      <c r="AV169" s="32"/>
      <c r="AW169" s="32"/>
      <c r="AX169" s="39"/>
      <c r="AY169" s="32"/>
      <c r="AZ169" s="39"/>
      <c r="BA169" s="39"/>
      <c r="BB169" s="39"/>
      <c r="BC169" s="40"/>
    </row>
    <row r="170" spans="2:55" ht="14.25">
      <c r="B170" s="33"/>
      <c r="C170" s="38"/>
      <c r="D170" s="32"/>
      <c r="E170" s="38"/>
      <c r="F170" s="32"/>
      <c r="G170" s="38"/>
      <c r="H170" s="38"/>
      <c r="I170" s="32"/>
      <c r="J170" s="38"/>
      <c r="K170" s="32"/>
      <c r="L170" s="38"/>
      <c r="M170" s="38"/>
      <c r="N170" s="32"/>
      <c r="O170" s="38"/>
      <c r="P170" s="32"/>
      <c r="Q170" s="38"/>
      <c r="R170" s="38"/>
      <c r="S170" s="32"/>
      <c r="T170" s="38"/>
      <c r="U170" s="32"/>
      <c r="V170" s="38"/>
      <c r="W170" s="38"/>
      <c r="X170" s="32"/>
      <c r="Y170" s="38"/>
      <c r="Z170" s="32"/>
      <c r="AA170" s="38"/>
      <c r="AB170" s="38"/>
      <c r="AC170" s="32"/>
      <c r="AD170" s="38"/>
      <c r="AE170" s="32"/>
      <c r="AF170" s="38"/>
      <c r="AG170" s="38"/>
      <c r="AH170" s="32"/>
      <c r="AI170" s="38"/>
      <c r="AJ170" s="32"/>
      <c r="AK170" s="38"/>
      <c r="AL170" s="38"/>
      <c r="AM170" s="38"/>
      <c r="AN170" s="32"/>
      <c r="AO170" s="32"/>
      <c r="AP170" s="39"/>
      <c r="AQ170" s="32"/>
      <c r="AR170" s="32"/>
      <c r="AS170" s="32"/>
      <c r="AT170" s="39"/>
      <c r="AU170" s="32"/>
      <c r="AV170" s="32"/>
      <c r="AW170" s="32"/>
      <c r="AX170" s="39"/>
      <c r="AY170" s="32"/>
      <c r="AZ170" s="32"/>
      <c r="BA170" s="32"/>
      <c r="BB170" s="32"/>
      <c r="BC170" s="40"/>
    </row>
    <row r="171" spans="2:55" ht="14.25">
      <c r="B171" s="33"/>
      <c r="C171" s="38"/>
      <c r="D171" s="32"/>
      <c r="E171" s="38"/>
      <c r="F171" s="32"/>
      <c r="G171" s="38"/>
      <c r="H171" s="38"/>
      <c r="I171" s="32"/>
      <c r="J171" s="38"/>
      <c r="K171" s="32"/>
      <c r="L171" s="38"/>
      <c r="M171" s="38"/>
      <c r="N171" s="32"/>
      <c r="O171" s="38"/>
      <c r="P171" s="32"/>
      <c r="Q171" s="38"/>
      <c r="R171" s="38"/>
      <c r="S171" s="32"/>
      <c r="T171" s="38"/>
      <c r="U171" s="32"/>
      <c r="V171" s="38"/>
      <c r="W171" s="38"/>
      <c r="X171" s="32"/>
      <c r="Y171" s="38"/>
      <c r="Z171" s="32"/>
      <c r="AA171" s="38"/>
      <c r="AB171" s="38"/>
      <c r="AC171" s="32"/>
      <c r="AD171" s="38"/>
      <c r="AE171" s="32"/>
      <c r="AF171" s="38"/>
      <c r="AG171" s="38"/>
      <c r="AH171" s="32"/>
      <c r="AI171" s="38"/>
      <c r="AJ171" s="32"/>
      <c r="AK171" s="38"/>
      <c r="AL171" s="38"/>
      <c r="AM171" s="38"/>
      <c r="AN171" s="32"/>
      <c r="AO171" s="32"/>
      <c r="AP171" s="39"/>
      <c r="AQ171" s="32"/>
      <c r="AR171" s="32"/>
      <c r="AS171" s="32"/>
      <c r="AT171" s="39"/>
      <c r="AU171" s="32"/>
      <c r="AV171" s="32"/>
      <c r="AW171" s="32"/>
      <c r="AX171" s="39"/>
      <c r="AY171" s="32"/>
      <c r="AZ171" s="32"/>
      <c r="BA171" s="32"/>
      <c r="BB171" s="32"/>
      <c r="BC171" s="40"/>
    </row>
    <row r="172" spans="2:55" ht="14.25">
      <c r="B172" s="33"/>
      <c r="C172" s="38"/>
      <c r="D172" s="32"/>
      <c r="E172" s="38"/>
      <c r="F172" s="32"/>
      <c r="G172" s="38"/>
      <c r="H172" s="38"/>
      <c r="I172" s="32"/>
      <c r="J172" s="38"/>
      <c r="K172" s="32"/>
      <c r="L172" s="38"/>
      <c r="M172" s="38"/>
      <c r="N172" s="32"/>
      <c r="O172" s="38"/>
      <c r="P172" s="32"/>
      <c r="Q172" s="38"/>
      <c r="R172" s="38"/>
      <c r="S172" s="32"/>
      <c r="T172" s="38"/>
      <c r="U172" s="32"/>
      <c r="V172" s="38"/>
      <c r="W172" s="38"/>
      <c r="X172" s="32"/>
      <c r="Y172" s="38"/>
      <c r="Z172" s="32"/>
      <c r="AA172" s="38"/>
      <c r="AB172" s="38"/>
      <c r="AC172" s="32"/>
      <c r="AD172" s="38"/>
      <c r="AE172" s="32"/>
      <c r="AF172" s="38"/>
      <c r="AG172" s="38"/>
      <c r="AH172" s="32"/>
      <c r="AI172" s="38"/>
      <c r="AJ172" s="32"/>
      <c r="AK172" s="38"/>
      <c r="AL172" s="38"/>
      <c r="AM172" s="38"/>
      <c r="AN172" s="32"/>
      <c r="AO172" s="32"/>
      <c r="AP172" s="39"/>
      <c r="AQ172" s="32"/>
      <c r="AR172" s="32"/>
      <c r="AS172" s="32"/>
      <c r="AT172" s="39"/>
      <c r="AU172" s="32"/>
      <c r="AV172" s="32"/>
      <c r="AW172" s="32"/>
      <c r="AX172" s="39"/>
      <c r="AY172" s="32"/>
      <c r="AZ172" s="32"/>
      <c r="BA172" s="32"/>
      <c r="BB172" s="32"/>
      <c r="BC172" s="40"/>
    </row>
    <row r="173" spans="2:55" ht="14.25">
      <c r="B173" s="33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8"/>
      <c r="AN173" s="32"/>
      <c r="AO173" s="32"/>
      <c r="AP173" s="39"/>
      <c r="AQ173" s="32"/>
      <c r="AR173" s="32"/>
      <c r="AS173" s="32"/>
      <c r="AT173" s="39"/>
      <c r="AU173" s="32"/>
      <c r="AV173" s="32"/>
      <c r="AW173" s="32"/>
      <c r="AX173" s="39"/>
      <c r="AY173" s="32"/>
      <c r="AZ173" s="39"/>
      <c r="BA173" s="39"/>
      <c r="BB173" s="39"/>
      <c r="BC173" s="40"/>
    </row>
    <row r="174" spans="2:55" ht="14.25">
      <c r="B174" s="33"/>
      <c r="C174" s="38"/>
      <c r="D174" s="32"/>
      <c r="E174" s="38"/>
      <c r="F174" s="32"/>
      <c r="G174" s="38"/>
      <c r="H174" s="38"/>
      <c r="I174" s="32"/>
      <c r="J174" s="38"/>
      <c r="K174" s="32"/>
      <c r="L174" s="38"/>
      <c r="M174" s="38"/>
      <c r="N174" s="32"/>
      <c r="O174" s="38"/>
      <c r="P174" s="32"/>
      <c r="Q174" s="38"/>
      <c r="R174" s="38"/>
      <c r="S174" s="32"/>
      <c r="T174" s="38"/>
      <c r="U174" s="32"/>
      <c r="V174" s="38"/>
      <c r="W174" s="38"/>
      <c r="X174" s="32"/>
      <c r="Y174" s="38"/>
      <c r="Z174" s="32"/>
      <c r="AA174" s="38"/>
      <c r="AB174" s="38"/>
      <c r="AC174" s="32"/>
      <c r="AD174" s="38"/>
      <c r="AE174" s="32"/>
      <c r="AF174" s="38"/>
      <c r="AG174" s="38"/>
      <c r="AH174" s="32"/>
      <c r="AI174" s="38"/>
      <c r="AJ174" s="32"/>
      <c r="AK174" s="38"/>
      <c r="AL174" s="38"/>
      <c r="AM174" s="38"/>
      <c r="AN174" s="32"/>
      <c r="AO174" s="32"/>
      <c r="AP174" s="39"/>
      <c r="AQ174" s="32"/>
      <c r="AR174" s="32"/>
      <c r="AS174" s="32"/>
      <c r="AT174" s="39"/>
      <c r="AU174" s="32"/>
      <c r="AV174" s="32"/>
      <c r="AW174" s="32"/>
      <c r="AX174" s="39"/>
      <c r="AY174" s="32"/>
      <c r="AZ174" s="32"/>
      <c r="BA174" s="32"/>
      <c r="BB174" s="32"/>
      <c r="BC174" s="40"/>
    </row>
    <row r="175" spans="2:55" ht="14.25">
      <c r="B175" s="33"/>
      <c r="C175" s="38"/>
      <c r="D175" s="32"/>
      <c r="E175" s="38"/>
      <c r="F175" s="32"/>
      <c r="G175" s="38"/>
      <c r="H175" s="38"/>
      <c r="I175" s="32"/>
      <c r="J175" s="38"/>
      <c r="K175" s="32"/>
      <c r="L175" s="38"/>
      <c r="M175" s="38"/>
      <c r="N175" s="32"/>
      <c r="O175" s="38"/>
      <c r="P175" s="32"/>
      <c r="Q175" s="38"/>
      <c r="R175" s="38"/>
      <c r="S175" s="32"/>
      <c r="T175" s="38"/>
      <c r="U175" s="32"/>
      <c r="V175" s="38"/>
      <c r="W175" s="38"/>
      <c r="X175" s="32"/>
      <c r="Y175" s="38"/>
      <c r="Z175" s="32"/>
      <c r="AA175" s="38"/>
      <c r="AB175" s="38"/>
      <c r="AC175" s="32"/>
      <c r="AD175" s="38"/>
      <c r="AE175" s="32"/>
      <c r="AF175" s="38"/>
      <c r="AG175" s="38"/>
      <c r="AH175" s="32"/>
      <c r="AI175" s="38"/>
      <c r="AJ175" s="32"/>
      <c r="AK175" s="38"/>
      <c r="AL175" s="38"/>
      <c r="AM175" s="38"/>
      <c r="AN175" s="32"/>
      <c r="AO175" s="32"/>
      <c r="AP175" s="39"/>
      <c r="AQ175" s="32"/>
      <c r="AR175" s="32"/>
      <c r="AS175" s="32"/>
      <c r="AT175" s="39"/>
      <c r="AU175" s="32"/>
      <c r="AV175" s="32"/>
      <c r="AW175" s="32"/>
      <c r="AX175" s="39"/>
      <c r="AY175" s="32"/>
      <c r="AZ175" s="32"/>
      <c r="BA175" s="32"/>
      <c r="BB175" s="32"/>
      <c r="BC175" s="40"/>
    </row>
    <row r="176" spans="2:55" ht="14.25">
      <c r="B176" s="33"/>
      <c r="C176" s="38"/>
      <c r="D176" s="32"/>
      <c r="E176" s="38"/>
      <c r="F176" s="32"/>
      <c r="G176" s="38"/>
      <c r="H176" s="38"/>
      <c r="I176" s="32"/>
      <c r="J176" s="38"/>
      <c r="K176" s="32"/>
      <c r="L176" s="38"/>
      <c r="M176" s="38"/>
      <c r="N176" s="32"/>
      <c r="O176" s="38"/>
      <c r="P176" s="32"/>
      <c r="Q176" s="38"/>
      <c r="R176" s="38"/>
      <c r="S176" s="32"/>
      <c r="T176" s="38"/>
      <c r="U176" s="32"/>
      <c r="V176" s="38"/>
      <c r="W176" s="38"/>
      <c r="X176" s="32"/>
      <c r="Y176" s="38"/>
      <c r="Z176" s="32"/>
      <c r="AA176" s="38"/>
      <c r="AB176" s="38"/>
      <c r="AC176" s="32"/>
      <c r="AD176" s="38"/>
      <c r="AE176" s="32"/>
      <c r="AF176" s="38"/>
      <c r="AG176" s="38"/>
      <c r="AH176" s="32"/>
      <c r="AI176" s="38"/>
      <c r="AJ176" s="32"/>
      <c r="AK176" s="38"/>
      <c r="AL176" s="38"/>
      <c r="AM176" s="38"/>
      <c r="AN176" s="32"/>
      <c r="AO176" s="32"/>
      <c r="AP176" s="39"/>
      <c r="AQ176" s="32"/>
      <c r="AR176" s="32"/>
      <c r="AS176" s="32"/>
      <c r="AT176" s="39"/>
      <c r="AU176" s="32"/>
      <c r="AV176" s="32"/>
      <c r="AW176" s="32"/>
      <c r="AX176" s="39"/>
      <c r="AY176" s="32"/>
      <c r="AZ176" s="32"/>
      <c r="BA176" s="32"/>
      <c r="BB176" s="32"/>
      <c r="BC176" s="40"/>
    </row>
    <row r="177" spans="2:55" ht="14.25">
      <c r="B177" s="33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8"/>
      <c r="AN177" s="32"/>
      <c r="AO177" s="32"/>
      <c r="AP177" s="39"/>
      <c r="AQ177" s="32"/>
      <c r="AR177" s="32"/>
      <c r="AS177" s="32"/>
      <c r="AT177" s="39"/>
      <c r="AU177" s="32"/>
      <c r="AV177" s="32"/>
      <c r="AW177" s="32"/>
      <c r="AX177" s="39"/>
      <c r="AY177" s="32"/>
      <c r="AZ177" s="39"/>
      <c r="BA177" s="39"/>
      <c r="BB177" s="39"/>
      <c r="BC177" s="40"/>
    </row>
    <row r="178" spans="2:55" ht="14.25">
      <c r="B178" s="33"/>
      <c r="C178" s="38"/>
      <c r="D178" s="32"/>
      <c r="E178" s="38"/>
      <c r="F178" s="32"/>
      <c r="G178" s="38"/>
      <c r="H178" s="38"/>
      <c r="I178" s="32"/>
      <c r="J178" s="38"/>
      <c r="K178" s="32"/>
      <c r="L178" s="38"/>
      <c r="M178" s="38"/>
      <c r="N178" s="32"/>
      <c r="O178" s="38"/>
      <c r="P178" s="32"/>
      <c r="Q178" s="38"/>
      <c r="R178" s="38"/>
      <c r="S178" s="32"/>
      <c r="T178" s="38"/>
      <c r="U178" s="32"/>
      <c r="V178" s="38"/>
      <c r="W178" s="38"/>
      <c r="X178" s="32"/>
      <c r="Y178" s="38"/>
      <c r="Z178" s="32"/>
      <c r="AA178" s="38"/>
      <c r="AB178" s="38"/>
      <c r="AC178" s="32"/>
      <c r="AD178" s="38"/>
      <c r="AE178" s="32"/>
      <c r="AF178" s="38"/>
      <c r="AG178" s="38"/>
      <c r="AH178" s="32"/>
      <c r="AI178" s="38"/>
      <c r="AJ178" s="32"/>
      <c r="AK178" s="38"/>
      <c r="AL178" s="38"/>
      <c r="AM178" s="38"/>
      <c r="AN178" s="32"/>
      <c r="AO178" s="32"/>
      <c r="AP178" s="39"/>
      <c r="AQ178" s="32"/>
      <c r="AR178" s="32"/>
      <c r="AS178" s="32"/>
      <c r="AT178" s="39"/>
      <c r="AU178" s="32"/>
      <c r="AV178" s="32"/>
      <c r="AW178" s="32"/>
      <c r="AX178" s="39"/>
      <c r="AY178" s="32"/>
      <c r="AZ178" s="32"/>
      <c r="BA178" s="32"/>
      <c r="BB178" s="32"/>
      <c r="BC178" s="40"/>
    </row>
    <row r="179" spans="2:55" ht="14.25">
      <c r="B179" s="33"/>
      <c r="C179" s="38"/>
      <c r="D179" s="32"/>
      <c r="E179" s="38"/>
      <c r="F179" s="32"/>
      <c r="G179" s="38"/>
      <c r="H179" s="38"/>
      <c r="I179" s="32"/>
      <c r="J179" s="38"/>
      <c r="K179" s="32"/>
      <c r="L179" s="38"/>
      <c r="M179" s="38"/>
      <c r="N179" s="32"/>
      <c r="O179" s="38"/>
      <c r="P179" s="32"/>
      <c r="Q179" s="38"/>
      <c r="R179" s="38"/>
      <c r="S179" s="32"/>
      <c r="T179" s="38"/>
      <c r="U179" s="32"/>
      <c r="V179" s="38"/>
      <c r="W179" s="38"/>
      <c r="X179" s="32"/>
      <c r="Y179" s="38"/>
      <c r="Z179" s="32"/>
      <c r="AA179" s="38"/>
      <c r="AB179" s="38"/>
      <c r="AC179" s="32"/>
      <c r="AD179" s="38"/>
      <c r="AE179" s="32"/>
      <c r="AF179" s="38"/>
      <c r="AG179" s="38"/>
      <c r="AH179" s="32"/>
      <c r="AI179" s="38"/>
      <c r="AJ179" s="32"/>
      <c r="AK179" s="38"/>
      <c r="AL179" s="38"/>
      <c r="AM179" s="38"/>
      <c r="AN179" s="32"/>
      <c r="AO179" s="32"/>
      <c r="AP179" s="39"/>
      <c r="AQ179" s="32"/>
      <c r="AR179" s="32"/>
      <c r="AS179" s="32"/>
      <c r="AT179" s="39"/>
      <c r="AU179" s="32"/>
      <c r="AV179" s="32"/>
      <c r="AW179" s="32"/>
      <c r="AX179" s="39"/>
      <c r="AY179" s="32"/>
      <c r="AZ179" s="32"/>
      <c r="BA179" s="32"/>
      <c r="BB179" s="32"/>
      <c r="BC179" s="40"/>
    </row>
    <row r="180" spans="2:55" ht="14.25">
      <c r="B180" s="33"/>
      <c r="C180" s="38"/>
      <c r="D180" s="32"/>
      <c r="E180" s="38"/>
      <c r="F180" s="32"/>
      <c r="G180" s="38"/>
      <c r="H180" s="38"/>
      <c r="I180" s="32"/>
      <c r="J180" s="38"/>
      <c r="K180" s="32"/>
      <c r="L180" s="38"/>
      <c r="M180" s="38"/>
      <c r="N180" s="32"/>
      <c r="O180" s="38"/>
      <c r="P180" s="32"/>
      <c r="Q180" s="38"/>
      <c r="R180" s="38"/>
      <c r="S180" s="32"/>
      <c r="T180" s="38"/>
      <c r="U180" s="32"/>
      <c r="V180" s="38"/>
      <c r="W180" s="38"/>
      <c r="X180" s="32"/>
      <c r="Y180" s="38"/>
      <c r="Z180" s="32"/>
      <c r="AA180" s="38"/>
      <c r="AB180" s="38"/>
      <c r="AC180" s="32"/>
      <c r="AD180" s="38"/>
      <c r="AE180" s="32"/>
      <c r="AF180" s="38"/>
      <c r="AG180" s="38"/>
      <c r="AH180" s="32"/>
      <c r="AI180" s="38"/>
      <c r="AJ180" s="32"/>
      <c r="AK180" s="38"/>
      <c r="AL180" s="38"/>
      <c r="AM180" s="38"/>
      <c r="AN180" s="32"/>
      <c r="AO180" s="32"/>
      <c r="AP180" s="39"/>
      <c r="AQ180" s="32"/>
      <c r="AR180" s="32"/>
      <c r="AS180" s="32"/>
      <c r="AT180" s="39"/>
      <c r="AU180" s="32"/>
      <c r="AV180" s="32"/>
      <c r="AW180" s="32"/>
      <c r="AX180" s="39"/>
      <c r="AY180" s="32"/>
      <c r="AZ180" s="32"/>
      <c r="BA180" s="32"/>
      <c r="BB180" s="32"/>
      <c r="BC180" s="40"/>
    </row>
    <row r="181" spans="2:55" ht="14.25">
      <c r="B181" s="33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8"/>
      <c r="AN181" s="32"/>
      <c r="AO181" s="32"/>
      <c r="AP181" s="39"/>
      <c r="AQ181" s="32"/>
      <c r="AR181" s="32"/>
      <c r="AS181" s="32"/>
      <c r="AT181" s="39"/>
      <c r="AU181" s="32"/>
      <c r="AV181" s="32"/>
      <c r="AW181" s="32"/>
      <c r="AX181" s="39"/>
      <c r="AY181" s="32"/>
      <c r="AZ181" s="39"/>
      <c r="BA181" s="39"/>
      <c r="BB181" s="39"/>
      <c r="BC181" s="40"/>
    </row>
    <row r="182" spans="2:55" ht="14.25">
      <c r="B182" s="33"/>
      <c r="C182" s="38"/>
      <c r="D182" s="32"/>
      <c r="E182" s="38"/>
      <c r="F182" s="32"/>
      <c r="G182" s="38"/>
      <c r="H182" s="38"/>
      <c r="I182" s="32"/>
      <c r="J182" s="38"/>
      <c r="K182" s="32"/>
      <c r="L182" s="38"/>
      <c r="M182" s="38"/>
      <c r="N182" s="32"/>
      <c r="O182" s="38"/>
      <c r="P182" s="32"/>
      <c r="Q182" s="38"/>
      <c r="R182" s="38"/>
      <c r="S182" s="32"/>
      <c r="T182" s="38"/>
      <c r="U182" s="32"/>
      <c r="V182" s="38"/>
      <c r="W182" s="38"/>
      <c r="X182" s="32"/>
      <c r="Y182" s="38"/>
      <c r="Z182" s="32"/>
      <c r="AA182" s="38"/>
      <c r="AB182" s="38"/>
      <c r="AC182" s="32"/>
      <c r="AD182" s="38"/>
      <c r="AE182" s="32"/>
      <c r="AF182" s="38"/>
      <c r="AG182" s="38"/>
      <c r="AH182" s="32"/>
      <c r="AI182" s="38"/>
      <c r="AJ182" s="32"/>
      <c r="AK182" s="38"/>
      <c r="AL182" s="38"/>
      <c r="AM182" s="38"/>
      <c r="AN182" s="32"/>
      <c r="AO182" s="32"/>
      <c r="AP182" s="39"/>
      <c r="AQ182" s="32"/>
      <c r="AR182" s="32"/>
      <c r="AS182" s="32"/>
      <c r="AT182" s="39"/>
      <c r="AU182" s="32"/>
      <c r="AV182" s="32"/>
      <c r="AW182" s="32"/>
      <c r="AX182" s="39"/>
      <c r="AY182" s="32"/>
      <c r="AZ182" s="32"/>
      <c r="BA182" s="32"/>
      <c r="BB182" s="32"/>
      <c r="BC182" s="40"/>
    </row>
    <row r="183" spans="2:55" ht="14.25">
      <c r="B183" s="33"/>
      <c r="C183" s="38"/>
      <c r="D183" s="32"/>
      <c r="E183" s="38"/>
      <c r="F183" s="32"/>
      <c r="G183" s="38"/>
      <c r="H183" s="38"/>
      <c r="I183" s="32"/>
      <c r="J183" s="38"/>
      <c r="K183" s="32"/>
      <c r="L183" s="38"/>
      <c r="M183" s="38"/>
      <c r="N183" s="32"/>
      <c r="O183" s="38"/>
      <c r="P183" s="32"/>
      <c r="Q183" s="38"/>
      <c r="R183" s="38"/>
      <c r="S183" s="32"/>
      <c r="T183" s="38"/>
      <c r="U183" s="32"/>
      <c r="V183" s="38"/>
      <c r="W183" s="38"/>
      <c r="X183" s="32"/>
      <c r="Y183" s="38"/>
      <c r="Z183" s="32"/>
      <c r="AA183" s="38"/>
      <c r="AB183" s="38"/>
      <c r="AC183" s="32"/>
      <c r="AD183" s="38"/>
      <c r="AE183" s="32"/>
      <c r="AF183" s="38"/>
      <c r="AG183" s="38"/>
      <c r="AH183" s="32"/>
      <c r="AI183" s="38"/>
      <c r="AJ183" s="32"/>
      <c r="AK183" s="38"/>
      <c r="AL183" s="38"/>
      <c r="AM183" s="38"/>
      <c r="AN183" s="32"/>
      <c r="AO183" s="32"/>
      <c r="AP183" s="39"/>
      <c r="AQ183" s="32"/>
      <c r="AR183" s="32"/>
      <c r="AS183" s="32"/>
      <c r="AT183" s="39"/>
      <c r="AU183" s="32"/>
      <c r="AV183" s="32"/>
      <c r="AW183" s="32"/>
      <c r="AX183" s="39"/>
      <c r="AY183" s="32"/>
      <c r="AZ183" s="32"/>
      <c r="BA183" s="32"/>
      <c r="BB183" s="32"/>
      <c r="BC183" s="40"/>
    </row>
    <row r="184" spans="2:55" ht="14.25">
      <c r="B184" s="33"/>
      <c r="C184" s="38"/>
      <c r="D184" s="32"/>
      <c r="E184" s="38"/>
      <c r="F184" s="32"/>
      <c r="G184" s="38"/>
      <c r="H184" s="38"/>
      <c r="I184" s="32"/>
      <c r="J184" s="38"/>
      <c r="K184" s="32"/>
      <c r="L184" s="38"/>
      <c r="M184" s="38"/>
      <c r="N184" s="32"/>
      <c r="O184" s="38"/>
      <c r="P184" s="32"/>
      <c r="Q184" s="38"/>
      <c r="R184" s="38"/>
      <c r="S184" s="32"/>
      <c r="T184" s="38"/>
      <c r="U184" s="32"/>
      <c r="V184" s="38"/>
      <c r="W184" s="38"/>
      <c r="X184" s="32"/>
      <c r="Y184" s="38"/>
      <c r="Z184" s="32"/>
      <c r="AA184" s="38"/>
      <c r="AB184" s="38"/>
      <c r="AC184" s="32"/>
      <c r="AD184" s="38"/>
      <c r="AE184" s="32"/>
      <c r="AF184" s="38"/>
      <c r="AG184" s="38"/>
      <c r="AH184" s="32"/>
      <c r="AI184" s="38"/>
      <c r="AJ184" s="32"/>
      <c r="AK184" s="38"/>
      <c r="AL184" s="38"/>
      <c r="AM184" s="38"/>
      <c r="AN184" s="32"/>
      <c r="AO184" s="32"/>
      <c r="AP184" s="39"/>
      <c r="AQ184" s="32"/>
      <c r="AR184" s="32"/>
      <c r="AS184" s="32"/>
      <c r="AT184" s="39"/>
      <c r="AU184" s="32"/>
      <c r="AV184" s="32"/>
      <c r="AW184" s="32"/>
      <c r="AX184" s="39"/>
      <c r="AY184" s="32"/>
      <c r="AZ184" s="32"/>
      <c r="BA184" s="32"/>
      <c r="BB184" s="32"/>
      <c r="BC184" s="40"/>
    </row>
    <row r="185" spans="2:55" ht="14.25">
      <c r="B185" s="33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8"/>
      <c r="AN185" s="32"/>
      <c r="AO185" s="32"/>
      <c r="AP185" s="39"/>
      <c r="AQ185" s="32"/>
      <c r="AR185" s="32"/>
      <c r="AS185" s="32"/>
      <c r="AT185" s="39"/>
      <c r="AU185" s="32"/>
      <c r="AV185" s="32"/>
      <c r="AW185" s="32"/>
      <c r="AX185" s="39"/>
      <c r="AY185" s="32"/>
      <c r="AZ185" s="39"/>
      <c r="BA185" s="39"/>
      <c r="BB185" s="39"/>
      <c r="BC185" s="40"/>
    </row>
    <row r="186" spans="2:55" ht="14.25">
      <c r="B186" s="33"/>
      <c r="C186" s="38"/>
      <c r="D186" s="32"/>
      <c r="E186" s="38"/>
      <c r="F186" s="32"/>
      <c r="G186" s="38"/>
      <c r="H186" s="38"/>
      <c r="I186" s="32"/>
      <c r="J186" s="38"/>
      <c r="K186" s="32"/>
      <c r="L186" s="38"/>
      <c r="M186" s="38"/>
      <c r="N186" s="32"/>
      <c r="O186" s="38"/>
      <c r="P186" s="32"/>
      <c r="Q186" s="38"/>
      <c r="R186" s="38"/>
      <c r="S186" s="32"/>
      <c r="T186" s="38"/>
      <c r="U186" s="32"/>
      <c r="V186" s="38"/>
      <c r="W186" s="38"/>
      <c r="X186" s="32"/>
      <c r="Y186" s="38"/>
      <c r="Z186" s="32"/>
      <c r="AA186" s="38"/>
      <c r="AB186" s="38"/>
      <c r="AC186" s="32"/>
      <c r="AD186" s="38"/>
      <c r="AE186" s="32"/>
      <c r="AF186" s="38"/>
      <c r="AG186" s="38"/>
      <c r="AH186" s="32"/>
      <c r="AI186" s="38"/>
      <c r="AJ186" s="32"/>
      <c r="AK186" s="38"/>
      <c r="AL186" s="38"/>
      <c r="AM186" s="38"/>
      <c r="AN186" s="32"/>
      <c r="AO186" s="32"/>
      <c r="AP186" s="39"/>
      <c r="AQ186" s="32"/>
      <c r="AR186" s="32"/>
      <c r="AS186" s="32"/>
      <c r="AT186" s="39"/>
      <c r="AU186" s="32"/>
      <c r="AV186" s="32"/>
      <c r="AW186" s="32"/>
      <c r="AX186" s="39"/>
      <c r="AY186" s="32"/>
      <c r="AZ186" s="32"/>
      <c r="BA186" s="32"/>
      <c r="BB186" s="32"/>
      <c r="BC186" s="40"/>
    </row>
    <row r="187" spans="2:55" ht="14.25">
      <c r="B187" s="33"/>
      <c r="C187" s="38"/>
      <c r="D187" s="32"/>
      <c r="E187" s="38"/>
      <c r="F187" s="32"/>
      <c r="G187" s="38"/>
      <c r="H187" s="38"/>
      <c r="I187" s="32"/>
      <c r="J187" s="38"/>
      <c r="K187" s="32"/>
      <c r="L187" s="38"/>
      <c r="M187" s="38"/>
      <c r="N187" s="32"/>
      <c r="O187" s="38"/>
      <c r="P187" s="32"/>
      <c r="Q187" s="38"/>
      <c r="R187" s="38"/>
      <c r="S187" s="32"/>
      <c r="T187" s="38"/>
      <c r="U187" s="32"/>
      <c r="V187" s="38"/>
      <c r="W187" s="38"/>
      <c r="X187" s="32"/>
      <c r="Y187" s="38"/>
      <c r="Z187" s="32"/>
      <c r="AA187" s="38"/>
      <c r="AB187" s="38"/>
      <c r="AC187" s="32"/>
      <c r="AD187" s="38"/>
      <c r="AE187" s="32"/>
      <c r="AF187" s="38"/>
      <c r="AG187" s="38"/>
      <c r="AH187" s="32"/>
      <c r="AI187" s="38"/>
      <c r="AJ187" s="32"/>
      <c r="AK187" s="38"/>
      <c r="AL187" s="38"/>
      <c r="AM187" s="38"/>
      <c r="AN187" s="32"/>
      <c r="AO187" s="32"/>
      <c r="AP187" s="39"/>
      <c r="AQ187" s="32"/>
      <c r="AR187" s="32"/>
      <c r="AS187" s="32"/>
      <c r="AT187" s="39"/>
      <c r="AU187" s="32"/>
      <c r="AV187" s="32"/>
      <c r="AW187" s="32"/>
      <c r="AX187" s="39"/>
      <c r="AY187" s="32"/>
      <c r="AZ187" s="32"/>
      <c r="BA187" s="32"/>
      <c r="BB187" s="32"/>
      <c r="BC187" s="40"/>
    </row>
    <row r="188" spans="2:55" ht="14.25">
      <c r="B188" s="33"/>
      <c r="C188" s="38"/>
      <c r="D188" s="32"/>
      <c r="E188" s="38"/>
      <c r="F188" s="32"/>
      <c r="G188" s="38"/>
      <c r="H188" s="38"/>
      <c r="I188" s="32"/>
      <c r="J188" s="38"/>
      <c r="K188" s="32"/>
      <c r="L188" s="38"/>
      <c r="M188" s="38"/>
      <c r="N188" s="32"/>
      <c r="O188" s="38"/>
      <c r="P188" s="32"/>
      <c r="Q188" s="38"/>
      <c r="R188" s="38"/>
      <c r="S188" s="32"/>
      <c r="T188" s="38"/>
      <c r="U188" s="32"/>
      <c r="V188" s="38"/>
      <c r="W188" s="38"/>
      <c r="X188" s="32"/>
      <c r="Y188" s="38"/>
      <c r="Z188" s="32"/>
      <c r="AA188" s="38"/>
      <c r="AB188" s="38"/>
      <c r="AC188" s="32"/>
      <c r="AD188" s="38"/>
      <c r="AE188" s="32"/>
      <c r="AF188" s="38"/>
      <c r="AG188" s="38"/>
      <c r="AH188" s="32"/>
      <c r="AI188" s="38"/>
      <c r="AJ188" s="32"/>
      <c r="AK188" s="38"/>
      <c r="AL188" s="38"/>
      <c r="AM188" s="38"/>
      <c r="AN188" s="32"/>
      <c r="AO188" s="32"/>
      <c r="AP188" s="39"/>
      <c r="AQ188" s="32"/>
      <c r="AR188" s="32"/>
      <c r="AS188" s="32"/>
      <c r="AT188" s="39"/>
      <c r="AU188" s="32"/>
      <c r="AV188" s="32"/>
      <c r="AW188" s="32"/>
      <c r="AX188" s="39"/>
      <c r="AY188" s="32"/>
      <c r="AZ188" s="32"/>
      <c r="BA188" s="32"/>
      <c r="BB188" s="32"/>
      <c r="BC188" s="40"/>
    </row>
    <row r="189" spans="2:55" ht="14.25">
      <c r="B189" s="33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8"/>
      <c r="AN189" s="32"/>
      <c r="AO189" s="32"/>
      <c r="AP189" s="39"/>
      <c r="AQ189" s="32"/>
      <c r="AR189" s="32"/>
      <c r="AS189" s="32"/>
      <c r="AT189" s="39"/>
      <c r="AU189" s="32"/>
      <c r="AV189" s="32"/>
      <c r="AW189" s="32"/>
      <c r="AX189" s="39"/>
      <c r="AY189" s="32"/>
      <c r="AZ189" s="39"/>
      <c r="BA189" s="39"/>
      <c r="BB189" s="39"/>
      <c r="BC189" s="40"/>
    </row>
    <row r="190" spans="2:55" ht="14.25">
      <c r="B190" s="33"/>
      <c r="C190" s="38"/>
      <c r="D190" s="32"/>
      <c r="E190" s="38"/>
      <c r="F190" s="32"/>
      <c r="G190" s="38"/>
      <c r="H190" s="38"/>
      <c r="I190" s="32"/>
      <c r="J190" s="38"/>
      <c r="K190" s="32"/>
      <c r="L190" s="38"/>
      <c r="M190" s="38"/>
      <c r="N190" s="32"/>
      <c r="O190" s="38"/>
      <c r="P190" s="32"/>
      <c r="Q190" s="38"/>
      <c r="R190" s="38"/>
      <c r="S190" s="32"/>
      <c r="T190" s="38"/>
      <c r="U190" s="32"/>
      <c r="V190" s="38"/>
      <c r="W190" s="38"/>
      <c r="X190" s="32"/>
      <c r="Y190" s="38"/>
      <c r="Z190" s="32"/>
      <c r="AA190" s="38"/>
      <c r="AB190" s="38"/>
      <c r="AC190" s="32"/>
      <c r="AD190" s="38"/>
      <c r="AE190" s="32"/>
      <c r="AF190" s="38"/>
      <c r="AG190" s="38"/>
      <c r="AH190" s="32"/>
      <c r="AI190" s="38"/>
      <c r="AJ190" s="32"/>
      <c r="AK190" s="38"/>
      <c r="AL190" s="38"/>
      <c r="AM190" s="38"/>
      <c r="AN190" s="32"/>
      <c r="AO190" s="32"/>
      <c r="AP190" s="39"/>
      <c r="AQ190" s="32"/>
      <c r="AR190" s="32"/>
      <c r="AS190" s="32"/>
      <c r="AT190" s="39"/>
      <c r="AU190" s="32"/>
      <c r="AV190" s="32"/>
      <c r="AW190" s="32"/>
      <c r="AX190" s="39"/>
      <c r="AY190" s="32"/>
      <c r="AZ190" s="32"/>
      <c r="BA190" s="32"/>
      <c r="BB190" s="32"/>
      <c r="BC190" s="40"/>
    </row>
    <row r="191" spans="2:55" ht="14.25">
      <c r="B191" s="33"/>
      <c r="C191" s="38"/>
      <c r="D191" s="32"/>
      <c r="E191" s="38"/>
      <c r="F191" s="32"/>
      <c r="G191" s="38"/>
      <c r="H191" s="38"/>
      <c r="I191" s="32"/>
      <c r="J191" s="38"/>
      <c r="K191" s="32"/>
      <c r="L191" s="38"/>
      <c r="M191" s="38"/>
      <c r="N191" s="32"/>
      <c r="O191" s="38"/>
      <c r="P191" s="32"/>
      <c r="Q191" s="38"/>
      <c r="R191" s="38"/>
      <c r="S191" s="32"/>
      <c r="T191" s="38"/>
      <c r="U191" s="32"/>
      <c r="V191" s="38"/>
      <c r="W191" s="38"/>
      <c r="X191" s="32"/>
      <c r="Y191" s="38"/>
      <c r="Z191" s="32"/>
      <c r="AA191" s="38"/>
      <c r="AB191" s="38"/>
      <c r="AC191" s="32"/>
      <c r="AD191" s="38"/>
      <c r="AE191" s="32"/>
      <c r="AF191" s="38"/>
      <c r="AG191" s="38"/>
      <c r="AH191" s="32"/>
      <c r="AI191" s="38"/>
      <c r="AJ191" s="32"/>
      <c r="AK191" s="38"/>
      <c r="AL191" s="38"/>
      <c r="AM191" s="38"/>
      <c r="AN191" s="32"/>
      <c r="AO191" s="32"/>
      <c r="AP191" s="39"/>
      <c r="AQ191" s="32"/>
      <c r="AR191" s="32"/>
      <c r="AS191" s="32"/>
      <c r="AT191" s="39"/>
      <c r="AU191" s="32"/>
      <c r="AV191" s="32"/>
      <c r="AW191" s="32"/>
      <c r="AX191" s="39"/>
      <c r="AY191" s="32"/>
      <c r="AZ191" s="32"/>
      <c r="BA191" s="32"/>
      <c r="BB191" s="32"/>
      <c r="BC191" s="40"/>
    </row>
    <row r="192" spans="2:55" ht="14.25">
      <c r="B192" s="33"/>
      <c r="C192" s="38"/>
      <c r="D192" s="32"/>
      <c r="E192" s="38"/>
      <c r="F192" s="32"/>
      <c r="G192" s="38"/>
      <c r="H192" s="38"/>
      <c r="I192" s="32"/>
      <c r="J192" s="38"/>
      <c r="K192" s="32"/>
      <c r="L192" s="38"/>
      <c r="M192" s="38"/>
      <c r="N192" s="32"/>
      <c r="O192" s="38"/>
      <c r="P192" s="32"/>
      <c r="Q192" s="38"/>
      <c r="R192" s="38"/>
      <c r="S192" s="32"/>
      <c r="T192" s="38"/>
      <c r="U192" s="32"/>
      <c r="V192" s="38"/>
      <c r="W192" s="38"/>
      <c r="X192" s="32"/>
      <c r="Y192" s="38"/>
      <c r="Z192" s="32"/>
      <c r="AA192" s="38"/>
      <c r="AB192" s="38"/>
      <c r="AC192" s="32"/>
      <c r="AD192" s="38"/>
      <c r="AE192" s="32"/>
      <c r="AF192" s="38"/>
      <c r="AG192" s="38"/>
      <c r="AH192" s="32"/>
      <c r="AI192" s="38"/>
      <c r="AJ192" s="32"/>
      <c r="AK192" s="38"/>
      <c r="AL192" s="38"/>
      <c r="AM192" s="38"/>
      <c r="AN192" s="32"/>
      <c r="AO192" s="32"/>
      <c r="AP192" s="39"/>
      <c r="AQ192" s="32"/>
      <c r="AR192" s="32"/>
      <c r="AS192" s="32"/>
      <c r="AT192" s="39"/>
      <c r="AU192" s="32"/>
      <c r="AV192" s="32"/>
      <c r="AW192" s="32"/>
      <c r="AX192" s="39"/>
      <c r="AY192" s="32"/>
      <c r="AZ192" s="32"/>
      <c r="BA192" s="32"/>
      <c r="BB192" s="32"/>
      <c r="BC192" s="40"/>
    </row>
    <row r="193" spans="2:55" ht="13.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2:55" ht="13.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2:55" ht="13.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2:55" ht="13.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2:55" ht="13.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2:55" ht="13.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2:55" ht="13.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2:55" ht="13.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</sheetData>
  <sheetProtection sheet="1" objects="1" scenarios="1"/>
  <mergeCells count="298">
    <mergeCell ref="B97:AK97"/>
    <mergeCell ref="AM97:BC97"/>
    <mergeCell ref="BC29:BC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W29:AW32"/>
    <mergeCell ref="AX29:AX32"/>
    <mergeCell ref="AY29:AY32"/>
    <mergeCell ref="AZ29:AZ32"/>
    <mergeCell ref="BA29:BA32"/>
    <mergeCell ref="BB29:BB32"/>
    <mergeCell ref="AQ29:AQ32"/>
    <mergeCell ref="AR29:AR32"/>
    <mergeCell ref="AS29:AS32"/>
    <mergeCell ref="AT29:AT32"/>
    <mergeCell ref="AU29:AU32"/>
    <mergeCell ref="AV29:AV32"/>
    <mergeCell ref="AB29:AF29"/>
    <mergeCell ref="AG29:AK29"/>
    <mergeCell ref="AM29:AM32"/>
    <mergeCell ref="AN29:AN32"/>
    <mergeCell ref="AO29:AO32"/>
    <mergeCell ref="AP29:AP32"/>
    <mergeCell ref="AB30:AB32"/>
    <mergeCell ref="AF30:AF32"/>
    <mergeCell ref="AG30:AG32"/>
    <mergeCell ref="AK30:AK32"/>
    <mergeCell ref="B29:B32"/>
    <mergeCell ref="C29:G29"/>
    <mergeCell ref="H29:L29"/>
    <mergeCell ref="M29:Q29"/>
    <mergeCell ref="R29:V29"/>
    <mergeCell ref="W29:AA29"/>
    <mergeCell ref="AA30:AA32"/>
    <mergeCell ref="BC25:BC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W25:AW28"/>
    <mergeCell ref="AX25:AX28"/>
    <mergeCell ref="AY25:AY28"/>
    <mergeCell ref="AZ25:AZ28"/>
    <mergeCell ref="BA25:BA28"/>
    <mergeCell ref="BB25:BB28"/>
    <mergeCell ref="AQ25:AQ28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  <mergeCell ref="AG26:AG28"/>
    <mergeCell ref="AK26:AK28"/>
    <mergeCell ref="B25:B28"/>
    <mergeCell ref="C25:G25"/>
    <mergeCell ref="H25:L25"/>
    <mergeCell ref="M25:Q25"/>
    <mergeCell ref="R25:V25"/>
    <mergeCell ref="W25:AA25"/>
    <mergeCell ref="AA26:AA28"/>
    <mergeCell ref="BC21:BC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W21:AW24"/>
    <mergeCell ref="AX21:AX24"/>
    <mergeCell ref="AY21:AY24"/>
    <mergeCell ref="AZ21:AZ24"/>
    <mergeCell ref="BA21:BA24"/>
    <mergeCell ref="BB21:BB24"/>
    <mergeCell ref="AQ21:AQ24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2:AG24"/>
    <mergeCell ref="AK22:AK24"/>
    <mergeCell ref="B21:B24"/>
    <mergeCell ref="C21:G21"/>
    <mergeCell ref="H21:L21"/>
    <mergeCell ref="M21:Q21"/>
    <mergeCell ref="R21:V21"/>
    <mergeCell ref="W21:AA21"/>
    <mergeCell ref="AA22:AA24"/>
    <mergeCell ref="BC17:BC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W17:AW20"/>
    <mergeCell ref="AX17:AX20"/>
    <mergeCell ref="AY17:AY20"/>
    <mergeCell ref="AZ17:AZ20"/>
    <mergeCell ref="BA17:BA20"/>
    <mergeCell ref="BB17:BB20"/>
    <mergeCell ref="AQ17:AQ20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18:AG20"/>
    <mergeCell ref="AK18:AK20"/>
    <mergeCell ref="AN13:AN16"/>
    <mergeCell ref="AO13:AO16"/>
    <mergeCell ref="AP13:AP16"/>
    <mergeCell ref="AQ13:AQ16"/>
    <mergeCell ref="AG14:AG16"/>
    <mergeCell ref="AK14:AK16"/>
    <mergeCell ref="B17:B20"/>
    <mergeCell ref="C17:G17"/>
    <mergeCell ref="H17:L17"/>
    <mergeCell ref="M17:Q17"/>
    <mergeCell ref="R17:V17"/>
    <mergeCell ref="W17:AA17"/>
    <mergeCell ref="AA18:AA20"/>
    <mergeCell ref="R14:R16"/>
    <mergeCell ref="V14:V16"/>
    <mergeCell ref="W14:W16"/>
    <mergeCell ref="AA14:AA16"/>
    <mergeCell ref="B13:B16"/>
    <mergeCell ref="C13:G13"/>
    <mergeCell ref="H13:L13"/>
    <mergeCell ref="M13:Q13"/>
    <mergeCell ref="R13:V13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X13:AX16"/>
    <mergeCell ref="C14:C16"/>
    <mergeCell ref="G14:G16"/>
    <mergeCell ref="H14:H16"/>
    <mergeCell ref="L14:L16"/>
    <mergeCell ref="M14:M16"/>
    <mergeCell ref="Q14:Q16"/>
    <mergeCell ref="AY9:AY12"/>
    <mergeCell ref="AZ9:AZ12"/>
    <mergeCell ref="BA9:BA12"/>
    <mergeCell ref="W13:AA13"/>
    <mergeCell ref="AB13:AF13"/>
    <mergeCell ref="Q10:Q12"/>
    <mergeCell ref="R10:R12"/>
    <mergeCell ref="V10:V12"/>
    <mergeCell ref="W10:W12"/>
    <mergeCell ref="AA10:AA12"/>
    <mergeCell ref="AB10:AB12"/>
    <mergeCell ref="AB14:AB16"/>
    <mergeCell ref="AF14:AF16"/>
    <mergeCell ref="AY13:AY16"/>
    <mergeCell ref="AZ13:AZ16"/>
    <mergeCell ref="BA13:BA16"/>
    <mergeCell ref="AG13:AK13"/>
    <mergeCell ref="AM13:AM16"/>
    <mergeCell ref="BB9:BB12"/>
    <mergeCell ref="BC9:BC12"/>
    <mergeCell ref="C10:C12"/>
    <mergeCell ref="G10:G12"/>
    <mergeCell ref="H10:H12"/>
    <mergeCell ref="L10:L12"/>
    <mergeCell ref="M10:M12"/>
    <mergeCell ref="AS9:AS12"/>
    <mergeCell ref="AT9:AT12"/>
    <mergeCell ref="AU9:AU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F10:AF12"/>
    <mergeCell ref="AG10:AG12"/>
    <mergeCell ref="B9:B12"/>
    <mergeCell ref="C9:G9"/>
    <mergeCell ref="H9:L9"/>
    <mergeCell ref="M9:Q9"/>
    <mergeCell ref="R9:V9"/>
    <mergeCell ref="W9:AA9"/>
    <mergeCell ref="AB9:AF9"/>
    <mergeCell ref="AG9:AK9"/>
    <mergeCell ref="R6:R8"/>
    <mergeCell ref="V6:V8"/>
    <mergeCell ref="W6:W8"/>
    <mergeCell ref="AA6:AA8"/>
    <mergeCell ref="AB6:AB8"/>
    <mergeCell ref="AF6:AF8"/>
    <mergeCell ref="AK10:AK12"/>
    <mergeCell ref="B5:B8"/>
    <mergeCell ref="C5:G5"/>
    <mergeCell ref="H5:L5"/>
    <mergeCell ref="M5:Q5"/>
    <mergeCell ref="R5:V5"/>
    <mergeCell ref="W5:AA5"/>
    <mergeCell ref="AB5:AF5"/>
    <mergeCell ref="AG5:AK5"/>
    <mergeCell ref="AZ5:AZ8"/>
    <mergeCell ref="BA5:BA8"/>
    <mergeCell ref="BB5:BB8"/>
    <mergeCell ref="BC5:BC8"/>
    <mergeCell ref="C6:C8"/>
    <mergeCell ref="G6:G8"/>
    <mergeCell ref="H6:H8"/>
    <mergeCell ref="L6:L8"/>
    <mergeCell ref="M6:M8"/>
    <mergeCell ref="Q6:Q8"/>
    <mergeCell ref="AT5:AT8"/>
    <mergeCell ref="AU5:AU8"/>
    <mergeCell ref="AV5:AV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G6:AG8"/>
    <mergeCell ref="AK6:AK8"/>
    <mergeCell ref="AM5:AM8"/>
    <mergeCell ref="B1:AK1"/>
    <mergeCell ref="AM1:BC1"/>
    <mergeCell ref="B2:AK2"/>
    <mergeCell ref="AM2:BC2"/>
    <mergeCell ref="B3:B4"/>
    <mergeCell ref="C3:G4"/>
    <mergeCell ref="H3:L4"/>
    <mergeCell ref="M3:Q4"/>
    <mergeCell ref="R3:V4"/>
    <mergeCell ref="W3:AA4"/>
    <mergeCell ref="BC3:BC4"/>
    <mergeCell ref="AU3:AU4"/>
    <mergeCell ref="AV3:AX3"/>
    <mergeCell ref="AY3:AY4"/>
    <mergeCell ref="AZ3:AZ4"/>
    <mergeCell ref="BA3:BA4"/>
    <mergeCell ref="BB3:BB4"/>
    <mergeCell ref="AB3:AF4"/>
    <mergeCell ref="AG3:AK4"/>
    <mergeCell ref="AM3:AM4"/>
    <mergeCell ref="AN3:AP3"/>
    <mergeCell ref="AQ3:AQ4"/>
    <mergeCell ref="AR3:AT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BC200"/>
  <sheetViews>
    <sheetView zoomScale="90" zoomScaleNormal="90" zoomScalePageLayoutView="0" workbookViewId="0" topLeftCell="A1">
      <selection activeCell="AB3" sqref="AB3:AF4"/>
    </sheetView>
  </sheetViews>
  <sheetFormatPr defaultColWidth="9.140625" defaultRowHeight="15"/>
  <cols>
    <col min="1" max="1" width="1.1484375" style="10" customWidth="1"/>
    <col min="2" max="2" width="15.57421875" style="10" customWidth="1"/>
    <col min="3" max="38" width="3.57421875" style="10" customWidth="1"/>
    <col min="39" max="39" width="15.57421875" style="10" customWidth="1"/>
    <col min="40" max="41" width="5.57421875" style="10" customWidth="1"/>
    <col min="42" max="43" width="9.57421875" style="10" customWidth="1"/>
    <col min="44" max="45" width="5.57421875" style="10" customWidth="1"/>
    <col min="46" max="47" width="9.57421875" style="10" customWidth="1"/>
    <col min="48" max="49" width="5.57421875" style="10" customWidth="1"/>
    <col min="50" max="53" width="9.57421875" style="10" customWidth="1"/>
    <col min="54" max="54" width="15.57421875" style="10" customWidth="1"/>
    <col min="55" max="55" width="9.57421875" style="10" customWidth="1"/>
    <col min="56" max="16384" width="9.00390625" style="10" customWidth="1"/>
  </cols>
  <sheetData>
    <row r="1" spans="2:55" ht="17.25">
      <c r="B1" s="231" t="s">
        <v>61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9"/>
      <c r="AM1" s="232" t="str">
        <f>B1</f>
        <v>トリムフリー エンジョイ</v>
      </c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</row>
    <row r="2" spans="2:55" ht="18" thickBot="1"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9"/>
      <c r="AM2" s="233" t="str">
        <f>B2</f>
        <v>Ｉ コート    Ｃグループ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</row>
    <row r="3" spans="2:55" ht="14.25">
      <c r="B3" s="234"/>
      <c r="C3" s="236" t="str">
        <f>'[1]ﾄﾘﾑｴﾝｼﾞｮｲ'!$D$73</f>
        <v>メイツ Z</v>
      </c>
      <c r="D3" s="237"/>
      <c r="E3" s="237"/>
      <c r="F3" s="237"/>
      <c r="G3" s="237"/>
      <c r="H3" s="237" t="str">
        <f>'[1]ﾄﾘﾑｴﾝｼﾞｮｲ'!$D$74</f>
        <v>ビギナーズ(A)</v>
      </c>
      <c r="I3" s="237"/>
      <c r="J3" s="237"/>
      <c r="K3" s="237"/>
      <c r="L3" s="237"/>
      <c r="M3" s="237" t="str">
        <f>'[1]ﾄﾘﾑｴﾝｼﾞｮｲ'!$D$75</f>
        <v>SSK</v>
      </c>
      <c r="N3" s="237"/>
      <c r="O3" s="237"/>
      <c r="P3" s="237"/>
      <c r="Q3" s="237"/>
      <c r="R3" s="237" t="str">
        <f>'[1]ﾄﾘﾑｴﾝｼﾞｮｲ'!$G$76</f>
        <v>TOMO² B</v>
      </c>
      <c r="S3" s="237"/>
      <c r="T3" s="237"/>
      <c r="U3" s="237"/>
      <c r="V3" s="237"/>
      <c r="W3" s="237" t="s">
        <v>135</v>
      </c>
      <c r="X3" s="237"/>
      <c r="Y3" s="237"/>
      <c r="Z3" s="237"/>
      <c r="AA3" s="237"/>
      <c r="AB3" s="237" t="str">
        <f>'[1]ﾄﾘﾑｴﾝｼﾞｮｲ'!$G$74</f>
        <v>葵クラブ５０</v>
      </c>
      <c r="AC3" s="237"/>
      <c r="AD3" s="237"/>
      <c r="AE3" s="237"/>
      <c r="AF3" s="237"/>
      <c r="AG3" s="299" t="str">
        <f>'[1]ﾄﾘﾑｴﾝｼﾞｮｲ'!$G$73</f>
        <v>排球倶楽部 烈</v>
      </c>
      <c r="AH3" s="300"/>
      <c r="AI3" s="300"/>
      <c r="AJ3" s="300"/>
      <c r="AK3" s="301"/>
      <c r="AL3" s="11"/>
      <c r="AM3" s="234"/>
      <c r="AN3" s="244" t="s">
        <v>18</v>
      </c>
      <c r="AO3" s="245"/>
      <c r="AP3" s="245"/>
      <c r="AQ3" s="242" t="s">
        <v>19</v>
      </c>
      <c r="AR3" s="244" t="s">
        <v>63</v>
      </c>
      <c r="AS3" s="245"/>
      <c r="AT3" s="245"/>
      <c r="AU3" s="242" t="s">
        <v>19</v>
      </c>
      <c r="AV3" s="244" t="s">
        <v>21</v>
      </c>
      <c r="AW3" s="245"/>
      <c r="AX3" s="245"/>
      <c r="AY3" s="242" t="s">
        <v>22</v>
      </c>
      <c r="AZ3" s="245" t="s">
        <v>64</v>
      </c>
      <c r="BA3" s="245" t="s">
        <v>65</v>
      </c>
      <c r="BB3" s="247" t="s">
        <v>25</v>
      </c>
      <c r="BC3" s="240" t="s">
        <v>19</v>
      </c>
    </row>
    <row r="4" spans="2:55" ht="15" thickBot="1">
      <c r="B4" s="235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302"/>
      <c r="AH4" s="303"/>
      <c r="AI4" s="303"/>
      <c r="AJ4" s="303"/>
      <c r="AK4" s="304"/>
      <c r="AL4" s="11"/>
      <c r="AM4" s="235"/>
      <c r="AN4" s="12" t="s">
        <v>26</v>
      </c>
      <c r="AO4" s="13" t="s">
        <v>27</v>
      </c>
      <c r="AP4" s="13" t="s">
        <v>28</v>
      </c>
      <c r="AQ4" s="243"/>
      <c r="AR4" s="12" t="s">
        <v>26</v>
      </c>
      <c r="AS4" s="13" t="s">
        <v>27</v>
      </c>
      <c r="AT4" s="13" t="s">
        <v>28</v>
      </c>
      <c r="AU4" s="243"/>
      <c r="AV4" s="12" t="s">
        <v>26</v>
      </c>
      <c r="AW4" s="13" t="s">
        <v>27</v>
      </c>
      <c r="AX4" s="13" t="s">
        <v>28</v>
      </c>
      <c r="AY4" s="243"/>
      <c r="AZ4" s="246"/>
      <c r="BA4" s="246"/>
      <c r="BB4" s="248"/>
      <c r="BC4" s="241"/>
    </row>
    <row r="5" spans="2:55" ht="17.25">
      <c r="B5" s="229" t="str">
        <f>C3</f>
        <v>メイツ Z</v>
      </c>
      <c r="C5" s="273"/>
      <c r="D5" s="274"/>
      <c r="E5" s="274"/>
      <c r="F5" s="274"/>
      <c r="G5" s="274"/>
      <c r="H5" s="275">
        <v>8</v>
      </c>
      <c r="I5" s="275"/>
      <c r="J5" s="275"/>
      <c r="K5" s="275"/>
      <c r="L5" s="275"/>
      <c r="M5" s="276">
        <v>0</v>
      </c>
      <c r="N5" s="276"/>
      <c r="O5" s="276"/>
      <c r="P5" s="276"/>
      <c r="Q5" s="276"/>
      <c r="R5" s="275">
        <v>4</v>
      </c>
      <c r="S5" s="275"/>
      <c r="T5" s="275"/>
      <c r="U5" s="275"/>
      <c r="V5" s="275"/>
      <c r="W5" s="275">
        <v>11</v>
      </c>
      <c r="X5" s="275"/>
      <c r="Y5" s="275"/>
      <c r="Z5" s="275"/>
      <c r="AA5" s="275"/>
      <c r="AB5" s="276">
        <v>0</v>
      </c>
      <c r="AC5" s="276"/>
      <c r="AD5" s="276"/>
      <c r="AE5" s="276"/>
      <c r="AF5" s="276"/>
      <c r="AG5" s="275">
        <v>1</v>
      </c>
      <c r="AH5" s="275"/>
      <c r="AI5" s="275"/>
      <c r="AJ5" s="275"/>
      <c r="AK5" s="277"/>
      <c r="AL5" s="14"/>
      <c r="AM5" s="229" t="str">
        <f>B5</f>
        <v>メイツ Z</v>
      </c>
      <c r="AN5" s="264">
        <f>IF(C6&gt;G6,1,0)+IF(H6&gt;L6,1,0)+IF(M6&gt;Q6,1,0)+IF(R6&gt;V6,1,0)+IF(W6&gt;AA6,1,0)+IF(AB6&gt;AF6,1,0)+IF(AG6&gt;AK6,1,0)</f>
        <v>2</v>
      </c>
      <c r="AO5" s="263">
        <f>IF(G6&gt;C6,1,0)+IF(L6&gt;H6,1,0)+IF(Q6&gt;M6,1,0)+IF(V6&gt;R6,1,0)+IF(AA6&gt;W6,1,0)+IF(AF6&gt;AB6,1,0)+IF(AK6&gt;AG6,1,0)</f>
        <v>2</v>
      </c>
      <c r="AP5" s="251">
        <f>SUM(AN5/(AN5+AO5))</f>
        <v>0.5</v>
      </c>
      <c r="AQ5" s="263">
        <f>RANK(AP5,$AP$5:$AP$32,0)</f>
        <v>3</v>
      </c>
      <c r="AR5" s="263">
        <f>SUM(C6+H6+M6+R6+W6+AB6+AG6)</f>
        <v>6</v>
      </c>
      <c r="AS5" s="263">
        <f>SUM(G6+L6+Q6+V6+AA6+AF6+AK6)</f>
        <v>6</v>
      </c>
      <c r="AT5" s="251">
        <f>SUM(AR5/(AR5+AS5))</f>
        <v>0.5</v>
      </c>
      <c r="AU5" s="263">
        <f>RANK(AT5,$AT$5:$AT$32,0)</f>
        <v>4</v>
      </c>
      <c r="AV5" s="263">
        <f>SUM(D6+D7+D8+I6+I7+I8+N6+N7+N8+S6+S7+S8+X6+X7+X8+AC6+AC7+AC8+AH6+AH7+AH8)</f>
        <v>156</v>
      </c>
      <c r="AW5" s="263">
        <f>SUM(F6+F7+F8+K6+K7+K8+P6+P7+P8+U6+U7+U8+Z6+Z7+Z8+AE6+AE7+AE8+AJ6+AJ7+AJ8)</f>
        <v>156</v>
      </c>
      <c r="AX5" s="251">
        <f>SUM(AV5/(AV5+AW5))</f>
        <v>0.5</v>
      </c>
      <c r="AY5" s="263">
        <f>RANK(AX5,$AX$5:$AX$32,0)</f>
        <v>5</v>
      </c>
      <c r="AZ5" s="251">
        <f>RANK(AP5,$AP$5:$AP$32,1)+AT5</f>
        <v>2.5</v>
      </c>
      <c r="BA5" s="251">
        <f>RANK(AZ5,$AZ$5:$AZ$32,1)+AX5</f>
        <v>2.5</v>
      </c>
      <c r="BB5" s="253" t="str">
        <f>AM5</f>
        <v>メイツ Z</v>
      </c>
      <c r="BC5" s="256">
        <f>RANK(BA5,$BA$5:$BA$32)</f>
        <v>5</v>
      </c>
    </row>
    <row r="6" spans="2:55" ht="13.5">
      <c r="B6" s="230"/>
      <c r="C6" s="258">
        <f>IF(D6&gt;F6,1,0)+IF(D7&gt;F7,1,0)+IF(D8&gt;F8,1,0)</f>
        <v>0</v>
      </c>
      <c r="D6" s="15"/>
      <c r="E6" s="16" t="s">
        <v>29</v>
      </c>
      <c r="F6" s="15"/>
      <c r="G6" s="259">
        <f>IF(F6&gt;D6,1,0)+IF(F7&gt;D7,1,0)+IF(F8&gt;D8,1,0)</f>
        <v>0</v>
      </c>
      <c r="H6" s="260">
        <f>IF(I6&gt;K6,1,0)+IF(I7&gt;K7,1,0)+IF(I8&gt;K8,1,0)</f>
        <v>1</v>
      </c>
      <c r="I6" s="17">
        <v>15</v>
      </c>
      <c r="J6" s="18" t="s">
        <v>29</v>
      </c>
      <c r="K6" s="17">
        <v>11</v>
      </c>
      <c r="L6" s="260">
        <f>IF(K6&gt;I6,1,0)+IF(K7&gt;I7,1,0)+IF(K8&gt;I8,1,0)</f>
        <v>2</v>
      </c>
      <c r="M6" s="261">
        <f>IF(N6&gt;P6,1,0)+IF(N7&gt;P7,1,0)+IF(N8&gt;P8,1,0)</f>
        <v>0</v>
      </c>
      <c r="N6" s="19"/>
      <c r="O6" s="20" t="s">
        <v>29</v>
      </c>
      <c r="P6" s="19"/>
      <c r="Q6" s="261">
        <f>IF(P6&gt;N6,1,0)+IF(P7&gt;N7,1,0)+IF(P8&gt;N8,1,0)</f>
        <v>0</v>
      </c>
      <c r="R6" s="260">
        <f>IF(S6&gt;U6,1,0)+IF(S7&gt;U7,1,0)+IF(S8&gt;U8,1,0)</f>
        <v>2</v>
      </c>
      <c r="S6" s="17">
        <v>15</v>
      </c>
      <c r="T6" s="18" t="s">
        <v>29</v>
      </c>
      <c r="U6" s="17">
        <v>12</v>
      </c>
      <c r="V6" s="260">
        <f>IF(U6&gt;S6,1,0)+IF(U7&gt;S7,1,0)+IF(U8&gt;S8,1,0)</f>
        <v>1</v>
      </c>
      <c r="W6" s="260">
        <f>IF(X6&gt;Z6,1,0)+IF(X7&gt;Z7,1,0)+IF(X8&gt;Z8,1,0)</f>
        <v>1</v>
      </c>
      <c r="X6" s="17">
        <v>15</v>
      </c>
      <c r="Y6" s="18" t="s">
        <v>29</v>
      </c>
      <c r="Z6" s="17">
        <v>8</v>
      </c>
      <c r="AA6" s="260">
        <f>IF(Z6&gt;X6,1,0)+IF(Z7&gt;X7,1,0)+IF(Z8&gt;X8,1,0)</f>
        <v>2</v>
      </c>
      <c r="AB6" s="261">
        <f>IF(AC6&gt;AE6,1,0)+IF(AC7&gt;AE7,1,0)+IF(AC8&gt;AE8,1,0)</f>
        <v>0</v>
      </c>
      <c r="AC6" s="19"/>
      <c r="AD6" s="20" t="s">
        <v>29</v>
      </c>
      <c r="AE6" s="19"/>
      <c r="AF6" s="261">
        <f>IF(AE6&gt;AC6,1,0)+IF(AE7&gt;AC7,1,0)+IF(AE8&gt;AC8,1,0)</f>
        <v>0</v>
      </c>
      <c r="AG6" s="260">
        <f>IF(AH6&gt;AJ6,1,0)+IF(AH7&gt;AJ7,1,0)+IF(AH8&gt;AJ8,1,0)</f>
        <v>2</v>
      </c>
      <c r="AH6" s="17">
        <v>12</v>
      </c>
      <c r="AI6" s="18" t="s">
        <v>29</v>
      </c>
      <c r="AJ6" s="17">
        <v>15</v>
      </c>
      <c r="AK6" s="266">
        <f>IF(AJ6&gt;AH6,1,0)+IF(AJ7&gt;AH7,1,0)+IF(AJ8&gt;AH8,1,0)</f>
        <v>1</v>
      </c>
      <c r="AL6" s="21"/>
      <c r="AM6" s="230"/>
      <c r="AN6" s="265"/>
      <c r="AO6" s="252"/>
      <c r="AP6" s="262"/>
      <c r="AQ6" s="252"/>
      <c r="AR6" s="252"/>
      <c r="AS6" s="252"/>
      <c r="AT6" s="262"/>
      <c r="AU6" s="252"/>
      <c r="AV6" s="252"/>
      <c r="AW6" s="252"/>
      <c r="AX6" s="262"/>
      <c r="AY6" s="252"/>
      <c r="AZ6" s="252"/>
      <c r="BA6" s="252"/>
      <c r="BB6" s="254"/>
      <c r="BC6" s="257"/>
    </row>
    <row r="7" spans="2:55" ht="13.5">
      <c r="B7" s="230"/>
      <c r="C7" s="258"/>
      <c r="D7" s="15"/>
      <c r="E7" s="16" t="s">
        <v>29</v>
      </c>
      <c r="F7" s="15"/>
      <c r="G7" s="259"/>
      <c r="H7" s="260"/>
      <c r="I7" s="17">
        <v>16</v>
      </c>
      <c r="J7" s="18" t="s">
        <v>29</v>
      </c>
      <c r="K7" s="17">
        <v>17</v>
      </c>
      <c r="L7" s="260"/>
      <c r="M7" s="261"/>
      <c r="N7" s="19"/>
      <c r="O7" s="20" t="s">
        <v>29</v>
      </c>
      <c r="P7" s="19"/>
      <c r="Q7" s="261"/>
      <c r="R7" s="260"/>
      <c r="S7" s="17">
        <v>10</v>
      </c>
      <c r="T7" s="18" t="s">
        <v>29</v>
      </c>
      <c r="U7" s="17">
        <v>15</v>
      </c>
      <c r="V7" s="260"/>
      <c r="W7" s="260"/>
      <c r="X7" s="17">
        <v>9</v>
      </c>
      <c r="Y7" s="18" t="s">
        <v>29</v>
      </c>
      <c r="Z7" s="17">
        <v>15</v>
      </c>
      <c r="AA7" s="260"/>
      <c r="AB7" s="261"/>
      <c r="AC7" s="19"/>
      <c r="AD7" s="20" t="s">
        <v>29</v>
      </c>
      <c r="AE7" s="19"/>
      <c r="AF7" s="261"/>
      <c r="AG7" s="260"/>
      <c r="AH7" s="17">
        <v>15</v>
      </c>
      <c r="AI7" s="18" t="s">
        <v>29</v>
      </c>
      <c r="AJ7" s="17">
        <v>9</v>
      </c>
      <c r="AK7" s="266"/>
      <c r="AL7" s="21"/>
      <c r="AM7" s="230"/>
      <c r="AN7" s="265"/>
      <c r="AO7" s="252"/>
      <c r="AP7" s="262"/>
      <c r="AQ7" s="252"/>
      <c r="AR7" s="252"/>
      <c r="AS7" s="252"/>
      <c r="AT7" s="262"/>
      <c r="AU7" s="252"/>
      <c r="AV7" s="252"/>
      <c r="AW7" s="252"/>
      <c r="AX7" s="262"/>
      <c r="AY7" s="252"/>
      <c r="AZ7" s="252"/>
      <c r="BA7" s="252"/>
      <c r="BB7" s="254"/>
      <c r="BC7" s="257"/>
    </row>
    <row r="8" spans="2:55" ht="13.5">
      <c r="B8" s="230"/>
      <c r="C8" s="258"/>
      <c r="D8" s="15"/>
      <c r="E8" s="16" t="s">
        <v>29</v>
      </c>
      <c r="F8" s="15"/>
      <c r="G8" s="259"/>
      <c r="H8" s="260"/>
      <c r="I8" s="17">
        <v>12</v>
      </c>
      <c r="J8" s="18" t="s">
        <v>29</v>
      </c>
      <c r="K8" s="17">
        <v>15</v>
      </c>
      <c r="L8" s="260"/>
      <c r="M8" s="261"/>
      <c r="N8" s="19"/>
      <c r="O8" s="20" t="s">
        <v>29</v>
      </c>
      <c r="P8" s="19"/>
      <c r="Q8" s="261"/>
      <c r="R8" s="260"/>
      <c r="S8" s="17">
        <v>15</v>
      </c>
      <c r="T8" s="18" t="s">
        <v>29</v>
      </c>
      <c r="U8" s="17">
        <v>11</v>
      </c>
      <c r="V8" s="260"/>
      <c r="W8" s="260"/>
      <c r="X8" s="17">
        <v>7</v>
      </c>
      <c r="Y8" s="18" t="s">
        <v>29</v>
      </c>
      <c r="Z8" s="17">
        <v>15</v>
      </c>
      <c r="AA8" s="260"/>
      <c r="AB8" s="261"/>
      <c r="AC8" s="19"/>
      <c r="AD8" s="20" t="s">
        <v>29</v>
      </c>
      <c r="AE8" s="19"/>
      <c r="AF8" s="261"/>
      <c r="AG8" s="260"/>
      <c r="AH8" s="17">
        <v>15</v>
      </c>
      <c r="AI8" s="18" t="s">
        <v>29</v>
      </c>
      <c r="AJ8" s="17">
        <v>13</v>
      </c>
      <c r="AK8" s="266"/>
      <c r="AL8" s="21"/>
      <c r="AM8" s="230"/>
      <c r="AN8" s="265"/>
      <c r="AO8" s="252"/>
      <c r="AP8" s="262"/>
      <c r="AQ8" s="252"/>
      <c r="AR8" s="252"/>
      <c r="AS8" s="252"/>
      <c r="AT8" s="262"/>
      <c r="AU8" s="252"/>
      <c r="AV8" s="252"/>
      <c r="AW8" s="252"/>
      <c r="AX8" s="262"/>
      <c r="AY8" s="252"/>
      <c r="AZ8" s="252"/>
      <c r="BA8" s="252"/>
      <c r="BB8" s="255"/>
      <c r="BC8" s="257"/>
    </row>
    <row r="9" spans="2:55" ht="17.25">
      <c r="B9" s="230" t="str">
        <f>H3</f>
        <v>ビギナーズ(A)</v>
      </c>
      <c r="C9" s="267">
        <f>H5</f>
        <v>8</v>
      </c>
      <c r="D9" s="268"/>
      <c r="E9" s="268"/>
      <c r="F9" s="268"/>
      <c r="G9" s="268"/>
      <c r="H9" s="269"/>
      <c r="I9" s="269"/>
      <c r="J9" s="269"/>
      <c r="K9" s="269"/>
      <c r="L9" s="269"/>
      <c r="M9" s="270">
        <v>12</v>
      </c>
      <c r="N9" s="270"/>
      <c r="O9" s="270"/>
      <c r="P9" s="270"/>
      <c r="Q9" s="270"/>
      <c r="R9" s="271">
        <v>0</v>
      </c>
      <c r="S9" s="271"/>
      <c r="T9" s="271"/>
      <c r="U9" s="271"/>
      <c r="V9" s="271"/>
      <c r="W9" s="271">
        <v>0</v>
      </c>
      <c r="X9" s="271"/>
      <c r="Y9" s="271"/>
      <c r="Z9" s="271"/>
      <c r="AA9" s="271"/>
      <c r="AB9" s="270">
        <v>2</v>
      </c>
      <c r="AC9" s="270"/>
      <c r="AD9" s="270"/>
      <c r="AE9" s="270"/>
      <c r="AF9" s="270"/>
      <c r="AG9" s="270">
        <v>5</v>
      </c>
      <c r="AH9" s="270"/>
      <c r="AI9" s="270"/>
      <c r="AJ9" s="270"/>
      <c r="AK9" s="272"/>
      <c r="AL9" s="14"/>
      <c r="AM9" s="230" t="str">
        <f>B9</f>
        <v>ビギナーズ(A)</v>
      </c>
      <c r="AN9" s="264">
        <f>IF(C10&gt;G10,1,0)+IF(H10&gt;L10,1,0)+IF(M10&gt;Q10,1,0)+IF(R10&gt;V10,1,0)+IF(W10&gt;AA10,1,0)+IF(AB10&gt;AF10,1,0)+IF(AG10&gt;AK10,1,0)</f>
        <v>2</v>
      </c>
      <c r="AO9" s="263">
        <f>IF(G10&gt;C10,1,0)+IF(L10&gt;H10,1,0)+IF(Q10&gt;M10,1,0)+IF(V10&gt;R10,1,0)+IF(AA10&gt;W10,1,0)+IF(AF10&gt;AB10,1,0)+IF(AK10&gt;AG10,1,0)</f>
        <v>2</v>
      </c>
      <c r="AP9" s="251">
        <f>SUM(AN9/(AN9+AO9))</f>
        <v>0.5</v>
      </c>
      <c r="AQ9" s="263">
        <f>RANK(AP9,$AP$5:$AP$32,0)</f>
        <v>3</v>
      </c>
      <c r="AR9" s="252">
        <f>SUM(C10+H10+M10+R10+W10+AB10+AG10)</f>
        <v>6</v>
      </c>
      <c r="AS9" s="252">
        <f>SUM(G10+L10+Q10+V10+AA10+AF10+AK10)</f>
        <v>6</v>
      </c>
      <c r="AT9" s="262">
        <f>SUM(AR9/(AR9+AS9))</f>
        <v>0.5</v>
      </c>
      <c r="AU9" s="252">
        <f>RANK(AT9,$AT$5:$AT$32,0)</f>
        <v>4</v>
      </c>
      <c r="AV9" s="252">
        <f>SUM(D10+D11+D12+I10+I11+I12+N10+N11+N12+S10+S11+S12+X10+X11+X12+AC10+AC11+AC12+AH10+AH11+AH12)</f>
        <v>165</v>
      </c>
      <c r="AW9" s="252">
        <f>SUM(F10+F11+F12+K10+K11+K12+P10+P11+P12+U10+U11+U12+Z10+Z11+Z12+AE10+AE11+AE12+AJ10+AJ11+AJ12)</f>
        <v>171</v>
      </c>
      <c r="AX9" s="262">
        <f>SUM(AV9/(AV9+AW9))</f>
        <v>0.49107142857142855</v>
      </c>
      <c r="AY9" s="263">
        <f>RANK(AX9,$AX$5:$AX$32,0)</f>
        <v>6</v>
      </c>
      <c r="AZ9" s="262">
        <f>RANK(AP9,$AP$5:$AP$32,1)+AT9</f>
        <v>2.5</v>
      </c>
      <c r="BA9" s="262">
        <f>RANK(AZ9,$AZ$5:$AZ$32,1)+AX9</f>
        <v>2.4910714285714284</v>
      </c>
      <c r="BB9" s="278" t="str">
        <f>AM9</f>
        <v>ビギナーズ(A)</v>
      </c>
      <c r="BC9" s="257">
        <f>RANK(BA9,$BA$5:$BA$32)</f>
        <v>6</v>
      </c>
    </row>
    <row r="10" spans="2:55" ht="13.5">
      <c r="B10" s="230"/>
      <c r="C10" s="279">
        <f>IF(D10&gt;F10,1,0)+IF(D11&gt;F11,1,0)+IF(D12&gt;F12,1,0)</f>
        <v>2</v>
      </c>
      <c r="D10" s="22">
        <f>K6</f>
        <v>11</v>
      </c>
      <c r="E10" s="18" t="s">
        <v>60</v>
      </c>
      <c r="F10" s="22">
        <f>I6</f>
        <v>15</v>
      </c>
      <c r="G10" s="260">
        <f>IF(F10&gt;D10,1,0)+IF(F11&gt;D11,1,0)+IF(F12&gt;D12,1,0)</f>
        <v>1</v>
      </c>
      <c r="H10" s="259">
        <f>IF(I10&gt;K10,1,0)+IF(I11&gt;K11,1,0)+IF(I12&gt;K12,1,0)</f>
        <v>0</v>
      </c>
      <c r="I10" s="15"/>
      <c r="J10" s="16" t="s">
        <v>60</v>
      </c>
      <c r="K10" s="15"/>
      <c r="L10" s="259">
        <f>IF(K10&gt;I10,1,0)+IF(K11&gt;I11,1,0)+IF(K12&gt;I12,1,0)</f>
        <v>0</v>
      </c>
      <c r="M10" s="260">
        <f>IF(N10&gt;P10,1,0)+IF(N11&gt;P11,1,0)+IF(N12&gt;P12,1,0)</f>
        <v>2</v>
      </c>
      <c r="N10" s="17">
        <v>12</v>
      </c>
      <c r="O10" s="18" t="s">
        <v>60</v>
      </c>
      <c r="P10" s="17">
        <v>15</v>
      </c>
      <c r="Q10" s="260">
        <f>IF(P10&gt;N10,1,0)+IF(P11&gt;N11,1,0)+IF(P12&gt;N12,1,0)</f>
        <v>1</v>
      </c>
      <c r="R10" s="261">
        <f>IF(S10&gt;U10,1,0)+IF(S11&gt;U11,1,0)+IF(S12&gt;U12,1,0)</f>
        <v>0</v>
      </c>
      <c r="S10" s="19"/>
      <c r="T10" s="20" t="s">
        <v>60</v>
      </c>
      <c r="U10" s="19"/>
      <c r="V10" s="261">
        <f>IF(U10&gt;S10,1,0)+IF(U11&gt;S11,1,0)+IF(U12&gt;S12,1,0)</f>
        <v>0</v>
      </c>
      <c r="W10" s="261">
        <f>IF(X10&gt;Z10,1,0)+IF(X11&gt;Z11,1,0)+IF(X12&gt;Z12,1,0)</f>
        <v>0</v>
      </c>
      <c r="X10" s="19"/>
      <c r="Y10" s="20" t="s">
        <v>60</v>
      </c>
      <c r="Z10" s="19"/>
      <c r="AA10" s="261">
        <f>IF(Z10&gt;X10,1,0)+IF(Z11&gt;X11,1,0)+IF(Z12&gt;X12,1,0)</f>
        <v>0</v>
      </c>
      <c r="AB10" s="260">
        <f>IF(AC10&gt;AE10,1,0)+IF(AC11&gt;AE11,1,0)+IF(AC12&gt;AE12,1,0)</f>
        <v>1</v>
      </c>
      <c r="AC10" s="17">
        <v>13</v>
      </c>
      <c r="AD10" s="18" t="s">
        <v>60</v>
      </c>
      <c r="AE10" s="17">
        <v>15</v>
      </c>
      <c r="AF10" s="260">
        <f>IF(AE10&gt;AC10,1,0)+IF(AE11&gt;AC11,1,0)+IF(AE12&gt;AC12,1,0)</f>
        <v>2</v>
      </c>
      <c r="AG10" s="260">
        <f>IF(AH10&gt;AJ10,1,0)+IF(AH11&gt;AJ11,1,0)+IF(AH12&gt;AJ12,1,0)</f>
        <v>1</v>
      </c>
      <c r="AH10" s="17">
        <v>15</v>
      </c>
      <c r="AI10" s="18" t="s">
        <v>60</v>
      </c>
      <c r="AJ10" s="17">
        <v>11</v>
      </c>
      <c r="AK10" s="266">
        <f>IF(AJ10&gt;AH10,1,0)+IF(AJ11&gt;AH11,1,0)+IF(AJ12&gt;AH12,1,0)</f>
        <v>2</v>
      </c>
      <c r="AL10" s="21"/>
      <c r="AM10" s="230"/>
      <c r="AN10" s="265"/>
      <c r="AO10" s="252"/>
      <c r="AP10" s="262"/>
      <c r="AQ10" s="252"/>
      <c r="AR10" s="252"/>
      <c r="AS10" s="252"/>
      <c r="AT10" s="262"/>
      <c r="AU10" s="252"/>
      <c r="AV10" s="252"/>
      <c r="AW10" s="252"/>
      <c r="AX10" s="262"/>
      <c r="AY10" s="252"/>
      <c r="AZ10" s="252"/>
      <c r="BA10" s="252"/>
      <c r="BB10" s="254"/>
      <c r="BC10" s="257"/>
    </row>
    <row r="11" spans="2:55" ht="13.5">
      <c r="B11" s="230"/>
      <c r="C11" s="279"/>
      <c r="D11" s="22">
        <f>K7</f>
        <v>17</v>
      </c>
      <c r="E11" s="18" t="s">
        <v>31</v>
      </c>
      <c r="F11" s="22">
        <f>I7</f>
        <v>16</v>
      </c>
      <c r="G11" s="260"/>
      <c r="H11" s="259"/>
      <c r="I11" s="15"/>
      <c r="J11" s="16" t="s">
        <v>31</v>
      </c>
      <c r="K11" s="15"/>
      <c r="L11" s="259"/>
      <c r="M11" s="260"/>
      <c r="N11" s="17">
        <v>15</v>
      </c>
      <c r="O11" s="18" t="s">
        <v>31</v>
      </c>
      <c r="P11" s="17">
        <v>12</v>
      </c>
      <c r="Q11" s="260"/>
      <c r="R11" s="261"/>
      <c r="S11" s="19"/>
      <c r="T11" s="20" t="s">
        <v>31</v>
      </c>
      <c r="U11" s="19"/>
      <c r="V11" s="261"/>
      <c r="W11" s="261"/>
      <c r="X11" s="19"/>
      <c r="Y11" s="20" t="s">
        <v>31</v>
      </c>
      <c r="Z11" s="19"/>
      <c r="AA11" s="261"/>
      <c r="AB11" s="260"/>
      <c r="AC11" s="17">
        <v>17</v>
      </c>
      <c r="AD11" s="18" t="s">
        <v>31</v>
      </c>
      <c r="AE11" s="17">
        <v>16</v>
      </c>
      <c r="AF11" s="260"/>
      <c r="AG11" s="260"/>
      <c r="AH11" s="17">
        <v>10</v>
      </c>
      <c r="AI11" s="18" t="s">
        <v>31</v>
      </c>
      <c r="AJ11" s="17">
        <v>15</v>
      </c>
      <c r="AK11" s="266"/>
      <c r="AL11" s="21"/>
      <c r="AM11" s="230"/>
      <c r="AN11" s="265"/>
      <c r="AO11" s="252"/>
      <c r="AP11" s="262"/>
      <c r="AQ11" s="252"/>
      <c r="AR11" s="252"/>
      <c r="AS11" s="252"/>
      <c r="AT11" s="262"/>
      <c r="AU11" s="252"/>
      <c r="AV11" s="252"/>
      <c r="AW11" s="252"/>
      <c r="AX11" s="262"/>
      <c r="AY11" s="252"/>
      <c r="AZ11" s="252"/>
      <c r="BA11" s="252"/>
      <c r="BB11" s="254"/>
      <c r="BC11" s="257"/>
    </row>
    <row r="12" spans="2:55" ht="13.5">
      <c r="B12" s="230"/>
      <c r="C12" s="279"/>
      <c r="D12" s="22">
        <f>K8</f>
        <v>15</v>
      </c>
      <c r="E12" s="18" t="s">
        <v>31</v>
      </c>
      <c r="F12" s="22">
        <f>I8</f>
        <v>12</v>
      </c>
      <c r="G12" s="260"/>
      <c r="H12" s="259"/>
      <c r="I12" s="15"/>
      <c r="J12" s="16" t="s">
        <v>31</v>
      </c>
      <c r="K12" s="15"/>
      <c r="L12" s="259"/>
      <c r="M12" s="260"/>
      <c r="N12" s="17">
        <v>16</v>
      </c>
      <c r="O12" s="18" t="s">
        <v>31</v>
      </c>
      <c r="P12" s="17">
        <v>14</v>
      </c>
      <c r="Q12" s="260"/>
      <c r="R12" s="261"/>
      <c r="S12" s="19"/>
      <c r="T12" s="20" t="s">
        <v>31</v>
      </c>
      <c r="U12" s="19"/>
      <c r="V12" s="261"/>
      <c r="W12" s="261"/>
      <c r="X12" s="19"/>
      <c r="Y12" s="20" t="s">
        <v>31</v>
      </c>
      <c r="Z12" s="19"/>
      <c r="AA12" s="261"/>
      <c r="AB12" s="260"/>
      <c r="AC12" s="17">
        <v>13</v>
      </c>
      <c r="AD12" s="18" t="s">
        <v>31</v>
      </c>
      <c r="AE12" s="17">
        <v>15</v>
      </c>
      <c r="AF12" s="260"/>
      <c r="AG12" s="260"/>
      <c r="AH12" s="17">
        <v>11</v>
      </c>
      <c r="AI12" s="18" t="s">
        <v>31</v>
      </c>
      <c r="AJ12" s="17">
        <v>15</v>
      </c>
      <c r="AK12" s="266"/>
      <c r="AL12" s="21"/>
      <c r="AM12" s="230"/>
      <c r="AN12" s="265"/>
      <c r="AO12" s="252"/>
      <c r="AP12" s="262"/>
      <c r="AQ12" s="252"/>
      <c r="AR12" s="252"/>
      <c r="AS12" s="252"/>
      <c r="AT12" s="262"/>
      <c r="AU12" s="252"/>
      <c r="AV12" s="252"/>
      <c r="AW12" s="252"/>
      <c r="AX12" s="262"/>
      <c r="AY12" s="252"/>
      <c r="AZ12" s="252"/>
      <c r="BA12" s="252"/>
      <c r="BB12" s="255"/>
      <c r="BC12" s="257"/>
    </row>
    <row r="13" spans="2:55" ht="17.25">
      <c r="B13" s="230" t="str">
        <f>M3</f>
        <v>SSK</v>
      </c>
      <c r="C13" s="281">
        <f>M5</f>
        <v>0</v>
      </c>
      <c r="D13" s="282"/>
      <c r="E13" s="282"/>
      <c r="F13" s="282"/>
      <c r="G13" s="282"/>
      <c r="H13" s="268">
        <f>M9</f>
        <v>12</v>
      </c>
      <c r="I13" s="268"/>
      <c r="J13" s="268"/>
      <c r="K13" s="268"/>
      <c r="L13" s="268"/>
      <c r="M13" s="269"/>
      <c r="N13" s="269"/>
      <c r="O13" s="269"/>
      <c r="P13" s="269"/>
      <c r="Q13" s="269"/>
      <c r="R13" s="282">
        <v>0</v>
      </c>
      <c r="S13" s="282"/>
      <c r="T13" s="282"/>
      <c r="U13" s="282"/>
      <c r="V13" s="282"/>
      <c r="W13" s="270">
        <v>3</v>
      </c>
      <c r="X13" s="270"/>
      <c r="Y13" s="270"/>
      <c r="Z13" s="270"/>
      <c r="AA13" s="270"/>
      <c r="AB13" s="270">
        <v>6</v>
      </c>
      <c r="AC13" s="270"/>
      <c r="AD13" s="270"/>
      <c r="AE13" s="270"/>
      <c r="AF13" s="270"/>
      <c r="AG13" s="270">
        <v>9</v>
      </c>
      <c r="AH13" s="270"/>
      <c r="AI13" s="270"/>
      <c r="AJ13" s="270"/>
      <c r="AK13" s="272"/>
      <c r="AL13" s="14"/>
      <c r="AM13" s="230" t="str">
        <f>B13</f>
        <v>SSK</v>
      </c>
      <c r="AN13" s="264">
        <f>IF(C14&gt;G14,1,0)+IF(H14&gt;L14,1,0)+IF(M14&gt;Q14,1,0)+IF(R14&gt;V14,1,0)+IF(W14&gt;AA14,1,0)+IF(AB14&gt;AF14,1,0)+IF(AG14&gt;AK14,1,0)</f>
        <v>0</v>
      </c>
      <c r="AO13" s="263">
        <f>IF(G14&gt;C14,1,0)+IF(L14&gt;H14,1,0)+IF(Q14&gt;M14,1,0)+IF(V14&gt;R14,1,0)+IF(AA14&gt;W14,1,0)+IF(AF14&gt;AB14,1,0)+IF(AK14&gt;AG14,1,0)</f>
        <v>4</v>
      </c>
      <c r="AP13" s="251">
        <f>SUM(AN13/(AN13+AO13))</f>
        <v>0</v>
      </c>
      <c r="AQ13" s="263">
        <f>RANK(AP13,$AP$5:$AP$32,0)</f>
        <v>7</v>
      </c>
      <c r="AR13" s="252">
        <f>SUM(C14+H14+M14+R14+W14+AB14+AG14)</f>
        <v>1</v>
      </c>
      <c r="AS13" s="252">
        <f>SUM(G14+L14+Q14+V14+AA14+AF14+AK14)</f>
        <v>8</v>
      </c>
      <c r="AT13" s="262">
        <f>SUM(AR13/(AR13+AS13))</f>
        <v>0.1111111111111111</v>
      </c>
      <c r="AU13" s="252">
        <f>RANK(AT13,$AT$5:$AT$32,0)</f>
        <v>7</v>
      </c>
      <c r="AV13" s="252">
        <f>SUM(D14+D15+D16+I14+I15+I16+N14+N15+N16+S14+S15+S16+X14+X15+X16+AC14+AC15+AC16+AH14+AH15+AH16)</f>
        <v>93</v>
      </c>
      <c r="AW13" s="252">
        <f>SUM(F14+F15+F16+K14+K15+K16+P14+P15+P16+U14+U15+U16+Z14+Z15+Z16+AE14+AE15+AE16+AJ14+AJ15+AJ16)</f>
        <v>133</v>
      </c>
      <c r="AX13" s="262">
        <f>SUM(AV13/(AV13+AW13))</f>
        <v>0.41150442477876104</v>
      </c>
      <c r="AY13" s="263">
        <f>RANK(AX13,$AX$5:$AX$32,0)</f>
        <v>7</v>
      </c>
      <c r="AZ13" s="262">
        <f>RANK(AP13,$AP$5:$AP$32,1)+AT13</f>
        <v>1.1111111111111112</v>
      </c>
      <c r="BA13" s="262">
        <f>RANK(AZ13,$AZ$5:$AZ$32,1)+AX13</f>
        <v>1.411504424778761</v>
      </c>
      <c r="BB13" s="278" t="str">
        <f>AM13</f>
        <v>SSK</v>
      </c>
      <c r="BC13" s="257">
        <f>RANK(BA13,$BA$5:$BA$32)</f>
        <v>7</v>
      </c>
    </row>
    <row r="14" spans="2:55" ht="13.5">
      <c r="B14" s="230"/>
      <c r="C14" s="280">
        <f>IF(D14&gt;F14,1,0)+IF(D15&gt;F15,1,0)+IF(D16&gt;F16,1,0)</f>
        <v>0</v>
      </c>
      <c r="D14" s="19">
        <f>P6</f>
        <v>0</v>
      </c>
      <c r="E14" s="20" t="s">
        <v>31</v>
      </c>
      <c r="F14" s="19">
        <f>N6</f>
        <v>0</v>
      </c>
      <c r="G14" s="261">
        <f>IF(F14&gt;D14,1,0)+IF(F15&gt;D15,1,0)+IF(F16&gt;D16,1,0)</f>
        <v>0</v>
      </c>
      <c r="H14" s="260">
        <f>IF(I14&gt;K14,1,0)+IF(I15&gt;K15,1,0)+IF(I16&gt;K16,1,0)</f>
        <v>1</v>
      </c>
      <c r="I14" s="22">
        <f>P10</f>
        <v>15</v>
      </c>
      <c r="J14" s="18" t="s">
        <v>31</v>
      </c>
      <c r="K14" s="22">
        <f>N10</f>
        <v>12</v>
      </c>
      <c r="L14" s="260">
        <f>IF(K14&gt;I14,1,0)+IF(K15&gt;I15,1,0)+IF(K16&gt;I16,1,0)</f>
        <v>2</v>
      </c>
      <c r="M14" s="259">
        <f>IF(N14&gt;P14,1,0)+IF(N15&gt;P15,1,0)+IF(N16&gt;P16,1,0)</f>
        <v>0</v>
      </c>
      <c r="N14" s="15"/>
      <c r="O14" s="16" t="s">
        <v>31</v>
      </c>
      <c r="P14" s="15"/>
      <c r="Q14" s="259">
        <f>IF(P14&gt;N14,1,0)+IF(P15&gt;N15,1,0)+IF(P16&gt;N16,1,0)</f>
        <v>0</v>
      </c>
      <c r="R14" s="261">
        <f>IF(S14&gt;U14,1,0)+IF(S15&gt;U15,1,0)+IF(S16&gt;U16,1,0)</f>
        <v>0</v>
      </c>
      <c r="S14" s="19"/>
      <c r="T14" s="20" t="s">
        <v>31</v>
      </c>
      <c r="U14" s="19"/>
      <c r="V14" s="261">
        <f>IF(U14&gt;S14,1,0)+IF(U15&gt;S15,1,0)+IF(U16&gt;S16,1,0)</f>
        <v>0</v>
      </c>
      <c r="W14" s="260">
        <f>IF(X14&gt;Z14,1,0)+IF(X15&gt;Z15,1,0)+IF(X16&gt;Z16,1,0)</f>
        <v>0</v>
      </c>
      <c r="X14" s="17">
        <v>12</v>
      </c>
      <c r="Y14" s="18" t="s">
        <v>31</v>
      </c>
      <c r="Z14" s="17">
        <v>15</v>
      </c>
      <c r="AA14" s="260">
        <f>IF(Z14&gt;X14,1,0)+IF(Z15&gt;X15,1,0)+IF(Z16&gt;X16,1,0)</f>
        <v>2</v>
      </c>
      <c r="AB14" s="260">
        <f>IF(AC14&gt;AE14,1,0)+IF(AC15&gt;AE15,1,0)+IF(AC16&gt;AE16,1,0)</f>
        <v>0</v>
      </c>
      <c r="AC14" s="17">
        <v>8</v>
      </c>
      <c r="AD14" s="18" t="s">
        <v>31</v>
      </c>
      <c r="AE14" s="17">
        <v>15</v>
      </c>
      <c r="AF14" s="260">
        <f>IF(AE14&gt;AC14,1,0)+IF(AE15&gt;AC15,1,0)+IF(AE16&gt;AC16,1,0)</f>
        <v>2</v>
      </c>
      <c r="AG14" s="260">
        <f>IF(AH14&gt;AJ14,1,0)+IF(AH15&gt;AJ15,1,0)+IF(AH16&gt;AJ16,1,0)</f>
        <v>0</v>
      </c>
      <c r="AH14" s="17">
        <v>8</v>
      </c>
      <c r="AI14" s="18" t="s">
        <v>31</v>
      </c>
      <c r="AJ14" s="17">
        <v>15</v>
      </c>
      <c r="AK14" s="266">
        <f>IF(AJ14&gt;AH14,1,0)+IF(AJ15&gt;AH15,1,0)+IF(AJ16&gt;AH16,1,0)</f>
        <v>2</v>
      </c>
      <c r="AL14" s="21"/>
      <c r="AM14" s="230"/>
      <c r="AN14" s="265"/>
      <c r="AO14" s="252"/>
      <c r="AP14" s="262"/>
      <c r="AQ14" s="252"/>
      <c r="AR14" s="252"/>
      <c r="AS14" s="252"/>
      <c r="AT14" s="262"/>
      <c r="AU14" s="252"/>
      <c r="AV14" s="252"/>
      <c r="AW14" s="252"/>
      <c r="AX14" s="262"/>
      <c r="AY14" s="252"/>
      <c r="AZ14" s="252"/>
      <c r="BA14" s="252"/>
      <c r="BB14" s="254"/>
      <c r="BC14" s="257"/>
    </row>
    <row r="15" spans="2:55" ht="13.5">
      <c r="B15" s="230"/>
      <c r="C15" s="280"/>
      <c r="D15" s="19">
        <f>P7</f>
        <v>0</v>
      </c>
      <c r="E15" s="20" t="s">
        <v>31</v>
      </c>
      <c r="F15" s="19">
        <f>N7</f>
        <v>0</v>
      </c>
      <c r="G15" s="261"/>
      <c r="H15" s="260"/>
      <c r="I15" s="22">
        <f>P11</f>
        <v>12</v>
      </c>
      <c r="J15" s="18" t="s">
        <v>31</v>
      </c>
      <c r="K15" s="22">
        <f>N11</f>
        <v>15</v>
      </c>
      <c r="L15" s="260"/>
      <c r="M15" s="259"/>
      <c r="N15" s="15"/>
      <c r="O15" s="16" t="s">
        <v>31</v>
      </c>
      <c r="P15" s="15"/>
      <c r="Q15" s="259"/>
      <c r="R15" s="261"/>
      <c r="S15" s="19"/>
      <c r="T15" s="20" t="s">
        <v>31</v>
      </c>
      <c r="U15" s="19"/>
      <c r="V15" s="261"/>
      <c r="W15" s="260"/>
      <c r="X15" s="17">
        <v>3</v>
      </c>
      <c r="Y15" s="18" t="s">
        <v>31</v>
      </c>
      <c r="Z15" s="17">
        <v>15</v>
      </c>
      <c r="AA15" s="260"/>
      <c r="AB15" s="260"/>
      <c r="AC15" s="17">
        <v>12</v>
      </c>
      <c r="AD15" s="18" t="s">
        <v>31</v>
      </c>
      <c r="AE15" s="17">
        <v>15</v>
      </c>
      <c r="AF15" s="260"/>
      <c r="AG15" s="260"/>
      <c r="AH15" s="17">
        <v>9</v>
      </c>
      <c r="AI15" s="18" t="s">
        <v>31</v>
      </c>
      <c r="AJ15" s="17">
        <v>15</v>
      </c>
      <c r="AK15" s="266"/>
      <c r="AL15" s="21"/>
      <c r="AM15" s="230"/>
      <c r="AN15" s="265"/>
      <c r="AO15" s="252"/>
      <c r="AP15" s="262"/>
      <c r="AQ15" s="252"/>
      <c r="AR15" s="252"/>
      <c r="AS15" s="252"/>
      <c r="AT15" s="262"/>
      <c r="AU15" s="252"/>
      <c r="AV15" s="252"/>
      <c r="AW15" s="252"/>
      <c r="AX15" s="262"/>
      <c r="AY15" s="252"/>
      <c r="AZ15" s="252"/>
      <c r="BA15" s="252"/>
      <c r="BB15" s="254"/>
      <c r="BC15" s="257"/>
    </row>
    <row r="16" spans="2:55" ht="13.5">
      <c r="B16" s="230"/>
      <c r="C16" s="280"/>
      <c r="D16" s="19">
        <f>P8</f>
        <v>0</v>
      </c>
      <c r="E16" s="20" t="s">
        <v>31</v>
      </c>
      <c r="F16" s="19">
        <f>N8</f>
        <v>0</v>
      </c>
      <c r="G16" s="261"/>
      <c r="H16" s="260"/>
      <c r="I16" s="22">
        <f>P12</f>
        <v>14</v>
      </c>
      <c r="J16" s="18" t="s">
        <v>31</v>
      </c>
      <c r="K16" s="22">
        <f>N12</f>
        <v>16</v>
      </c>
      <c r="L16" s="260"/>
      <c r="M16" s="259"/>
      <c r="N16" s="15"/>
      <c r="O16" s="16" t="s">
        <v>31</v>
      </c>
      <c r="P16" s="15"/>
      <c r="Q16" s="259"/>
      <c r="R16" s="261"/>
      <c r="S16" s="19"/>
      <c r="T16" s="20" t="s">
        <v>31</v>
      </c>
      <c r="U16" s="19"/>
      <c r="V16" s="261"/>
      <c r="W16" s="260"/>
      <c r="X16" s="17"/>
      <c r="Y16" s="18" t="s">
        <v>31</v>
      </c>
      <c r="Z16" s="17"/>
      <c r="AA16" s="260"/>
      <c r="AB16" s="260"/>
      <c r="AC16" s="17"/>
      <c r="AD16" s="18" t="s">
        <v>31</v>
      </c>
      <c r="AE16" s="17"/>
      <c r="AF16" s="260"/>
      <c r="AG16" s="260"/>
      <c r="AH16" s="17"/>
      <c r="AI16" s="18" t="s">
        <v>31</v>
      </c>
      <c r="AJ16" s="17"/>
      <c r="AK16" s="266"/>
      <c r="AL16" s="21"/>
      <c r="AM16" s="230"/>
      <c r="AN16" s="265"/>
      <c r="AO16" s="252"/>
      <c r="AP16" s="262"/>
      <c r="AQ16" s="252"/>
      <c r="AR16" s="252"/>
      <c r="AS16" s="252"/>
      <c r="AT16" s="262"/>
      <c r="AU16" s="252"/>
      <c r="AV16" s="252"/>
      <c r="AW16" s="252"/>
      <c r="AX16" s="262"/>
      <c r="AY16" s="252"/>
      <c r="AZ16" s="252"/>
      <c r="BA16" s="252"/>
      <c r="BB16" s="255"/>
      <c r="BC16" s="257"/>
    </row>
    <row r="17" spans="2:55" ht="17.25">
      <c r="B17" s="230" t="str">
        <f>R3</f>
        <v>TOMO² B</v>
      </c>
      <c r="C17" s="267">
        <f>R5</f>
        <v>4</v>
      </c>
      <c r="D17" s="268"/>
      <c r="E17" s="268"/>
      <c r="F17" s="268"/>
      <c r="G17" s="268"/>
      <c r="H17" s="268">
        <f>R9</f>
        <v>0</v>
      </c>
      <c r="I17" s="268"/>
      <c r="J17" s="268"/>
      <c r="K17" s="268"/>
      <c r="L17" s="268"/>
      <c r="M17" s="268">
        <f>R13</f>
        <v>0</v>
      </c>
      <c r="N17" s="268"/>
      <c r="O17" s="268"/>
      <c r="P17" s="268"/>
      <c r="Q17" s="268"/>
      <c r="R17" s="269"/>
      <c r="S17" s="269"/>
      <c r="T17" s="269"/>
      <c r="U17" s="269"/>
      <c r="V17" s="269"/>
      <c r="W17" s="270">
        <v>7</v>
      </c>
      <c r="X17" s="270"/>
      <c r="Y17" s="270"/>
      <c r="Z17" s="270"/>
      <c r="AA17" s="270"/>
      <c r="AB17" s="270">
        <v>10</v>
      </c>
      <c r="AC17" s="270"/>
      <c r="AD17" s="270"/>
      <c r="AE17" s="270"/>
      <c r="AF17" s="270"/>
      <c r="AG17" s="270">
        <v>13</v>
      </c>
      <c r="AH17" s="270"/>
      <c r="AI17" s="270"/>
      <c r="AJ17" s="270"/>
      <c r="AK17" s="272"/>
      <c r="AL17" s="14"/>
      <c r="AM17" s="230" t="str">
        <f>B17</f>
        <v>TOMO² B</v>
      </c>
      <c r="AN17" s="264">
        <f>IF(C18&gt;G18,1,0)+IF(H18&gt;L18,1,0)+IF(M18&gt;Q18,1,0)+IF(R18&gt;V18,1,0)+IF(W18&gt;AA18,1,0)+IF(AB18&gt;AF18,1,0)+IF(AG18&gt;AK18,1,0)</f>
        <v>3</v>
      </c>
      <c r="AO17" s="263">
        <f>IF(G18&gt;C18,1,0)+IF(L18&gt;H18,1,0)+IF(Q18&gt;M18,1,0)+IF(V18&gt;R18,1,0)+IF(AA18&gt;W18,1,0)+IF(AF18&gt;AB18,1,0)+IF(AK18&gt;AG18,1,0)</f>
        <v>1</v>
      </c>
      <c r="AP17" s="251">
        <f>SUM(AN17/(AN17+AO17))</f>
        <v>0.75</v>
      </c>
      <c r="AQ17" s="263">
        <f>RANK(AP17,$AP$5:$AP$32,0)</f>
        <v>1</v>
      </c>
      <c r="AR17" s="252">
        <f>SUM(C18+H18+M18+R18+W18+AB18+AG18)</f>
        <v>7</v>
      </c>
      <c r="AS17" s="252">
        <f>SUM(G18+L18+Q18+V18+AA18+AF18+AK18)</f>
        <v>5</v>
      </c>
      <c r="AT17" s="262">
        <f>SUM(AR17/(AR17+AS17))</f>
        <v>0.5833333333333334</v>
      </c>
      <c r="AU17" s="252">
        <f>RANK(AT17,$AT$5:$AT$32,0)</f>
        <v>2</v>
      </c>
      <c r="AV17" s="252">
        <f>SUM(D18+D19+D20+I18+I19+I20+N18+N19+N20+S18+S19+S20+X18+X19+X20+AC18+AC19+AC20+AH18+AH19+AH20)</f>
        <v>162</v>
      </c>
      <c r="AW17" s="252">
        <f>SUM(F18+F19+F20+K18+K19+K20+P18+P19+P20+U18+U19+U20+Z18+Z19+Z20+AE18+AE19+AE20+AJ18+AJ19+AJ20)</f>
        <v>160</v>
      </c>
      <c r="AX17" s="262">
        <f>SUM(AV17/(AV17+AW17))</f>
        <v>0.5031055900621118</v>
      </c>
      <c r="AY17" s="263">
        <f>RANK(AX17,$AX$5:$AX$32,0)</f>
        <v>4</v>
      </c>
      <c r="AZ17" s="262">
        <f>RANK(AP17,$AP$5:$AP$32,1)+AT17</f>
        <v>6.583333333333333</v>
      </c>
      <c r="BA17" s="262">
        <f>RANK(AZ17,$AZ$5:$AZ$32,1)+AX17</f>
        <v>6.503105590062112</v>
      </c>
      <c r="BB17" s="278" t="str">
        <f>AM17</f>
        <v>TOMO² B</v>
      </c>
      <c r="BC17" s="257">
        <f>RANK(BA17,$BA$5:$BA$32)</f>
        <v>2</v>
      </c>
    </row>
    <row r="18" spans="2:55" ht="13.5">
      <c r="B18" s="230"/>
      <c r="C18" s="279">
        <f>IF(D18&gt;F18,1,0)+IF(D19&gt;F19,1,0)+IF(D20&gt;F20,1,0)</f>
        <v>1</v>
      </c>
      <c r="D18" s="22">
        <f>U6</f>
        <v>12</v>
      </c>
      <c r="E18" s="18" t="s">
        <v>31</v>
      </c>
      <c r="F18" s="22">
        <f>S6</f>
        <v>15</v>
      </c>
      <c r="G18" s="260">
        <f>IF(F18&gt;D18,1,0)+IF(F19&gt;D19,1,0)+IF(F20&gt;D20,1,0)</f>
        <v>2</v>
      </c>
      <c r="H18" s="260">
        <f>IF(I18&gt;K18,1,0)+IF(I19&gt;K19,1,0)+IF(I20&gt;K20,1,0)</f>
        <v>0</v>
      </c>
      <c r="I18" s="22">
        <f>U10</f>
        <v>0</v>
      </c>
      <c r="J18" s="18" t="s">
        <v>31</v>
      </c>
      <c r="K18" s="22">
        <f>S10</f>
        <v>0</v>
      </c>
      <c r="L18" s="260">
        <f>IF(K18&gt;I18,1,0)+IF(K19&gt;I19,1,0)+IF(K20&gt;I20,1,0)</f>
        <v>0</v>
      </c>
      <c r="M18" s="260">
        <f>IF(N18&gt;P18,1,0)+IF(N19&gt;P19,1,0)+IF(N20&gt;P20,1,0)</f>
        <v>0</v>
      </c>
      <c r="N18" s="22">
        <f>U14</f>
        <v>0</v>
      </c>
      <c r="O18" s="18" t="s">
        <v>31</v>
      </c>
      <c r="P18" s="22">
        <f>S14</f>
        <v>0</v>
      </c>
      <c r="Q18" s="260">
        <f>IF(P18&gt;N18,1,0)+IF(P19&gt;N19,1,0)+IF(P20&gt;N20,1,0)</f>
        <v>0</v>
      </c>
      <c r="R18" s="259">
        <f>IF(S18&gt;U18,1,0)+IF(S19&gt;U19,1,0)+IF(S20&gt;U20,1,0)</f>
        <v>0</v>
      </c>
      <c r="S18" s="15"/>
      <c r="T18" s="16" t="s">
        <v>31</v>
      </c>
      <c r="U18" s="15"/>
      <c r="V18" s="259">
        <f>IF(U18&gt;S18,1,0)+IF(U19&gt;S19,1,0)+IF(U20&gt;S20,1,0)</f>
        <v>0</v>
      </c>
      <c r="W18" s="260">
        <f>IF(X18&gt;Z18,1,0)+IF(X19&gt;Z19,1,0)+IF(X20&gt;Z20,1,0)</f>
        <v>2</v>
      </c>
      <c r="X18" s="17">
        <v>7</v>
      </c>
      <c r="Y18" s="18" t="s">
        <v>31</v>
      </c>
      <c r="Z18" s="17">
        <v>15</v>
      </c>
      <c r="AA18" s="260">
        <f>IF(Z18&gt;X18,1,0)+IF(Z19&gt;X19,1,0)+IF(Z20&gt;X20,1,0)</f>
        <v>1</v>
      </c>
      <c r="AB18" s="260">
        <f>IF(AC18&gt;AE18,1,0)+IF(AC19&gt;AE19,1,0)+IF(AC20&gt;AE20,1,0)</f>
        <v>2</v>
      </c>
      <c r="AC18" s="17">
        <v>15</v>
      </c>
      <c r="AD18" s="18" t="s">
        <v>31</v>
      </c>
      <c r="AE18" s="17">
        <v>11</v>
      </c>
      <c r="AF18" s="260">
        <f>IF(AE18&gt;AC18,1,0)+IF(AE19&gt;AC19,1,0)+IF(AE20&gt;AC20,1,0)</f>
        <v>1</v>
      </c>
      <c r="AG18" s="260">
        <f>IF(AH18&gt;AJ18,1,0)+IF(AH19&gt;AJ19,1,0)+IF(AH20&gt;AJ20,1,0)</f>
        <v>2</v>
      </c>
      <c r="AH18" s="17">
        <v>15</v>
      </c>
      <c r="AI18" s="18" t="s">
        <v>31</v>
      </c>
      <c r="AJ18" s="17">
        <v>11</v>
      </c>
      <c r="AK18" s="266">
        <f>IF(AJ18&gt;AH18,1,0)+IF(AJ19&gt;AH19,1,0)+IF(AJ20&gt;AH20,1,0)</f>
        <v>1</v>
      </c>
      <c r="AL18" s="21"/>
      <c r="AM18" s="230"/>
      <c r="AN18" s="265"/>
      <c r="AO18" s="252"/>
      <c r="AP18" s="262"/>
      <c r="AQ18" s="252"/>
      <c r="AR18" s="252"/>
      <c r="AS18" s="252"/>
      <c r="AT18" s="262"/>
      <c r="AU18" s="252"/>
      <c r="AV18" s="252"/>
      <c r="AW18" s="252"/>
      <c r="AX18" s="262"/>
      <c r="AY18" s="252"/>
      <c r="AZ18" s="252"/>
      <c r="BA18" s="252"/>
      <c r="BB18" s="254"/>
      <c r="BC18" s="257"/>
    </row>
    <row r="19" spans="2:55" ht="13.5">
      <c r="B19" s="230"/>
      <c r="C19" s="279"/>
      <c r="D19" s="22">
        <f>U7</f>
        <v>15</v>
      </c>
      <c r="E19" s="18" t="s">
        <v>31</v>
      </c>
      <c r="F19" s="22">
        <f>S7</f>
        <v>10</v>
      </c>
      <c r="G19" s="260"/>
      <c r="H19" s="260"/>
      <c r="I19" s="22">
        <f>U11</f>
        <v>0</v>
      </c>
      <c r="J19" s="18" t="s">
        <v>31</v>
      </c>
      <c r="K19" s="22">
        <f>S11</f>
        <v>0</v>
      </c>
      <c r="L19" s="260"/>
      <c r="M19" s="260"/>
      <c r="N19" s="22">
        <f>U15</f>
        <v>0</v>
      </c>
      <c r="O19" s="18" t="s">
        <v>31</v>
      </c>
      <c r="P19" s="22">
        <f>S15</f>
        <v>0</v>
      </c>
      <c r="Q19" s="260"/>
      <c r="R19" s="259"/>
      <c r="S19" s="15"/>
      <c r="T19" s="16" t="s">
        <v>31</v>
      </c>
      <c r="U19" s="15"/>
      <c r="V19" s="259"/>
      <c r="W19" s="260"/>
      <c r="X19" s="17">
        <v>17</v>
      </c>
      <c r="Y19" s="18" t="s">
        <v>31</v>
      </c>
      <c r="Z19" s="17">
        <v>16</v>
      </c>
      <c r="AA19" s="260"/>
      <c r="AB19" s="260"/>
      <c r="AC19" s="17">
        <v>9</v>
      </c>
      <c r="AD19" s="18" t="s">
        <v>31</v>
      </c>
      <c r="AE19" s="17">
        <v>15</v>
      </c>
      <c r="AF19" s="260"/>
      <c r="AG19" s="260"/>
      <c r="AH19" s="17">
        <v>14</v>
      </c>
      <c r="AI19" s="18" t="s">
        <v>31</v>
      </c>
      <c r="AJ19" s="17">
        <v>16</v>
      </c>
      <c r="AK19" s="266"/>
      <c r="AL19" s="21"/>
      <c r="AM19" s="230"/>
      <c r="AN19" s="265"/>
      <c r="AO19" s="252"/>
      <c r="AP19" s="262"/>
      <c r="AQ19" s="252"/>
      <c r="AR19" s="252"/>
      <c r="AS19" s="252"/>
      <c r="AT19" s="262"/>
      <c r="AU19" s="252"/>
      <c r="AV19" s="252"/>
      <c r="AW19" s="252"/>
      <c r="AX19" s="262"/>
      <c r="AY19" s="252"/>
      <c r="AZ19" s="252"/>
      <c r="BA19" s="252"/>
      <c r="BB19" s="254"/>
      <c r="BC19" s="257"/>
    </row>
    <row r="20" spans="2:55" ht="13.5">
      <c r="B20" s="230"/>
      <c r="C20" s="279"/>
      <c r="D20" s="22">
        <f>U8</f>
        <v>11</v>
      </c>
      <c r="E20" s="18" t="s">
        <v>31</v>
      </c>
      <c r="F20" s="22">
        <f>S8</f>
        <v>15</v>
      </c>
      <c r="G20" s="260"/>
      <c r="H20" s="260"/>
      <c r="I20" s="22">
        <f>U12</f>
        <v>0</v>
      </c>
      <c r="J20" s="18" t="s">
        <v>31</v>
      </c>
      <c r="K20" s="22">
        <f>S12</f>
        <v>0</v>
      </c>
      <c r="L20" s="260"/>
      <c r="M20" s="260"/>
      <c r="N20" s="22">
        <f>U16</f>
        <v>0</v>
      </c>
      <c r="O20" s="18" t="s">
        <v>31</v>
      </c>
      <c r="P20" s="22">
        <f>S16</f>
        <v>0</v>
      </c>
      <c r="Q20" s="260"/>
      <c r="R20" s="259"/>
      <c r="S20" s="15"/>
      <c r="T20" s="16" t="s">
        <v>31</v>
      </c>
      <c r="U20" s="15"/>
      <c r="V20" s="259"/>
      <c r="W20" s="260"/>
      <c r="X20" s="17">
        <v>15</v>
      </c>
      <c r="Y20" s="18" t="s">
        <v>31</v>
      </c>
      <c r="Z20" s="17">
        <v>11</v>
      </c>
      <c r="AA20" s="260"/>
      <c r="AB20" s="260"/>
      <c r="AC20" s="17">
        <v>15</v>
      </c>
      <c r="AD20" s="18" t="s">
        <v>31</v>
      </c>
      <c r="AE20" s="17">
        <v>10</v>
      </c>
      <c r="AF20" s="260"/>
      <c r="AG20" s="260"/>
      <c r="AH20" s="17">
        <v>17</v>
      </c>
      <c r="AI20" s="18" t="s">
        <v>31</v>
      </c>
      <c r="AJ20" s="17">
        <v>15</v>
      </c>
      <c r="AK20" s="266"/>
      <c r="AL20" s="21"/>
      <c r="AM20" s="230"/>
      <c r="AN20" s="265"/>
      <c r="AO20" s="252"/>
      <c r="AP20" s="262"/>
      <c r="AQ20" s="252"/>
      <c r="AR20" s="252"/>
      <c r="AS20" s="252"/>
      <c r="AT20" s="262"/>
      <c r="AU20" s="252"/>
      <c r="AV20" s="252"/>
      <c r="AW20" s="252"/>
      <c r="AX20" s="262"/>
      <c r="AY20" s="252"/>
      <c r="AZ20" s="252"/>
      <c r="BA20" s="252"/>
      <c r="BB20" s="255"/>
      <c r="BC20" s="257"/>
    </row>
    <row r="21" spans="2:55" ht="17.25">
      <c r="B21" s="230" t="str">
        <f>W3</f>
        <v>ADB岡崎　B</v>
      </c>
      <c r="C21" s="267">
        <f>W5</f>
        <v>11</v>
      </c>
      <c r="D21" s="268"/>
      <c r="E21" s="268"/>
      <c r="F21" s="268"/>
      <c r="G21" s="268"/>
      <c r="H21" s="282">
        <f>W9</f>
        <v>0</v>
      </c>
      <c r="I21" s="282"/>
      <c r="J21" s="282"/>
      <c r="K21" s="282"/>
      <c r="L21" s="282"/>
      <c r="M21" s="268">
        <f>W13</f>
        <v>3</v>
      </c>
      <c r="N21" s="268"/>
      <c r="O21" s="268"/>
      <c r="P21" s="268"/>
      <c r="Q21" s="268"/>
      <c r="R21" s="268">
        <f>W17</f>
        <v>7</v>
      </c>
      <c r="S21" s="268"/>
      <c r="T21" s="268"/>
      <c r="U21" s="268"/>
      <c r="V21" s="268"/>
      <c r="W21" s="269"/>
      <c r="X21" s="269"/>
      <c r="Y21" s="269"/>
      <c r="Z21" s="269"/>
      <c r="AA21" s="269"/>
      <c r="AB21" s="270">
        <v>14</v>
      </c>
      <c r="AC21" s="270"/>
      <c r="AD21" s="270"/>
      <c r="AE21" s="270"/>
      <c r="AF21" s="270"/>
      <c r="AG21" s="282">
        <v>0</v>
      </c>
      <c r="AH21" s="282"/>
      <c r="AI21" s="282"/>
      <c r="AJ21" s="282"/>
      <c r="AK21" s="283"/>
      <c r="AL21" s="14"/>
      <c r="AM21" s="230" t="str">
        <f>B21</f>
        <v>ADB岡崎　B</v>
      </c>
      <c r="AN21" s="264">
        <f>IF(C22&gt;G22,1,0)+IF(H22&gt;L22,1,0)+IF(M22&gt;Q22,1,0)+IF(R22&gt;V22,1,0)+IF(W22&gt;AA22,1,0)+IF(AB22&gt;AF22,1,0)+IF(AG22&gt;AK22,1,0)</f>
        <v>3</v>
      </c>
      <c r="AO21" s="263">
        <f>IF(G22&gt;C22,1,0)+IF(L22&gt;H22,1,0)+IF(Q22&gt;M22,1,0)+IF(V22&gt;R22,1,0)+IF(AA22&gt;W22,1,0)+IF(AF22&gt;AB22,1,0)+IF(AK22&gt;AG22,1,0)</f>
        <v>1</v>
      </c>
      <c r="AP21" s="251">
        <f>SUM(AN21/(AN21+AO21))</f>
        <v>0.75</v>
      </c>
      <c r="AQ21" s="263">
        <f>RANK(AP21,$AP$5:$AP$32,0)</f>
        <v>1</v>
      </c>
      <c r="AR21" s="252">
        <f>SUM(C22+H22+M22+R22+W22+AB22+AG22)</f>
        <v>7</v>
      </c>
      <c r="AS21" s="252">
        <f>SUM(G22+L22+Q22+V22+AA22+AF22+AK22)</f>
        <v>3</v>
      </c>
      <c r="AT21" s="262">
        <f>SUM(AR21/(AR21+AS21))</f>
        <v>0.7</v>
      </c>
      <c r="AU21" s="252">
        <f>RANK(AT21,$AT$5:$AT$32,0)</f>
        <v>1</v>
      </c>
      <c r="AV21" s="252">
        <f>SUM(D22+D23+D24+I22+I23+I24+N22+N23+N24+S22+S23+S24+X22+X23+X24+AC22+AC23+AC24+AH22+AH23+AH24)</f>
        <v>142</v>
      </c>
      <c r="AW21" s="252">
        <f>SUM(F22+F23+F24+K22+K23+K24+P22+P23+P24+U22+U23+U24+Z22+Z23+Z24+AE22+AE23+AE24+AJ22+AJ23+AJ24)</f>
        <v>110</v>
      </c>
      <c r="AX21" s="262">
        <f>SUM(AV21/(AV21+AW21))</f>
        <v>0.5634920634920635</v>
      </c>
      <c r="AY21" s="263">
        <f>RANK(AX21,$AX$5:$AX$32,0)</f>
        <v>1</v>
      </c>
      <c r="AZ21" s="262">
        <f>RANK(AP21,$AP$5:$AP$32,1)+AT21</f>
        <v>6.7</v>
      </c>
      <c r="BA21" s="262">
        <f>RANK(AZ21,$AZ$5:$AZ$32,1)+AX21</f>
        <v>7.563492063492063</v>
      </c>
      <c r="BB21" s="278" t="str">
        <f>AM21</f>
        <v>ADB岡崎　B</v>
      </c>
      <c r="BC21" s="257">
        <f>RANK(BA21,$BA$5:$BA$32)</f>
        <v>1</v>
      </c>
    </row>
    <row r="22" spans="2:55" ht="13.5">
      <c r="B22" s="230"/>
      <c r="C22" s="279">
        <f>IF(D22&gt;F22,1,0)+IF(D23&gt;F23,1,0)+IF(D24&gt;F24,1,0)</f>
        <v>2</v>
      </c>
      <c r="D22" s="22">
        <f>Z6</f>
        <v>8</v>
      </c>
      <c r="E22" s="18" t="s">
        <v>31</v>
      </c>
      <c r="F22" s="22">
        <f>X6</f>
        <v>15</v>
      </c>
      <c r="G22" s="260">
        <f>IF(F22&gt;D22,1,0)+IF(F23&gt;D23,1,0)+IF(F24&gt;D24,1,0)</f>
        <v>1</v>
      </c>
      <c r="H22" s="261">
        <f>IF(I22&gt;K22,1,0)+IF(I23&gt;K23,1,0)+IF(I24&gt;K24,1,0)</f>
        <v>0</v>
      </c>
      <c r="I22" s="19">
        <f>Z10</f>
        <v>0</v>
      </c>
      <c r="J22" s="20" t="s">
        <v>31</v>
      </c>
      <c r="K22" s="19">
        <f>X10</f>
        <v>0</v>
      </c>
      <c r="L22" s="261">
        <f>IF(K22&gt;I22,1,0)+IF(K23&gt;I23,1,0)+IF(K24&gt;I24,1,0)</f>
        <v>0</v>
      </c>
      <c r="M22" s="260">
        <f>IF(N22&gt;P22,1,0)+IF(N23&gt;P23,1,0)+IF(N24&gt;P24,1,0)</f>
        <v>2</v>
      </c>
      <c r="N22" s="22">
        <f>Z14</f>
        <v>15</v>
      </c>
      <c r="O22" s="18" t="s">
        <v>31</v>
      </c>
      <c r="P22" s="22">
        <f>X14</f>
        <v>12</v>
      </c>
      <c r="Q22" s="260">
        <f>IF(P22&gt;N22,1,0)+IF(P23&gt;N23,1,0)+IF(P24&gt;N24,1,0)</f>
        <v>0</v>
      </c>
      <c r="R22" s="260">
        <f>IF(S22&gt;U22,1,0)+IF(S23&gt;U23,1,0)+IF(S24&gt;U24,1,0)</f>
        <v>1</v>
      </c>
      <c r="S22" s="22">
        <f>Z18</f>
        <v>15</v>
      </c>
      <c r="T22" s="18" t="s">
        <v>31</v>
      </c>
      <c r="U22" s="22">
        <f>X18</f>
        <v>7</v>
      </c>
      <c r="V22" s="260">
        <f>IF(U22&gt;S22,1,0)+IF(U23&gt;S23,1,0)+IF(U24&gt;S24,1,0)</f>
        <v>2</v>
      </c>
      <c r="W22" s="259">
        <f>IF(X22&gt;Z22,1,0)+IF(X23&gt;Z23,1,0)+IF(X24&gt;Z24,1,0)</f>
        <v>0</v>
      </c>
      <c r="X22" s="15"/>
      <c r="Y22" s="16" t="s">
        <v>31</v>
      </c>
      <c r="Z22" s="15"/>
      <c r="AA22" s="259">
        <f>IF(Z22&gt;X22,1,0)+IF(Z23&gt;X23,1,0)+IF(Z24&gt;X24,1,0)</f>
        <v>0</v>
      </c>
      <c r="AB22" s="260">
        <f>IF(AC22&gt;AE22,1,0)+IF(AC23&gt;AE23,1,0)+IF(AC24&gt;AE24,1,0)</f>
        <v>2</v>
      </c>
      <c r="AC22" s="17">
        <v>17</v>
      </c>
      <c r="AD22" s="18" t="s">
        <v>31</v>
      </c>
      <c r="AE22" s="17">
        <v>16</v>
      </c>
      <c r="AF22" s="260">
        <f>IF(AE22&gt;AC22,1,0)+IF(AE23&gt;AC23,1,0)+IF(AE24&gt;AC24,1,0)</f>
        <v>0</v>
      </c>
      <c r="AG22" s="261">
        <f>IF(AH22&gt;AJ22,1,0)+IF(AH23&gt;AJ23,1,0)+IF(AH24&gt;AJ24,1,0)</f>
        <v>0</v>
      </c>
      <c r="AH22" s="19"/>
      <c r="AI22" s="20" t="s">
        <v>31</v>
      </c>
      <c r="AJ22" s="19"/>
      <c r="AK22" s="284">
        <f>IF(AJ22&gt;AH22,1,0)+IF(AJ23&gt;AH23,1,0)+IF(AJ24&gt;AH24,1,0)</f>
        <v>0</v>
      </c>
      <c r="AL22" s="21"/>
      <c r="AM22" s="230"/>
      <c r="AN22" s="265"/>
      <c r="AO22" s="252"/>
      <c r="AP22" s="262"/>
      <c r="AQ22" s="252"/>
      <c r="AR22" s="252"/>
      <c r="AS22" s="252"/>
      <c r="AT22" s="262"/>
      <c r="AU22" s="252"/>
      <c r="AV22" s="252"/>
      <c r="AW22" s="252"/>
      <c r="AX22" s="262"/>
      <c r="AY22" s="252"/>
      <c r="AZ22" s="252"/>
      <c r="BA22" s="252"/>
      <c r="BB22" s="254"/>
      <c r="BC22" s="257"/>
    </row>
    <row r="23" spans="2:55" ht="13.5">
      <c r="B23" s="230"/>
      <c r="C23" s="279"/>
      <c r="D23" s="22">
        <f>Z7</f>
        <v>15</v>
      </c>
      <c r="E23" s="18" t="s">
        <v>31</v>
      </c>
      <c r="F23" s="22">
        <f>X7</f>
        <v>9</v>
      </c>
      <c r="G23" s="260"/>
      <c r="H23" s="261"/>
      <c r="I23" s="19">
        <f>Z11</f>
        <v>0</v>
      </c>
      <c r="J23" s="20" t="s">
        <v>31</v>
      </c>
      <c r="K23" s="19">
        <f>X11</f>
        <v>0</v>
      </c>
      <c r="L23" s="261"/>
      <c r="M23" s="260"/>
      <c r="N23" s="22">
        <f>Z15</f>
        <v>15</v>
      </c>
      <c r="O23" s="18" t="s">
        <v>31</v>
      </c>
      <c r="P23" s="22">
        <f>X15</f>
        <v>3</v>
      </c>
      <c r="Q23" s="260"/>
      <c r="R23" s="260"/>
      <c r="S23" s="22">
        <f>Z19</f>
        <v>16</v>
      </c>
      <c r="T23" s="18" t="s">
        <v>31</v>
      </c>
      <c r="U23" s="22">
        <f>X19</f>
        <v>17</v>
      </c>
      <c r="V23" s="260"/>
      <c r="W23" s="259"/>
      <c r="X23" s="15"/>
      <c r="Y23" s="16" t="s">
        <v>31</v>
      </c>
      <c r="Z23" s="15"/>
      <c r="AA23" s="259"/>
      <c r="AB23" s="260"/>
      <c r="AC23" s="17">
        <v>15</v>
      </c>
      <c r="AD23" s="18" t="s">
        <v>31</v>
      </c>
      <c r="AE23" s="17">
        <v>9</v>
      </c>
      <c r="AF23" s="260"/>
      <c r="AG23" s="261"/>
      <c r="AH23" s="19"/>
      <c r="AI23" s="20" t="s">
        <v>31</v>
      </c>
      <c r="AJ23" s="19"/>
      <c r="AK23" s="284"/>
      <c r="AL23" s="21"/>
      <c r="AM23" s="230"/>
      <c r="AN23" s="265"/>
      <c r="AO23" s="252"/>
      <c r="AP23" s="262"/>
      <c r="AQ23" s="252"/>
      <c r="AR23" s="252"/>
      <c r="AS23" s="252"/>
      <c r="AT23" s="262"/>
      <c r="AU23" s="252"/>
      <c r="AV23" s="252"/>
      <c r="AW23" s="252"/>
      <c r="AX23" s="262"/>
      <c r="AY23" s="252"/>
      <c r="AZ23" s="252"/>
      <c r="BA23" s="252"/>
      <c r="BB23" s="254"/>
      <c r="BC23" s="257"/>
    </row>
    <row r="24" spans="2:55" ht="13.5">
      <c r="B24" s="230"/>
      <c r="C24" s="279"/>
      <c r="D24" s="22">
        <f>Z8</f>
        <v>15</v>
      </c>
      <c r="E24" s="18" t="s">
        <v>31</v>
      </c>
      <c r="F24" s="22">
        <f>X8</f>
        <v>7</v>
      </c>
      <c r="G24" s="260"/>
      <c r="H24" s="261"/>
      <c r="I24" s="19">
        <f>Z12</f>
        <v>0</v>
      </c>
      <c r="J24" s="20" t="s">
        <v>31</v>
      </c>
      <c r="K24" s="19">
        <f>X12</f>
        <v>0</v>
      </c>
      <c r="L24" s="261"/>
      <c r="M24" s="260"/>
      <c r="N24" s="22">
        <f>Z16</f>
        <v>0</v>
      </c>
      <c r="O24" s="18" t="s">
        <v>31</v>
      </c>
      <c r="P24" s="22">
        <f>X16</f>
        <v>0</v>
      </c>
      <c r="Q24" s="260"/>
      <c r="R24" s="260"/>
      <c r="S24" s="22">
        <f>Z20</f>
        <v>11</v>
      </c>
      <c r="T24" s="18" t="s">
        <v>31</v>
      </c>
      <c r="U24" s="22">
        <f>X20</f>
        <v>15</v>
      </c>
      <c r="V24" s="260"/>
      <c r="W24" s="259"/>
      <c r="X24" s="15"/>
      <c r="Y24" s="16" t="s">
        <v>31</v>
      </c>
      <c r="Z24" s="15"/>
      <c r="AA24" s="259"/>
      <c r="AB24" s="260"/>
      <c r="AC24" s="17"/>
      <c r="AD24" s="18" t="s">
        <v>31</v>
      </c>
      <c r="AE24" s="17"/>
      <c r="AF24" s="260"/>
      <c r="AG24" s="261"/>
      <c r="AH24" s="19"/>
      <c r="AI24" s="20" t="s">
        <v>31</v>
      </c>
      <c r="AJ24" s="19"/>
      <c r="AK24" s="284"/>
      <c r="AL24" s="21"/>
      <c r="AM24" s="230"/>
      <c r="AN24" s="265"/>
      <c r="AO24" s="252"/>
      <c r="AP24" s="262"/>
      <c r="AQ24" s="252"/>
      <c r="AR24" s="252"/>
      <c r="AS24" s="252"/>
      <c r="AT24" s="262"/>
      <c r="AU24" s="252"/>
      <c r="AV24" s="252"/>
      <c r="AW24" s="252"/>
      <c r="AX24" s="262"/>
      <c r="AY24" s="252"/>
      <c r="AZ24" s="252"/>
      <c r="BA24" s="252"/>
      <c r="BB24" s="255"/>
      <c r="BC24" s="257"/>
    </row>
    <row r="25" spans="2:55" ht="13.5">
      <c r="B25" s="230" t="str">
        <f>AB3</f>
        <v>葵クラブ５０</v>
      </c>
      <c r="C25" s="281">
        <f>AB5</f>
        <v>0</v>
      </c>
      <c r="D25" s="282"/>
      <c r="E25" s="282"/>
      <c r="F25" s="282"/>
      <c r="G25" s="282"/>
      <c r="H25" s="268">
        <f>AB9</f>
        <v>2</v>
      </c>
      <c r="I25" s="268"/>
      <c r="J25" s="268"/>
      <c r="K25" s="268"/>
      <c r="L25" s="268"/>
      <c r="M25" s="268">
        <f>AB13</f>
        <v>6</v>
      </c>
      <c r="N25" s="268"/>
      <c r="O25" s="268"/>
      <c r="P25" s="268"/>
      <c r="Q25" s="268"/>
      <c r="R25" s="268">
        <f>AB17</f>
        <v>10</v>
      </c>
      <c r="S25" s="268"/>
      <c r="T25" s="268"/>
      <c r="U25" s="268"/>
      <c r="V25" s="268"/>
      <c r="W25" s="268">
        <f>AB21</f>
        <v>14</v>
      </c>
      <c r="X25" s="268"/>
      <c r="Y25" s="268"/>
      <c r="Z25" s="268"/>
      <c r="AA25" s="268"/>
      <c r="AB25" s="269"/>
      <c r="AC25" s="269"/>
      <c r="AD25" s="269"/>
      <c r="AE25" s="269"/>
      <c r="AF25" s="269"/>
      <c r="AG25" s="282">
        <v>0</v>
      </c>
      <c r="AH25" s="282"/>
      <c r="AI25" s="282"/>
      <c r="AJ25" s="282"/>
      <c r="AK25" s="283"/>
      <c r="AL25" s="14"/>
      <c r="AM25" s="230" t="str">
        <f>B25</f>
        <v>葵クラブ５０</v>
      </c>
      <c r="AN25" s="264">
        <f>IF(C26&gt;G26,1,0)+IF(H26&gt;L26,1,0)+IF(M26&gt;Q26,1,0)+IF(R26&gt;V26,1,0)+IF(W26&gt;AA26,1,0)+IF(AB26&gt;AF26,1,0)+IF(AG26&gt;AK26,1,0)</f>
        <v>2</v>
      </c>
      <c r="AO25" s="263">
        <f>IF(G26&gt;C26,1,0)+IF(L26&gt;H26,1,0)+IF(Q26&gt;M26,1,0)+IF(V26&gt;R26,1,0)+IF(AA26&gt;W26,1,0)+IF(AF26&gt;AB26,1,0)+IF(AK26&gt;AG26,1,0)</f>
        <v>2</v>
      </c>
      <c r="AP25" s="251">
        <f>SUM(AN25/(AN25+AO25))</f>
        <v>0.5</v>
      </c>
      <c r="AQ25" s="263">
        <f>RANK(AP25,$AP$5:$AP$32,0)</f>
        <v>3</v>
      </c>
      <c r="AR25" s="252">
        <f>SUM(C26+H26+M26+R26+W26+AB26+AG26)</f>
        <v>5</v>
      </c>
      <c r="AS25" s="252">
        <f>SUM(G26+L26+Q26+V26+AA26+AF26+AK26)</f>
        <v>5</v>
      </c>
      <c r="AT25" s="262">
        <f>SUM(AR25/(AR25+AS25))</f>
        <v>0.5</v>
      </c>
      <c r="AU25" s="252">
        <f>RANK(AT25,$AT$5:$AT$32,0)</f>
        <v>4</v>
      </c>
      <c r="AV25" s="252">
        <f>SUM(D26+D27+D28+I26+I27+I28+N26+N27+N28+S26+S27+S28+X26+X27+X28+AC26+AC27+AC28+AH26+AH27+AH28)</f>
        <v>137</v>
      </c>
      <c r="AW25" s="252">
        <f>SUM(F26+F27+F28+K26+K27+K28+P26+P27+P28+U26+U27+U28+Z26+Z27+Z28+AE26+AE27+AE28+AJ26+AJ27+AJ28)</f>
        <v>134</v>
      </c>
      <c r="AX25" s="262">
        <f>SUM(AV25/(AV25+AW25))</f>
        <v>0.5055350553505535</v>
      </c>
      <c r="AY25" s="263">
        <f>RANK(AX25,$AX$5:$AX$32,0)</f>
        <v>3</v>
      </c>
      <c r="AZ25" s="262">
        <f>RANK(AP25,$AP$5:$AP$32,1)+AT25</f>
        <v>2.5</v>
      </c>
      <c r="BA25" s="262">
        <f>RANK(AZ25,$AZ$5:$AZ$32,1)+AX25</f>
        <v>2.5055350553505535</v>
      </c>
      <c r="BB25" s="278" t="str">
        <f>AM25</f>
        <v>葵クラブ５０</v>
      </c>
      <c r="BC25" s="257">
        <f>RANK(BA25,$BA$5:$BA$32)</f>
        <v>4</v>
      </c>
    </row>
    <row r="26" spans="2:55" ht="13.5">
      <c r="B26" s="230"/>
      <c r="C26" s="280">
        <f>IF(D26&gt;F26,1,0)+IF(D27&gt;F27,1,0)+IF(D28&gt;F28,1,0)</f>
        <v>0</v>
      </c>
      <c r="D26" s="19">
        <f>AE6</f>
        <v>0</v>
      </c>
      <c r="E26" s="20" t="s">
        <v>31</v>
      </c>
      <c r="F26" s="19">
        <f>AC6</f>
        <v>0</v>
      </c>
      <c r="G26" s="261">
        <f>IF(F26&gt;D26,1,0)+IF(F27&gt;D27,1,0)+IF(F28&gt;D28,1,0)</f>
        <v>0</v>
      </c>
      <c r="H26" s="260">
        <f>IF(I26&gt;K26,1,0)+IF(I27&gt;K27,1,0)+IF(I28&gt;K28,1,0)</f>
        <v>2</v>
      </c>
      <c r="I26" s="22">
        <f>AE10</f>
        <v>15</v>
      </c>
      <c r="J26" s="18" t="s">
        <v>31</v>
      </c>
      <c r="K26" s="22">
        <f>AC10</f>
        <v>13</v>
      </c>
      <c r="L26" s="260">
        <f>IF(K26&gt;I26,1,0)+IF(K27&gt;I27,1,0)+IF(K28&gt;I28,1,0)</f>
        <v>1</v>
      </c>
      <c r="M26" s="260">
        <f>IF(N26&gt;P26,1,0)+IF(N27&gt;P27,1,0)+IF(N28&gt;P28,1,0)</f>
        <v>2</v>
      </c>
      <c r="N26" s="22">
        <f>AE14</f>
        <v>15</v>
      </c>
      <c r="O26" s="18" t="s">
        <v>31</v>
      </c>
      <c r="P26" s="22">
        <f>AC14</f>
        <v>8</v>
      </c>
      <c r="Q26" s="260">
        <f>IF(P26&gt;N26,1,0)+IF(P27&gt;N27,1,0)+IF(P28&gt;N28,1,0)</f>
        <v>0</v>
      </c>
      <c r="R26" s="260">
        <f>IF(S26&gt;U26,1,0)+IF(S27&gt;U27,1,0)+IF(S28&gt;U28,1,0)</f>
        <v>1</v>
      </c>
      <c r="S26" s="22">
        <f>AE18</f>
        <v>11</v>
      </c>
      <c r="T26" s="18" t="s">
        <v>31</v>
      </c>
      <c r="U26" s="22">
        <f>AC18</f>
        <v>15</v>
      </c>
      <c r="V26" s="260">
        <f>IF(U26&gt;S26,1,0)+IF(U27&gt;S27,1,0)+IF(U28&gt;S28,1,0)</f>
        <v>2</v>
      </c>
      <c r="W26" s="260">
        <f>IF(X26&gt;Z26,1,0)+IF(X27&gt;Z27,1,0)+IF(X28&gt;Z28,1,0)</f>
        <v>0</v>
      </c>
      <c r="X26" s="22">
        <f>AE22</f>
        <v>16</v>
      </c>
      <c r="Y26" s="18" t="s">
        <v>31</v>
      </c>
      <c r="Z26" s="22">
        <f>AC22</f>
        <v>17</v>
      </c>
      <c r="AA26" s="260">
        <f>IF(Z26&gt;X26,1,0)+IF(Z27&gt;X27,1,0)+IF(Z28&gt;X28,1,0)</f>
        <v>2</v>
      </c>
      <c r="AB26" s="259">
        <f>IF(AC26&gt;AE26,1,0)+IF(AC27&gt;AE27,1,0)+IF(AC28&gt;AE28,1,0)</f>
        <v>0</v>
      </c>
      <c r="AC26" s="15"/>
      <c r="AD26" s="16" t="s">
        <v>31</v>
      </c>
      <c r="AE26" s="15"/>
      <c r="AF26" s="259">
        <f>IF(AE26&gt;AC26,1,0)+IF(AE27&gt;AC27,1,0)+IF(AE28&gt;AC28,1,0)</f>
        <v>0</v>
      </c>
      <c r="AG26" s="261">
        <f>IF(AH26&gt;AJ26,1,0)+IF(AH27&gt;AJ27,1,0)+IF(AH28&gt;AJ28,1,0)</f>
        <v>0</v>
      </c>
      <c r="AH26" s="19"/>
      <c r="AI26" s="20" t="s">
        <v>31</v>
      </c>
      <c r="AJ26" s="19"/>
      <c r="AK26" s="284">
        <f>IF(AJ26&gt;AH26,1,0)+IF(AJ27&gt;AH27,1,0)+IF(AJ28&gt;AH28,1,0)</f>
        <v>0</v>
      </c>
      <c r="AL26" s="21"/>
      <c r="AM26" s="230"/>
      <c r="AN26" s="265"/>
      <c r="AO26" s="252"/>
      <c r="AP26" s="262"/>
      <c r="AQ26" s="252"/>
      <c r="AR26" s="252"/>
      <c r="AS26" s="252"/>
      <c r="AT26" s="262"/>
      <c r="AU26" s="252"/>
      <c r="AV26" s="252"/>
      <c r="AW26" s="252"/>
      <c r="AX26" s="262"/>
      <c r="AY26" s="252"/>
      <c r="AZ26" s="252"/>
      <c r="BA26" s="252"/>
      <c r="BB26" s="254"/>
      <c r="BC26" s="257"/>
    </row>
    <row r="27" spans="2:55" ht="13.5">
      <c r="B27" s="230"/>
      <c r="C27" s="280"/>
      <c r="D27" s="19">
        <f>AE7</f>
        <v>0</v>
      </c>
      <c r="E27" s="20" t="s">
        <v>31</v>
      </c>
      <c r="F27" s="19">
        <f>AC7</f>
        <v>0</v>
      </c>
      <c r="G27" s="261"/>
      <c r="H27" s="260"/>
      <c r="I27" s="22">
        <f>AE11</f>
        <v>16</v>
      </c>
      <c r="J27" s="18" t="s">
        <v>31</v>
      </c>
      <c r="K27" s="22">
        <f>AC11</f>
        <v>17</v>
      </c>
      <c r="L27" s="260"/>
      <c r="M27" s="260"/>
      <c r="N27" s="22">
        <f>AE15</f>
        <v>15</v>
      </c>
      <c r="O27" s="18" t="s">
        <v>31</v>
      </c>
      <c r="P27" s="22">
        <f>AC15</f>
        <v>12</v>
      </c>
      <c r="Q27" s="260"/>
      <c r="R27" s="260"/>
      <c r="S27" s="22">
        <f>AE19</f>
        <v>15</v>
      </c>
      <c r="T27" s="18" t="s">
        <v>31</v>
      </c>
      <c r="U27" s="22">
        <f>AC19</f>
        <v>9</v>
      </c>
      <c r="V27" s="260"/>
      <c r="W27" s="260"/>
      <c r="X27" s="22">
        <f>AE23</f>
        <v>9</v>
      </c>
      <c r="Y27" s="18" t="s">
        <v>31</v>
      </c>
      <c r="Z27" s="22">
        <f>AC23</f>
        <v>15</v>
      </c>
      <c r="AA27" s="260"/>
      <c r="AB27" s="259"/>
      <c r="AC27" s="15"/>
      <c r="AD27" s="16" t="s">
        <v>31</v>
      </c>
      <c r="AE27" s="15"/>
      <c r="AF27" s="259"/>
      <c r="AG27" s="261"/>
      <c r="AH27" s="19"/>
      <c r="AI27" s="20" t="s">
        <v>31</v>
      </c>
      <c r="AJ27" s="19"/>
      <c r="AK27" s="284"/>
      <c r="AL27" s="21"/>
      <c r="AM27" s="230"/>
      <c r="AN27" s="265"/>
      <c r="AO27" s="252"/>
      <c r="AP27" s="262"/>
      <c r="AQ27" s="252"/>
      <c r="AR27" s="252"/>
      <c r="AS27" s="252"/>
      <c r="AT27" s="262"/>
      <c r="AU27" s="252"/>
      <c r="AV27" s="252"/>
      <c r="AW27" s="252"/>
      <c r="AX27" s="262"/>
      <c r="AY27" s="252"/>
      <c r="AZ27" s="252"/>
      <c r="BA27" s="252"/>
      <c r="BB27" s="254"/>
      <c r="BC27" s="257"/>
    </row>
    <row r="28" spans="2:55" ht="13.5">
      <c r="B28" s="230"/>
      <c r="C28" s="280"/>
      <c r="D28" s="19">
        <f>AE8</f>
        <v>0</v>
      </c>
      <c r="E28" s="20" t="s">
        <v>31</v>
      </c>
      <c r="F28" s="19">
        <f>AC8</f>
        <v>0</v>
      </c>
      <c r="G28" s="261"/>
      <c r="H28" s="260"/>
      <c r="I28" s="22">
        <f>AE12</f>
        <v>15</v>
      </c>
      <c r="J28" s="18" t="s">
        <v>31</v>
      </c>
      <c r="K28" s="22">
        <f>AC12</f>
        <v>13</v>
      </c>
      <c r="L28" s="260"/>
      <c r="M28" s="260"/>
      <c r="N28" s="22">
        <f>AE16</f>
        <v>0</v>
      </c>
      <c r="O28" s="18" t="s">
        <v>31</v>
      </c>
      <c r="P28" s="22">
        <f>AC16</f>
        <v>0</v>
      </c>
      <c r="Q28" s="260"/>
      <c r="R28" s="260"/>
      <c r="S28" s="22">
        <f>AE20</f>
        <v>10</v>
      </c>
      <c r="T28" s="18" t="s">
        <v>31</v>
      </c>
      <c r="U28" s="22">
        <f>AC20</f>
        <v>15</v>
      </c>
      <c r="V28" s="260"/>
      <c r="W28" s="260"/>
      <c r="X28" s="22">
        <f>AE24</f>
        <v>0</v>
      </c>
      <c r="Y28" s="18" t="s">
        <v>31</v>
      </c>
      <c r="Z28" s="22">
        <f>AC24</f>
        <v>0</v>
      </c>
      <c r="AA28" s="260"/>
      <c r="AB28" s="259"/>
      <c r="AC28" s="15"/>
      <c r="AD28" s="16" t="s">
        <v>31</v>
      </c>
      <c r="AE28" s="15"/>
      <c r="AF28" s="259"/>
      <c r="AG28" s="261"/>
      <c r="AH28" s="19"/>
      <c r="AI28" s="20" t="s">
        <v>31</v>
      </c>
      <c r="AJ28" s="19"/>
      <c r="AK28" s="284"/>
      <c r="AL28" s="21"/>
      <c r="AM28" s="230"/>
      <c r="AN28" s="265"/>
      <c r="AO28" s="252"/>
      <c r="AP28" s="262"/>
      <c r="AQ28" s="252"/>
      <c r="AR28" s="252"/>
      <c r="AS28" s="252"/>
      <c r="AT28" s="262"/>
      <c r="AU28" s="252"/>
      <c r="AV28" s="252"/>
      <c r="AW28" s="252"/>
      <c r="AX28" s="262"/>
      <c r="AY28" s="252"/>
      <c r="AZ28" s="252"/>
      <c r="BA28" s="252"/>
      <c r="BB28" s="255"/>
      <c r="BC28" s="257"/>
    </row>
    <row r="29" spans="2:55" ht="13.5">
      <c r="B29" s="230" t="str">
        <f>AG3</f>
        <v>排球倶楽部 烈</v>
      </c>
      <c r="C29" s="267">
        <f>AG5</f>
        <v>1</v>
      </c>
      <c r="D29" s="268"/>
      <c r="E29" s="268"/>
      <c r="F29" s="268"/>
      <c r="G29" s="268"/>
      <c r="H29" s="268">
        <f>AG9</f>
        <v>5</v>
      </c>
      <c r="I29" s="268"/>
      <c r="J29" s="268"/>
      <c r="K29" s="268"/>
      <c r="L29" s="268"/>
      <c r="M29" s="268">
        <f>AG13</f>
        <v>9</v>
      </c>
      <c r="N29" s="268"/>
      <c r="O29" s="268"/>
      <c r="P29" s="268"/>
      <c r="Q29" s="268"/>
      <c r="R29" s="268">
        <f>AG17</f>
        <v>13</v>
      </c>
      <c r="S29" s="268"/>
      <c r="T29" s="268"/>
      <c r="U29" s="268"/>
      <c r="V29" s="268"/>
      <c r="W29" s="282">
        <f>AG21</f>
        <v>0</v>
      </c>
      <c r="X29" s="282"/>
      <c r="Y29" s="282"/>
      <c r="Z29" s="282"/>
      <c r="AA29" s="282"/>
      <c r="AB29" s="282">
        <f>AG25</f>
        <v>0</v>
      </c>
      <c r="AC29" s="282"/>
      <c r="AD29" s="282"/>
      <c r="AE29" s="282"/>
      <c r="AF29" s="282"/>
      <c r="AG29" s="269"/>
      <c r="AH29" s="269"/>
      <c r="AI29" s="269"/>
      <c r="AJ29" s="269"/>
      <c r="AK29" s="287"/>
      <c r="AL29" s="14"/>
      <c r="AM29" s="230" t="str">
        <f>B29</f>
        <v>排球倶楽部 烈</v>
      </c>
      <c r="AN29" s="265">
        <f>IF(C30&gt;G30,1,0)+IF(H30&gt;L30,1,0)+IF(M30&gt;Q30,1,0)+IF(R30&gt;V30,1,0)+IF(W30&gt;AA30,1,0)+IF(AB30&gt;AF30,1,0)+IF(AG30&gt;AK30,1,0)</f>
        <v>2</v>
      </c>
      <c r="AO29" s="252">
        <f>IF(G30&gt;C30,1,0)+IF(L30&gt;H30,1,0)+IF(Q30&gt;M30,1,0)+IF(V30&gt;R30,1,0)+IF(AA30&gt;W30,1,0)+IF(AF30&gt;AB30,1,0)+IF(AK30&gt;AG30,1,0)</f>
        <v>2</v>
      </c>
      <c r="AP29" s="262">
        <f>SUM(AN29/(AN29+AO29))</f>
        <v>0.5</v>
      </c>
      <c r="AQ29" s="252">
        <f>RANK(AP29,$AP$5:$AP$32,0)</f>
        <v>3</v>
      </c>
      <c r="AR29" s="252">
        <f>SUM(C30+H30+M30+R30+W30+AB30+AG30)</f>
        <v>6</v>
      </c>
      <c r="AS29" s="252">
        <f>SUM(G30+L30+Q30+V30+AA30+AF30+AK30)</f>
        <v>5</v>
      </c>
      <c r="AT29" s="262">
        <f>SUM(AR29/(AR29+AS29))</f>
        <v>0.5454545454545454</v>
      </c>
      <c r="AU29" s="252">
        <f>RANK(AT29,$AT$5:$AT$32,0)</f>
        <v>3</v>
      </c>
      <c r="AV29" s="252">
        <f>SUM(D30+D31+D32+I30+I31+I32+N30+N31+N32+S30+S31+S32+X30+X31+X32+AC30+AC31+AC32+AH30+AH31+AH32)</f>
        <v>150</v>
      </c>
      <c r="AW29" s="252">
        <f>SUM(F30+F31+F32+K30+K31+K32+P30+P31+P32+U30+U31+U32+Z30+Z31+Z32+AE30+AE31+AE32+AJ30+AJ31+AJ32)</f>
        <v>141</v>
      </c>
      <c r="AX29" s="262">
        <f>SUM(AV29/(AV29+AW29))</f>
        <v>0.5154639175257731</v>
      </c>
      <c r="AY29" s="252">
        <f>RANK(AX29,$AX$5:$AX$32,0)</f>
        <v>2</v>
      </c>
      <c r="AZ29" s="262">
        <f>RANK(AP29,$AP$5:$AP$32,1)+AT29</f>
        <v>2.5454545454545454</v>
      </c>
      <c r="BA29" s="262">
        <f>RANK(AZ29,$AZ$5:$AZ$32,1)+AX29</f>
        <v>5.515463917525773</v>
      </c>
      <c r="BB29" s="278" t="str">
        <f>AM29</f>
        <v>排球倶楽部 烈</v>
      </c>
      <c r="BC29" s="257">
        <f>RANK(BA29,$BA$5:$BA$32)</f>
        <v>3</v>
      </c>
    </row>
    <row r="30" spans="2:55" ht="13.5">
      <c r="B30" s="230"/>
      <c r="C30" s="279">
        <f>IF(D30&gt;F30,1,0)+IF(D31&gt;F31,1,0)+IF(D32&gt;F32,1,0)</f>
        <v>1</v>
      </c>
      <c r="D30" s="22">
        <f>AJ6</f>
        <v>15</v>
      </c>
      <c r="E30" s="18" t="s">
        <v>31</v>
      </c>
      <c r="F30" s="22">
        <f>AH6</f>
        <v>12</v>
      </c>
      <c r="G30" s="260">
        <f>IF(F30&gt;D30,1,0)+IF(F31&gt;D31,1,0)+IF(F32&gt;D32,1,0)</f>
        <v>2</v>
      </c>
      <c r="H30" s="260">
        <f>IF(I30&gt;K30,1,0)+IF(I31&gt;K31,1,0)+IF(I32&gt;K32,1,0)</f>
        <v>2</v>
      </c>
      <c r="I30" s="22">
        <f>AJ10</f>
        <v>11</v>
      </c>
      <c r="J30" s="18" t="s">
        <v>31</v>
      </c>
      <c r="K30" s="22">
        <f>AH10</f>
        <v>15</v>
      </c>
      <c r="L30" s="260">
        <f>IF(K30&gt;I30,1,0)+IF(K31&gt;I31,1,0)+IF(K32&gt;I32,1,0)</f>
        <v>1</v>
      </c>
      <c r="M30" s="260">
        <f>IF(N30&gt;P30,1,0)+IF(N31&gt;P31,1,0)+IF(N32&gt;P32,1,0)</f>
        <v>2</v>
      </c>
      <c r="N30" s="22">
        <f>AJ14</f>
        <v>15</v>
      </c>
      <c r="O30" s="18" t="s">
        <v>31</v>
      </c>
      <c r="P30" s="22">
        <f>AH14</f>
        <v>8</v>
      </c>
      <c r="Q30" s="260">
        <f>IF(P30&gt;N30,1,0)+IF(P31&gt;N31,1,0)+IF(P32&gt;N32,1,0)</f>
        <v>0</v>
      </c>
      <c r="R30" s="260">
        <f>IF(S30&gt;U30,1,0)+IF(S31&gt;U31,1,0)+IF(S32&gt;U32,1,0)</f>
        <v>1</v>
      </c>
      <c r="S30" s="22">
        <f>AJ18</f>
        <v>11</v>
      </c>
      <c r="T30" s="18" t="s">
        <v>31</v>
      </c>
      <c r="U30" s="22">
        <f>AH18</f>
        <v>15</v>
      </c>
      <c r="V30" s="260">
        <f>IF(U30&gt;S30,1,0)+IF(U31&gt;S31,1,0)+IF(U32&gt;S32,1,0)</f>
        <v>2</v>
      </c>
      <c r="W30" s="261">
        <f>IF(X30&gt;Z30,1,0)+IF(X31&gt;Z31,1,0)+IF(X32&gt;Z32,1,0)</f>
        <v>0</v>
      </c>
      <c r="X30" s="19">
        <f>AJ22</f>
        <v>0</v>
      </c>
      <c r="Y30" s="20" t="s">
        <v>31</v>
      </c>
      <c r="Z30" s="19">
        <f>AH22</f>
        <v>0</v>
      </c>
      <c r="AA30" s="261">
        <f>IF(Z30&gt;X30,1,0)+IF(Z31&gt;X31,1,0)+IF(Z32&gt;X32,1,0)</f>
        <v>0</v>
      </c>
      <c r="AB30" s="261">
        <f>IF(AC30&gt;AE30,1,0)+IF(AC31&gt;AE31,1,0)+IF(AC32&gt;AE32,1,0)</f>
        <v>0</v>
      </c>
      <c r="AC30" s="19">
        <f>AJ26</f>
        <v>0</v>
      </c>
      <c r="AD30" s="20" t="s">
        <v>31</v>
      </c>
      <c r="AE30" s="19">
        <f>AH26</f>
        <v>0</v>
      </c>
      <c r="AF30" s="261">
        <f>IF(AE30&gt;AC30,1,0)+IF(AE31&gt;AC31,1,0)+IF(AE32&gt;AC32,1,0)</f>
        <v>0</v>
      </c>
      <c r="AG30" s="259">
        <f>IF(AH30&gt;AJ30,1,0)+IF(AH31&gt;AJ31,1,0)+IF(AH32&gt;AJ32,1,0)</f>
        <v>0</v>
      </c>
      <c r="AH30" s="15"/>
      <c r="AI30" s="16" t="s">
        <v>31</v>
      </c>
      <c r="AJ30" s="15"/>
      <c r="AK30" s="292">
        <f>IF(AJ30&gt;AH30,1,0)+IF(AJ31&gt;AH31,1,0)+IF(AJ32&gt;AH32,1,0)</f>
        <v>0</v>
      </c>
      <c r="AL30" s="21"/>
      <c r="AM30" s="230"/>
      <c r="AN30" s="265"/>
      <c r="AO30" s="252"/>
      <c r="AP30" s="262"/>
      <c r="AQ30" s="252"/>
      <c r="AR30" s="252"/>
      <c r="AS30" s="252"/>
      <c r="AT30" s="262"/>
      <c r="AU30" s="252"/>
      <c r="AV30" s="252"/>
      <c r="AW30" s="252"/>
      <c r="AX30" s="262"/>
      <c r="AY30" s="252"/>
      <c r="AZ30" s="252"/>
      <c r="BA30" s="252"/>
      <c r="BB30" s="254"/>
      <c r="BC30" s="257"/>
    </row>
    <row r="31" spans="2:55" ht="13.5">
      <c r="B31" s="230"/>
      <c r="C31" s="279"/>
      <c r="D31" s="22">
        <f>AJ7</f>
        <v>9</v>
      </c>
      <c r="E31" s="18" t="s">
        <v>31</v>
      </c>
      <c r="F31" s="22">
        <f>AH7</f>
        <v>15</v>
      </c>
      <c r="G31" s="260"/>
      <c r="H31" s="260"/>
      <c r="I31" s="22">
        <f>AJ11</f>
        <v>15</v>
      </c>
      <c r="J31" s="18" t="s">
        <v>31</v>
      </c>
      <c r="K31" s="22">
        <f>AH11</f>
        <v>10</v>
      </c>
      <c r="L31" s="260"/>
      <c r="M31" s="260"/>
      <c r="N31" s="22">
        <f>AJ15</f>
        <v>15</v>
      </c>
      <c r="O31" s="18" t="s">
        <v>31</v>
      </c>
      <c r="P31" s="22">
        <f>AH15</f>
        <v>9</v>
      </c>
      <c r="Q31" s="260"/>
      <c r="R31" s="260"/>
      <c r="S31" s="22">
        <f>AJ19</f>
        <v>16</v>
      </c>
      <c r="T31" s="18" t="s">
        <v>31</v>
      </c>
      <c r="U31" s="22">
        <f>AH19</f>
        <v>14</v>
      </c>
      <c r="V31" s="260"/>
      <c r="W31" s="261"/>
      <c r="X31" s="19">
        <f>AJ23</f>
        <v>0</v>
      </c>
      <c r="Y31" s="20" t="s">
        <v>31</v>
      </c>
      <c r="Z31" s="19">
        <f>AH23</f>
        <v>0</v>
      </c>
      <c r="AA31" s="261"/>
      <c r="AB31" s="261"/>
      <c r="AC31" s="19">
        <f>AJ27</f>
        <v>0</v>
      </c>
      <c r="AD31" s="20" t="s">
        <v>31</v>
      </c>
      <c r="AE31" s="19">
        <f>AH27</f>
        <v>0</v>
      </c>
      <c r="AF31" s="261"/>
      <c r="AG31" s="259"/>
      <c r="AH31" s="15"/>
      <c r="AI31" s="16" t="s">
        <v>31</v>
      </c>
      <c r="AJ31" s="15"/>
      <c r="AK31" s="292"/>
      <c r="AL31" s="21"/>
      <c r="AM31" s="230"/>
      <c r="AN31" s="265"/>
      <c r="AO31" s="252"/>
      <c r="AP31" s="262"/>
      <c r="AQ31" s="252"/>
      <c r="AR31" s="252"/>
      <c r="AS31" s="252"/>
      <c r="AT31" s="262"/>
      <c r="AU31" s="252"/>
      <c r="AV31" s="252"/>
      <c r="AW31" s="252"/>
      <c r="AX31" s="262"/>
      <c r="AY31" s="252"/>
      <c r="AZ31" s="252"/>
      <c r="BA31" s="252"/>
      <c r="BB31" s="254"/>
      <c r="BC31" s="257"/>
    </row>
    <row r="32" spans="2:55" ht="14.25" thickBot="1">
      <c r="B32" s="285"/>
      <c r="C32" s="296"/>
      <c r="D32" s="23">
        <f>AJ8</f>
        <v>13</v>
      </c>
      <c r="E32" s="24" t="s">
        <v>31</v>
      </c>
      <c r="F32" s="23">
        <f>AH8</f>
        <v>15</v>
      </c>
      <c r="G32" s="297"/>
      <c r="H32" s="297"/>
      <c r="I32" s="23">
        <f>AJ12</f>
        <v>15</v>
      </c>
      <c r="J32" s="24" t="s">
        <v>31</v>
      </c>
      <c r="K32" s="23">
        <f>AH12</f>
        <v>11</v>
      </c>
      <c r="L32" s="297"/>
      <c r="M32" s="297"/>
      <c r="N32" s="23">
        <f>AJ16</f>
        <v>0</v>
      </c>
      <c r="O32" s="24" t="s">
        <v>31</v>
      </c>
      <c r="P32" s="23">
        <f>AH16</f>
        <v>0</v>
      </c>
      <c r="Q32" s="297"/>
      <c r="R32" s="297"/>
      <c r="S32" s="23">
        <f>AJ20</f>
        <v>15</v>
      </c>
      <c r="T32" s="24" t="s">
        <v>31</v>
      </c>
      <c r="U32" s="23">
        <f>AH20</f>
        <v>17</v>
      </c>
      <c r="V32" s="297"/>
      <c r="W32" s="286"/>
      <c r="X32" s="26">
        <f>AJ24</f>
        <v>0</v>
      </c>
      <c r="Y32" s="27" t="s">
        <v>31</v>
      </c>
      <c r="Z32" s="26">
        <f>AH24</f>
        <v>0</v>
      </c>
      <c r="AA32" s="286"/>
      <c r="AB32" s="286"/>
      <c r="AC32" s="26">
        <f>AJ28</f>
        <v>0</v>
      </c>
      <c r="AD32" s="27" t="s">
        <v>31</v>
      </c>
      <c r="AE32" s="26">
        <f>AH28</f>
        <v>0</v>
      </c>
      <c r="AF32" s="286"/>
      <c r="AG32" s="291"/>
      <c r="AH32" s="28"/>
      <c r="AI32" s="29" t="s">
        <v>31</v>
      </c>
      <c r="AJ32" s="28"/>
      <c r="AK32" s="293"/>
      <c r="AL32" s="21"/>
      <c r="AM32" s="285"/>
      <c r="AN32" s="288"/>
      <c r="AO32" s="289"/>
      <c r="AP32" s="290"/>
      <c r="AQ32" s="289"/>
      <c r="AR32" s="289"/>
      <c r="AS32" s="289"/>
      <c r="AT32" s="290"/>
      <c r="AU32" s="289"/>
      <c r="AV32" s="289"/>
      <c r="AW32" s="289"/>
      <c r="AX32" s="290"/>
      <c r="AY32" s="289"/>
      <c r="AZ32" s="289"/>
      <c r="BA32" s="289"/>
      <c r="BB32" s="298"/>
      <c r="BC32" s="295"/>
    </row>
    <row r="97" spans="2:55" ht="17.25"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9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</row>
    <row r="98" spans="2:55" ht="17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2:55" ht="17.25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2"/>
      <c r="AN99" s="34"/>
      <c r="AO99" s="34"/>
      <c r="AP99" s="34"/>
      <c r="AQ99" s="35"/>
      <c r="AR99" s="34"/>
      <c r="AS99" s="34"/>
      <c r="AT99" s="34"/>
      <c r="AU99" s="35"/>
      <c r="AV99" s="34"/>
      <c r="AW99" s="34"/>
      <c r="AX99" s="34"/>
      <c r="AY99" s="35"/>
      <c r="AZ99" s="34"/>
      <c r="BA99" s="34"/>
      <c r="BB99" s="34"/>
      <c r="BC99" s="36"/>
    </row>
    <row r="100" spans="2:55" ht="17.2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2"/>
      <c r="AN100" s="34"/>
      <c r="AO100" s="34"/>
      <c r="AP100" s="34"/>
      <c r="AQ100" s="35"/>
      <c r="AR100" s="34"/>
      <c r="AS100" s="34"/>
      <c r="AT100" s="34"/>
      <c r="AU100" s="35"/>
      <c r="AV100" s="34"/>
      <c r="AW100" s="34"/>
      <c r="AX100" s="34"/>
      <c r="AY100" s="35"/>
      <c r="AZ100" s="34"/>
      <c r="BA100" s="34"/>
      <c r="BB100" s="34"/>
      <c r="BC100" s="36"/>
    </row>
    <row r="101" spans="2:55" ht="14.25">
      <c r="B101" s="33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8"/>
      <c r="AN101" s="32"/>
      <c r="AO101" s="32"/>
      <c r="AP101" s="39"/>
      <c r="AQ101" s="32"/>
      <c r="AR101" s="32"/>
      <c r="AS101" s="32"/>
      <c r="AT101" s="39"/>
      <c r="AU101" s="32"/>
      <c r="AV101" s="32"/>
      <c r="AW101" s="32"/>
      <c r="AX101" s="39"/>
      <c r="AY101" s="32"/>
      <c r="AZ101" s="39"/>
      <c r="BA101" s="39"/>
      <c r="BB101" s="39"/>
      <c r="BC101" s="40"/>
    </row>
    <row r="102" spans="2:55" ht="14.25">
      <c r="B102" s="33"/>
      <c r="C102" s="38"/>
      <c r="D102" s="32"/>
      <c r="E102" s="38"/>
      <c r="F102" s="32"/>
      <c r="G102" s="38"/>
      <c r="H102" s="38"/>
      <c r="I102" s="32"/>
      <c r="J102" s="38"/>
      <c r="K102" s="32"/>
      <c r="L102" s="38"/>
      <c r="M102" s="38"/>
      <c r="N102" s="32"/>
      <c r="O102" s="38"/>
      <c r="P102" s="32"/>
      <c r="Q102" s="38"/>
      <c r="R102" s="38"/>
      <c r="S102" s="32"/>
      <c r="T102" s="38"/>
      <c r="U102" s="32"/>
      <c r="V102" s="38"/>
      <c r="W102" s="38"/>
      <c r="X102" s="32"/>
      <c r="Y102" s="38"/>
      <c r="Z102" s="32"/>
      <c r="AA102" s="38"/>
      <c r="AB102" s="38"/>
      <c r="AC102" s="32"/>
      <c r="AD102" s="38"/>
      <c r="AE102" s="32"/>
      <c r="AF102" s="38"/>
      <c r="AG102" s="38"/>
      <c r="AH102" s="32"/>
      <c r="AI102" s="38"/>
      <c r="AJ102" s="32"/>
      <c r="AK102" s="38"/>
      <c r="AL102" s="38"/>
      <c r="AM102" s="38"/>
      <c r="AN102" s="32"/>
      <c r="AO102" s="32"/>
      <c r="AP102" s="39"/>
      <c r="AQ102" s="32"/>
      <c r="AR102" s="32"/>
      <c r="AS102" s="32"/>
      <c r="AT102" s="39"/>
      <c r="AU102" s="32"/>
      <c r="AV102" s="32"/>
      <c r="AW102" s="32"/>
      <c r="AX102" s="39"/>
      <c r="AY102" s="32"/>
      <c r="AZ102" s="32"/>
      <c r="BA102" s="32"/>
      <c r="BB102" s="32"/>
      <c r="BC102" s="40"/>
    </row>
    <row r="103" spans="2:55" ht="14.25">
      <c r="B103" s="33"/>
      <c r="C103" s="38"/>
      <c r="D103" s="32"/>
      <c r="E103" s="38"/>
      <c r="F103" s="32"/>
      <c r="G103" s="38"/>
      <c r="H103" s="38"/>
      <c r="I103" s="32"/>
      <c r="J103" s="38"/>
      <c r="K103" s="32"/>
      <c r="L103" s="38"/>
      <c r="M103" s="38"/>
      <c r="N103" s="32"/>
      <c r="O103" s="38"/>
      <c r="P103" s="32"/>
      <c r="Q103" s="38"/>
      <c r="R103" s="38"/>
      <c r="S103" s="32"/>
      <c r="T103" s="38"/>
      <c r="U103" s="32"/>
      <c r="V103" s="38"/>
      <c r="W103" s="38"/>
      <c r="X103" s="32"/>
      <c r="Y103" s="38"/>
      <c r="Z103" s="32"/>
      <c r="AA103" s="38"/>
      <c r="AB103" s="38"/>
      <c r="AC103" s="32"/>
      <c r="AD103" s="38"/>
      <c r="AE103" s="32"/>
      <c r="AF103" s="38"/>
      <c r="AG103" s="38"/>
      <c r="AH103" s="32"/>
      <c r="AI103" s="38"/>
      <c r="AJ103" s="32"/>
      <c r="AK103" s="38"/>
      <c r="AL103" s="38"/>
      <c r="AM103" s="38"/>
      <c r="AN103" s="32"/>
      <c r="AO103" s="32"/>
      <c r="AP103" s="39"/>
      <c r="AQ103" s="32"/>
      <c r="AR103" s="32"/>
      <c r="AS103" s="32"/>
      <c r="AT103" s="39"/>
      <c r="AU103" s="32"/>
      <c r="AV103" s="32"/>
      <c r="AW103" s="32"/>
      <c r="AX103" s="39"/>
      <c r="AY103" s="32"/>
      <c r="AZ103" s="32"/>
      <c r="BA103" s="32"/>
      <c r="BB103" s="32"/>
      <c r="BC103" s="40"/>
    </row>
    <row r="104" spans="2:55" ht="14.25">
      <c r="B104" s="33"/>
      <c r="C104" s="38"/>
      <c r="D104" s="32"/>
      <c r="E104" s="38"/>
      <c r="F104" s="32"/>
      <c r="G104" s="38"/>
      <c r="H104" s="38"/>
      <c r="I104" s="32"/>
      <c r="J104" s="38"/>
      <c r="K104" s="32"/>
      <c r="L104" s="38"/>
      <c r="M104" s="38"/>
      <c r="N104" s="32"/>
      <c r="O104" s="38"/>
      <c r="P104" s="32"/>
      <c r="Q104" s="38"/>
      <c r="R104" s="38"/>
      <c r="S104" s="32"/>
      <c r="T104" s="38"/>
      <c r="U104" s="32"/>
      <c r="V104" s="38"/>
      <c r="W104" s="38"/>
      <c r="X104" s="32"/>
      <c r="Y104" s="38"/>
      <c r="Z104" s="32"/>
      <c r="AA104" s="38"/>
      <c r="AB104" s="38"/>
      <c r="AC104" s="32"/>
      <c r="AD104" s="38"/>
      <c r="AE104" s="32"/>
      <c r="AF104" s="38"/>
      <c r="AG104" s="38"/>
      <c r="AH104" s="32"/>
      <c r="AI104" s="38"/>
      <c r="AJ104" s="32"/>
      <c r="AK104" s="38"/>
      <c r="AL104" s="38"/>
      <c r="AM104" s="38"/>
      <c r="AN104" s="32"/>
      <c r="AO104" s="32"/>
      <c r="AP104" s="39"/>
      <c r="AQ104" s="32"/>
      <c r="AR104" s="32"/>
      <c r="AS104" s="32"/>
      <c r="AT104" s="39"/>
      <c r="AU104" s="32"/>
      <c r="AV104" s="32"/>
      <c r="AW104" s="32"/>
      <c r="AX104" s="39"/>
      <c r="AY104" s="32"/>
      <c r="AZ104" s="32"/>
      <c r="BA104" s="32"/>
      <c r="BB104" s="32"/>
      <c r="BC104" s="40"/>
    </row>
    <row r="105" spans="2:55" ht="14.25">
      <c r="B105" s="33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8"/>
      <c r="AN105" s="32"/>
      <c r="AO105" s="32"/>
      <c r="AP105" s="39"/>
      <c r="AQ105" s="32"/>
      <c r="AR105" s="32"/>
      <c r="AS105" s="32"/>
      <c r="AT105" s="39"/>
      <c r="AU105" s="32"/>
      <c r="AV105" s="32"/>
      <c r="AW105" s="32"/>
      <c r="AX105" s="39"/>
      <c r="AY105" s="32"/>
      <c r="AZ105" s="39"/>
      <c r="BA105" s="39"/>
      <c r="BB105" s="39"/>
      <c r="BC105" s="40"/>
    </row>
    <row r="106" spans="2:55" ht="14.25">
      <c r="B106" s="33"/>
      <c r="C106" s="38"/>
      <c r="D106" s="32"/>
      <c r="E106" s="38"/>
      <c r="F106" s="32"/>
      <c r="G106" s="38"/>
      <c r="H106" s="38"/>
      <c r="I106" s="32"/>
      <c r="J106" s="38"/>
      <c r="K106" s="32"/>
      <c r="L106" s="38"/>
      <c r="M106" s="38"/>
      <c r="N106" s="32"/>
      <c r="O106" s="38"/>
      <c r="P106" s="32"/>
      <c r="Q106" s="38"/>
      <c r="R106" s="38"/>
      <c r="S106" s="32"/>
      <c r="T106" s="38"/>
      <c r="U106" s="32"/>
      <c r="V106" s="38"/>
      <c r="W106" s="38"/>
      <c r="X106" s="32"/>
      <c r="Y106" s="38"/>
      <c r="Z106" s="32"/>
      <c r="AA106" s="38"/>
      <c r="AB106" s="38"/>
      <c r="AC106" s="32"/>
      <c r="AD106" s="38"/>
      <c r="AE106" s="32"/>
      <c r="AF106" s="38"/>
      <c r="AG106" s="38"/>
      <c r="AH106" s="32"/>
      <c r="AI106" s="38"/>
      <c r="AJ106" s="32"/>
      <c r="AK106" s="38"/>
      <c r="AL106" s="38"/>
      <c r="AM106" s="38"/>
      <c r="AN106" s="32"/>
      <c r="AO106" s="32"/>
      <c r="AP106" s="39"/>
      <c r="AQ106" s="32"/>
      <c r="AR106" s="32"/>
      <c r="AS106" s="32"/>
      <c r="AT106" s="39"/>
      <c r="AU106" s="32"/>
      <c r="AV106" s="32"/>
      <c r="AW106" s="32"/>
      <c r="AX106" s="39"/>
      <c r="AY106" s="32"/>
      <c r="AZ106" s="32"/>
      <c r="BA106" s="32"/>
      <c r="BB106" s="32"/>
      <c r="BC106" s="40"/>
    </row>
    <row r="107" spans="2:55" ht="14.25">
      <c r="B107" s="33"/>
      <c r="C107" s="38"/>
      <c r="D107" s="32"/>
      <c r="E107" s="38"/>
      <c r="F107" s="32"/>
      <c r="G107" s="38"/>
      <c r="H107" s="38"/>
      <c r="I107" s="32"/>
      <c r="J107" s="38"/>
      <c r="K107" s="32"/>
      <c r="L107" s="38"/>
      <c r="M107" s="38"/>
      <c r="N107" s="32"/>
      <c r="O107" s="38"/>
      <c r="P107" s="32"/>
      <c r="Q107" s="38"/>
      <c r="R107" s="38"/>
      <c r="S107" s="32"/>
      <c r="T107" s="38"/>
      <c r="U107" s="32"/>
      <c r="V107" s="38"/>
      <c r="W107" s="38"/>
      <c r="X107" s="32"/>
      <c r="Y107" s="38"/>
      <c r="Z107" s="32"/>
      <c r="AA107" s="38"/>
      <c r="AB107" s="38"/>
      <c r="AC107" s="32"/>
      <c r="AD107" s="38"/>
      <c r="AE107" s="32"/>
      <c r="AF107" s="38"/>
      <c r="AG107" s="38"/>
      <c r="AH107" s="32"/>
      <c r="AI107" s="38"/>
      <c r="AJ107" s="32"/>
      <c r="AK107" s="38"/>
      <c r="AL107" s="38"/>
      <c r="AM107" s="38"/>
      <c r="AN107" s="32"/>
      <c r="AO107" s="32"/>
      <c r="AP107" s="39"/>
      <c r="AQ107" s="32"/>
      <c r="AR107" s="32"/>
      <c r="AS107" s="32"/>
      <c r="AT107" s="39"/>
      <c r="AU107" s="32"/>
      <c r="AV107" s="32"/>
      <c r="AW107" s="32"/>
      <c r="AX107" s="39"/>
      <c r="AY107" s="32"/>
      <c r="AZ107" s="32"/>
      <c r="BA107" s="32"/>
      <c r="BB107" s="32"/>
      <c r="BC107" s="40"/>
    </row>
    <row r="108" spans="2:55" ht="14.25">
      <c r="B108" s="33"/>
      <c r="C108" s="38"/>
      <c r="D108" s="32"/>
      <c r="E108" s="38"/>
      <c r="F108" s="32"/>
      <c r="G108" s="38"/>
      <c r="H108" s="38"/>
      <c r="I108" s="32"/>
      <c r="J108" s="38"/>
      <c r="K108" s="32"/>
      <c r="L108" s="38"/>
      <c r="M108" s="38"/>
      <c r="N108" s="32"/>
      <c r="O108" s="38"/>
      <c r="P108" s="32"/>
      <c r="Q108" s="38"/>
      <c r="R108" s="38"/>
      <c r="S108" s="32"/>
      <c r="T108" s="38"/>
      <c r="U108" s="32"/>
      <c r="V108" s="38"/>
      <c r="W108" s="38"/>
      <c r="X108" s="32"/>
      <c r="Y108" s="38"/>
      <c r="Z108" s="32"/>
      <c r="AA108" s="38"/>
      <c r="AB108" s="38"/>
      <c r="AC108" s="32"/>
      <c r="AD108" s="38"/>
      <c r="AE108" s="32"/>
      <c r="AF108" s="38"/>
      <c r="AG108" s="38"/>
      <c r="AH108" s="32"/>
      <c r="AI108" s="38"/>
      <c r="AJ108" s="32"/>
      <c r="AK108" s="38"/>
      <c r="AL108" s="38"/>
      <c r="AM108" s="38"/>
      <c r="AN108" s="32"/>
      <c r="AO108" s="32"/>
      <c r="AP108" s="39"/>
      <c r="AQ108" s="32"/>
      <c r="AR108" s="32"/>
      <c r="AS108" s="32"/>
      <c r="AT108" s="39"/>
      <c r="AU108" s="32"/>
      <c r="AV108" s="32"/>
      <c r="AW108" s="32"/>
      <c r="AX108" s="39"/>
      <c r="AY108" s="32"/>
      <c r="AZ108" s="32"/>
      <c r="BA108" s="32"/>
      <c r="BB108" s="32"/>
      <c r="BC108" s="40"/>
    </row>
    <row r="109" spans="2:55" ht="14.25">
      <c r="B109" s="3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8"/>
      <c r="AN109" s="32"/>
      <c r="AO109" s="32"/>
      <c r="AP109" s="39"/>
      <c r="AQ109" s="32"/>
      <c r="AR109" s="32"/>
      <c r="AS109" s="32"/>
      <c r="AT109" s="39"/>
      <c r="AU109" s="32"/>
      <c r="AV109" s="32"/>
      <c r="AW109" s="32"/>
      <c r="AX109" s="39"/>
      <c r="AY109" s="32"/>
      <c r="AZ109" s="39"/>
      <c r="BA109" s="39"/>
      <c r="BB109" s="39"/>
      <c r="BC109" s="40"/>
    </row>
    <row r="110" spans="2:55" ht="14.25">
      <c r="B110" s="33"/>
      <c r="C110" s="38"/>
      <c r="D110" s="32"/>
      <c r="E110" s="38"/>
      <c r="F110" s="32"/>
      <c r="G110" s="38"/>
      <c r="H110" s="38"/>
      <c r="I110" s="32"/>
      <c r="J110" s="38"/>
      <c r="K110" s="32"/>
      <c r="L110" s="38"/>
      <c r="M110" s="38"/>
      <c r="N110" s="32"/>
      <c r="O110" s="38"/>
      <c r="P110" s="32"/>
      <c r="Q110" s="38"/>
      <c r="R110" s="38"/>
      <c r="S110" s="32"/>
      <c r="T110" s="38"/>
      <c r="U110" s="32"/>
      <c r="V110" s="38"/>
      <c r="W110" s="38"/>
      <c r="X110" s="32"/>
      <c r="Y110" s="38"/>
      <c r="Z110" s="32"/>
      <c r="AA110" s="38"/>
      <c r="AB110" s="38"/>
      <c r="AC110" s="32"/>
      <c r="AD110" s="38"/>
      <c r="AE110" s="32"/>
      <c r="AF110" s="38"/>
      <c r="AG110" s="38"/>
      <c r="AH110" s="32"/>
      <c r="AI110" s="38"/>
      <c r="AJ110" s="32"/>
      <c r="AK110" s="38"/>
      <c r="AL110" s="38"/>
      <c r="AM110" s="38"/>
      <c r="AN110" s="32"/>
      <c r="AO110" s="32"/>
      <c r="AP110" s="39"/>
      <c r="AQ110" s="32"/>
      <c r="AR110" s="32"/>
      <c r="AS110" s="32"/>
      <c r="AT110" s="39"/>
      <c r="AU110" s="32"/>
      <c r="AV110" s="32"/>
      <c r="AW110" s="32"/>
      <c r="AX110" s="39"/>
      <c r="AY110" s="32"/>
      <c r="AZ110" s="32"/>
      <c r="BA110" s="32"/>
      <c r="BB110" s="32"/>
      <c r="BC110" s="40"/>
    </row>
    <row r="111" spans="2:55" ht="14.25">
      <c r="B111" s="33"/>
      <c r="C111" s="38"/>
      <c r="D111" s="32"/>
      <c r="E111" s="38"/>
      <c r="F111" s="32"/>
      <c r="G111" s="38"/>
      <c r="H111" s="38"/>
      <c r="I111" s="32"/>
      <c r="J111" s="38"/>
      <c r="K111" s="32"/>
      <c r="L111" s="38"/>
      <c r="M111" s="38"/>
      <c r="N111" s="32"/>
      <c r="O111" s="38"/>
      <c r="P111" s="32"/>
      <c r="Q111" s="38"/>
      <c r="R111" s="38"/>
      <c r="S111" s="32"/>
      <c r="T111" s="38"/>
      <c r="U111" s="32"/>
      <c r="V111" s="38"/>
      <c r="W111" s="38"/>
      <c r="X111" s="32"/>
      <c r="Y111" s="38"/>
      <c r="Z111" s="32"/>
      <c r="AA111" s="38"/>
      <c r="AB111" s="38"/>
      <c r="AC111" s="32"/>
      <c r="AD111" s="38"/>
      <c r="AE111" s="32"/>
      <c r="AF111" s="38"/>
      <c r="AG111" s="38"/>
      <c r="AH111" s="32"/>
      <c r="AI111" s="38"/>
      <c r="AJ111" s="32"/>
      <c r="AK111" s="38"/>
      <c r="AL111" s="38"/>
      <c r="AM111" s="38"/>
      <c r="AN111" s="32"/>
      <c r="AO111" s="32"/>
      <c r="AP111" s="39"/>
      <c r="AQ111" s="32"/>
      <c r="AR111" s="32"/>
      <c r="AS111" s="32"/>
      <c r="AT111" s="39"/>
      <c r="AU111" s="32"/>
      <c r="AV111" s="32"/>
      <c r="AW111" s="32"/>
      <c r="AX111" s="39"/>
      <c r="AY111" s="32"/>
      <c r="AZ111" s="32"/>
      <c r="BA111" s="32"/>
      <c r="BB111" s="32"/>
      <c r="BC111" s="40"/>
    </row>
    <row r="112" spans="2:55" ht="14.25">
      <c r="B112" s="33"/>
      <c r="C112" s="38"/>
      <c r="D112" s="32"/>
      <c r="E112" s="38"/>
      <c r="F112" s="32"/>
      <c r="G112" s="38"/>
      <c r="H112" s="38"/>
      <c r="I112" s="32"/>
      <c r="J112" s="38"/>
      <c r="K112" s="32"/>
      <c r="L112" s="38"/>
      <c r="M112" s="38"/>
      <c r="N112" s="32"/>
      <c r="O112" s="38"/>
      <c r="P112" s="32"/>
      <c r="Q112" s="38"/>
      <c r="R112" s="38"/>
      <c r="S112" s="32"/>
      <c r="T112" s="38"/>
      <c r="U112" s="32"/>
      <c r="V112" s="38"/>
      <c r="W112" s="38"/>
      <c r="X112" s="32"/>
      <c r="Y112" s="38"/>
      <c r="Z112" s="32"/>
      <c r="AA112" s="38"/>
      <c r="AB112" s="38"/>
      <c r="AC112" s="32"/>
      <c r="AD112" s="38"/>
      <c r="AE112" s="32"/>
      <c r="AF112" s="38"/>
      <c r="AG112" s="38"/>
      <c r="AH112" s="32"/>
      <c r="AI112" s="38"/>
      <c r="AJ112" s="32"/>
      <c r="AK112" s="38"/>
      <c r="AL112" s="38"/>
      <c r="AM112" s="38"/>
      <c r="AN112" s="32"/>
      <c r="AO112" s="32"/>
      <c r="AP112" s="39"/>
      <c r="AQ112" s="32"/>
      <c r="AR112" s="32"/>
      <c r="AS112" s="32"/>
      <c r="AT112" s="39"/>
      <c r="AU112" s="32"/>
      <c r="AV112" s="32"/>
      <c r="AW112" s="32"/>
      <c r="AX112" s="39"/>
      <c r="AY112" s="32"/>
      <c r="AZ112" s="32"/>
      <c r="BA112" s="32"/>
      <c r="BB112" s="32"/>
      <c r="BC112" s="40"/>
    </row>
    <row r="113" spans="2:55" ht="14.25">
      <c r="B113" s="3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8"/>
      <c r="AN113" s="32"/>
      <c r="AO113" s="32"/>
      <c r="AP113" s="39"/>
      <c r="AQ113" s="32"/>
      <c r="AR113" s="32"/>
      <c r="AS113" s="32"/>
      <c r="AT113" s="39"/>
      <c r="AU113" s="32"/>
      <c r="AV113" s="32"/>
      <c r="AW113" s="32"/>
      <c r="AX113" s="39"/>
      <c r="AY113" s="32"/>
      <c r="AZ113" s="39"/>
      <c r="BA113" s="39"/>
      <c r="BB113" s="39"/>
      <c r="BC113" s="40"/>
    </row>
    <row r="114" spans="2:55" ht="14.25">
      <c r="B114" s="33"/>
      <c r="C114" s="38"/>
      <c r="D114" s="32"/>
      <c r="E114" s="38"/>
      <c r="F114" s="32"/>
      <c r="G114" s="38"/>
      <c r="H114" s="38"/>
      <c r="I114" s="32"/>
      <c r="J114" s="38"/>
      <c r="K114" s="32"/>
      <c r="L114" s="38"/>
      <c r="M114" s="38"/>
      <c r="N114" s="32"/>
      <c r="O114" s="38"/>
      <c r="P114" s="32"/>
      <c r="Q114" s="38"/>
      <c r="R114" s="38"/>
      <c r="S114" s="32"/>
      <c r="T114" s="38"/>
      <c r="U114" s="32"/>
      <c r="V114" s="38"/>
      <c r="W114" s="38"/>
      <c r="X114" s="32"/>
      <c r="Y114" s="38"/>
      <c r="Z114" s="32"/>
      <c r="AA114" s="38"/>
      <c r="AB114" s="38"/>
      <c r="AC114" s="32"/>
      <c r="AD114" s="38"/>
      <c r="AE114" s="32"/>
      <c r="AF114" s="38"/>
      <c r="AG114" s="38"/>
      <c r="AH114" s="32"/>
      <c r="AI114" s="38"/>
      <c r="AJ114" s="32"/>
      <c r="AK114" s="38"/>
      <c r="AL114" s="38"/>
      <c r="AM114" s="38"/>
      <c r="AN114" s="32"/>
      <c r="AO114" s="32"/>
      <c r="AP114" s="39"/>
      <c r="AQ114" s="32"/>
      <c r="AR114" s="32"/>
      <c r="AS114" s="32"/>
      <c r="AT114" s="39"/>
      <c r="AU114" s="32"/>
      <c r="AV114" s="32"/>
      <c r="AW114" s="32"/>
      <c r="AX114" s="39"/>
      <c r="AY114" s="32"/>
      <c r="AZ114" s="32"/>
      <c r="BA114" s="32"/>
      <c r="BB114" s="32"/>
      <c r="BC114" s="40"/>
    </row>
    <row r="115" spans="2:55" ht="14.25">
      <c r="B115" s="33"/>
      <c r="C115" s="38"/>
      <c r="D115" s="32"/>
      <c r="E115" s="38"/>
      <c r="F115" s="32"/>
      <c r="G115" s="38"/>
      <c r="H115" s="38"/>
      <c r="I115" s="32"/>
      <c r="J115" s="38"/>
      <c r="K115" s="32"/>
      <c r="L115" s="38"/>
      <c r="M115" s="38"/>
      <c r="N115" s="32"/>
      <c r="O115" s="38"/>
      <c r="P115" s="32"/>
      <c r="Q115" s="38"/>
      <c r="R115" s="38"/>
      <c r="S115" s="32"/>
      <c r="T115" s="38"/>
      <c r="U115" s="32"/>
      <c r="V115" s="38"/>
      <c r="W115" s="38"/>
      <c r="X115" s="32"/>
      <c r="Y115" s="38"/>
      <c r="Z115" s="32"/>
      <c r="AA115" s="38"/>
      <c r="AB115" s="38"/>
      <c r="AC115" s="32"/>
      <c r="AD115" s="38"/>
      <c r="AE115" s="32"/>
      <c r="AF115" s="38"/>
      <c r="AG115" s="38"/>
      <c r="AH115" s="32"/>
      <c r="AI115" s="38"/>
      <c r="AJ115" s="32"/>
      <c r="AK115" s="38"/>
      <c r="AL115" s="38"/>
      <c r="AM115" s="38"/>
      <c r="AN115" s="32"/>
      <c r="AO115" s="32"/>
      <c r="AP115" s="39"/>
      <c r="AQ115" s="32"/>
      <c r="AR115" s="32"/>
      <c r="AS115" s="32"/>
      <c r="AT115" s="39"/>
      <c r="AU115" s="32"/>
      <c r="AV115" s="32"/>
      <c r="AW115" s="32"/>
      <c r="AX115" s="39"/>
      <c r="AY115" s="32"/>
      <c r="AZ115" s="32"/>
      <c r="BA115" s="32"/>
      <c r="BB115" s="32"/>
      <c r="BC115" s="40"/>
    </row>
    <row r="116" spans="2:55" ht="14.25">
      <c r="B116" s="33"/>
      <c r="C116" s="38"/>
      <c r="D116" s="32"/>
      <c r="E116" s="38"/>
      <c r="F116" s="32"/>
      <c r="G116" s="38"/>
      <c r="H116" s="38"/>
      <c r="I116" s="32"/>
      <c r="J116" s="38"/>
      <c r="K116" s="32"/>
      <c r="L116" s="38"/>
      <c r="M116" s="38"/>
      <c r="N116" s="32"/>
      <c r="O116" s="38"/>
      <c r="P116" s="32"/>
      <c r="Q116" s="38"/>
      <c r="R116" s="38"/>
      <c r="S116" s="32"/>
      <c r="T116" s="38"/>
      <c r="U116" s="32"/>
      <c r="V116" s="38"/>
      <c r="W116" s="38"/>
      <c r="X116" s="32"/>
      <c r="Y116" s="38"/>
      <c r="Z116" s="32"/>
      <c r="AA116" s="38"/>
      <c r="AB116" s="38"/>
      <c r="AC116" s="32"/>
      <c r="AD116" s="38"/>
      <c r="AE116" s="32"/>
      <c r="AF116" s="38"/>
      <c r="AG116" s="38"/>
      <c r="AH116" s="32"/>
      <c r="AI116" s="38"/>
      <c r="AJ116" s="32"/>
      <c r="AK116" s="38"/>
      <c r="AL116" s="38"/>
      <c r="AM116" s="38"/>
      <c r="AN116" s="32"/>
      <c r="AO116" s="32"/>
      <c r="AP116" s="39"/>
      <c r="AQ116" s="32"/>
      <c r="AR116" s="32"/>
      <c r="AS116" s="32"/>
      <c r="AT116" s="39"/>
      <c r="AU116" s="32"/>
      <c r="AV116" s="32"/>
      <c r="AW116" s="32"/>
      <c r="AX116" s="39"/>
      <c r="AY116" s="32"/>
      <c r="AZ116" s="32"/>
      <c r="BA116" s="32"/>
      <c r="BB116" s="32"/>
      <c r="BC116" s="40"/>
    </row>
    <row r="117" spans="2:55" ht="14.25">
      <c r="B117" s="33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8"/>
      <c r="AN117" s="32"/>
      <c r="AO117" s="32"/>
      <c r="AP117" s="39"/>
      <c r="AQ117" s="32"/>
      <c r="AR117" s="32"/>
      <c r="AS117" s="32"/>
      <c r="AT117" s="39"/>
      <c r="AU117" s="32"/>
      <c r="AV117" s="32"/>
      <c r="AW117" s="32"/>
      <c r="AX117" s="39"/>
      <c r="AY117" s="32"/>
      <c r="AZ117" s="39"/>
      <c r="BA117" s="39"/>
      <c r="BB117" s="39"/>
      <c r="BC117" s="40"/>
    </row>
    <row r="118" spans="2:55" ht="14.25">
      <c r="B118" s="33"/>
      <c r="C118" s="38"/>
      <c r="D118" s="32"/>
      <c r="E118" s="38"/>
      <c r="F118" s="32"/>
      <c r="G118" s="38"/>
      <c r="H118" s="38"/>
      <c r="I118" s="32"/>
      <c r="J118" s="38"/>
      <c r="K118" s="32"/>
      <c r="L118" s="38"/>
      <c r="M118" s="38"/>
      <c r="N118" s="32"/>
      <c r="O118" s="38"/>
      <c r="P118" s="32"/>
      <c r="Q118" s="38"/>
      <c r="R118" s="38"/>
      <c r="S118" s="32"/>
      <c r="T118" s="38"/>
      <c r="U118" s="32"/>
      <c r="V118" s="38"/>
      <c r="W118" s="38"/>
      <c r="X118" s="32"/>
      <c r="Y118" s="38"/>
      <c r="Z118" s="32"/>
      <c r="AA118" s="38"/>
      <c r="AB118" s="38"/>
      <c r="AC118" s="32"/>
      <c r="AD118" s="38"/>
      <c r="AE118" s="32"/>
      <c r="AF118" s="38"/>
      <c r="AG118" s="38"/>
      <c r="AH118" s="32"/>
      <c r="AI118" s="38"/>
      <c r="AJ118" s="32"/>
      <c r="AK118" s="38"/>
      <c r="AL118" s="38"/>
      <c r="AM118" s="38"/>
      <c r="AN118" s="32"/>
      <c r="AO118" s="32"/>
      <c r="AP118" s="39"/>
      <c r="AQ118" s="32"/>
      <c r="AR118" s="32"/>
      <c r="AS118" s="32"/>
      <c r="AT118" s="39"/>
      <c r="AU118" s="32"/>
      <c r="AV118" s="32"/>
      <c r="AW118" s="32"/>
      <c r="AX118" s="39"/>
      <c r="AY118" s="32"/>
      <c r="AZ118" s="32"/>
      <c r="BA118" s="32"/>
      <c r="BB118" s="32"/>
      <c r="BC118" s="40"/>
    </row>
    <row r="119" spans="2:55" ht="14.25">
      <c r="B119" s="33"/>
      <c r="C119" s="38"/>
      <c r="D119" s="32"/>
      <c r="E119" s="38"/>
      <c r="F119" s="32"/>
      <c r="G119" s="38"/>
      <c r="H119" s="38"/>
      <c r="I119" s="32"/>
      <c r="J119" s="38"/>
      <c r="K119" s="32"/>
      <c r="L119" s="38"/>
      <c r="M119" s="38"/>
      <c r="N119" s="32"/>
      <c r="O119" s="38"/>
      <c r="P119" s="32"/>
      <c r="Q119" s="38"/>
      <c r="R119" s="38"/>
      <c r="S119" s="32"/>
      <c r="T119" s="38"/>
      <c r="U119" s="32"/>
      <c r="V119" s="38"/>
      <c r="W119" s="38"/>
      <c r="X119" s="32"/>
      <c r="Y119" s="38"/>
      <c r="Z119" s="32"/>
      <c r="AA119" s="38"/>
      <c r="AB119" s="38"/>
      <c r="AC119" s="32"/>
      <c r="AD119" s="38"/>
      <c r="AE119" s="32"/>
      <c r="AF119" s="38"/>
      <c r="AG119" s="38"/>
      <c r="AH119" s="32"/>
      <c r="AI119" s="38"/>
      <c r="AJ119" s="32"/>
      <c r="AK119" s="38"/>
      <c r="AL119" s="38"/>
      <c r="AM119" s="38"/>
      <c r="AN119" s="32"/>
      <c r="AO119" s="32"/>
      <c r="AP119" s="39"/>
      <c r="AQ119" s="32"/>
      <c r="AR119" s="32"/>
      <c r="AS119" s="32"/>
      <c r="AT119" s="39"/>
      <c r="AU119" s="32"/>
      <c r="AV119" s="32"/>
      <c r="AW119" s="32"/>
      <c r="AX119" s="39"/>
      <c r="AY119" s="32"/>
      <c r="AZ119" s="32"/>
      <c r="BA119" s="32"/>
      <c r="BB119" s="32"/>
      <c r="BC119" s="40"/>
    </row>
    <row r="120" spans="2:55" ht="14.25">
      <c r="B120" s="33"/>
      <c r="C120" s="38"/>
      <c r="D120" s="32"/>
      <c r="E120" s="38"/>
      <c r="F120" s="32"/>
      <c r="G120" s="38"/>
      <c r="H120" s="38"/>
      <c r="I120" s="32"/>
      <c r="J120" s="38"/>
      <c r="K120" s="32"/>
      <c r="L120" s="38"/>
      <c r="M120" s="38"/>
      <c r="N120" s="32"/>
      <c r="O120" s="38"/>
      <c r="P120" s="32"/>
      <c r="Q120" s="38"/>
      <c r="R120" s="38"/>
      <c r="S120" s="32"/>
      <c r="T120" s="38"/>
      <c r="U120" s="32"/>
      <c r="V120" s="38"/>
      <c r="W120" s="38"/>
      <c r="X120" s="32"/>
      <c r="Y120" s="38"/>
      <c r="Z120" s="32"/>
      <c r="AA120" s="38"/>
      <c r="AB120" s="38"/>
      <c r="AC120" s="32"/>
      <c r="AD120" s="38"/>
      <c r="AE120" s="32"/>
      <c r="AF120" s="38"/>
      <c r="AG120" s="38"/>
      <c r="AH120" s="32"/>
      <c r="AI120" s="38"/>
      <c r="AJ120" s="32"/>
      <c r="AK120" s="38"/>
      <c r="AL120" s="38"/>
      <c r="AM120" s="38"/>
      <c r="AN120" s="32"/>
      <c r="AO120" s="32"/>
      <c r="AP120" s="39"/>
      <c r="AQ120" s="32"/>
      <c r="AR120" s="32"/>
      <c r="AS120" s="32"/>
      <c r="AT120" s="39"/>
      <c r="AU120" s="32"/>
      <c r="AV120" s="32"/>
      <c r="AW120" s="32"/>
      <c r="AX120" s="39"/>
      <c r="AY120" s="32"/>
      <c r="AZ120" s="32"/>
      <c r="BA120" s="32"/>
      <c r="BB120" s="32"/>
      <c r="BC120" s="40"/>
    </row>
    <row r="121" spans="2:55" ht="14.25">
      <c r="B121" s="33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8"/>
      <c r="AN121" s="32"/>
      <c r="AO121" s="32"/>
      <c r="AP121" s="39"/>
      <c r="AQ121" s="32"/>
      <c r="AR121" s="32"/>
      <c r="AS121" s="32"/>
      <c r="AT121" s="39"/>
      <c r="AU121" s="32"/>
      <c r="AV121" s="32"/>
      <c r="AW121" s="32"/>
      <c r="AX121" s="39"/>
      <c r="AY121" s="32"/>
      <c r="AZ121" s="39"/>
      <c r="BA121" s="39"/>
      <c r="BB121" s="39"/>
      <c r="BC121" s="40"/>
    </row>
    <row r="122" spans="2:55" ht="14.25">
      <c r="B122" s="33"/>
      <c r="C122" s="38"/>
      <c r="D122" s="32"/>
      <c r="E122" s="38"/>
      <c r="F122" s="32"/>
      <c r="G122" s="38"/>
      <c r="H122" s="38"/>
      <c r="I122" s="32"/>
      <c r="J122" s="38"/>
      <c r="K122" s="32"/>
      <c r="L122" s="38"/>
      <c r="M122" s="38"/>
      <c r="N122" s="32"/>
      <c r="O122" s="38"/>
      <c r="P122" s="32"/>
      <c r="Q122" s="38"/>
      <c r="R122" s="38"/>
      <c r="S122" s="32"/>
      <c r="T122" s="38"/>
      <c r="U122" s="32"/>
      <c r="V122" s="38"/>
      <c r="W122" s="38"/>
      <c r="X122" s="32"/>
      <c r="Y122" s="38"/>
      <c r="Z122" s="32"/>
      <c r="AA122" s="38"/>
      <c r="AB122" s="38"/>
      <c r="AC122" s="32"/>
      <c r="AD122" s="38"/>
      <c r="AE122" s="32"/>
      <c r="AF122" s="38"/>
      <c r="AG122" s="38"/>
      <c r="AH122" s="32"/>
      <c r="AI122" s="38"/>
      <c r="AJ122" s="32"/>
      <c r="AK122" s="38"/>
      <c r="AL122" s="38"/>
      <c r="AM122" s="38"/>
      <c r="AN122" s="32"/>
      <c r="AO122" s="32"/>
      <c r="AP122" s="39"/>
      <c r="AQ122" s="32"/>
      <c r="AR122" s="32"/>
      <c r="AS122" s="32"/>
      <c r="AT122" s="39"/>
      <c r="AU122" s="32"/>
      <c r="AV122" s="32"/>
      <c r="AW122" s="32"/>
      <c r="AX122" s="39"/>
      <c r="AY122" s="32"/>
      <c r="AZ122" s="32"/>
      <c r="BA122" s="32"/>
      <c r="BB122" s="32"/>
      <c r="BC122" s="40"/>
    </row>
    <row r="123" spans="2:55" ht="14.25">
      <c r="B123" s="33"/>
      <c r="C123" s="38"/>
      <c r="D123" s="32"/>
      <c r="E123" s="38"/>
      <c r="F123" s="32"/>
      <c r="G123" s="38"/>
      <c r="H123" s="38"/>
      <c r="I123" s="32"/>
      <c r="J123" s="38"/>
      <c r="K123" s="32"/>
      <c r="L123" s="38"/>
      <c r="M123" s="38"/>
      <c r="N123" s="32"/>
      <c r="O123" s="38"/>
      <c r="P123" s="32"/>
      <c r="Q123" s="38"/>
      <c r="R123" s="38"/>
      <c r="S123" s="32"/>
      <c r="T123" s="38"/>
      <c r="U123" s="32"/>
      <c r="V123" s="38"/>
      <c r="W123" s="38"/>
      <c r="X123" s="32"/>
      <c r="Y123" s="38"/>
      <c r="Z123" s="32"/>
      <c r="AA123" s="38"/>
      <c r="AB123" s="38"/>
      <c r="AC123" s="32"/>
      <c r="AD123" s="38"/>
      <c r="AE123" s="32"/>
      <c r="AF123" s="38"/>
      <c r="AG123" s="38"/>
      <c r="AH123" s="32"/>
      <c r="AI123" s="38"/>
      <c r="AJ123" s="32"/>
      <c r="AK123" s="38"/>
      <c r="AL123" s="38"/>
      <c r="AM123" s="38"/>
      <c r="AN123" s="32"/>
      <c r="AO123" s="32"/>
      <c r="AP123" s="39"/>
      <c r="AQ123" s="32"/>
      <c r="AR123" s="32"/>
      <c r="AS123" s="32"/>
      <c r="AT123" s="39"/>
      <c r="AU123" s="32"/>
      <c r="AV123" s="32"/>
      <c r="AW123" s="32"/>
      <c r="AX123" s="39"/>
      <c r="AY123" s="32"/>
      <c r="AZ123" s="32"/>
      <c r="BA123" s="32"/>
      <c r="BB123" s="32"/>
      <c r="BC123" s="40"/>
    </row>
    <row r="124" spans="2:55" ht="14.25">
      <c r="B124" s="33"/>
      <c r="C124" s="38"/>
      <c r="D124" s="32"/>
      <c r="E124" s="38"/>
      <c r="F124" s="32"/>
      <c r="G124" s="38"/>
      <c r="H124" s="38"/>
      <c r="I124" s="32"/>
      <c r="J124" s="38"/>
      <c r="K124" s="32"/>
      <c r="L124" s="38"/>
      <c r="M124" s="38"/>
      <c r="N124" s="32"/>
      <c r="O124" s="38"/>
      <c r="P124" s="32"/>
      <c r="Q124" s="38"/>
      <c r="R124" s="38"/>
      <c r="S124" s="32"/>
      <c r="T124" s="38"/>
      <c r="U124" s="32"/>
      <c r="V124" s="38"/>
      <c r="W124" s="38"/>
      <c r="X124" s="32"/>
      <c r="Y124" s="38"/>
      <c r="Z124" s="32"/>
      <c r="AA124" s="38"/>
      <c r="AB124" s="38"/>
      <c r="AC124" s="32"/>
      <c r="AD124" s="38"/>
      <c r="AE124" s="32"/>
      <c r="AF124" s="38"/>
      <c r="AG124" s="38"/>
      <c r="AH124" s="32"/>
      <c r="AI124" s="38"/>
      <c r="AJ124" s="32"/>
      <c r="AK124" s="38"/>
      <c r="AL124" s="38"/>
      <c r="AM124" s="38"/>
      <c r="AN124" s="32"/>
      <c r="AO124" s="32"/>
      <c r="AP124" s="39"/>
      <c r="AQ124" s="32"/>
      <c r="AR124" s="32"/>
      <c r="AS124" s="32"/>
      <c r="AT124" s="39"/>
      <c r="AU124" s="32"/>
      <c r="AV124" s="32"/>
      <c r="AW124" s="32"/>
      <c r="AX124" s="39"/>
      <c r="AY124" s="32"/>
      <c r="AZ124" s="32"/>
      <c r="BA124" s="32"/>
      <c r="BB124" s="32"/>
      <c r="BC124" s="40"/>
    </row>
    <row r="125" spans="2:55" ht="14.25">
      <c r="B125" s="33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8"/>
      <c r="AN125" s="32"/>
      <c r="AO125" s="32"/>
      <c r="AP125" s="39"/>
      <c r="AQ125" s="32"/>
      <c r="AR125" s="32"/>
      <c r="AS125" s="32"/>
      <c r="AT125" s="39"/>
      <c r="AU125" s="32"/>
      <c r="AV125" s="32"/>
      <c r="AW125" s="32"/>
      <c r="AX125" s="39"/>
      <c r="AY125" s="32"/>
      <c r="AZ125" s="39"/>
      <c r="BA125" s="39"/>
      <c r="BB125" s="39"/>
      <c r="BC125" s="40"/>
    </row>
    <row r="126" spans="2:55" ht="14.25">
      <c r="B126" s="33"/>
      <c r="C126" s="38"/>
      <c r="D126" s="32"/>
      <c r="E126" s="38"/>
      <c r="F126" s="32"/>
      <c r="G126" s="38"/>
      <c r="H126" s="38"/>
      <c r="I126" s="32"/>
      <c r="J126" s="38"/>
      <c r="K126" s="32"/>
      <c r="L126" s="38"/>
      <c r="M126" s="38"/>
      <c r="N126" s="32"/>
      <c r="O126" s="38"/>
      <c r="P126" s="32"/>
      <c r="Q126" s="38"/>
      <c r="R126" s="38"/>
      <c r="S126" s="32"/>
      <c r="T126" s="38"/>
      <c r="U126" s="32"/>
      <c r="V126" s="38"/>
      <c r="W126" s="38"/>
      <c r="X126" s="32"/>
      <c r="Y126" s="38"/>
      <c r="Z126" s="32"/>
      <c r="AA126" s="38"/>
      <c r="AB126" s="38"/>
      <c r="AC126" s="32"/>
      <c r="AD126" s="38"/>
      <c r="AE126" s="32"/>
      <c r="AF126" s="38"/>
      <c r="AG126" s="38"/>
      <c r="AH126" s="32"/>
      <c r="AI126" s="38"/>
      <c r="AJ126" s="32"/>
      <c r="AK126" s="38"/>
      <c r="AL126" s="38"/>
      <c r="AM126" s="38"/>
      <c r="AN126" s="32"/>
      <c r="AO126" s="32"/>
      <c r="AP126" s="39"/>
      <c r="AQ126" s="32"/>
      <c r="AR126" s="32"/>
      <c r="AS126" s="32"/>
      <c r="AT126" s="39"/>
      <c r="AU126" s="32"/>
      <c r="AV126" s="32"/>
      <c r="AW126" s="32"/>
      <c r="AX126" s="39"/>
      <c r="AY126" s="32"/>
      <c r="AZ126" s="32"/>
      <c r="BA126" s="32"/>
      <c r="BB126" s="32"/>
      <c r="BC126" s="40"/>
    </row>
    <row r="127" spans="2:55" ht="14.25">
      <c r="B127" s="33"/>
      <c r="C127" s="38"/>
      <c r="D127" s="32"/>
      <c r="E127" s="38"/>
      <c r="F127" s="32"/>
      <c r="G127" s="38"/>
      <c r="H127" s="38"/>
      <c r="I127" s="32"/>
      <c r="J127" s="38"/>
      <c r="K127" s="32"/>
      <c r="L127" s="38"/>
      <c r="M127" s="38"/>
      <c r="N127" s="32"/>
      <c r="O127" s="38"/>
      <c r="P127" s="32"/>
      <c r="Q127" s="38"/>
      <c r="R127" s="38"/>
      <c r="S127" s="32"/>
      <c r="T127" s="38"/>
      <c r="U127" s="32"/>
      <c r="V127" s="38"/>
      <c r="W127" s="38"/>
      <c r="X127" s="32"/>
      <c r="Y127" s="38"/>
      <c r="Z127" s="32"/>
      <c r="AA127" s="38"/>
      <c r="AB127" s="38"/>
      <c r="AC127" s="32"/>
      <c r="AD127" s="38"/>
      <c r="AE127" s="32"/>
      <c r="AF127" s="38"/>
      <c r="AG127" s="38"/>
      <c r="AH127" s="32"/>
      <c r="AI127" s="38"/>
      <c r="AJ127" s="32"/>
      <c r="AK127" s="38"/>
      <c r="AL127" s="38"/>
      <c r="AM127" s="38"/>
      <c r="AN127" s="32"/>
      <c r="AO127" s="32"/>
      <c r="AP127" s="39"/>
      <c r="AQ127" s="32"/>
      <c r="AR127" s="32"/>
      <c r="AS127" s="32"/>
      <c r="AT127" s="39"/>
      <c r="AU127" s="32"/>
      <c r="AV127" s="32"/>
      <c r="AW127" s="32"/>
      <c r="AX127" s="39"/>
      <c r="AY127" s="32"/>
      <c r="AZ127" s="32"/>
      <c r="BA127" s="32"/>
      <c r="BB127" s="32"/>
      <c r="BC127" s="40"/>
    </row>
    <row r="128" spans="2:55" ht="14.25">
      <c r="B128" s="33"/>
      <c r="C128" s="38"/>
      <c r="D128" s="32"/>
      <c r="E128" s="38"/>
      <c r="F128" s="32"/>
      <c r="G128" s="38"/>
      <c r="H128" s="38"/>
      <c r="I128" s="32"/>
      <c r="J128" s="38"/>
      <c r="K128" s="32"/>
      <c r="L128" s="38"/>
      <c r="M128" s="38"/>
      <c r="N128" s="32"/>
      <c r="O128" s="38"/>
      <c r="P128" s="32"/>
      <c r="Q128" s="38"/>
      <c r="R128" s="38"/>
      <c r="S128" s="32"/>
      <c r="T128" s="38"/>
      <c r="U128" s="32"/>
      <c r="V128" s="38"/>
      <c r="W128" s="38"/>
      <c r="X128" s="32"/>
      <c r="Y128" s="38"/>
      <c r="Z128" s="32"/>
      <c r="AA128" s="38"/>
      <c r="AB128" s="38"/>
      <c r="AC128" s="32"/>
      <c r="AD128" s="38"/>
      <c r="AE128" s="32"/>
      <c r="AF128" s="38"/>
      <c r="AG128" s="38"/>
      <c r="AH128" s="32"/>
      <c r="AI128" s="38"/>
      <c r="AJ128" s="32"/>
      <c r="AK128" s="38"/>
      <c r="AL128" s="38"/>
      <c r="AM128" s="38"/>
      <c r="AN128" s="32"/>
      <c r="AO128" s="32"/>
      <c r="AP128" s="39"/>
      <c r="AQ128" s="32"/>
      <c r="AR128" s="32"/>
      <c r="AS128" s="32"/>
      <c r="AT128" s="39"/>
      <c r="AU128" s="32"/>
      <c r="AV128" s="32"/>
      <c r="AW128" s="32"/>
      <c r="AX128" s="39"/>
      <c r="AY128" s="32"/>
      <c r="AZ128" s="32"/>
      <c r="BA128" s="32"/>
      <c r="BB128" s="32"/>
      <c r="BC128" s="40"/>
    </row>
    <row r="129" spans="2:55" ht="17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spans="2:55" ht="17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</row>
    <row r="131" spans="2:55" ht="17.25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2"/>
      <c r="AN131" s="34"/>
      <c r="AO131" s="34"/>
      <c r="AP131" s="34"/>
      <c r="AQ131" s="35"/>
      <c r="AR131" s="34"/>
      <c r="AS131" s="34"/>
      <c r="AT131" s="34"/>
      <c r="AU131" s="35"/>
      <c r="AV131" s="34"/>
      <c r="AW131" s="34"/>
      <c r="AX131" s="34"/>
      <c r="AY131" s="35"/>
      <c r="AZ131" s="34"/>
      <c r="BA131" s="34"/>
      <c r="BB131" s="34"/>
      <c r="BC131" s="36"/>
    </row>
    <row r="132" spans="2:55" ht="17.25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2"/>
      <c r="AN132" s="34"/>
      <c r="AO132" s="34"/>
      <c r="AP132" s="34"/>
      <c r="AQ132" s="35"/>
      <c r="AR132" s="34"/>
      <c r="AS132" s="34"/>
      <c r="AT132" s="34"/>
      <c r="AU132" s="35"/>
      <c r="AV132" s="34"/>
      <c r="AW132" s="34"/>
      <c r="AX132" s="34"/>
      <c r="AY132" s="35"/>
      <c r="AZ132" s="34"/>
      <c r="BA132" s="34"/>
      <c r="BB132" s="34"/>
      <c r="BC132" s="36"/>
    </row>
    <row r="133" spans="2:55" ht="14.25">
      <c r="B133" s="33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8"/>
      <c r="AN133" s="32"/>
      <c r="AO133" s="32"/>
      <c r="AP133" s="39"/>
      <c r="AQ133" s="32"/>
      <c r="AR133" s="32"/>
      <c r="AS133" s="32"/>
      <c r="AT133" s="39"/>
      <c r="AU133" s="32"/>
      <c r="AV133" s="32"/>
      <c r="AW133" s="32"/>
      <c r="AX133" s="39"/>
      <c r="AY133" s="32"/>
      <c r="AZ133" s="39"/>
      <c r="BA133" s="39"/>
      <c r="BB133" s="39"/>
      <c r="BC133" s="40"/>
    </row>
    <row r="134" spans="2:55" ht="14.25">
      <c r="B134" s="33"/>
      <c r="C134" s="38"/>
      <c r="D134" s="32"/>
      <c r="E134" s="38"/>
      <c r="F134" s="32"/>
      <c r="G134" s="38"/>
      <c r="H134" s="38"/>
      <c r="I134" s="32"/>
      <c r="J134" s="38"/>
      <c r="K134" s="32"/>
      <c r="L134" s="38"/>
      <c r="M134" s="38"/>
      <c r="N134" s="32"/>
      <c r="O134" s="38"/>
      <c r="P134" s="32"/>
      <c r="Q134" s="38"/>
      <c r="R134" s="38"/>
      <c r="S134" s="32"/>
      <c r="T134" s="38"/>
      <c r="U134" s="32"/>
      <c r="V134" s="38"/>
      <c r="W134" s="38"/>
      <c r="X134" s="32"/>
      <c r="Y134" s="38"/>
      <c r="Z134" s="32"/>
      <c r="AA134" s="38"/>
      <c r="AB134" s="38"/>
      <c r="AC134" s="32"/>
      <c r="AD134" s="38"/>
      <c r="AE134" s="32"/>
      <c r="AF134" s="38"/>
      <c r="AG134" s="38"/>
      <c r="AH134" s="32"/>
      <c r="AI134" s="38"/>
      <c r="AJ134" s="32"/>
      <c r="AK134" s="38"/>
      <c r="AL134" s="38"/>
      <c r="AM134" s="38"/>
      <c r="AN134" s="32"/>
      <c r="AO134" s="32"/>
      <c r="AP134" s="39"/>
      <c r="AQ134" s="32"/>
      <c r="AR134" s="32"/>
      <c r="AS134" s="32"/>
      <c r="AT134" s="39"/>
      <c r="AU134" s="32"/>
      <c r="AV134" s="32"/>
      <c r="AW134" s="32"/>
      <c r="AX134" s="39"/>
      <c r="AY134" s="32"/>
      <c r="AZ134" s="32"/>
      <c r="BA134" s="32"/>
      <c r="BB134" s="32"/>
      <c r="BC134" s="40"/>
    </row>
    <row r="135" spans="2:55" ht="14.25">
      <c r="B135" s="33"/>
      <c r="C135" s="38"/>
      <c r="D135" s="32"/>
      <c r="E135" s="38"/>
      <c r="F135" s="32"/>
      <c r="G135" s="38"/>
      <c r="H135" s="38"/>
      <c r="I135" s="32"/>
      <c r="J135" s="38"/>
      <c r="K135" s="32"/>
      <c r="L135" s="38"/>
      <c r="M135" s="38"/>
      <c r="N135" s="32"/>
      <c r="O135" s="38"/>
      <c r="P135" s="32"/>
      <c r="Q135" s="38"/>
      <c r="R135" s="38"/>
      <c r="S135" s="32"/>
      <c r="T135" s="38"/>
      <c r="U135" s="32"/>
      <c r="V135" s="38"/>
      <c r="W135" s="38"/>
      <c r="X135" s="32"/>
      <c r="Y135" s="38"/>
      <c r="Z135" s="32"/>
      <c r="AA135" s="38"/>
      <c r="AB135" s="38"/>
      <c r="AC135" s="32"/>
      <c r="AD135" s="38"/>
      <c r="AE135" s="32"/>
      <c r="AF135" s="38"/>
      <c r="AG135" s="38"/>
      <c r="AH135" s="32"/>
      <c r="AI135" s="38"/>
      <c r="AJ135" s="32"/>
      <c r="AK135" s="38"/>
      <c r="AL135" s="38"/>
      <c r="AM135" s="38"/>
      <c r="AN135" s="32"/>
      <c r="AO135" s="32"/>
      <c r="AP135" s="39"/>
      <c r="AQ135" s="32"/>
      <c r="AR135" s="32"/>
      <c r="AS135" s="32"/>
      <c r="AT135" s="39"/>
      <c r="AU135" s="32"/>
      <c r="AV135" s="32"/>
      <c r="AW135" s="32"/>
      <c r="AX135" s="39"/>
      <c r="AY135" s="32"/>
      <c r="AZ135" s="32"/>
      <c r="BA135" s="32"/>
      <c r="BB135" s="32"/>
      <c r="BC135" s="40"/>
    </row>
    <row r="136" spans="2:55" ht="14.25">
      <c r="B136" s="33"/>
      <c r="C136" s="38"/>
      <c r="D136" s="32"/>
      <c r="E136" s="38"/>
      <c r="F136" s="32"/>
      <c r="G136" s="38"/>
      <c r="H136" s="38"/>
      <c r="I136" s="32"/>
      <c r="J136" s="38"/>
      <c r="K136" s="32"/>
      <c r="L136" s="38"/>
      <c r="M136" s="38"/>
      <c r="N136" s="32"/>
      <c r="O136" s="38"/>
      <c r="P136" s="32"/>
      <c r="Q136" s="38"/>
      <c r="R136" s="38"/>
      <c r="S136" s="32"/>
      <c r="T136" s="38"/>
      <c r="U136" s="32"/>
      <c r="V136" s="38"/>
      <c r="W136" s="38"/>
      <c r="X136" s="32"/>
      <c r="Y136" s="38"/>
      <c r="Z136" s="32"/>
      <c r="AA136" s="38"/>
      <c r="AB136" s="38"/>
      <c r="AC136" s="32"/>
      <c r="AD136" s="38"/>
      <c r="AE136" s="32"/>
      <c r="AF136" s="38"/>
      <c r="AG136" s="38"/>
      <c r="AH136" s="32"/>
      <c r="AI136" s="38"/>
      <c r="AJ136" s="32"/>
      <c r="AK136" s="38"/>
      <c r="AL136" s="38"/>
      <c r="AM136" s="38"/>
      <c r="AN136" s="32"/>
      <c r="AO136" s="32"/>
      <c r="AP136" s="39"/>
      <c r="AQ136" s="32"/>
      <c r="AR136" s="32"/>
      <c r="AS136" s="32"/>
      <c r="AT136" s="39"/>
      <c r="AU136" s="32"/>
      <c r="AV136" s="32"/>
      <c r="AW136" s="32"/>
      <c r="AX136" s="39"/>
      <c r="AY136" s="32"/>
      <c r="AZ136" s="32"/>
      <c r="BA136" s="32"/>
      <c r="BB136" s="32"/>
      <c r="BC136" s="40"/>
    </row>
    <row r="137" spans="2:55" ht="14.25">
      <c r="B137" s="33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8"/>
      <c r="AN137" s="32"/>
      <c r="AO137" s="32"/>
      <c r="AP137" s="39"/>
      <c r="AQ137" s="32"/>
      <c r="AR137" s="32"/>
      <c r="AS137" s="32"/>
      <c r="AT137" s="39"/>
      <c r="AU137" s="32"/>
      <c r="AV137" s="32"/>
      <c r="AW137" s="32"/>
      <c r="AX137" s="39"/>
      <c r="AY137" s="32"/>
      <c r="AZ137" s="39"/>
      <c r="BA137" s="39"/>
      <c r="BB137" s="39"/>
      <c r="BC137" s="40"/>
    </row>
    <row r="138" spans="2:55" ht="14.25">
      <c r="B138" s="33"/>
      <c r="C138" s="38"/>
      <c r="D138" s="32"/>
      <c r="E138" s="38"/>
      <c r="F138" s="32"/>
      <c r="G138" s="38"/>
      <c r="H138" s="38"/>
      <c r="I138" s="32"/>
      <c r="J138" s="38"/>
      <c r="K138" s="32"/>
      <c r="L138" s="38"/>
      <c r="M138" s="38"/>
      <c r="N138" s="32"/>
      <c r="O138" s="38"/>
      <c r="P138" s="32"/>
      <c r="Q138" s="38"/>
      <c r="R138" s="38"/>
      <c r="S138" s="32"/>
      <c r="T138" s="38"/>
      <c r="U138" s="32"/>
      <c r="V138" s="38"/>
      <c r="W138" s="38"/>
      <c r="X138" s="32"/>
      <c r="Y138" s="38"/>
      <c r="Z138" s="32"/>
      <c r="AA138" s="38"/>
      <c r="AB138" s="38"/>
      <c r="AC138" s="32"/>
      <c r="AD138" s="38"/>
      <c r="AE138" s="32"/>
      <c r="AF138" s="38"/>
      <c r="AG138" s="38"/>
      <c r="AH138" s="32"/>
      <c r="AI138" s="38"/>
      <c r="AJ138" s="32"/>
      <c r="AK138" s="38"/>
      <c r="AL138" s="38"/>
      <c r="AM138" s="38"/>
      <c r="AN138" s="32"/>
      <c r="AO138" s="32"/>
      <c r="AP138" s="39"/>
      <c r="AQ138" s="32"/>
      <c r="AR138" s="32"/>
      <c r="AS138" s="32"/>
      <c r="AT138" s="39"/>
      <c r="AU138" s="32"/>
      <c r="AV138" s="32"/>
      <c r="AW138" s="32"/>
      <c r="AX138" s="39"/>
      <c r="AY138" s="32"/>
      <c r="AZ138" s="32"/>
      <c r="BA138" s="32"/>
      <c r="BB138" s="32"/>
      <c r="BC138" s="40"/>
    </row>
    <row r="139" spans="2:55" ht="14.25">
      <c r="B139" s="33"/>
      <c r="C139" s="38"/>
      <c r="D139" s="32"/>
      <c r="E139" s="38"/>
      <c r="F139" s="32"/>
      <c r="G139" s="38"/>
      <c r="H139" s="38"/>
      <c r="I139" s="32"/>
      <c r="J139" s="38"/>
      <c r="K139" s="32"/>
      <c r="L139" s="38"/>
      <c r="M139" s="38"/>
      <c r="N139" s="32"/>
      <c r="O139" s="38"/>
      <c r="P139" s="32"/>
      <c r="Q139" s="38"/>
      <c r="R139" s="38"/>
      <c r="S139" s="32"/>
      <c r="T139" s="38"/>
      <c r="U139" s="32"/>
      <c r="V139" s="38"/>
      <c r="W139" s="38"/>
      <c r="X139" s="32"/>
      <c r="Y139" s="38"/>
      <c r="Z139" s="32"/>
      <c r="AA139" s="38"/>
      <c r="AB139" s="38"/>
      <c r="AC139" s="32"/>
      <c r="AD139" s="38"/>
      <c r="AE139" s="32"/>
      <c r="AF139" s="38"/>
      <c r="AG139" s="38"/>
      <c r="AH139" s="32"/>
      <c r="AI139" s="38"/>
      <c r="AJ139" s="32"/>
      <c r="AK139" s="38"/>
      <c r="AL139" s="38"/>
      <c r="AM139" s="38"/>
      <c r="AN139" s="32"/>
      <c r="AO139" s="32"/>
      <c r="AP139" s="39"/>
      <c r="AQ139" s="32"/>
      <c r="AR139" s="32"/>
      <c r="AS139" s="32"/>
      <c r="AT139" s="39"/>
      <c r="AU139" s="32"/>
      <c r="AV139" s="32"/>
      <c r="AW139" s="32"/>
      <c r="AX139" s="39"/>
      <c r="AY139" s="32"/>
      <c r="AZ139" s="32"/>
      <c r="BA139" s="32"/>
      <c r="BB139" s="32"/>
      <c r="BC139" s="40"/>
    </row>
    <row r="140" spans="2:55" ht="14.25">
      <c r="B140" s="33"/>
      <c r="C140" s="38"/>
      <c r="D140" s="32"/>
      <c r="E140" s="38"/>
      <c r="F140" s="32"/>
      <c r="G140" s="38"/>
      <c r="H140" s="38"/>
      <c r="I140" s="32"/>
      <c r="J140" s="38"/>
      <c r="K140" s="32"/>
      <c r="L140" s="38"/>
      <c r="M140" s="38"/>
      <c r="N140" s="32"/>
      <c r="O140" s="38"/>
      <c r="P140" s="32"/>
      <c r="Q140" s="38"/>
      <c r="R140" s="38"/>
      <c r="S140" s="32"/>
      <c r="T140" s="38"/>
      <c r="U140" s="32"/>
      <c r="V140" s="38"/>
      <c r="W140" s="38"/>
      <c r="X140" s="32"/>
      <c r="Y140" s="38"/>
      <c r="Z140" s="32"/>
      <c r="AA140" s="38"/>
      <c r="AB140" s="38"/>
      <c r="AC140" s="32"/>
      <c r="AD140" s="38"/>
      <c r="AE140" s="32"/>
      <c r="AF140" s="38"/>
      <c r="AG140" s="38"/>
      <c r="AH140" s="32"/>
      <c r="AI140" s="38"/>
      <c r="AJ140" s="32"/>
      <c r="AK140" s="38"/>
      <c r="AL140" s="38"/>
      <c r="AM140" s="38"/>
      <c r="AN140" s="32"/>
      <c r="AO140" s="32"/>
      <c r="AP140" s="39"/>
      <c r="AQ140" s="32"/>
      <c r="AR140" s="32"/>
      <c r="AS140" s="32"/>
      <c r="AT140" s="39"/>
      <c r="AU140" s="32"/>
      <c r="AV140" s="32"/>
      <c r="AW140" s="32"/>
      <c r="AX140" s="39"/>
      <c r="AY140" s="32"/>
      <c r="AZ140" s="32"/>
      <c r="BA140" s="32"/>
      <c r="BB140" s="32"/>
      <c r="BC140" s="40"/>
    </row>
    <row r="141" spans="2:55" ht="14.25">
      <c r="B141" s="33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8"/>
      <c r="AN141" s="32"/>
      <c r="AO141" s="32"/>
      <c r="AP141" s="39"/>
      <c r="AQ141" s="32"/>
      <c r="AR141" s="32"/>
      <c r="AS141" s="32"/>
      <c r="AT141" s="39"/>
      <c r="AU141" s="32"/>
      <c r="AV141" s="32"/>
      <c r="AW141" s="32"/>
      <c r="AX141" s="39"/>
      <c r="AY141" s="32"/>
      <c r="AZ141" s="39"/>
      <c r="BA141" s="39"/>
      <c r="BB141" s="39"/>
      <c r="BC141" s="40"/>
    </row>
    <row r="142" spans="2:55" ht="14.25">
      <c r="B142" s="33"/>
      <c r="C142" s="38"/>
      <c r="D142" s="32"/>
      <c r="E142" s="38"/>
      <c r="F142" s="32"/>
      <c r="G142" s="38"/>
      <c r="H142" s="38"/>
      <c r="I142" s="32"/>
      <c r="J142" s="38"/>
      <c r="K142" s="32"/>
      <c r="L142" s="38"/>
      <c r="M142" s="38"/>
      <c r="N142" s="32"/>
      <c r="O142" s="38"/>
      <c r="P142" s="32"/>
      <c r="Q142" s="38"/>
      <c r="R142" s="38"/>
      <c r="S142" s="32"/>
      <c r="T142" s="38"/>
      <c r="U142" s="32"/>
      <c r="V142" s="38"/>
      <c r="W142" s="38"/>
      <c r="X142" s="32"/>
      <c r="Y142" s="38"/>
      <c r="Z142" s="32"/>
      <c r="AA142" s="38"/>
      <c r="AB142" s="38"/>
      <c r="AC142" s="32"/>
      <c r="AD142" s="38"/>
      <c r="AE142" s="32"/>
      <c r="AF142" s="38"/>
      <c r="AG142" s="38"/>
      <c r="AH142" s="32"/>
      <c r="AI142" s="38"/>
      <c r="AJ142" s="32"/>
      <c r="AK142" s="38"/>
      <c r="AL142" s="38"/>
      <c r="AM142" s="38"/>
      <c r="AN142" s="32"/>
      <c r="AO142" s="32"/>
      <c r="AP142" s="39"/>
      <c r="AQ142" s="32"/>
      <c r="AR142" s="32"/>
      <c r="AS142" s="32"/>
      <c r="AT142" s="39"/>
      <c r="AU142" s="32"/>
      <c r="AV142" s="32"/>
      <c r="AW142" s="32"/>
      <c r="AX142" s="39"/>
      <c r="AY142" s="32"/>
      <c r="AZ142" s="32"/>
      <c r="BA142" s="32"/>
      <c r="BB142" s="32"/>
      <c r="BC142" s="40"/>
    </row>
    <row r="143" spans="2:55" ht="14.25">
      <c r="B143" s="33"/>
      <c r="C143" s="38"/>
      <c r="D143" s="32"/>
      <c r="E143" s="38"/>
      <c r="F143" s="32"/>
      <c r="G143" s="38"/>
      <c r="H143" s="38"/>
      <c r="I143" s="32"/>
      <c r="J143" s="38"/>
      <c r="K143" s="32"/>
      <c r="L143" s="38"/>
      <c r="M143" s="38"/>
      <c r="N143" s="32"/>
      <c r="O143" s="38"/>
      <c r="P143" s="32"/>
      <c r="Q143" s="38"/>
      <c r="R143" s="38"/>
      <c r="S143" s="32"/>
      <c r="T143" s="38"/>
      <c r="U143" s="32"/>
      <c r="V143" s="38"/>
      <c r="W143" s="38"/>
      <c r="X143" s="32"/>
      <c r="Y143" s="38"/>
      <c r="Z143" s="32"/>
      <c r="AA143" s="38"/>
      <c r="AB143" s="38"/>
      <c r="AC143" s="32"/>
      <c r="AD143" s="38"/>
      <c r="AE143" s="32"/>
      <c r="AF143" s="38"/>
      <c r="AG143" s="38"/>
      <c r="AH143" s="32"/>
      <c r="AI143" s="38"/>
      <c r="AJ143" s="32"/>
      <c r="AK143" s="38"/>
      <c r="AL143" s="38"/>
      <c r="AM143" s="38"/>
      <c r="AN143" s="32"/>
      <c r="AO143" s="32"/>
      <c r="AP143" s="39"/>
      <c r="AQ143" s="32"/>
      <c r="AR143" s="32"/>
      <c r="AS143" s="32"/>
      <c r="AT143" s="39"/>
      <c r="AU143" s="32"/>
      <c r="AV143" s="32"/>
      <c r="AW143" s="32"/>
      <c r="AX143" s="39"/>
      <c r="AY143" s="32"/>
      <c r="AZ143" s="32"/>
      <c r="BA143" s="32"/>
      <c r="BB143" s="32"/>
      <c r="BC143" s="40"/>
    </row>
    <row r="144" spans="2:55" ht="14.25">
      <c r="B144" s="33"/>
      <c r="C144" s="38"/>
      <c r="D144" s="32"/>
      <c r="E144" s="38"/>
      <c r="F144" s="32"/>
      <c r="G144" s="38"/>
      <c r="H144" s="38"/>
      <c r="I144" s="32"/>
      <c r="J144" s="38"/>
      <c r="K144" s="32"/>
      <c r="L144" s="38"/>
      <c r="M144" s="38"/>
      <c r="N144" s="32"/>
      <c r="O144" s="38"/>
      <c r="P144" s="32"/>
      <c r="Q144" s="38"/>
      <c r="R144" s="38"/>
      <c r="S144" s="32"/>
      <c r="T144" s="38"/>
      <c r="U144" s="32"/>
      <c r="V144" s="38"/>
      <c r="W144" s="38"/>
      <c r="X144" s="32"/>
      <c r="Y144" s="38"/>
      <c r="Z144" s="32"/>
      <c r="AA144" s="38"/>
      <c r="AB144" s="38"/>
      <c r="AC144" s="32"/>
      <c r="AD144" s="38"/>
      <c r="AE144" s="32"/>
      <c r="AF144" s="38"/>
      <c r="AG144" s="38"/>
      <c r="AH144" s="32"/>
      <c r="AI144" s="38"/>
      <c r="AJ144" s="32"/>
      <c r="AK144" s="38"/>
      <c r="AL144" s="38"/>
      <c r="AM144" s="38"/>
      <c r="AN144" s="32"/>
      <c r="AO144" s="32"/>
      <c r="AP144" s="39"/>
      <c r="AQ144" s="32"/>
      <c r="AR144" s="32"/>
      <c r="AS144" s="32"/>
      <c r="AT144" s="39"/>
      <c r="AU144" s="32"/>
      <c r="AV144" s="32"/>
      <c r="AW144" s="32"/>
      <c r="AX144" s="39"/>
      <c r="AY144" s="32"/>
      <c r="AZ144" s="32"/>
      <c r="BA144" s="32"/>
      <c r="BB144" s="32"/>
      <c r="BC144" s="40"/>
    </row>
    <row r="145" spans="2:55" ht="14.25">
      <c r="B145" s="33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8"/>
      <c r="AN145" s="32"/>
      <c r="AO145" s="32"/>
      <c r="AP145" s="39"/>
      <c r="AQ145" s="32"/>
      <c r="AR145" s="32"/>
      <c r="AS145" s="32"/>
      <c r="AT145" s="39"/>
      <c r="AU145" s="32"/>
      <c r="AV145" s="32"/>
      <c r="AW145" s="32"/>
      <c r="AX145" s="39"/>
      <c r="AY145" s="32"/>
      <c r="AZ145" s="39"/>
      <c r="BA145" s="39"/>
      <c r="BB145" s="39"/>
      <c r="BC145" s="40"/>
    </row>
    <row r="146" spans="2:55" ht="14.25">
      <c r="B146" s="33"/>
      <c r="C146" s="38"/>
      <c r="D146" s="32"/>
      <c r="E146" s="38"/>
      <c r="F146" s="32"/>
      <c r="G146" s="38"/>
      <c r="H146" s="38"/>
      <c r="I146" s="32"/>
      <c r="J146" s="38"/>
      <c r="K146" s="32"/>
      <c r="L146" s="38"/>
      <c r="M146" s="38"/>
      <c r="N146" s="32"/>
      <c r="O146" s="38"/>
      <c r="P146" s="32"/>
      <c r="Q146" s="38"/>
      <c r="R146" s="38"/>
      <c r="S146" s="32"/>
      <c r="T146" s="38"/>
      <c r="U146" s="32"/>
      <c r="V146" s="38"/>
      <c r="W146" s="38"/>
      <c r="X146" s="32"/>
      <c r="Y146" s="38"/>
      <c r="Z146" s="32"/>
      <c r="AA146" s="38"/>
      <c r="AB146" s="38"/>
      <c r="AC146" s="32"/>
      <c r="AD146" s="38"/>
      <c r="AE146" s="32"/>
      <c r="AF146" s="38"/>
      <c r="AG146" s="38"/>
      <c r="AH146" s="32"/>
      <c r="AI146" s="38"/>
      <c r="AJ146" s="32"/>
      <c r="AK146" s="38"/>
      <c r="AL146" s="38"/>
      <c r="AM146" s="38"/>
      <c r="AN146" s="32"/>
      <c r="AO146" s="32"/>
      <c r="AP146" s="39"/>
      <c r="AQ146" s="32"/>
      <c r="AR146" s="32"/>
      <c r="AS146" s="32"/>
      <c r="AT146" s="39"/>
      <c r="AU146" s="32"/>
      <c r="AV146" s="32"/>
      <c r="AW146" s="32"/>
      <c r="AX146" s="39"/>
      <c r="AY146" s="32"/>
      <c r="AZ146" s="32"/>
      <c r="BA146" s="32"/>
      <c r="BB146" s="32"/>
      <c r="BC146" s="40"/>
    </row>
    <row r="147" spans="2:55" ht="14.25">
      <c r="B147" s="33"/>
      <c r="C147" s="38"/>
      <c r="D147" s="32"/>
      <c r="E147" s="38"/>
      <c r="F147" s="32"/>
      <c r="G147" s="38"/>
      <c r="H147" s="38"/>
      <c r="I147" s="32"/>
      <c r="J147" s="38"/>
      <c r="K147" s="32"/>
      <c r="L147" s="38"/>
      <c r="M147" s="38"/>
      <c r="N147" s="32"/>
      <c r="O147" s="38"/>
      <c r="P147" s="32"/>
      <c r="Q147" s="38"/>
      <c r="R147" s="38"/>
      <c r="S147" s="32"/>
      <c r="T147" s="38"/>
      <c r="U147" s="32"/>
      <c r="V147" s="38"/>
      <c r="W147" s="38"/>
      <c r="X147" s="32"/>
      <c r="Y147" s="38"/>
      <c r="Z147" s="32"/>
      <c r="AA147" s="38"/>
      <c r="AB147" s="38"/>
      <c r="AC147" s="32"/>
      <c r="AD147" s="38"/>
      <c r="AE147" s="32"/>
      <c r="AF147" s="38"/>
      <c r="AG147" s="38"/>
      <c r="AH147" s="32"/>
      <c r="AI147" s="38"/>
      <c r="AJ147" s="32"/>
      <c r="AK147" s="38"/>
      <c r="AL147" s="38"/>
      <c r="AM147" s="38"/>
      <c r="AN147" s="32"/>
      <c r="AO147" s="32"/>
      <c r="AP147" s="39"/>
      <c r="AQ147" s="32"/>
      <c r="AR147" s="32"/>
      <c r="AS147" s="32"/>
      <c r="AT147" s="39"/>
      <c r="AU147" s="32"/>
      <c r="AV147" s="32"/>
      <c r="AW147" s="32"/>
      <c r="AX147" s="39"/>
      <c r="AY147" s="32"/>
      <c r="AZ147" s="32"/>
      <c r="BA147" s="32"/>
      <c r="BB147" s="32"/>
      <c r="BC147" s="40"/>
    </row>
    <row r="148" spans="2:55" ht="14.25">
      <c r="B148" s="33"/>
      <c r="C148" s="38"/>
      <c r="D148" s="32"/>
      <c r="E148" s="38"/>
      <c r="F148" s="32"/>
      <c r="G148" s="38"/>
      <c r="H148" s="38"/>
      <c r="I148" s="32"/>
      <c r="J148" s="38"/>
      <c r="K148" s="32"/>
      <c r="L148" s="38"/>
      <c r="M148" s="38"/>
      <c r="N148" s="32"/>
      <c r="O148" s="38"/>
      <c r="P148" s="32"/>
      <c r="Q148" s="38"/>
      <c r="R148" s="38"/>
      <c r="S148" s="32"/>
      <c r="T148" s="38"/>
      <c r="U148" s="32"/>
      <c r="V148" s="38"/>
      <c r="W148" s="38"/>
      <c r="X148" s="32"/>
      <c r="Y148" s="38"/>
      <c r="Z148" s="32"/>
      <c r="AA148" s="38"/>
      <c r="AB148" s="38"/>
      <c r="AC148" s="32"/>
      <c r="AD148" s="38"/>
      <c r="AE148" s="32"/>
      <c r="AF148" s="38"/>
      <c r="AG148" s="38"/>
      <c r="AH148" s="32"/>
      <c r="AI148" s="38"/>
      <c r="AJ148" s="32"/>
      <c r="AK148" s="38"/>
      <c r="AL148" s="38"/>
      <c r="AM148" s="38"/>
      <c r="AN148" s="32"/>
      <c r="AO148" s="32"/>
      <c r="AP148" s="39"/>
      <c r="AQ148" s="32"/>
      <c r="AR148" s="32"/>
      <c r="AS148" s="32"/>
      <c r="AT148" s="39"/>
      <c r="AU148" s="32"/>
      <c r="AV148" s="32"/>
      <c r="AW148" s="32"/>
      <c r="AX148" s="39"/>
      <c r="AY148" s="32"/>
      <c r="AZ148" s="32"/>
      <c r="BA148" s="32"/>
      <c r="BB148" s="32"/>
      <c r="BC148" s="40"/>
    </row>
    <row r="149" spans="2:55" ht="14.25">
      <c r="B149" s="33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8"/>
      <c r="AN149" s="32"/>
      <c r="AO149" s="32"/>
      <c r="AP149" s="39"/>
      <c r="AQ149" s="32"/>
      <c r="AR149" s="32"/>
      <c r="AS149" s="32"/>
      <c r="AT149" s="39"/>
      <c r="AU149" s="32"/>
      <c r="AV149" s="32"/>
      <c r="AW149" s="32"/>
      <c r="AX149" s="39"/>
      <c r="AY149" s="32"/>
      <c r="AZ149" s="39"/>
      <c r="BA149" s="39"/>
      <c r="BB149" s="39"/>
      <c r="BC149" s="40"/>
    </row>
    <row r="150" spans="2:55" ht="14.25">
      <c r="B150" s="33"/>
      <c r="C150" s="38"/>
      <c r="D150" s="32"/>
      <c r="E150" s="38"/>
      <c r="F150" s="32"/>
      <c r="G150" s="38"/>
      <c r="H150" s="38"/>
      <c r="I150" s="32"/>
      <c r="J150" s="38"/>
      <c r="K150" s="32"/>
      <c r="L150" s="38"/>
      <c r="M150" s="38"/>
      <c r="N150" s="32"/>
      <c r="O150" s="38"/>
      <c r="P150" s="32"/>
      <c r="Q150" s="38"/>
      <c r="R150" s="38"/>
      <c r="S150" s="32"/>
      <c r="T150" s="38"/>
      <c r="U150" s="32"/>
      <c r="V150" s="38"/>
      <c r="W150" s="38"/>
      <c r="X150" s="32"/>
      <c r="Y150" s="38"/>
      <c r="Z150" s="32"/>
      <c r="AA150" s="38"/>
      <c r="AB150" s="38"/>
      <c r="AC150" s="32"/>
      <c r="AD150" s="38"/>
      <c r="AE150" s="32"/>
      <c r="AF150" s="38"/>
      <c r="AG150" s="38"/>
      <c r="AH150" s="32"/>
      <c r="AI150" s="38"/>
      <c r="AJ150" s="32"/>
      <c r="AK150" s="38"/>
      <c r="AL150" s="38"/>
      <c r="AM150" s="38"/>
      <c r="AN150" s="32"/>
      <c r="AO150" s="32"/>
      <c r="AP150" s="39"/>
      <c r="AQ150" s="32"/>
      <c r="AR150" s="32"/>
      <c r="AS150" s="32"/>
      <c r="AT150" s="39"/>
      <c r="AU150" s="32"/>
      <c r="AV150" s="32"/>
      <c r="AW150" s="32"/>
      <c r="AX150" s="39"/>
      <c r="AY150" s="32"/>
      <c r="AZ150" s="32"/>
      <c r="BA150" s="32"/>
      <c r="BB150" s="32"/>
      <c r="BC150" s="40"/>
    </row>
    <row r="151" spans="2:55" ht="14.25">
      <c r="B151" s="33"/>
      <c r="C151" s="38"/>
      <c r="D151" s="32"/>
      <c r="E151" s="38"/>
      <c r="F151" s="32"/>
      <c r="G151" s="38"/>
      <c r="H151" s="38"/>
      <c r="I151" s="32"/>
      <c r="J151" s="38"/>
      <c r="K151" s="32"/>
      <c r="L151" s="38"/>
      <c r="M151" s="38"/>
      <c r="N151" s="32"/>
      <c r="O151" s="38"/>
      <c r="P151" s="32"/>
      <c r="Q151" s="38"/>
      <c r="R151" s="38"/>
      <c r="S151" s="32"/>
      <c r="T151" s="38"/>
      <c r="U151" s="32"/>
      <c r="V151" s="38"/>
      <c r="W151" s="38"/>
      <c r="X151" s="32"/>
      <c r="Y151" s="38"/>
      <c r="Z151" s="32"/>
      <c r="AA151" s="38"/>
      <c r="AB151" s="38"/>
      <c r="AC151" s="32"/>
      <c r="AD151" s="38"/>
      <c r="AE151" s="32"/>
      <c r="AF151" s="38"/>
      <c r="AG151" s="38"/>
      <c r="AH151" s="32"/>
      <c r="AI151" s="38"/>
      <c r="AJ151" s="32"/>
      <c r="AK151" s="38"/>
      <c r="AL151" s="38"/>
      <c r="AM151" s="38"/>
      <c r="AN151" s="32"/>
      <c r="AO151" s="32"/>
      <c r="AP151" s="39"/>
      <c r="AQ151" s="32"/>
      <c r="AR151" s="32"/>
      <c r="AS151" s="32"/>
      <c r="AT151" s="39"/>
      <c r="AU151" s="32"/>
      <c r="AV151" s="32"/>
      <c r="AW151" s="32"/>
      <c r="AX151" s="39"/>
      <c r="AY151" s="32"/>
      <c r="AZ151" s="32"/>
      <c r="BA151" s="32"/>
      <c r="BB151" s="32"/>
      <c r="BC151" s="40"/>
    </row>
    <row r="152" spans="2:55" ht="14.25">
      <c r="B152" s="33"/>
      <c r="C152" s="38"/>
      <c r="D152" s="32"/>
      <c r="E152" s="38"/>
      <c r="F152" s="32"/>
      <c r="G152" s="38"/>
      <c r="H152" s="38"/>
      <c r="I152" s="32"/>
      <c r="J152" s="38"/>
      <c r="K152" s="32"/>
      <c r="L152" s="38"/>
      <c r="M152" s="38"/>
      <c r="N152" s="32"/>
      <c r="O152" s="38"/>
      <c r="P152" s="32"/>
      <c r="Q152" s="38"/>
      <c r="R152" s="38"/>
      <c r="S152" s="32"/>
      <c r="T152" s="38"/>
      <c r="U152" s="32"/>
      <c r="V152" s="38"/>
      <c r="W152" s="38"/>
      <c r="X152" s="32"/>
      <c r="Y152" s="38"/>
      <c r="Z152" s="32"/>
      <c r="AA152" s="38"/>
      <c r="AB152" s="38"/>
      <c r="AC152" s="32"/>
      <c r="AD152" s="38"/>
      <c r="AE152" s="32"/>
      <c r="AF152" s="38"/>
      <c r="AG152" s="38"/>
      <c r="AH152" s="32"/>
      <c r="AI152" s="38"/>
      <c r="AJ152" s="32"/>
      <c r="AK152" s="38"/>
      <c r="AL152" s="38"/>
      <c r="AM152" s="38"/>
      <c r="AN152" s="32"/>
      <c r="AO152" s="32"/>
      <c r="AP152" s="39"/>
      <c r="AQ152" s="32"/>
      <c r="AR152" s="32"/>
      <c r="AS152" s="32"/>
      <c r="AT152" s="39"/>
      <c r="AU152" s="32"/>
      <c r="AV152" s="32"/>
      <c r="AW152" s="32"/>
      <c r="AX152" s="39"/>
      <c r="AY152" s="32"/>
      <c r="AZ152" s="32"/>
      <c r="BA152" s="32"/>
      <c r="BB152" s="32"/>
      <c r="BC152" s="40"/>
    </row>
    <row r="153" spans="2:55" ht="14.25">
      <c r="B153" s="33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8"/>
      <c r="AN153" s="32"/>
      <c r="AO153" s="32"/>
      <c r="AP153" s="39"/>
      <c r="AQ153" s="32"/>
      <c r="AR153" s="32"/>
      <c r="AS153" s="32"/>
      <c r="AT153" s="39"/>
      <c r="AU153" s="32"/>
      <c r="AV153" s="32"/>
      <c r="AW153" s="32"/>
      <c r="AX153" s="39"/>
      <c r="AY153" s="32"/>
      <c r="AZ153" s="39"/>
      <c r="BA153" s="39"/>
      <c r="BB153" s="39"/>
      <c r="BC153" s="40"/>
    </row>
    <row r="154" spans="2:55" ht="14.25">
      <c r="B154" s="33"/>
      <c r="C154" s="38"/>
      <c r="D154" s="32"/>
      <c r="E154" s="38"/>
      <c r="F154" s="32"/>
      <c r="G154" s="38"/>
      <c r="H154" s="38"/>
      <c r="I154" s="32"/>
      <c r="J154" s="38"/>
      <c r="K154" s="32"/>
      <c r="L154" s="38"/>
      <c r="M154" s="38"/>
      <c r="N154" s="32"/>
      <c r="O154" s="38"/>
      <c r="P154" s="32"/>
      <c r="Q154" s="38"/>
      <c r="R154" s="38"/>
      <c r="S154" s="32"/>
      <c r="T154" s="38"/>
      <c r="U154" s="32"/>
      <c r="V154" s="38"/>
      <c r="W154" s="38"/>
      <c r="X154" s="32"/>
      <c r="Y154" s="38"/>
      <c r="Z154" s="32"/>
      <c r="AA154" s="38"/>
      <c r="AB154" s="38"/>
      <c r="AC154" s="32"/>
      <c r="AD154" s="38"/>
      <c r="AE154" s="32"/>
      <c r="AF154" s="38"/>
      <c r="AG154" s="38"/>
      <c r="AH154" s="32"/>
      <c r="AI154" s="38"/>
      <c r="AJ154" s="32"/>
      <c r="AK154" s="38"/>
      <c r="AL154" s="38"/>
      <c r="AM154" s="38"/>
      <c r="AN154" s="32"/>
      <c r="AO154" s="32"/>
      <c r="AP154" s="39"/>
      <c r="AQ154" s="32"/>
      <c r="AR154" s="32"/>
      <c r="AS154" s="32"/>
      <c r="AT154" s="39"/>
      <c r="AU154" s="32"/>
      <c r="AV154" s="32"/>
      <c r="AW154" s="32"/>
      <c r="AX154" s="39"/>
      <c r="AY154" s="32"/>
      <c r="AZ154" s="32"/>
      <c r="BA154" s="32"/>
      <c r="BB154" s="32"/>
      <c r="BC154" s="40"/>
    </row>
    <row r="155" spans="2:55" ht="14.25">
      <c r="B155" s="33"/>
      <c r="C155" s="38"/>
      <c r="D155" s="32"/>
      <c r="E155" s="38"/>
      <c r="F155" s="32"/>
      <c r="G155" s="38"/>
      <c r="H155" s="38"/>
      <c r="I155" s="32"/>
      <c r="J155" s="38"/>
      <c r="K155" s="32"/>
      <c r="L155" s="38"/>
      <c r="M155" s="38"/>
      <c r="N155" s="32"/>
      <c r="O155" s="38"/>
      <c r="P155" s="32"/>
      <c r="Q155" s="38"/>
      <c r="R155" s="38"/>
      <c r="S155" s="32"/>
      <c r="T155" s="38"/>
      <c r="U155" s="32"/>
      <c r="V155" s="38"/>
      <c r="W155" s="38"/>
      <c r="X155" s="32"/>
      <c r="Y155" s="38"/>
      <c r="Z155" s="32"/>
      <c r="AA155" s="38"/>
      <c r="AB155" s="38"/>
      <c r="AC155" s="32"/>
      <c r="AD155" s="38"/>
      <c r="AE155" s="32"/>
      <c r="AF155" s="38"/>
      <c r="AG155" s="38"/>
      <c r="AH155" s="32"/>
      <c r="AI155" s="38"/>
      <c r="AJ155" s="32"/>
      <c r="AK155" s="38"/>
      <c r="AL155" s="38"/>
      <c r="AM155" s="38"/>
      <c r="AN155" s="32"/>
      <c r="AO155" s="32"/>
      <c r="AP155" s="39"/>
      <c r="AQ155" s="32"/>
      <c r="AR155" s="32"/>
      <c r="AS155" s="32"/>
      <c r="AT155" s="39"/>
      <c r="AU155" s="32"/>
      <c r="AV155" s="32"/>
      <c r="AW155" s="32"/>
      <c r="AX155" s="39"/>
      <c r="AY155" s="32"/>
      <c r="AZ155" s="32"/>
      <c r="BA155" s="32"/>
      <c r="BB155" s="32"/>
      <c r="BC155" s="40"/>
    </row>
    <row r="156" spans="2:55" ht="14.25">
      <c r="B156" s="33"/>
      <c r="C156" s="38"/>
      <c r="D156" s="32"/>
      <c r="E156" s="38"/>
      <c r="F156" s="32"/>
      <c r="G156" s="38"/>
      <c r="H156" s="38"/>
      <c r="I156" s="32"/>
      <c r="J156" s="38"/>
      <c r="K156" s="32"/>
      <c r="L156" s="38"/>
      <c r="M156" s="38"/>
      <c r="N156" s="32"/>
      <c r="O156" s="38"/>
      <c r="P156" s="32"/>
      <c r="Q156" s="38"/>
      <c r="R156" s="38"/>
      <c r="S156" s="32"/>
      <c r="T156" s="38"/>
      <c r="U156" s="32"/>
      <c r="V156" s="38"/>
      <c r="W156" s="38"/>
      <c r="X156" s="32"/>
      <c r="Y156" s="38"/>
      <c r="Z156" s="32"/>
      <c r="AA156" s="38"/>
      <c r="AB156" s="38"/>
      <c r="AC156" s="32"/>
      <c r="AD156" s="38"/>
      <c r="AE156" s="32"/>
      <c r="AF156" s="38"/>
      <c r="AG156" s="38"/>
      <c r="AH156" s="32"/>
      <c r="AI156" s="38"/>
      <c r="AJ156" s="32"/>
      <c r="AK156" s="38"/>
      <c r="AL156" s="38"/>
      <c r="AM156" s="38"/>
      <c r="AN156" s="32"/>
      <c r="AO156" s="32"/>
      <c r="AP156" s="39"/>
      <c r="AQ156" s="32"/>
      <c r="AR156" s="32"/>
      <c r="AS156" s="32"/>
      <c r="AT156" s="39"/>
      <c r="AU156" s="32"/>
      <c r="AV156" s="32"/>
      <c r="AW156" s="32"/>
      <c r="AX156" s="39"/>
      <c r="AY156" s="32"/>
      <c r="AZ156" s="32"/>
      <c r="BA156" s="32"/>
      <c r="BB156" s="32"/>
      <c r="BC156" s="40"/>
    </row>
    <row r="157" spans="2:55" ht="14.25">
      <c r="B157" s="33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8"/>
      <c r="AN157" s="32"/>
      <c r="AO157" s="32"/>
      <c r="AP157" s="39"/>
      <c r="AQ157" s="32"/>
      <c r="AR157" s="32"/>
      <c r="AS157" s="32"/>
      <c r="AT157" s="39"/>
      <c r="AU157" s="32"/>
      <c r="AV157" s="32"/>
      <c r="AW157" s="32"/>
      <c r="AX157" s="39"/>
      <c r="AY157" s="32"/>
      <c r="AZ157" s="39"/>
      <c r="BA157" s="39"/>
      <c r="BB157" s="39"/>
      <c r="BC157" s="40"/>
    </row>
    <row r="158" spans="2:55" ht="14.25">
      <c r="B158" s="33"/>
      <c r="C158" s="38"/>
      <c r="D158" s="32"/>
      <c r="E158" s="38"/>
      <c r="F158" s="32"/>
      <c r="G158" s="38"/>
      <c r="H158" s="38"/>
      <c r="I158" s="32"/>
      <c r="J158" s="38"/>
      <c r="K158" s="32"/>
      <c r="L158" s="38"/>
      <c r="M158" s="38"/>
      <c r="N158" s="32"/>
      <c r="O158" s="38"/>
      <c r="P158" s="32"/>
      <c r="Q158" s="38"/>
      <c r="R158" s="38"/>
      <c r="S158" s="32"/>
      <c r="T158" s="38"/>
      <c r="U158" s="32"/>
      <c r="V158" s="38"/>
      <c r="W158" s="38"/>
      <c r="X158" s="32"/>
      <c r="Y158" s="38"/>
      <c r="Z158" s="32"/>
      <c r="AA158" s="38"/>
      <c r="AB158" s="38"/>
      <c r="AC158" s="32"/>
      <c r="AD158" s="38"/>
      <c r="AE158" s="32"/>
      <c r="AF158" s="38"/>
      <c r="AG158" s="38"/>
      <c r="AH158" s="32"/>
      <c r="AI158" s="38"/>
      <c r="AJ158" s="32"/>
      <c r="AK158" s="38"/>
      <c r="AL158" s="38"/>
      <c r="AM158" s="38"/>
      <c r="AN158" s="32"/>
      <c r="AO158" s="32"/>
      <c r="AP158" s="39"/>
      <c r="AQ158" s="32"/>
      <c r="AR158" s="32"/>
      <c r="AS158" s="32"/>
      <c r="AT158" s="39"/>
      <c r="AU158" s="32"/>
      <c r="AV158" s="32"/>
      <c r="AW158" s="32"/>
      <c r="AX158" s="39"/>
      <c r="AY158" s="32"/>
      <c r="AZ158" s="32"/>
      <c r="BA158" s="32"/>
      <c r="BB158" s="32"/>
      <c r="BC158" s="40"/>
    </row>
    <row r="159" spans="2:55" ht="14.25">
      <c r="B159" s="33"/>
      <c r="C159" s="38"/>
      <c r="D159" s="32"/>
      <c r="E159" s="38"/>
      <c r="F159" s="32"/>
      <c r="G159" s="38"/>
      <c r="H159" s="38"/>
      <c r="I159" s="32"/>
      <c r="J159" s="38"/>
      <c r="K159" s="32"/>
      <c r="L159" s="38"/>
      <c r="M159" s="38"/>
      <c r="N159" s="32"/>
      <c r="O159" s="38"/>
      <c r="P159" s="32"/>
      <c r="Q159" s="38"/>
      <c r="R159" s="38"/>
      <c r="S159" s="32"/>
      <c r="T159" s="38"/>
      <c r="U159" s="32"/>
      <c r="V159" s="38"/>
      <c r="W159" s="38"/>
      <c r="X159" s="32"/>
      <c r="Y159" s="38"/>
      <c r="Z159" s="32"/>
      <c r="AA159" s="38"/>
      <c r="AB159" s="38"/>
      <c r="AC159" s="32"/>
      <c r="AD159" s="38"/>
      <c r="AE159" s="32"/>
      <c r="AF159" s="38"/>
      <c r="AG159" s="38"/>
      <c r="AH159" s="32"/>
      <c r="AI159" s="38"/>
      <c r="AJ159" s="32"/>
      <c r="AK159" s="38"/>
      <c r="AL159" s="38"/>
      <c r="AM159" s="38"/>
      <c r="AN159" s="32"/>
      <c r="AO159" s="32"/>
      <c r="AP159" s="39"/>
      <c r="AQ159" s="32"/>
      <c r="AR159" s="32"/>
      <c r="AS159" s="32"/>
      <c r="AT159" s="39"/>
      <c r="AU159" s="32"/>
      <c r="AV159" s="32"/>
      <c r="AW159" s="32"/>
      <c r="AX159" s="39"/>
      <c r="AY159" s="32"/>
      <c r="AZ159" s="32"/>
      <c r="BA159" s="32"/>
      <c r="BB159" s="32"/>
      <c r="BC159" s="40"/>
    </row>
    <row r="160" spans="2:55" ht="14.25">
      <c r="B160" s="33"/>
      <c r="C160" s="38"/>
      <c r="D160" s="32"/>
      <c r="E160" s="38"/>
      <c r="F160" s="32"/>
      <c r="G160" s="38"/>
      <c r="H160" s="38"/>
      <c r="I160" s="32"/>
      <c r="J160" s="38"/>
      <c r="K160" s="32"/>
      <c r="L160" s="38"/>
      <c r="M160" s="38"/>
      <c r="N160" s="32"/>
      <c r="O160" s="38"/>
      <c r="P160" s="32"/>
      <c r="Q160" s="38"/>
      <c r="R160" s="38"/>
      <c r="S160" s="32"/>
      <c r="T160" s="38"/>
      <c r="U160" s="32"/>
      <c r="V160" s="38"/>
      <c r="W160" s="38"/>
      <c r="X160" s="32"/>
      <c r="Y160" s="38"/>
      <c r="Z160" s="32"/>
      <c r="AA160" s="38"/>
      <c r="AB160" s="38"/>
      <c r="AC160" s="32"/>
      <c r="AD160" s="38"/>
      <c r="AE160" s="32"/>
      <c r="AF160" s="38"/>
      <c r="AG160" s="38"/>
      <c r="AH160" s="32"/>
      <c r="AI160" s="38"/>
      <c r="AJ160" s="32"/>
      <c r="AK160" s="38"/>
      <c r="AL160" s="38"/>
      <c r="AM160" s="38"/>
      <c r="AN160" s="32"/>
      <c r="AO160" s="32"/>
      <c r="AP160" s="39"/>
      <c r="AQ160" s="32"/>
      <c r="AR160" s="32"/>
      <c r="AS160" s="32"/>
      <c r="AT160" s="39"/>
      <c r="AU160" s="32"/>
      <c r="AV160" s="32"/>
      <c r="AW160" s="32"/>
      <c r="AX160" s="39"/>
      <c r="AY160" s="32"/>
      <c r="AZ160" s="32"/>
      <c r="BA160" s="32"/>
      <c r="BB160" s="32"/>
      <c r="BC160" s="40"/>
    </row>
    <row r="161" spans="2:55" ht="17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</row>
    <row r="162" spans="2:55" ht="17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</row>
    <row r="163" spans="2:55" ht="17.25"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2"/>
      <c r="AN163" s="34"/>
      <c r="AO163" s="34"/>
      <c r="AP163" s="34"/>
      <c r="AQ163" s="35"/>
      <c r="AR163" s="34"/>
      <c r="AS163" s="34"/>
      <c r="AT163" s="34"/>
      <c r="AU163" s="35"/>
      <c r="AV163" s="34"/>
      <c r="AW163" s="34"/>
      <c r="AX163" s="34"/>
      <c r="AY163" s="35"/>
      <c r="AZ163" s="34"/>
      <c r="BA163" s="34"/>
      <c r="BB163" s="34"/>
      <c r="BC163" s="36"/>
    </row>
    <row r="164" spans="2:55" ht="17.25"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2"/>
      <c r="AN164" s="34"/>
      <c r="AO164" s="34"/>
      <c r="AP164" s="34"/>
      <c r="AQ164" s="35"/>
      <c r="AR164" s="34"/>
      <c r="AS164" s="34"/>
      <c r="AT164" s="34"/>
      <c r="AU164" s="35"/>
      <c r="AV164" s="34"/>
      <c r="AW164" s="34"/>
      <c r="AX164" s="34"/>
      <c r="AY164" s="35"/>
      <c r="AZ164" s="34"/>
      <c r="BA164" s="34"/>
      <c r="BB164" s="34"/>
      <c r="BC164" s="36"/>
    </row>
    <row r="165" spans="2:55" ht="14.25">
      <c r="B165" s="33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8"/>
      <c r="AN165" s="32"/>
      <c r="AO165" s="32"/>
      <c r="AP165" s="39"/>
      <c r="AQ165" s="32"/>
      <c r="AR165" s="32"/>
      <c r="AS165" s="32"/>
      <c r="AT165" s="39"/>
      <c r="AU165" s="32"/>
      <c r="AV165" s="32"/>
      <c r="AW165" s="32"/>
      <c r="AX165" s="39"/>
      <c r="AY165" s="32"/>
      <c r="AZ165" s="39"/>
      <c r="BA165" s="39"/>
      <c r="BB165" s="39"/>
      <c r="BC165" s="40"/>
    </row>
    <row r="166" spans="2:55" ht="14.25">
      <c r="B166" s="33"/>
      <c r="C166" s="38"/>
      <c r="D166" s="32"/>
      <c r="E166" s="38"/>
      <c r="F166" s="32"/>
      <c r="G166" s="38"/>
      <c r="H166" s="38"/>
      <c r="I166" s="32"/>
      <c r="J166" s="38"/>
      <c r="K166" s="32"/>
      <c r="L166" s="38"/>
      <c r="M166" s="38"/>
      <c r="N166" s="32"/>
      <c r="O166" s="38"/>
      <c r="P166" s="32"/>
      <c r="Q166" s="38"/>
      <c r="R166" s="38"/>
      <c r="S166" s="32"/>
      <c r="T166" s="38"/>
      <c r="U166" s="32"/>
      <c r="V166" s="38"/>
      <c r="W166" s="38"/>
      <c r="X166" s="32"/>
      <c r="Y166" s="38"/>
      <c r="Z166" s="32"/>
      <c r="AA166" s="38"/>
      <c r="AB166" s="38"/>
      <c r="AC166" s="32"/>
      <c r="AD166" s="38"/>
      <c r="AE166" s="32"/>
      <c r="AF166" s="38"/>
      <c r="AG166" s="38"/>
      <c r="AH166" s="32"/>
      <c r="AI166" s="38"/>
      <c r="AJ166" s="32"/>
      <c r="AK166" s="38"/>
      <c r="AL166" s="38"/>
      <c r="AM166" s="38"/>
      <c r="AN166" s="32"/>
      <c r="AO166" s="32"/>
      <c r="AP166" s="39"/>
      <c r="AQ166" s="32"/>
      <c r="AR166" s="32"/>
      <c r="AS166" s="32"/>
      <c r="AT166" s="39"/>
      <c r="AU166" s="32"/>
      <c r="AV166" s="32"/>
      <c r="AW166" s="32"/>
      <c r="AX166" s="39"/>
      <c r="AY166" s="32"/>
      <c r="AZ166" s="32"/>
      <c r="BA166" s="32"/>
      <c r="BB166" s="32"/>
      <c r="BC166" s="40"/>
    </row>
    <row r="167" spans="2:55" ht="14.25">
      <c r="B167" s="33"/>
      <c r="C167" s="38"/>
      <c r="D167" s="32"/>
      <c r="E167" s="38"/>
      <c r="F167" s="32"/>
      <c r="G167" s="38"/>
      <c r="H167" s="38"/>
      <c r="I167" s="32"/>
      <c r="J167" s="38"/>
      <c r="K167" s="32"/>
      <c r="L167" s="38"/>
      <c r="M167" s="38"/>
      <c r="N167" s="32"/>
      <c r="O167" s="38"/>
      <c r="P167" s="32"/>
      <c r="Q167" s="38"/>
      <c r="R167" s="38"/>
      <c r="S167" s="32"/>
      <c r="T167" s="38"/>
      <c r="U167" s="32"/>
      <c r="V167" s="38"/>
      <c r="W167" s="38"/>
      <c r="X167" s="32"/>
      <c r="Y167" s="38"/>
      <c r="Z167" s="32"/>
      <c r="AA167" s="38"/>
      <c r="AB167" s="38"/>
      <c r="AC167" s="32"/>
      <c r="AD167" s="38"/>
      <c r="AE167" s="32"/>
      <c r="AF167" s="38"/>
      <c r="AG167" s="38"/>
      <c r="AH167" s="32"/>
      <c r="AI167" s="38"/>
      <c r="AJ167" s="32"/>
      <c r="AK167" s="38"/>
      <c r="AL167" s="38"/>
      <c r="AM167" s="38"/>
      <c r="AN167" s="32"/>
      <c r="AO167" s="32"/>
      <c r="AP167" s="39"/>
      <c r="AQ167" s="32"/>
      <c r="AR167" s="32"/>
      <c r="AS167" s="32"/>
      <c r="AT167" s="39"/>
      <c r="AU167" s="32"/>
      <c r="AV167" s="32"/>
      <c r="AW167" s="32"/>
      <c r="AX167" s="39"/>
      <c r="AY167" s="32"/>
      <c r="AZ167" s="32"/>
      <c r="BA167" s="32"/>
      <c r="BB167" s="32"/>
      <c r="BC167" s="40"/>
    </row>
    <row r="168" spans="2:55" ht="14.25">
      <c r="B168" s="33"/>
      <c r="C168" s="38"/>
      <c r="D168" s="32"/>
      <c r="E168" s="38"/>
      <c r="F168" s="32"/>
      <c r="G168" s="38"/>
      <c r="H168" s="38"/>
      <c r="I168" s="32"/>
      <c r="J168" s="38"/>
      <c r="K168" s="32"/>
      <c r="L168" s="38"/>
      <c r="M168" s="38"/>
      <c r="N168" s="32"/>
      <c r="O168" s="38"/>
      <c r="P168" s="32"/>
      <c r="Q168" s="38"/>
      <c r="R168" s="38"/>
      <c r="S168" s="32"/>
      <c r="T168" s="38"/>
      <c r="U168" s="32"/>
      <c r="V168" s="38"/>
      <c r="W168" s="38"/>
      <c r="X168" s="32"/>
      <c r="Y168" s="38"/>
      <c r="Z168" s="32"/>
      <c r="AA168" s="38"/>
      <c r="AB168" s="38"/>
      <c r="AC168" s="32"/>
      <c r="AD168" s="38"/>
      <c r="AE168" s="32"/>
      <c r="AF168" s="38"/>
      <c r="AG168" s="38"/>
      <c r="AH168" s="32"/>
      <c r="AI168" s="38"/>
      <c r="AJ168" s="32"/>
      <c r="AK168" s="38"/>
      <c r="AL168" s="38"/>
      <c r="AM168" s="38"/>
      <c r="AN168" s="32"/>
      <c r="AO168" s="32"/>
      <c r="AP168" s="39"/>
      <c r="AQ168" s="32"/>
      <c r="AR168" s="32"/>
      <c r="AS168" s="32"/>
      <c r="AT168" s="39"/>
      <c r="AU168" s="32"/>
      <c r="AV168" s="32"/>
      <c r="AW168" s="32"/>
      <c r="AX168" s="39"/>
      <c r="AY168" s="32"/>
      <c r="AZ168" s="32"/>
      <c r="BA168" s="32"/>
      <c r="BB168" s="32"/>
      <c r="BC168" s="40"/>
    </row>
    <row r="169" spans="2:55" ht="14.25">
      <c r="B169" s="33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8"/>
      <c r="AN169" s="32"/>
      <c r="AO169" s="32"/>
      <c r="AP169" s="39"/>
      <c r="AQ169" s="32"/>
      <c r="AR169" s="32"/>
      <c r="AS169" s="32"/>
      <c r="AT169" s="39"/>
      <c r="AU169" s="32"/>
      <c r="AV169" s="32"/>
      <c r="AW169" s="32"/>
      <c r="AX169" s="39"/>
      <c r="AY169" s="32"/>
      <c r="AZ169" s="39"/>
      <c r="BA169" s="39"/>
      <c r="BB169" s="39"/>
      <c r="BC169" s="40"/>
    </row>
    <row r="170" spans="2:55" ht="14.25">
      <c r="B170" s="33"/>
      <c r="C170" s="38"/>
      <c r="D170" s="32"/>
      <c r="E170" s="38"/>
      <c r="F170" s="32"/>
      <c r="G170" s="38"/>
      <c r="H170" s="38"/>
      <c r="I170" s="32"/>
      <c r="J170" s="38"/>
      <c r="K170" s="32"/>
      <c r="L170" s="38"/>
      <c r="M170" s="38"/>
      <c r="N170" s="32"/>
      <c r="O170" s="38"/>
      <c r="P170" s="32"/>
      <c r="Q170" s="38"/>
      <c r="R170" s="38"/>
      <c r="S170" s="32"/>
      <c r="T170" s="38"/>
      <c r="U170" s="32"/>
      <c r="V170" s="38"/>
      <c r="W170" s="38"/>
      <c r="X170" s="32"/>
      <c r="Y170" s="38"/>
      <c r="Z170" s="32"/>
      <c r="AA170" s="38"/>
      <c r="AB170" s="38"/>
      <c r="AC170" s="32"/>
      <c r="AD170" s="38"/>
      <c r="AE170" s="32"/>
      <c r="AF170" s="38"/>
      <c r="AG170" s="38"/>
      <c r="AH170" s="32"/>
      <c r="AI170" s="38"/>
      <c r="AJ170" s="32"/>
      <c r="AK170" s="38"/>
      <c r="AL170" s="38"/>
      <c r="AM170" s="38"/>
      <c r="AN170" s="32"/>
      <c r="AO170" s="32"/>
      <c r="AP170" s="39"/>
      <c r="AQ170" s="32"/>
      <c r="AR170" s="32"/>
      <c r="AS170" s="32"/>
      <c r="AT170" s="39"/>
      <c r="AU170" s="32"/>
      <c r="AV170" s="32"/>
      <c r="AW170" s="32"/>
      <c r="AX170" s="39"/>
      <c r="AY170" s="32"/>
      <c r="AZ170" s="32"/>
      <c r="BA170" s="32"/>
      <c r="BB170" s="32"/>
      <c r="BC170" s="40"/>
    </row>
    <row r="171" spans="2:55" ht="14.25">
      <c r="B171" s="33"/>
      <c r="C171" s="38"/>
      <c r="D171" s="32"/>
      <c r="E171" s="38"/>
      <c r="F171" s="32"/>
      <c r="G171" s="38"/>
      <c r="H171" s="38"/>
      <c r="I171" s="32"/>
      <c r="J171" s="38"/>
      <c r="K171" s="32"/>
      <c r="L171" s="38"/>
      <c r="M171" s="38"/>
      <c r="N171" s="32"/>
      <c r="O171" s="38"/>
      <c r="P171" s="32"/>
      <c r="Q171" s="38"/>
      <c r="R171" s="38"/>
      <c r="S171" s="32"/>
      <c r="T171" s="38"/>
      <c r="U171" s="32"/>
      <c r="V171" s="38"/>
      <c r="W171" s="38"/>
      <c r="X171" s="32"/>
      <c r="Y171" s="38"/>
      <c r="Z171" s="32"/>
      <c r="AA171" s="38"/>
      <c r="AB171" s="38"/>
      <c r="AC171" s="32"/>
      <c r="AD171" s="38"/>
      <c r="AE171" s="32"/>
      <c r="AF171" s="38"/>
      <c r="AG171" s="38"/>
      <c r="AH171" s="32"/>
      <c r="AI171" s="38"/>
      <c r="AJ171" s="32"/>
      <c r="AK171" s="38"/>
      <c r="AL171" s="38"/>
      <c r="AM171" s="38"/>
      <c r="AN171" s="32"/>
      <c r="AO171" s="32"/>
      <c r="AP171" s="39"/>
      <c r="AQ171" s="32"/>
      <c r="AR171" s="32"/>
      <c r="AS171" s="32"/>
      <c r="AT171" s="39"/>
      <c r="AU171" s="32"/>
      <c r="AV171" s="32"/>
      <c r="AW171" s="32"/>
      <c r="AX171" s="39"/>
      <c r="AY171" s="32"/>
      <c r="AZ171" s="32"/>
      <c r="BA171" s="32"/>
      <c r="BB171" s="32"/>
      <c r="BC171" s="40"/>
    </row>
    <row r="172" spans="2:55" ht="14.25">
      <c r="B172" s="33"/>
      <c r="C172" s="38"/>
      <c r="D172" s="32"/>
      <c r="E172" s="38"/>
      <c r="F172" s="32"/>
      <c r="G172" s="38"/>
      <c r="H172" s="38"/>
      <c r="I172" s="32"/>
      <c r="J172" s="38"/>
      <c r="K172" s="32"/>
      <c r="L172" s="38"/>
      <c r="M172" s="38"/>
      <c r="N172" s="32"/>
      <c r="O172" s="38"/>
      <c r="P172" s="32"/>
      <c r="Q172" s="38"/>
      <c r="R172" s="38"/>
      <c r="S172" s="32"/>
      <c r="T172" s="38"/>
      <c r="U172" s="32"/>
      <c r="V172" s="38"/>
      <c r="W172" s="38"/>
      <c r="X172" s="32"/>
      <c r="Y172" s="38"/>
      <c r="Z172" s="32"/>
      <c r="AA172" s="38"/>
      <c r="AB172" s="38"/>
      <c r="AC172" s="32"/>
      <c r="AD172" s="38"/>
      <c r="AE172" s="32"/>
      <c r="AF172" s="38"/>
      <c r="AG172" s="38"/>
      <c r="AH172" s="32"/>
      <c r="AI172" s="38"/>
      <c r="AJ172" s="32"/>
      <c r="AK172" s="38"/>
      <c r="AL172" s="38"/>
      <c r="AM172" s="38"/>
      <c r="AN172" s="32"/>
      <c r="AO172" s="32"/>
      <c r="AP172" s="39"/>
      <c r="AQ172" s="32"/>
      <c r="AR172" s="32"/>
      <c r="AS172" s="32"/>
      <c r="AT172" s="39"/>
      <c r="AU172" s="32"/>
      <c r="AV172" s="32"/>
      <c r="AW172" s="32"/>
      <c r="AX172" s="39"/>
      <c r="AY172" s="32"/>
      <c r="AZ172" s="32"/>
      <c r="BA172" s="32"/>
      <c r="BB172" s="32"/>
      <c r="BC172" s="40"/>
    </row>
    <row r="173" spans="2:55" ht="14.25">
      <c r="B173" s="33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8"/>
      <c r="AN173" s="32"/>
      <c r="AO173" s="32"/>
      <c r="AP173" s="39"/>
      <c r="AQ173" s="32"/>
      <c r="AR173" s="32"/>
      <c r="AS173" s="32"/>
      <c r="AT173" s="39"/>
      <c r="AU173" s="32"/>
      <c r="AV173" s="32"/>
      <c r="AW173" s="32"/>
      <c r="AX173" s="39"/>
      <c r="AY173" s="32"/>
      <c r="AZ173" s="39"/>
      <c r="BA173" s="39"/>
      <c r="BB173" s="39"/>
      <c r="BC173" s="40"/>
    </row>
    <row r="174" spans="2:55" ht="14.25">
      <c r="B174" s="33"/>
      <c r="C174" s="38"/>
      <c r="D174" s="32"/>
      <c r="E174" s="38"/>
      <c r="F174" s="32"/>
      <c r="G174" s="38"/>
      <c r="H174" s="38"/>
      <c r="I174" s="32"/>
      <c r="J174" s="38"/>
      <c r="K174" s="32"/>
      <c r="L174" s="38"/>
      <c r="M174" s="38"/>
      <c r="N174" s="32"/>
      <c r="O174" s="38"/>
      <c r="P174" s="32"/>
      <c r="Q174" s="38"/>
      <c r="R174" s="38"/>
      <c r="S174" s="32"/>
      <c r="T174" s="38"/>
      <c r="U174" s="32"/>
      <c r="V174" s="38"/>
      <c r="W174" s="38"/>
      <c r="X174" s="32"/>
      <c r="Y174" s="38"/>
      <c r="Z174" s="32"/>
      <c r="AA174" s="38"/>
      <c r="AB174" s="38"/>
      <c r="AC174" s="32"/>
      <c r="AD174" s="38"/>
      <c r="AE174" s="32"/>
      <c r="AF174" s="38"/>
      <c r="AG174" s="38"/>
      <c r="AH174" s="32"/>
      <c r="AI174" s="38"/>
      <c r="AJ174" s="32"/>
      <c r="AK174" s="38"/>
      <c r="AL174" s="38"/>
      <c r="AM174" s="38"/>
      <c r="AN174" s="32"/>
      <c r="AO174" s="32"/>
      <c r="AP174" s="39"/>
      <c r="AQ174" s="32"/>
      <c r="AR174" s="32"/>
      <c r="AS174" s="32"/>
      <c r="AT174" s="39"/>
      <c r="AU174" s="32"/>
      <c r="AV174" s="32"/>
      <c r="AW174" s="32"/>
      <c r="AX174" s="39"/>
      <c r="AY174" s="32"/>
      <c r="AZ174" s="32"/>
      <c r="BA174" s="32"/>
      <c r="BB174" s="32"/>
      <c r="BC174" s="40"/>
    </row>
    <row r="175" spans="2:55" ht="14.25">
      <c r="B175" s="33"/>
      <c r="C175" s="38"/>
      <c r="D175" s="32"/>
      <c r="E175" s="38"/>
      <c r="F175" s="32"/>
      <c r="G175" s="38"/>
      <c r="H175" s="38"/>
      <c r="I175" s="32"/>
      <c r="J175" s="38"/>
      <c r="K175" s="32"/>
      <c r="L175" s="38"/>
      <c r="M175" s="38"/>
      <c r="N175" s="32"/>
      <c r="O175" s="38"/>
      <c r="P175" s="32"/>
      <c r="Q175" s="38"/>
      <c r="R175" s="38"/>
      <c r="S175" s="32"/>
      <c r="T175" s="38"/>
      <c r="U175" s="32"/>
      <c r="V175" s="38"/>
      <c r="W175" s="38"/>
      <c r="X175" s="32"/>
      <c r="Y175" s="38"/>
      <c r="Z175" s="32"/>
      <c r="AA175" s="38"/>
      <c r="AB175" s="38"/>
      <c r="AC175" s="32"/>
      <c r="AD175" s="38"/>
      <c r="AE175" s="32"/>
      <c r="AF175" s="38"/>
      <c r="AG175" s="38"/>
      <c r="AH175" s="32"/>
      <c r="AI175" s="38"/>
      <c r="AJ175" s="32"/>
      <c r="AK175" s="38"/>
      <c r="AL175" s="38"/>
      <c r="AM175" s="38"/>
      <c r="AN175" s="32"/>
      <c r="AO175" s="32"/>
      <c r="AP175" s="39"/>
      <c r="AQ175" s="32"/>
      <c r="AR175" s="32"/>
      <c r="AS175" s="32"/>
      <c r="AT175" s="39"/>
      <c r="AU175" s="32"/>
      <c r="AV175" s="32"/>
      <c r="AW175" s="32"/>
      <c r="AX175" s="39"/>
      <c r="AY175" s="32"/>
      <c r="AZ175" s="32"/>
      <c r="BA175" s="32"/>
      <c r="BB175" s="32"/>
      <c r="BC175" s="40"/>
    </row>
    <row r="176" spans="2:55" ht="14.25">
      <c r="B176" s="33"/>
      <c r="C176" s="38"/>
      <c r="D176" s="32"/>
      <c r="E176" s="38"/>
      <c r="F176" s="32"/>
      <c r="G176" s="38"/>
      <c r="H176" s="38"/>
      <c r="I176" s="32"/>
      <c r="J176" s="38"/>
      <c r="K176" s="32"/>
      <c r="L176" s="38"/>
      <c r="M176" s="38"/>
      <c r="N176" s="32"/>
      <c r="O176" s="38"/>
      <c r="P176" s="32"/>
      <c r="Q176" s="38"/>
      <c r="R176" s="38"/>
      <c r="S176" s="32"/>
      <c r="T176" s="38"/>
      <c r="U176" s="32"/>
      <c r="V176" s="38"/>
      <c r="W176" s="38"/>
      <c r="X176" s="32"/>
      <c r="Y176" s="38"/>
      <c r="Z176" s="32"/>
      <c r="AA176" s="38"/>
      <c r="AB176" s="38"/>
      <c r="AC176" s="32"/>
      <c r="AD176" s="38"/>
      <c r="AE176" s="32"/>
      <c r="AF176" s="38"/>
      <c r="AG176" s="38"/>
      <c r="AH176" s="32"/>
      <c r="AI176" s="38"/>
      <c r="AJ176" s="32"/>
      <c r="AK176" s="38"/>
      <c r="AL176" s="38"/>
      <c r="AM176" s="38"/>
      <c r="AN176" s="32"/>
      <c r="AO176" s="32"/>
      <c r="AP176" s="39"/>
      <c r="AQ176" s="32"/>
      <c r="AR176" s="32"/>
      <c r="AS176" s="32"/>
      <c r="AT176" s="39"/>
      <c r="AU176" s="32"/>
      <c r="AV176" s="32"/>
      <c r="AW176" s="32"/>
      <c r="AX176" s="39"/>
      <c r="AY176" s="32"/>
      <c r="AZ176" s="32"/>
      <c r="BA176" s="32"/>
      <c r="BB176" s="32"/>
      <c r="BC176" s="40"/>
    </row>
    <row r="177" spans="2:55" ht="14.25">
      <c r="B177" s="33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8"/>
      <c r="AN177" s="32"/>
      <c r="AO177" s="32"/>
      <c r="AP177" s="39"/>
      <c r="AQ177" s="32"/>
      <c r="AR177" s="32"/>
      <c r="AS177" s="32"/>
      <c r="AT177" s="39"/>
      <c r="AU177" s="32"/>
      <c r="AV177" s="32"/>
      <c r="AW177" s="32"/>
      <c r="AX177" s="39"/>
      <c r="AY177" s="32"/>
      <c r="AZ177" s="39"/>
      <c r="BA177" s="39"/>
      <c r="BB177" s="39"/>
      <c r="BC177" s="40"/>
    </row>
    <row r="178" spans="2:55" ht="14.25">
      <c r="B178" s="33"/>
      <c r="C178" s="38"/>
      <c r="D178" s="32"/>
      <c r="E178" s="38"/>
      <c r="F178" s="32"/>
      <c r="G178" s="38"/>
      <c r="H178" s="38"/>
      <c r="I178" s="32"/>
      <c r="J178" s="38"/>
      <c r="K178" s="32"/>
      <c r="L178" s="38"/>
      <c r="M178" s="38"/>
      <c r="N178" s="32"/>
      <c r="O178" s="38"/>
      <c r="P178" s="32"/>
      <c r="Q178" s="38"/>
      <c r="R178" s="38"/>
      <c r="S178" s="32"/>
      <c r="T178" s="38"/>
      <c r="U178" s="32"/>
      <c r="V178" s="38"/>
      <c r="W178" s="38"/>
      <c r="X178" s="32"/>
      <c r="Y178" s="38"/>
      <c r="Z178" s="32"/>
      <c r="AA178" s="38"/>
      <c r="AB178" s="38"/>
      <c r="AC178" s="32"/>
      <c r="AD178" s="38"/>
      <c r="AE178" s="32"/>
      <c r="AF178" s="38"/>
      <c r="AG178" s="38"/>
      <c r="AH178" s="32"/>
      <c r="AI178" s="38"/>
      <c r="AJ178" s="32"/>
      <c r="AK178" s="38"/>
      <c r="AL178" s="38"/>
      <c r="AM178" s="38"/>
      <c r="AN178" s="32"/>
      <c r="AO178" s="32"/>
      <c r="AP178" s="39"/>
      <c r="AQ178" s="32"/>
      <c r="AR178" s="32"/>
      <c r="AS178" s="32"/>
      <c r="AT178" s="39"/>
      <c r="AU178" s="32"/>
      <c r="AV178" s="32"/>
      <c r="AW178" s="32"/>
      <c r="AX178" s="39"/>
      <c r="AY178" s="32"/>
      <c r="AZ178" s="32"/>
      <c r="BA178" s="32"/>
      <c r="BB178" s="32"/>
      <c r="BC178" s="40"/>
    </row>
    <row r="179" spans="2:55" ht="14.25">
      <c r="B179" s="33"/>
      <c r="C179" s="38"/>
      <c r="D179" s="32"/>
      <c r="E179" s="38"/>
      <c r="F179" s="32"/>
      <c r="G179" s="38"/>
      <c r="H179" s="38"/>
      <c r="I179" s="32"/>
      <c r="J179" s="38"/>
      <c r="K179" s="32"/>
      <c r="L179" s="38"/>
      <c r="M179" s="38"/>
      <c r="N179" s="32"/>
      <c r="O179" s="38"/>
      <c r="P179" s="32"/>
      <c r="Q179" s="38"/>
      <c r="R179" s="38"/>
      <c r="S179" s="32"/>
      <c r="T179" s="38"/>
      <c r="U179" s="32"/>
      <c r="V179" s="38"/>
      <c r="W179" s="38"/>
      <c r="X179" s="32"/>
      <c r="Y179" s="38"/>
      <c r="Z179" s="32"/>
      <c r="AA179" s="38"/>
      <c r="AB179" s="38"/>
      <c r="AC179" s="32"/>
      <c r="AD179" s="38"/>
      <c r="AE179" s="32"/>
      <c r="AF179" s="38"/>
      <c r="AG179" s="38"/>
      <c r="AH179" s="32"/>
      <c r="AI179" s="38"/>
      <c r="AJ179" s="32"/>
      <c r="AK179" s="38"/>
      <c r="AL179" s="38"/>
      <c r="AM179" s="38"/>
      <c r="AN179" s="32"/>
      <c r="AO179" s="32"/>
      <c r="AP179" s="39"/>
      <c r="AQ179" s="32"/>
      <c r="AR179" s="32"/>
      <c r="AS179" s="32"/>
      <c r="AT179" s="39"/>
      <c r="AU179" s="32"/>
      <c r="AV179" s="32"/>
      <c r="AW179" s="32"/>
      <c r="AX179" s="39"/>
      <c r="AY179" s="32"/>
      <c r="AZ179" s="32"/>
      <c r="BA179" s="32"/>
      <c r="BB179" s="32"/>
      <c r="BC179" s="40"/>
    </row>
    <row r="180" spans="2:55" ht="14.25">
      <c r="B180" s="33"/>
      <c r="C180" s="38"/>
      <c r="D180" s="32"/>
      <c r="E180" s="38"/>
      <c r="F180" s="32"/>
      <c r="G180" s="38"/>
      <c r="H180" s="38"/>
      <c r="I180" s="32"/>
      <c r="J180" s="38"/>
      <c r="K180" s="32"/>
      <c r="L180" s="38"/>
      <c r="M180" s="38"/>
      <c r="N180" s="32"/>
      <c r="O180" s="38"/>
      <c r="P180" s="32"/>
      <c r="Q180" s="38"/>
      <c r="R180" s="38"/>
      <c r="S180" s="32"/>
      <c r="T180" s="38"/>
      <c r="U180" s="32"/>
      <c r="V180" s="38"/>
      <c r="W180" s="38"/>
      <c r="X180" s="32"/>
      <c r="Y180" s="38"/>
      <c r="Z180" s="32"/>
      <c r="AA180" s="38"/>
      <c r="AB180" s="38"/>
      <c r="AC180" s="32"/>
      <c r="AD180" s="38"/>
      <c r="AE180" s="32"/>
      <c r="AF180" s="38"/>
      <c r="AG180" s="38"/>
      <c r="AH180" s="32"/>
      <c r="AI180" s="38"/>
      <c r="AJ180" s="32"/>
      <c r="AK180" s="38"/>
      <c r="AL180" s="38"/>
      <c r="AM180" s="38"/>
      <c r="AN180" s="32"/>
      <c r="AO180" s="32"/>
      <c r="AP180" s="39"/>
      <c r="AQ180" s="32"/>
      <c r="AR180" s="32"/>
      <c r="AS180" s="32"/>
      <c r="AT180" s="39"/>
      <c r="AU180" s="32"/>
      <c r="AV180" s="32"/>
      <c r="AW180" s="32"/>
      <c r="AX180" s="39"/>
      <c r="AY180" s="32"/>
      <c r="AZ180" s="32"/>
      <c r="BA180" s="32"/>
      <c r="BB180" s="32"/>
      <c r="BC180" s="40"/>
    </row>
    <row r="181" spans="2:55" ht="14.25">
      <c r="B181" s="33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8"/>
      <c r="AN181" s="32"/>
      <c r="AO181" s="32"/>
      <c r="AP181" s="39"/>
      <c r="AQ181" s="32"/>
      <c r="AR181" s="32"/>
      <c r="AS181" s="32"/>
      <c r="AT181" s="39"/>
      <c r="AU181" s="32"/>
      <c r="AV181" s="32"/>
      <c r="AW181" s="32"/>
      <c r="AX181" s="39"/>
      <c r="AY181" s="32"/>
      <c r="AZ181" s="39"/>
      <c r="BA181" s="39"/>
      <c r="BB181" s="39"/>
      <c r="BC181" s="40"/>
    </row>
    <row r="182" spans="2:55" ht="14.25">
      <c r="B182" s="33"/>
      <c r="C182" s="38"/>
      <c r="D182" s="32"/>
      <c r="E182" s="38"/>
      <c r="F182" s="32"/>
      <c r="G182" s="38"/>
      <c r="H182" s="38"/>
      <c r="I182" s="32"/>
      <c r="J182" s="38"/>
      <c r="K182" s="32"/>
      <c r="L182" s="38"/>
      <c r="M182" s="38"/>
      <c r="N182" s="32"/>
      <c r="O182" s="38"/>
      <c r="P182" s="32"/>
      <c r="Q182" s="38"/>
      <c r="R182" s="38"/>
      <c r="S182" s="32"/>
      <c r="T182" s="38"/>
      <c r="U182" s="32"/>
      <c r="V182" s="38"/>
      <c r="W182" s="38"/>
      <c r="X182" s="32"/>
      <c r="Y182" s="38"/>
      <c r="Z182" s="32"/>
      <c r="AA182" s="38"/>
      <c r="AB182" s="38"/>
      <c r="AC182" s="32"/>
      <c r="AD182" s="38"/>
      <c r="AE182" s="32"/>
      <c r="AF182" s="38"/>
      <c r="AG182" s="38"/>
      <c r="AH182" s="32"/>
      <c r="AI182" s="38"/>
      <c r="AJ182" s="32"/>
      <c r="AK182" s="38"/>
      <c r="AL182" s="38"/>
      <c r="AM182" s="38"/>
      <c r="AN182" s="32"/>
      <c r="AO182" s="32"/>
      <c r="AP182" s="39"/>
      <c r="AQ182" s="32"/>
      <c r="AR182" s="32"/>
      <c r="AS182" s="32"/>
      <c r="AT182" s="39"/>
      <c r="AU182" s="32"/>
      <c r="AV182" s="32"/>
      <c r="AW182" s="32"/>
      <c r="AX182" s="39"/>
      <c r="AY182" s="32"/>
      <c r="AZ182" s="32"/>
      <c r="BA182" s="32"/>
      <c r="BB182" s="32"/>
      <c r="BC182" s="40"/>
    </row>
    <row r="183" spans="2:55" ht="14.25">
      <c r="B183" s="33"/>
      <c r="C183" s="38"/>
      <c r="D183" s="32"/>
      <c r="E183" s="38"/>
      <c r="F183" s="32"/>
      <c r="G183" s="38"/>
      <c r="H183" s="38"/>
      <c r="I183" s="32"/>
      <c r="J183" s="38"/>
      <c r="K183" s="32"/>
      <c r="L183" s="38"/>
      <c r="M183" s="38"/>
      <c r="N183" s="32"/>
      <c r="O183" s="38"/>
      <c r="P183" s="32"/>
      <c r="Q183" s="38"/>
      <c r="R183" s="38"/>
      <c r="S183" s="32"/>
      <c r="T183" s="38"/>
      <c r="U183" s="32"/>
      <c r="V183" s="38"/>
      <c r="W183" s="38"/>
      <c r="X183" s="32"/>
      <c r="Y183" s="38"/>
      <c r="Z183" s="32"/>
      <c r="AA183" s="38"/>
      <c r="AB183" s="38"/>
      <c r="AC183" s="32"/>
      <c r="AD183" s="38"/>
      <c r="AE183" s="32"/>
      <c r="AF183" s="38"/>
      <c r="AG183" s="38"/>
      <c r="AH183" s="32"/>
      <c r="AI183" s="38"/>
      <c r="AJ183" s="32"/>
      <c r="AK183" s="38"/>
      <c r="AL183" s="38"/>
      <c r="AM183" s="38"/>
      <c r="AN183" s="32"/>
      <c r="AO183" s="32"/>
      <c r="AP183" s="39"/>
      <c r="AQ183" s="32"/>
      <c r="AR183" s="32"/>
      <c r="AS183" s="32"/>
      <c r="AT183" s="39"/>
      <c r="AU183" s="32"/>
      <c r="AV183" s="32"/>
      <c r="AW183" s="32"/>
      <c r="AX183" s="39"/>
      <c r="AY183" s="32"/>
      <c r="AZ183" s="32"/>
      <c r="BA183" s="32"/>
      <c r="BB183" s="32"/>
      <c r="BC183" s="40"/>
    </row>
    <row r="184" spans="2:55" ht="14.25">
      <c r="B184" s="33"/>
      <c r="C184" s="38"/>
      <c r="D184" s="32"/>
      <c r="E184" s="38"/>
      <c r="F184" s="32"/>
      <c r="G184" s="38"/>
      <c r="H184" s="38"/>
      <c r="I184" s="32"/>
      <c r="J184" s="38"/>
      <c r="K184" s="32"/>
      <c r="L184" s="38"/>
      <c r="M184" s="38"/>
      <c r="N184" s="32"/>
      <c r="O184" s="38"/>
      <c r="P184" s="32"/>
      <c r="Q184" s="38"/>
      <c r="R184" s="38"/>
      <c r="S184" s="32"/>
      <c r="T184" s="38"/>
      <c r="U184" s="32"/>
      <c r="V184" s="38"/>
      <c r="W184" s="38"/>
      <c r="X184" s="32"/>
      <c r="Y184" s="38"/>
      <c r="Z184" s="32"/>
      <c r="AA184" s="38"/>
      <c r="AB184" s="38"/>
      <c r="AC184" s="32"/>
      <c r="AD184" s="38"/>
      <c r="AE184" s="32"/>
      <c r="AF184" s="38"/>
      <c r="AG184" s="38"/>
      <c r="AH184" s="32"/>
      <c r="AI184" s="38"/>
      <c r="AJ184" s="32"/>
      <c r="AK184" s="38"/>
      <c r="AL184" s="38"/>
      <c r="AM184" s="38"/>
      <c r="AN184" s="32"/>
      <c r="AO184" s="32"/>
      <c r="AP184" s="39"/>
      <c r="AQ184" s="32"/>
      <c r="AR184" s="32"/>
      <c r="AS184" s="32"/>
      <c r="AT184" s="39"/>
      <c r="AU184" s="32"/>
      <c r="AV184" s="32"/>
      <c r="AW184" s="32"/>
      <c r="AX184" s="39"/>
      <c r="AY184" s="32"/>
      <c r="AZ184" s="32"/>
      <c r="BA184" s="32"/>
      <c r="BB184" s="32"/>
      <c r="BC184" s="40"/>
    </row>
    <row r="185" spans="2:55" ht="14.25">
      <c r="B185" s="33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8"/>
      <c r="AN185" s="32"/>
      <c r="AO185" s="32"/>
      <c r="AP185" s="39"/>
      <c r="AQ185" s="32"/>
      <c r="AR185" s="32"/>
      <c r="AS185" s="32"/>
      <c r="AT185" s="39"/>
      <c r="AU185" s="32"/>
      <c r="AV185" s="32"/>
      <c r="AW185" s="32"/>
      <c r="AX185" s="39"/>
      <c r="AY185" s="32"/>
      <c r="AZ185" s="39"/>
      <c r="BA185" s="39"/>
      <c r="BB185" s="39"/>
      <c r="BC185" s="40"/>
    </row>
    <row r="186" spans="2:55" ht="14.25">
      <c r="B186" s="33"/>
      <c r="C186" s="38"/>
      <c r="D186" s="32"/>
      <c r="E186" s="38"/>
      <c r="F186" s="32"/>
      <c r="G186" s="38"/>
      <c r="H186" s="38"/>
      <c r="I186" s="32"/>
      <c r="J186" s="38"/>
      <c r="K186" s="32"/>
      <c r="L186" s="38"/>
      <c r="M186" s="38"/>
      <c r="N186" s="32"/>
      <c r="O186" s="38"/>
      <c r="P186" s="32"/>
      <c r="Q186" s="38"/>
      <c r="R186" s="38"/>
      <c r="S186" s="32"/>
      <c r="T186" s="38"/>
      <c r="U186" s="32"/>
      <c r="V186" s="38"/>
      <c r="W186" s="38"/>
      <c r="X186" s="32"/>
      <c r="Y186" s="38"/>
      <c r="Z186" s="32"/>
      <c r="AA186" s="38"/>
      <c r="AB186" s="38"/>
      <c r="AC186" s="32"/>
      <c r="AD186" s="38"/>
      <c r="AE186" s="32"/>
      <c r="AF186" s="38"/>
      <c r="AG186" s="38"/>
      <c r="AH186" s="32"/>
      <c r="AI186" s="38"/>
      <c r="AJ186" s="32"/>
      <c r="AK186" s="38"/>
      <c r="AL186" s="38"/>
      <c r="AM186" s="38"/>
      <c r="AN186" s="32"/>
      <c r="AO186" s="32"/>
      <c r="AP186" s="39"/>
      <c r="AQ186" s="32"/>
      <c r="AR186" s="32"/>
      <c r="AS186" s="32"/>
      <c r="AT186" s="39"/>
      <c r="AU186" s="32"/>
      <c r="AV186" s="32"/>
      <c r="AW186" s="32"/>
      <c r="AX186" s="39"/>
      <c r="AY186" s="32"/>
      <c r="AZ186" s="32"/>
      <c r="BA186" s="32"/>
      <c r="BB186" s="32"/>
      <c r="BC186" s="40"/>
    </row>
    <row r="187" spans="2:55" ht="14.25">
      <c r="B187" s="33"/>
      <c r="C187" s="38"/>
      <c r="D187" s="32"/>
      <c r="E187" s="38"/>
      <c r="F187" s="32"/>
      <c r="G187" s="38"/>
      <c r="H187" s="38"/>
      <c r="I187" s="32"/>
      <c r="J187" s="38"/>
      <c r="K187" s="32"/>
      <c r="L187" s="38"/>
      <c r="M187" s="38"/>
      <c r="N187" s="32"/>
      <c r="O187" s="38"/>
      <c r="P187" s="32"/>
      <c r="Q187" s="38"/>
      <c r="R187" s="38"/>
      <c r="S187" s="32"/>
      <c r="T187" s="38"/>
      <c r="U187" s="32"/>
      <c r="V187" s="38"/>
      <c r="W187" s="38"/>
      <c r="X187" s="32"/>
      <c r="Y187" s="38"/>
      <c r="Z187" s="32"/>
      <c r="AA187" s="38"/>
      <c r="AB187" s="38"/>
      <c r="AC187" s="32"/>
      <c r="AD187" s="38"/>
      <c r="AE187" s="32"/>
      <c r="AF187" s="38"/>
      <c r="AG187" s="38"/>
      <c r="AH187" s="32"/>
      <c r="AI187" s="38"/>
      <c r="AJ187" s="32"/>
      <c r="AK187" s="38"/>
      <c r="AL187" s="38"/>
      <c r="AM187" s="38"/>
      <c r="AN187" s="32"/>
      <c r="AO187" s="32"/>
      <c r="AP187" s="39"/>
      <c r="AQ187" s="32"/>
      <c r="AR187" s="32"/>
      <c r="AS187" s="32"/>
      <c r="AT187" s="39"/>
      <c r="AU187" s="32"/>
      <c r="AV187" s="32"/>
      <c r="AW187" s="32"/>
      <c r="AX187" s="39"/>
      <c r="AY187" s="32"/>
      <c r="AZ187" s="32"/>
      <c r="BA187" s="32"/>
      <c r="BB187" s="32"/>
      <c r="BC187" s="40"/>
    </row>
    <row r="188" spans="2:55" ht="14.25">
      <c r="B188" s="33"/>
      <c r="C188" s="38"/>
      <c r="D188" s="32"/>
      <c r="E188" s="38"/>
      <c r="F188" s="32"/>
      <c r="G188" s="38"/>
      <c r="H188" s="38"/>
      <c r="I188" s="32"/>
      <c r="J188" s="38"/>
      <c r="K188" s="32"/>
      <c r="L188" s="38"/>
      <c r="M188" s="38"/>
      <c r="N188" s="32"/>
      <c r="O188" s="38"/>
      <c r="P188" s="32"/>
      <c r="Q188" s="38"/>
      <c r="R188" s="38"/>
      <c r="S188" s="32"/>
      <c r="T188" s="38"/>
      <c r="U188" s="32"/>
      <c r="V188" s="38"/>
      <c r="W188" s="38"/>
      <c r="X188" s="32"/>
      <c r="Y188" s="38"/>
      <c r="Z188" s="32"/>
      <c r="AA188" s="38"/>
      <c r="AB188" s="38"/>
      <c r="AC188" s="32"/>
      <c r="AD188" s="38"/>
      <c r="AE188" s="32"/>
      <c r="AF188" s="38"/>
      <c r="AG188" s="38"/>
      <c r="AH188" s="32"/>
      <c r="AI188" s="38"/>
      <c r="AJ188" s="32"/>
      <c r="AK188" s="38"/>
      <c r="AL188" s="38"/>
      <c r="AM188" s="38"/>
      <c r="AN188" s="32"/>
      <c r="AO188" s="32"/>
      <c r="AP188" s="39"/>
      <c r="AQ188" s="32"/>
      <c r="AR188" s="32"/>
      <c r="AS188" s="32"/>
      <c r="AT188" s="39"/>
      <c r="AU188" s="32"/>
      <c r="AV188" s="32"/>
      <c r="AW188" s="32"/>
      <c r="AX188" s="39"/>
      <c r="AY188" s="32"/>
      <c r="AZ188" s="32"/>
      <c r="BA188" s="32"/>
      <c r="BB188" s="32"/>
      <c r="BC188" s="40"/>
    </row>
    <row r="189" spans="2:55" ht="14.25">
      <c r="B189" s="33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8"/>
      <c r="AN189" s="32"/>
      <c r="AO189" s="32"/>
      <c r="AP189" s="39"/>
      <c r="AQ189" s="32"/>
      <c r="AR189" s="32"/>
      <c r="AS189" s="32"/>
      <c r="AT189" s="39"/>
      <c r="AU189" s="32"/>
      <c r="AV189" s="32"/>
      <c r="AW189" s="32"/>
      <c r="AX189" s="39"/>
      <c r="AY189" s="32"/>
      <c r="AZ189" s="39"/>
      <c r="BA189" s="39"/>
      <c r="BB189" s="39"/>
      <c r="BC189" s="40"/>
    </row>
    <row r="190" spans="2:55" ht="14.25">
      <c r="B190" s="33"/>
      <c r="C190" s="38"/>
      <c r="D190" s="32"/>
      <c r="E190" s="38"/>
      <c r="F190" s="32"/>
      <c r="G190" s="38"/>
      <c r="H190" s="38"/>
      <c r="I190" s="32"/>
      <c r="J190" s="38"/>
      <c r="K190" s="32"/>
      <c r="L190" s="38"/>
      <c r="M190" s="38"/>
      <c r="N190" s="32"/>
      <c r="O190" s="38"/>
      <c r="P190" s="32"/>
      <c r="Q190" s="38"/>
      <c r="R190" s="38"/>
      <c r="S190" s="32"/>
      <c r="T190" s="38"/>
      <c r="U190" s="32"/>
      <c r="V190" s="38"/>
      <c r="W190" s="38"/>
      <c r="X190" s="32"/>
      <c r="Y190" s="38"/>
      <c r="Z190" s="32"/>
      <c r="AA190" s="38"/>
      <c r="AB190" s="38"/>
      <c r="AC190" s="32"/>
      <c r="AD190" s="38"/>
      <c r="AE190" s="32"/>
      <c r="AF190" s="38"/>
      <c r="AG190" s="38"/>
      <c r="AH190" s="32"/>
      <c r="AI190" s="38"/>
      <c r="AJ190" s="32"/>
      <c r="AK190" s="38"/>
      <c r="AL190" s="38"/>
      <c r="AM190" s="38"/>
      <c r="AN190" s="32"/>
      <c r="AO190" s="32"/>
      <c r="AP190" s="39"/>
      <c r="AQ190" s="32"/>
      <c r="AR190" s="32"/>
      <c r="AS190" s="32"/>
      <c r="AT190" s="39"/>
      <c r="AU190" s="32"/>
      <c r="AV190" s="32"/>
      <c r="AW190" s="32"/>
      <c r="AX190" s="39"/>
      <c r="AY190" s="32"/>
      <c r="AZ190" s="32"/>
      <c r="BA190" s="32"/>
      <c r="BB190" s="32"/>
      <c r="BC190" s="40"/>
    </row>
    <row r="191" spans="2:55" ht="14.25">
      <c r="B191" s="33"/>
      <c r="C191" s="38"/>
      <c r="D191" s="32"/>
      <c r="E191" s="38"/>
      <c r="F191" s="32"/>
      <c r="G191" s="38"/>
      <c r="H191" s="38"/>
      <c r="I191" s="32"/>
      <c r="J191" s="38"/>
      <c r="K191" s="32"/>
      <c r="L191" s="38"/>
      <c r="M191" s="38"/>
      <c r="N191" s="32"/>
      <c r="O191" s="38"/>
      <c r="P191" s="32"/>
      <c r="Q191" s="38"/>
      <c r="R191" s="38"/>
      <c r="S191" s="32"/>
      <c r="T191" s="38"/>
      <c r="U191" s="32"/>
      <c r="V191" s="38"/>
      <c r="W191" s="38"/>
      <c r="X191" s="32"/>
      <c r="Y191" s="38"/>
      <c r="Z191" s="32"/>
      <c r="AA191" s="38"/>
      <c r="AB191" s="38"/>
      <c r="AC191" s="32"/>
      <c r="AD191" s="38"/>
      <c r="AE191" s="32"/>
      <c r="AF191" s="38"/>
      <c r="AG191" s="38"/>
      <c r="AH191" s="32"/>
      <c r="AI191" s="38"/>
      <c r="AJ191" s="32"/>
      <c r="AK191" s="38"/>
      <c r="AL191" s="38"/>
      <c r="AM191" s="38"/>
      <c r="AN191" s="32"/>
      <c r="AO191" s="32"/>
      <c r="AP191" s="39"/>
      <c r="AQ191" s="32"/>
      <c r="AR191" s="32"/>
      <c r="AS191" s="32"/>
      <c r="AT191" s="39"/>
      <c r="AU191" s="32"/>
      <c r="AV191" s="32"/>
      <c r="AW191" s="32"/>
      <c r="AX191" s="39"/>
      <c r="AY191" s="32"/>
      <c r="AZ191" s="32"/>
      <c r="BA191" s="32"/>
      <c r="BB191" s="32"/>
      <c r="BC191" s="40"/>
    </row>
    <row r="192" spans="2:55" ht="14.25">
      <c r="B192" s="33"/>
      <c r="C192" s="38"/>
      <c r="D192" s="32"/>
      <c r="E192" s="38"/>
      <c r="F192" s="32"/>
      <c r="G192" s="38"/>
      <c r="H192" s="38"/>
      <c r="I192" s="32"/>
      <c r="J192" s="38"/>
      <c r="K192" s="32"/>
      <c r="L192" s="38"/>
      <c r="M192" s="38"/>
      <c r="N192" s="32"/>
      <c r="O192" s="38"/>
      <c r="P192" s="32"/>
      <c r="Q192" s="38"/>
      <c r="R192" s="38"/>
      <c r="S192" s="32"/>
      <c r="T192" s="38"/>
      <c r="U192" s="32"/>
      <c r="V192" s="38"/>
      <c r="W192" s="38"/>
      <c r="X192" s="32"/>
      <c r="Y192" s="38"/>
      <c r="Z192" s="32"/>
      <c r="AA192" s="38"/>
      <c r="AB192" s="38"/>
      <c r="AC192" s="32"/>
      <c r="AD192" s="38"/>
      <c r="AE192" s="32"/>
      <c r="AF192" s="38"/>
      <c r="AG192" s="38"/>
      <c r="AH192" s="32"/>
      <c r="AI192" s="38"/>
      <c r="AJ192" s="32"/>
      <c r="AK192" s="38"/>
      <c r="AL192" s="38"/>
      <c r="AM192" s="38"/>
      <c r="AN192" s="32"/>
      <c r="AO192" s="32"/>
      <c r="AP192" s="39"/>
      <c r="AQ192" s="32"/>
      <c r="AR192" s="32"/>
      <c r="AS192" s="32"/>
      <c r="AT192" s="39"/>
      <c r="AU192" s="32"/>
      <c r="AV192" s="32"/>
      <c r="AW192" s="32"/>
      <c r="AX192" s="39"/>
      <c r="AY192" s="32"/>
      <c r="AZ192" s="32"/>
      <c r="BA192" s="32"/>
      <c r="BB192" s="32"/>
      <c r="BC192" s="40"/>
    </row>
    <row r="193" spans="2:55" ht="13.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2:55" ht="13.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2:55" ht="13.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2:55" ht="13.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2:55" ht="13.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2:55" ht="13.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2:55" ht="13.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2:55" ht="13.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</sheetData>
  <sheetProtection/>
  <mergeCells count="298">
    <mergeCell ref="B97:AK97"/>
    <mergeCell ref="AM97:BC97"/>
    <mergeCell ref="BC29:BC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W29:AW32"/>
    <mergeCell ref="AX29:AX32"/>
    <mergeCell ref="AY29:AY32"/>
    <mergeCell ref="AZ29:AZ32"/>
    <mergeCell ref="BA29:BA32"/>
    <mergeCell ref="BB29:BB32"/>
    <mergeCell ref="AQ29:AQ32"/>
    <mergeCell ref="AR29:AR32"/>
    <mergeCell ref="AS29:AS32"/>
    <mergeCell ref="AT29:AT32"/>
    <mergeCell ref="AU29:AU32"/>
    <mergeCell ref="AV29:AV32"/>
    <mergeCell ref="AB29:AF29"/>
    <mergeCell ref="AG29:AK29"/>
    <mergeCell ref="AM29:AM32"/>
    <mergeCell ref="AN29:AN32"/>
    <mergeCell ref="AO29:AO32"/>
    <mergeCell ref="AP29:AP32"/>
    <mergeCell ref="AB30:AB32"/>
    <mergeCell ref="AF30:AF32"/>
    <mergeCell ref="AG30:AG32"/>
    <mergeCell ref="AK30:AK32"/>
    <mergeCell ref="B29:B32"/>
    <mergeCell ref="C29:G29"/>
    <mergeCell ref="H29:L29"/>
    <mergeCell ref="M29:Q29"/>
    <mergeCell ref="R29:V29"/>
    <mergeCell ref="W29:AA29"/>
    <mergeCell ref="AA30:AA32"/>
    <mergeCell ref="BC25:BC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W25:AW28"/>
    <mergeCell ref="AX25:AX28"/>
    <mergeCell ref="AY25:AY28"/>
    <mergeCell ref="AZ25:AZ28"/>
    <mergeCell ref="BA25:BA28"/>
    <mergeCell ref="BB25:BB28"/>
    <mergeCell ref="AQ25:AQ28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  <mergeCell ref="AG26:AG28"/>
    <mergeCell ref="AK26:AK28"/>
    <mergeCell ref="B25:B28"/>
    <mergeCell ref="C25:G25"/>
    <mergeCell ref="H25:L25"/>
    <mergeCell ref="M25:Q25"/>
    <mergeCell ref="R25:V25"/>
    <mergeCell ref="W25:AA25"/>
    <mergeCell ref="AA26:AA28"/>
    <mergeCell ref="BC21:BC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W21:AW24"/>
    <mergeCell ref="AX21:AX24"/>
    <mergeCell ref="AY21:AY24"/>
    <mergeCell ref="AZ21:AZ24"/>
    <mergeCell ref="BA21:BA24"/>
    <mergeCell ref="BB21:BB24"/>
    <mergeCell ref="AQ21:AQ24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2:AG24"/>
    <mergeCell ref="AK22:AK24"/>
    <mergeCell ref="B21:B24"/>
    <mergeCell ref="C21:G21"/>
    <mergeCell ref="H21:L21"/>
    <mergeCell ref="M21:Q21"/>
    <mergeCell ref="R21:V21"/>
    <mergeCell ref="W21:AA21"/>
    <mergeCell ref="AA22:AA24"/>
    <mergeCell ref="BC17:BC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W17:AW20"/>
    <mergeCell ref="AX17:AX20"/>
    <mergeCell ref="AY17:AY20"/>
    <mergeCell ref="AZ17:AZ20"/>
    <mergeCell ref="BA17:BA20"/>
    <mergeCell ref="BB17:BB20"/>
    <mergeCell ref="AQ17:AQ20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18:AG20"/>
    <mergeCell ref="AK18:AK20"/>
    <mergeCell ref="AN13:AN16"/>
    <mergeCell ref="AO13:AO16"/>
    <mergeCell ref="AP13:AP16"/>
    <mergeCell ref="AQ13:AQ16"/>
    <mergeCell ref="AG14:AG16"/>
    <mergeCell ref="AK14:AK16"/>
    <mergeCell ref="B17:B20"/>
    <mergeCell ref="C17:G17"/>
    <mergeCell ref="H17:L17"/>
    <mergeCell ref="M17:Q17"/>
    <mergeCell ref="R17:V17"/>
    <mergeCell ref="W17:AA17"/>
    <mergeCell ref="AA18:AA20"/>
    <mergeCell ref="R14:R16"/>
    <mergeCell ref="V14:V16"/>
    <mergeCell ref="W14:W16"/>
    <mergeCell ref="AA14:AA16"/>
    <mergeCell ref="B13:B16"/>
    <mergeCell ref="C13:G13"/>
    <mergeCell ref="H13:L13"/>
    <mergeCell ref="M13:Q13"/>
    <mergeCell ref="R13:V13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X13:AX16"/>
    <mergeCell ref="C14:C16"/>
    <mergeCell ref="G14:G16"/>
    <mergeCell ref="H14:H16"/>
    <mergeCell ref="L14:L16"/>
    <mergeCell ref="M14:M16"/>
    <mergeCell ref="Q14:Q16"/>
    <mergeCell ref="AY9:AY12"/>
    <mergeCell ref="AZ9:AZ12"/>
    <mergeCell ref="BA9:BA12"/>
    <mergeCell ref="W13:AA13"/>
    <mergeCell ref="AB13:AF13"/>
    <mergeCell ref="Q10:Q12"/>
    <mergeCell ref="R10:R12"/>
    <mergeCell ref="V10:V12"/>
    <mergeCell ref="W10:W12"/>
    <mergeCell ref="AA10:AA12"/>
    <mergeCell ref="AB10:AB12"/>
    <mergeCell ref="AB14:AB16"/>
    <mergeCell ref="AF14:AF16"/>
    <mergeCell ref="AY13:AY16"/>
    <mergeCell ref="AZ13:AZ16"/>
    <mergeCell ref="BA13:BA16"/>
    <mergeCell ref="AG13:AK13"/>
    <mergeCell ref="AM13:AM16"/>
    <mergeCell ref="BB9:BB12"/>
    <mergeCell ref="BC9:BC12"/>
    <mergeCell ref="C10:C12"/>
    <mergeCell ref="G10:G12"/>
    <mergeCell ref="H10:H12"/>
    <mergeCell ref="L10:L12"/>
    <mergeCell ref="M10:M12"/>
    <mergeCell ref="AS9:AS12"/>
    <mergeCell ref="AT9:AT12"/>
    <mergeCell ref="AU9:AU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F10:AF12"/>
    <mergeCell ref="AG10:AG12"/>
    <mergeCell ref="B9:B12"/>
    <mergeCell ref="C9:G9"/>
    <mergeCell ref="H9:L9"/>
    <mergeCell ref="M9:Q9"/>
    <mergeCell ref="R9:V9"/>
    <mergeCell ref="W9:AA9"/>
    <mergeCell ref="AB9:AF9"/>
    <mergeCell ref="AG9:AK9"/>
    <mergeCell ref="R6:R8"/>
    <mergeCell ref="V6:V8"/>
    <mergeCell ref="W6:W8"/>
    <mergeCell ref="AA6:AA8"/>
    <mergeCell ref="AB6:AB8"/>
    <mergeCell ref="AF6:AF8"/>
    <mergeCell ref="AK10:AK12"/>
    <mergeCell ref="B5:B8"/>
    <mergeCell ref="C5:G5"/>
    <mergeCell ref="H5:L5"/>
    <mergeCell ref="M5:Q5"/>
    <mergeCell ref="R5:V5"/>
    <mergeCell ref="W5:AA5"/>
    <mergeCell ref="AB5:AF5"/>
    <mergeCell ref="AG5:AK5"/>
    <mergeCell ref="AZ5:AZ8"/>
    <mergeCell ref="BA5:BA8"/>
    <mergeCell ref="BB5:BB8"/>
    <mergeCell ref="BC5:BC8"/>
    <mergeCell ref="C6:C8"/>
    <mergeCell ref="G6:G8"/>
    <mergeCell ref="H6:H8"/>
    <mergeCell ref="L6:L8"/>
    <mergeCell ref="M6:M8"/>
    <mergeCell ref="Q6:Q8"/>
    <mergeCell ref="AT5:AT8"/>
    <mergeCell ref="AU5:AU8"/>
    <mergeCell ref="AV5:AV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G6:AG8"/>
    <mergeCell ref="AK6:AK8"/>
    <mergeCell ref="AM5:AM8"/>
    <mergeCell ref="B1:AK1"/>
    <mergeCell ref="AM1:BC1"/>
    <mergeCell ref="B2:AK2"/>
    <mergeCell ref="AM2:BC2"/>
    <mergeCell ref="B3:B4"/>
    <mergeCell ref="C3:G4"/>
    <mergeCell ref="H3:L4"/>
    <mergeCell ref="M3:Q4"/>
    <mergeCell ref="R3:V4"/>
    <mergeCell ref="W3:AA4"/>
    <mergeCell ref="BC3:BC4"/>
    <mergeCell ref="AU3:AU4"/>
    <mergeCell ref="AV3:AX3"/>
    <mergeCell ref="AY3:AY4"/>
    <mergeCell ref="AZ3:AZ4"/>
    <mergeCell ref="BA3:BA4"/>
    <mergeCell ref="BB3:BB4"/>
    <mergeCell ref="AB3:AF4"/>
    <mergeCell ref="AG3:AK4"/>
    <mergeCell ref="AM3:AM4"/>
    <mergeCell ref="AN3:AP3"/>
    <mergeCell ref="AQ3:AQ4"/>
    <mergeCell ref="AR3:AT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U81"/>
  <sheetViews>
    <sheetView zoomScalePageLayoutView="0" workbookViewId="0" topLeftCell="A1">
      <selection activeCell="I6" sqref="I6:K7"/>
    </sheetView>
  </sheetViews>
  <sheetFormatPr defaultColWidth="9.140625" defaultRowHeight="15"/>
  <cols>
    <col min="1" max="1" width="1.57421875" style="42" customWidth="1"/>
    <col min="2" max="2" width="23.57421875" style="42" customWidth="1"/>
    <col min="3" max="29" width="4.57421875" style="42" customWidth="1"/>
    <col min="30" max="30" width="20.57421875" style="42" customWidth="1"/>
    <col min="31" max="32" width="4.57421875" style="42" customWidth="1"/>
    <col min="33" max="34" width="8.57421875" style="42" customWidth="1"/>
    <col min="35" max="36" width="4.57421875" style="42" customWidth="1"/>
    <col min="37" max="38" width="8.57421875" style="42" customWidth="1"/>
    <col min="39" max="40" width="4.57421875" style="42" customWidth="1"/>
    <col min="41" max="44" width="8.57421875" style="42" customWidth="1"/>
    <col min="45" max="45" width="15.57421875" style="42" customWidth="1"/>
    <col min="46" max="46" width="11.8515625" style="42" bestFit="1" customWidth="1"/>
    <col min="47" max="47" width="10.8515625" style="42" customWidth="1"/>
    <col min="48" max="16384" width="9.00390625" style="42" customWidth="1"/>
  </cols>
  <sheetData>
    <row r="1" spans="2:46" ht="17.25">
      <c r="B1" s="366" t="s">
        <v>66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D1" s="367" t="str">
        <f>B1</f>
        <v>レディースフリー エンジョイ</v>
      </c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</row>
    <row r="2" spans="2:46" ht="18" thickBot="1">
      <c r="B2" s="368" t="s">
        <v>67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D2" s="369" t="str">
        <f>B2</f>
        <v>Ｊコート　Ａグループ</v>
      </c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</row>
    <row r="3" spans="2:47" ht="13.5">
      <c r="B3" s="370"/>
      <c r="C3" s="372" t="str">
        <f>'[1]ﾚﾃﾞｨｰｽｴﾝｼﾞｮｲ'!$D$13</f>
        <v>KiRa KiRa heart</v>
      </c>
      <c r="D3" s="372"/>
      <c r="E3" s="372"/>
      <c r="F3" s="372"/>
      <c r="G3" s="372"/>
      <c r="H3" s="372" t="str">
        <f>'[1]ﾚﾃﾞｨｰｽｴﾝｼﾞｮｲ'!$D$14</f>
        <v>ビギナーズ（C）</v>
      </c>
      <c r="I3" s="372"/>
      <c r="J3" s="372"/>
      <c r="K3" s="372"/>
      <c r="L3" s="372"/>
      <c r="M3" s="372" t="str">
        <f>'[1]ﾚﾃﾞｨｰｽｴﾝｼﾞｮｲ'!$G$14</f>
        <v>キララ C</v>
      </c>
      <c r="N3" s="372"/>
      <c r="O3" s="372"/>
      <c r="P3" s="372"/>
      <c r="Q3" s="372"/>
      <c r="R3" s="372" t="str">
        <f>'[1]ﾚﾃﾞｨｰｽｴﾝｼﾞｮｲ'!$D$15</f>
        <v>スイーツ B</v>
      </c>
      <c r="S3" s="372"/>
      <c r="T3" s="372"/>
      <c r="U3" s="372"/>
      <c r="V3" s="372"/>
      <c r="W3" s="372" t="str">
        <f>'[1]ﾚﾃﾞｨｰｽｴﾝｼﾞｮｲ'!$G$13</f>
        <v>ポピンズ</v>
      </c>
      <c r="X3" s="372"/>
      <c r="Y3" s="372"/>
      <c r="Z3" s="372"/>
      <c r="AA3" s="374"/>
      <c r="AD3" s="370">
        <f>B3</f>
        <v>0</v>
      </c>
      <c r="AE3" s="380" t="s">
        <v>68</v>
      </c>
      <c r="AF3" s="380"/>
      <c r="AG3" s="380"/>
      <c r="AH3" s="376" t="s">
        <v>19</v>
      </c>
      <c r="AI3" s="380" t="s">
        <v>69</v>
      </c>
      <c r="AJ3" s="380"/>
      <c r="AK3" s="380"/>
      <c r="AL3" s="376" t="s">
        <v>19</v>
      </c>
      <c r="AM3" s="380" t="s">
        <v>70</v>
      </c>
      <c r="AN3" s="380"/>
      <c r="AO3" s="380"/>
      <c r="AP3" s="381" t="s">
        <v>19</v>
      </c>
      <c r="AQ3" s="381" t="s">
        <v>45</v>
      </c>
      <c r="AR3" s="381" t="s">
        <v>46</v>
      </c>
      <c r="AS3" s="376" t="s">
        <v>25</v>
      </c>
      <c r="AT3" s="378" t="s">
        <v>19</v>
      </c>
      <c r="AU3" s="43"/>
    </row>
    <row r="4" spans="2:47" ht="14.25" thickBot="1">
      <c r="B4" s="371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5"/>
      <c r="AD4" s="383"/>
      <c r="AE4" s="44" t="s">
        <v>71</v>
      </c>
      <c r="AF4" s="44" t="s">
        <v>27</v>
      </c>
      <c r="AG4" s="44" t="s">
        <v>28</v>
      </c>
      <c r="AH4" s="377"/>
      <c r="AI4" s="44" t="s">
        <v>71</v>
      </c>
      <c r="AJ4" s="44" t="s">
        <v>27</v>
      </c>
      <c r="AK4" s="44" t="s">
        <v>28</v>
      </c>
      <c r="AL4" s="377"/>
      <c r="AM4" s="44" t="s">
        <v>71</v>
      </c>
      <c r="AN4" s="44" t="s">
        <v>27</v>
      </c>
      <c r="AO4" s="44" t="s">
        <v>28</v>
      </c>
      <c r="AP4" s="382"/>
      <c r="AQ4" s="382"/>
      <c r="AR4" s="382"/>
      <c r="AS4" s="377"/>
      <c r="AT4" s="379"/>
      <c r="AU4" s="43"/>
    </row>
    <row r="5" spans="2:47" ht="18" thickTop="1">
      <c r="B5" s="387" t="str">
        <f>C3</f>
        <v>KiRa KiRa heart</v>
      </c>
      <c r="C5" s="400"/>
      <c r="D5" s="400"/>
      <c r="E5" s="400"/>
      <c r="F5" s="400"/>
      <c r="G5" s="400"/>
      <c r="H5" s="384">
        <v>10</v>
      </c>
      <c r="I5" s="384"/>
      <c r="J5" s="384"/>
      <c r="K5" s="384"/>
      <c r="L5" s="384"/>
      <c r="M5" s="402">
        <v>4</v>
      </c>
      <c r="N5" s="403"/>
      <c r="O5" s="403"/>
      <c r="P5" s="403"/>
      <c r="Q5" s="404"/>
      <c r="R5" s="384">
        <v>7</v>
      </c>
      <c r="S5" s="384"/>
      <c r="T5" s="384"/>
      <c r="U5" s="384"/>
      <c r="V5" s="384"/>
      <c r="W5" s="384">
        <v>1</v>
      </c>
      <c r="X5" s="384"/>
      <c r="Y5" s="384"/>
      <c r="Z5" s="384"/>
      <c r="AA5" s="385"/>
      <c r="AD5" s="386" t="str">
        <f>B5</f>
        <v>KiRa KiRa heart</v>
      </c>
      <c r="AE5" s="388">
        <f>IF(C6&gt;G6,1,0)+IF(H6&gt;L6,1,0)+IF(M6&gt;Q6,1,0)+IF(R6&gt;V6,1,0)+IF(W6&gt;AA6,1,0)</f>
        <v>0</v>
      </c>
      <c r="AF5" s="388">
        <f>IF(G6&gt;C6,1,0)+IF(L6&gt;H6,1,0)+IF(Q6&gt;M6,1,0)+IF(V6&gt;R6,1,0)+IF(AA6&gt;W6,1,0)</f>
        <v>4</v>
      </c>
      <c r="AG5" s="390">
        <f>SUM(AE5/(AE5+AF5))</f>
        <v>0</v>
      </c>
      <c r="AH5" s="388">
        <f>RANK(AG5,$AG$5:$AG$24,0)</f>
        <v>5</v>
      </c>
      <c r="AI5" s="388">
        <f>SUM(C6+H6+M6+R6+W6)</f>
        <v>0</v>
      </c>
      <c r="AJ5" s="388">
        <f>SUM(G6+L6+Q6+V6+AA6)</f>
        <v>8</v>
      </c>
      <c r="AK5" s="390">
        <f>SUM(AI5/(AI5+AJ5))</f>
        <v>0</v>
      </c>
      <c r="AL5" s="388">
        <f>RANK(AK5,$AK$5:$AK$24,0)</f>
        <v>5</v>
      </c>
      <c r="AM5" s="388">
        <f>SUM(D6+D7+D8+I6+I7+I8+N6+N7+N8+S6+S7+S8+X6+X7+X8)</f>
        <v>54</v>
      </c>
      <c r="AN5" s="388">
        <f>SUM(F6+F7+F8+K6+K7+K8+P6+P7+P8+U6+U7+U8+Z6+Z7+Z8)</f>
        <v>120</v>
      </c>
      <c r="AO5" s="390">
        <f>SUM(AM5/(AM5+AN5))</f>
        <v>0.3103448275862069</v>
      </c>
      <c r="AP5" s="388">
        <f>RANK(AO5,$AO$5:$AO$24,0)</f>
        <v>5</v>
      </c>
      <c r="AQ5" s="390">
        <f>RANK(AG5,$AG$5:$AG$24,1)+AK5</f>
        <v>1</v>
      </c>
      <c r="AR5" s="390">
        <f>RANK(AQ5,$AQ$5:$AQ$24,1)+AO5</f>
        <v>1.3103448275862069</v>
      </c>
      <c r="AS5" s="394" t="str">
        <f>$AD$5</f>
        <v>KiRa KiRa heart</v>
      </c>
      <c r="AT5" s="397">
        <f>RANK(AR5,$AR$5:$AR$24)</f>
        <v>5</v>
      </c>
      <c r="AU5" s="43"/>
    </row>
    <row r="6" spans="2:47" ht="13.5">
      <c r="B6" s="387"/>
      <c r="C6" s="401">
        <f>IF(D6&gt;F6,1,0)+IF(D7&gt;F7,1,0)+IF(D8&gt;F8,1,0)</f>
        <v>0</v>
      </c>
      <c r="D6" s="45"/>
      <c r="E6" s="46" t="s">
        <v>57</v>
      </c>
      <c r="F6" s="45"/>
      <c r="G6" s="401">
        <f>IF(F6&gt;D6,1,0)+IF(F7&gt;D7,1,0)+IF(F8&gt;D8,1,0)</f>
        <v>0</v>
      </c>
      <c r="H6" s="392">
        <f>IF(I6&gt;K6,1,0)+IF(I7&gt;K7,1,0)+IF(I8&gt;K8,1,0)</f>
        <v>0</v>
      </c>
      <c r="I6" s="47">
        <v>3</v>
      </c>
      <c r="J6" s="48" t="s">
        <v>57</v>
      </c>
      <c r="K6" s="47">
        <v>15</v>
      </c>
      <c r="L6" s="392">
        <f>IF(K6&gt;I6,1,0)+IF(K7&gt;I7,1,0)+IF(K8&gt;I8,1,0)</f>
        <v>2</v>
      </c>
      <c r="M6" s="392">
        <f>IF(N6&gt;P6,1,0)+IF(N7&gt;P7,1,0)+IF(N8&gt;P8,1,0)</f>
        <v>0</v>
      </c>
      <c r="N6" s="47">
        <v>8</v>
      </c>
      <c r="O6" s="48" t="s">
        <v>57</v>
      </c>
      <c r="P6" s="47">
        <v>15</v>
      </c>
      <c r="Q6" s="392">
        <f>IF(P6&gt;N6,1,0)+IF(P7&gt;N7,1,0)+IF(P8&gt;N8,1,0)</f>
        <v>2</v>
      </c>
      <c r="R6" s="392">
        <f>IF(S6&gt;U6,1,0)+IF(S7&gt;U7,1,0)+IF(S8&gt;U8,1,0)</f>
        <v>0</v>
      </c>
      <c r="S6" s="47">
        <v>7</v>
      </c>
      <c r="T6" s="48" t="s">
        <v>57</v>
      </c>
      <c r="U6" s="47">
        <v>15</v>
      </c>
      <c r="V6" s="392">
        <f>IF(U6&gt;S6,1,0)+IF(U7&gt;S7,1,0)+IF(U8&gt;S8,1,0)</f>
        <v>2</v>
      </c>
      <c r="W6" s="392">
        <f>IF(X6&gt;Z6,1,0)+IF(X7&gt;Z7,1,0)+IF(X8&gt;Z8,1,0)</f>
        <v>0</v>
      </c>
      <c r="X6" s="47">
        <v>9</v>
      </c>
      <c r="Y6" s="48" t="s">
        <v>57</v>
      </c>
      <c r="Z6" s="47">
        <v>15</v>
      </c>
      <c r="AA6" s="393">
        <f>IF(Z6&gt;X6,1,0)+IF(Z7&gt;X7,1,0)+IF(Z8&gt;X8,1,0)</f>
        <v>2</v>
      </c>
      <c r="AD6" s="387"/>
      <c r="AE6" s="389"/>
      <c r="AF6" s="389"/>
      <c r="AG6" s="391"/>
      <c r="AH6" s="389"/>
      <c r="AI6" s="389"/>
      <c r="AJ6" s="389"/>
      <c r="AK6" s="391"/>
      <c r="AL6" s="389"/>
      <c r="AM6" s="389"/>
      <c r="AN6" s="389"/>
      <c r="AO6" s="391"/>
      <c r="AP6" s="389"/>
      <c r="AQ6" s="389"/>
      <c r="AR6" s="389"/>
      <c r="AS6" s="395"/>
      <c r="AT6" s="398"/>
      <c r="AU6" s="43"/>
    </row>
    <row r="7" spans="2:47" ht="13.5">
      <c r="B7" s="387"/>
      <c r="C7" s="401"/>
      <c r="D7" s="45"/>
      <c r="E7" s="46" t="s">
        <v>57</v>
      </c>
      <c r="F7" s="45"/>
      <c r="G7" s="401"/>
      <c r="H7" s="392"/>
      <c r="I7" s="47">
        <v>4</v>
      </c>
      <c r="J7" s="48" t="s">
        <v>57</v>
      </c>
      <c r="K7" s="47">
        <v>15</v>
      </c>
      <c r="L7" s="392"/>
      <c r="M7" s="392"/>
      <c r="N7" s="47">
        <v>12</v>
      </c>
      <c r="O7" s="48" t="s">
        <v>57</v>
      </c>
      <c r="P7" s="47">
        <v>15</v>
      </c>
      <c r="Q7" s="392"/>
      <c r="R7" s="392"/>
      <c r="S7" s="47">
        <v>6</v>
      </c>
      <c r="T7" s="48" t="s">
        <v>57</v>
      </c>
      <c r="U7" s="47">
        <v>15</v>
      </c>
      <c r="V7" s="392"/>
      <c r="W7" s="392"/>
      <c r="X7" s="47">
        <v>5</v>
      </c>
      <c r="Y7" s="48" t="s">
        <v>57</v>
      </c>
      <c r="Z7" s="47">
        <v>15</v>
      </c>
      <c r="AA7" s="393"/>
      <c r="AD7" s="387"/>
      <c r="AE7" s="389"/>
      <c r="AF7" s="389"/>
      <c r="AG7" s="391"/>
      <c r="AH7" s="389"/>
      <c r="AI7" s="389"/>
      <c r="AJ7" s="389"/>
      <c r="AK7" s="391"/>
      <c r="AL7" s="389"/>
      <c r="AM7" s="389"/>
      <c r="AN7" s="389"/>
      <c r="AO7" s="391"/>
      <c r="AP7" s="389"/>
      <c r="AQ7" s="389"/>
      <c r="AR7" s="389"/>
      <c r="AS7" s="395"/>
      <c r="AT7" s="398"/>
      <c r="AU7" s="43"/>
    </row>
    <row r="8" spans="2:47" ht="13.5">
      <c r="B8" s="387"/>
      <c r="C8" s="401"/>
      <c r="D8" s="45"/>
      <c r="E8" s="46" t="s">
        <v>57</v>
      </c>
      <c r="F8" s="45"/>
      <c r="G8" s="401"/>
      <c r="H8" s="392"/>
      <c r="I8" s="47"/>
      <c r="J8" s="48" t="s">
        <v>57</v>
      </c>
      <c r="K8" s="47"/>
      <c r="L8" s="392"/>
      <c r="M8" s="392"/>
      <c r="N8" s="47"/>
      <c r="O8" s="48" t="s">
        <v>57</v>
      </c>
      <c r="P8" s="47"/>
      <c r="Q8" s="392"/>
      <c r="R8" s="392"/>
      <c r="S8" s="47"/>
      <c r="T8" s="48" t="s">
        <v>57</v>
      </c>
      <c r="U8" s="47"/>
      <c r="V8" s="392"/>
      <c r="W8" s="392"/>
      <c r="X8" s="47"/>
      <c r="Y8" s="48" t="s">
        <v>57</v>
      </c>
      <c r="Z8" s="47"/>
      <c r="AA8" s="393"/>
      <c r="AD8" s="387"/>
      <c r="AE8" s="389"/>
      <c r="AF8" s="389"/>
      <c r="AG8" s="391"/>
      <c r="AH8" s="389"/>
      <c r="AI8" s="389"/>
      <c r="AJ8" s="389"/>
      <c r="AK8" s="391"/>
      <c r="AL8" s="389"/>
      <c r="AM8" s="389"/>
      <c r="AN8" s="389"/>
      <c r="AO8" s="391"/>
      <c r="AP8" s="389"/>
      <c r="AQ8" s="389"/>
      <c r="AR8" s="389"/>
      <c r="AS8" s="396"/>
      <c r="AT8" s="398"/>
      <c r="AU8" s="43"/>
    </row>
    <row r="9" spans="2:47" ht="17.25">
      <c r="B9" s="387" t="str">
        <f>H3</f>
        <v>ビギナーズ（C）</v>
      </c>
      <c r="C9" s="399">
        <f>H5</f>
        <v>10</v>
      </c>
      <c r="D9" s="399"/>
      <c r="E9" s="399"/>
      <c r="F9" s="399"/>
      <c r="G9" s="399"/>
      <c r="H9" s="400"/>
      <c r="I9" s="400"/>
      <c r="J9" s="400"/>
      <c r="K9" s="400"/>
      <c r="L9" s="400"/>
      <c r="M9" s="384">
        <v>2</v>
      </c>
      <c r="N9" s="384"/>
      <c r="O9" s="384"/>
      <c r="P9" s="384"/>
      <c r="Q9" s="384"/>
      <c r="R9" s="384">
        <v>5</v>
      </c>
      <c r="S9" s="384"/>
      <c r="T9" s="384"/>
      <c r="U9" s="384"/>
      <c r="V9" s="384"/>
      <c r="W9" s="384">
        <v>8</v>
      </c>
      <c r="X9" s="384"/>
      <c r="Y9" s="384"/>
      <c r="Z9" s="384"/>
      <c r="AA9" s="385"/>
      <c r="AD9" s="387" t="str">
        <f>B9</f>
        <v>ビギナーズ（C）</v>
      </c>
      <c r="AE9" s="389">
        <f>IF(C10&gt;G10,1,0)+IF(H10&gt;L10,1,0)+IF(M10&gt;Q10,1,0)+IF(R10&gt;V10,1,0)+IF(W10&gt;AA10,1,0)</f>
        <v>4</v>
      </c>
      <c r="AF9" s="389">
        <f>IF(G10&gt;C10,1,0)+IF(L10&gt;H10,1,0)+IF(Q10&gt;M10,1,0)+IF(V10&gt;R10,1,0)+IF(AA10&gt;W10,1,0)</f>
        <v>0</v>
      </c>
      <c r="AG9" s="391">
        <f>SUM(AE9/(AE9+AF9))</f>
        <v>1</v>
      </c>
      <c r="AH9" s="389">
        <f>RANK(AG9,$AG$5:$AG$24,0)</f>
        <v>1</v>
      </c>
      <c r="AI9" s="389">
        <f>SUM(C10+H10+M10+R10+W10)</f>
        <v>8</v>
      </c>
      <c r="AJ9" s="389">
        <f>SUM(G10+L10+Q10+V10+AA10)</f>
        <v>0</v>
      </c>
      <c r="AK9" s="391">
        <f>SUM(AI9/(AI9+AJ9))</f>
        <v>1</v>
      </c>
      <c r="AL9" s="389">
        <f>RANK(AK9,$AK$5:$AK$24,0)</f>
        <v>1</v>
      </c>
      <c r="AM9" s="389">
        <f>SUM(D10+D11+D12+I10+I11+I12+N10+N11+N12+S10+S11+S12+X10+X11+X12)</f>
        <v>120</v>
      </c>
      <c r="AN9" s="389">
        <f>SUM(F10+F11+F12+K10+K11+K12+P10+P11+P12+U10+U11+U12+Z10+Z11+Z12)</f>
        <v>49</v>
      </c>
      <c r="AO9" s="391">
        <f>SUM(AM9/(AM9+AN9))</f>
        <v>0.7100591715976331</v>
      </c>
      <c r="AP9" s="389">
        <f>RANK(AO9,$AO$5:$AO$24,0)</f>
        <v>1</v>
      </c>
      <c r="AQ9" s="391">
        <f>RANK(AG9,$AG$5:$AG$24,1)+AK9</f>
        <v>6</v>
      </c>
      <c r="AR9" s="391">
        <f>RANK(AQ9,$AQ$5:$AQ$24,1)+AO9</f>
        <v>5.710059171597633</v>
      </c>
      <c r="AS9" s="405" t="str">
        <f>$AD$9</f>
        <v>ビギナーズ（C）</v>
      </c>
      <c r="AT9" s="398">
        <f>RANK(AR9,$AR$5:$AR$24)</f>
        <v>1</v>
      </c>
      <c r="AU9" s="43"/>
    </row>
    <row r="10" spans="2:47" ht="13.5">
      <c r="B10" s="387"/>
      <c r="C10" s="392">
        <f>IF(D10&gt;F10,1,0)+IF(D11&gt;F11,1,0)+IF(D12&gt;F12,1,0)</f>
        <v>2</v>
      </c>
      <c r="D10" s="49">
        <f>K6</f>
        <v>15</v>
      </c>
      <c r="E10" s="48" t="s">
        <v>29</v>
      </c>
      <c r="F10" s="49">
        <f>I6</f>
        <v>3</v>
      </c>
      <c r="G10" s="392">
        <f>IF(F10&gt;D10,1,0)+IF(F11&gt;D11,1,0)+IF(F12&gt;D12,1,0)</f>
        <v>0</v>
      </c>
      <c r="H10" s="401">
        <f>IF(I10&gt;K10,1,0)+IF(I11&gt;K11,1,0)+IF(I12&gt;K12,1,0)</f>
        <v>0</v>
      </c>
      <c r="I10" s="45"/>
      <c r="J10" s="46" t="s">
        <v>57</v>
      </c>
      <c r="K10" s="45"/>
      <c r="L10" s="401">
        <f>IF(K10&gt;I10,1,0)+IF(K11&gt;I11,1,0)+IF(K12&gt;I12,1,0)</f>
        <v>0</v>
      </c>
      <c r="M10" s="392">
        <f>IF(N10&gt;P10,1,0)+IF(N11&gt;P11,1,0)+IF(N12&gt;P12,1,0)</f>
        <v>2</v>
      </c>
      <c r="N10" s="47">
        <v>15</v>
      </c>
      <c r="O10" s="48" t="s">
        <v>57</v>
      </c>
      <c r="P10" s="47">
        <v>6</v>
      </c>
      <c r="Q10" s="392">
        <f>IF(P10&gt;N10,1,0)+IF(P11&gt;N11,1,0)+IF(P12&gt;N12,1,0)</f>
        <v>0</v>
      </c>
      <c r="R10" s="392">
        <f>IF(S10&gt;U10,1,0)+IF(S11&gt;U11,1,0)+IF(S12&gt;U12,1,0)</f>
        <v>2</v>
      </c>
      <c r="S10" s="47">
        <v>15</v>
      </c>
      <c r="T10" s="48" t="s">
        <v>57</v>
      </c>
      <c r="U10" s="47">
        <v>6</v>
      </c>
      <c r="V10" s="392">
        <f>IF(U10&gt;S10,1,0)+IF(U11&gt;S11,1,0)+IF(U12&gt;S12,1,0)</f>
        <v>0</v>
      </c>
      <c r="W10" s="392">
        <f>IF(X10&gt;Z10,1,0)+IF(X11&gt;Z11,1,0)+IF(X12&gt;Z12,1,0)</f>
        <v>2</v>
      </c>
      <c r="X10" s="47">
        <v>15</v>
      </c>
      <c r="Y10" s="48" t="s">
        <v>57</v>
      </c>
      <c r="Z10" s="47">
        <v>7</v>
      </c>
      <c r="AA10" s="393">
        <f>IF(Z10&gt;X10,1,0)+IF(Z11&gt;X11,1,0)+IF(Z12&gt;X12,1,0)</f>
        <v>0</v>
      </c>
      <c r="AD10" s="387"/>
      <c r="AE10" s="389"/>
      <c r="AF10" s="389"/>
      <c r="AG10" s="391"/>
      <c r="AH10" s="389"/>
      <c r="AI10" s="389"/>
      <c r="AJ10" s="389"/>
      <c r="AK10" s="391"/>
      <c r="AL10" s="389"/>
      <c r="AM10" s="389"/>
      <c r="AN10" s="389"/>
      <c r="AO10" s="391"/>
      <c r="AP10" s="389"/>
      <c r="AQ10" s="389"/>
      <c r="AR10" s="389"/>
      <c r="AS10" s="395"/>
      <c r="AT10" s="398"/>
      <c r="AU10" s="43"/>
    </row>
    <row r="11" spans="2:47" ht="13.5">
      <c r="B11" s="387"/>
      <c r="C11" s="392"/>
      <c r="D11" s="49">
        <f>K7</f>
        <v>15</v>
      </c>
      <c r="E11" s="48" t="s">
        <v>57</v>
      </c>
      <c r="F11" s="49">
        <f>I7</f>
        <v>4</v>
      </c>
      <c r="G11" s="392"/>
      <c r="H11" s="401"/>
      <c r="I11" s="45"/>
      <c r="J11" s="46" t="s">
        <v>57</v>
      </c>
      <c r="K11" s="45"/>
      <c r="L11" s="401"/>
      <c r="M11" s="392"/>
      <c r="N11" s="47">
        <v>15</v>
      </c>
      <c r="O11" s="48" t="s">
        <v>57</v>
      </c>
      <c r="P11" s="47">
        <v>6</v>
      </c>
      <c r="Q11" s="392"/>
      <c r="R11" s="392"/>
      <c r="S11" s="47">
        <v>15</v>
      </c>
      <c r="T11" s="48" t="s">
        <v>57</v>
      </c>
      <c r="U11" s="47">
        <v>8</v>
      </c>
      <c r="V11" s="392"/>
      <c r="W11" s="392"/>
      <c r="X11" s="47">
        <v>15</v>
      </c>
      <c r="Y11" s="48" t="s">
        <v>57</v>
      </c>
      <c r="Z11" s="47">
        <v>9</v>
      </c>
      <c r="AA11" s="393"/>
      <c r="AD11" s="387"/>
      <c r="AE11" s="389"/>
      <c r="AF11" s="389"/>
      <c r="AG11" s="391"/>
      <c r="AH11" s="389"/>
      <c r="AI11" s="389"/>
      <c r="AJ11" s="389"/>
      <c r="AK11" s="391"/>
      <c r="AL11" s="389"/>
      <c r="AM11" s="389"/>
      <c r="AN11" s="389"/>
      <c r="AO11" s="391"/>
      <c r="AP11" s="389"/>
      <c r="AQ11" s="389"/>
      <c r="AR11" s="389"/>
      <c r="AS11" s="395"/>
      <c r="AT11" s="398"/>
      <c r="AU11" s="43"/>
    </row>
    <row r="12" spans="2:47" ht="13.5">
      <c r="B12" s="387"/>
      <c r="C12" s="392"/>
      <c r="D12" s="49">
        <f>K8</f>
        <v>0</v>
      </c>
      <c r="E12" s="48" t="s">
        <v>57</v>
      </c>
      <c r="F12" s="49">
        <f>I8</f>
        <v>0</v>
      </c>
      <c r="G12" s="392"/>
      <c r="H12" s="401"/>
      <c r="I12" s="45"/>
      <c r="J12" s="46" t="s">
        <v>29</v>
      </c>
      <c r="K12" s="45"/>
      <c r="L12" s="401"/>
      <c r="M12" s="392"/>
      <c r="N12" s="47"/>
      <c r="O12" s="48" t="s">
        <v>29</v>
      </c>
      <c r="P12" s="47"/>
      <c r="Q12" s="392"/>
      <c r="R12" s="392"/>
      <c r="S12" s="47"/>
      <c r="T12" s="48" t="s">
        <v>29</v>
      </c>
      <c r="U12" s="47"/>
      <c r="V12" s="392"/>
      <c r="W12" s="392"/>
      <c r="X12" s="47"/>
      <c r="Y12" s="48" t="s">
        <v>29</v>
      </c>
      <c r="Z12" s="47"/>
      <c r="AA12" s="393"/>
      <c r="AD12" s="387"/>
      <c r="AE12" s="389"/>
      <c r="AF12" s="389"/>
      <c r="AG12" s="391"/>
      <c r="AH12" s="389"/>
      <c r="AI12" s="389"/>
      <c r="AJ12" s="389"/>
      <c r="AK12" s="391"/>
      <c r="AL12" s="389"/>
      <c r="AM12" s="389"/>
      <c r="AN12" s="389"/>
      <c r="AO12" s="391"/>
      <c r="AP12" s="389"/>
      <c r="AQ12" s="389"/>
      <c r="AR12" s="389"/>
      <c r="AS12" s="396"/>
      <c r="AT12" s="398"/>
      <c r="AU12" s="43"/>
    </row>
    <row r="13" spans="2:47" ht="17.25">
      <c r="B13" s="387" t="str">
        <f>M3</f>
        <v>キララ C</v>
      </c>
      <c r="C13" s="399">
        <f>M5</f>
        <v>4</v>
      </c>
      <c r="D13" s="399"/>
      <c r="E13" s="399"/>
      <c r="F13" s="399"/>
      <c r="G13" s="399"/>
      <c r="H13" s="399">
        <f>M9</f>
        <v>2</v>
      </c>
      <c r="I13" s="399"/>
      <c r="J13" s="399"/>
      <c r="K13" s="399"/>
      <c r="L13" s="399"/>
      <c r="M13" s="400"/>
      <c r="N13" s="400"/>
      <c r="O13" s="400"/>
      <c r="P13" s="400"/>
      <c r="Q13" s="400"/>
      <c r="R13" s="384">
        <v>9</v>
      </c>
      <c r="S13" s="384"/>
      <c r="T13" s="384"/>
      <c r="U13" s="384"/>
      <c r="V13" s="384"/>
      <c r="W13" s="384">
        <v>6</v>
      </c>
      <c r="X13" s="384"/>
      <c r="Y13" s="384"/>
      <c r="Z13" s="384"/>
      <c r="AA13" s="385"/>
      <c r="AD13" s="387" t="str">
        <f>B13</f>
        <v>キララ C</v>
      </c>
      <c r="AE13" s="389">
        <f>IF(C14&gt;G14,1,0)+IF(H14&gt;L14,1,0)+IF(M14&gt;Q14,1,0)+IF(R14&gt;V14,1,0)+IF(W14&gt;AA14,1,0)</f>
        <v>1</v>
      </c>
      <c r="AF13" s="389">
        <f>IF(G14&gt;C14,1,0)+IF(L14&gt;H14,1,0)+IF(Q14&gt;M14,1,0)+IF(V14&gt;R14,1,0)+IF(AA14&gt;W14,1,0)</f>
        <v>3</v>
      </c>
      <c r="AG13" s="391">
        <f>SUM(AE13/(AE13+AF13))</f>
        <v>0.25</v>
      </c>
      <c r="AH13" s="389">
        <f>RANK(AG13,$AG$5:$AG$24,0)</f>
        <v>4</v>
      </c>
      <c r="AI13" s="389">
        <f>SUM(C14+H14+M14+R14+W14)</f>
        <v>2</v>
      </c>
      <c r="AJ13" s="389">
        <f>SUM(G14+L14+Q14+V14+AA14)</f>
        <v>6</v>
      </c>
      <c r="AK13" s="391">
        <f>SUM(AI13/(AI13+AJ13))</f>
        <v>0.25</v>
      </c>
      <c r="AL13" s="389">
        <f>RANK(AK13,$AK$5:$AK$24,0)</f>
        <v>4</v>
      </c>
      <c r="AM13" s="389">
        <f>SUM(D14+D15+D16+I14+I15+I16+N14+N15+N16+S14+S15+S16+X14+X15+X16)</f>
        <v>87</v>
      </c>
      <c r="AN13" s="389">
        <f>SUM(F14+F15+F16+K14+K15+K16+P14+P15+P16+U14+U15+U16+Z14+Z15+Z16)</f>
        <v>110</v>
      </c>
      <c r="AO13" s="391">
        <f>SUM(AM13/(AM13+AN13))</f>
        <v>0.4416243654822335</v>
      </c>
      <c r="AP13" s="389">
        <f>RANK(AO13,$AO$5:$AO$24,0)</f>
        <v>4</v>
      </c>
      <c r="AQ13" s="391">
        <f>RANK(AG13,$AG$5:$AG$24,1)+AK13</f>
        <v>2.25</v>
      </c>
      <c r="AR13" s="406">
        <f>RANK(AQ13,$AQ$5:$AQ$24,1)+AO13</f>
        <v>2.4416243654822334</v>
      </c>
      <c r="AS13" s="408" t="str">
        <f>$AD$13</f>
        <v>キララ C</v>
      </c>
      <c r="AT13" s="398">
        <f>RANK(AR13,$AR$5:$AR$24)</f>
        <v>4</v>
      </c>
      <c r="AU13" s="43"/>
    </row>
    <row r="14" spans="2:47" ht="13.5">
      <c r="B14" s="387"/>
      <c r="C14" s="392">
        <f>IF(D14&gt;F14,1,0)+IF(D15&gt;F15,1,0)+IF(D16&gt;F16,1,0)</f>
        <v>2</v>
      </c>
      <c r="D14" s="49">
        <f>P6</f>
        <v>15</v>
      </c>
      <c r="E14" s="48" t="s">
        <v>57</v>
      </c>
      <c r="F14" s="49">
        <f>N6</f>
        <v>8</v>
      </c>
      <c r="G14" s="392">
        <f>IF(F14&gt;D14,1,0)+IF(F15&gt;D15,1,0)+IF(F16&gt;D16,1,0)</f>
        <v>0</v>
      </c>
      <c r="H14" s="392">
        <f>IF(I14&gt;K14,1,0)+IF(I15&gt;K15,1,0)+IF(I16&gt;K16,1,0)</f>
        <v>0</v>
      </c>
      <c r="I14" s="49">
        <f>P10</f>
        <v>6</v>
      </c>
      <c r="J14" s="48" t="s">
        <v>57</v>
      </c>
      <c r="K14" s="49">
        <f>N10</f>
        <v>15</v>
      </c>
      <c r="L14" s="392">
        <f>IF(K14&gt;I14,1,0)+IF(K15&gt;I15,1,0)+IF(K16&gt;I16,1,0)</f>
        <v>2</v>
      </c>
      <c r="M14" s="401">
        <f>IF(N14&gt;P14,1,0)+IF(N15&gt;P15,1,0)+IF(N16&gt;P16,1,0)</f>
        <v>0</v>
      </c>
      <c r="N14" s="45"/>
      <c r="O14" s="46" t="s">
        <v>29</v>
      </c>
      <c r="P14" s="45"/>
      <c r="Q14" s="401">
        <f>IF(P14&gt;N14,1,0)+IF(P15&gt;N15,1,0)+IF(P16&gt;N16,1,0)</f>
        <v>0</v>
      </c>
      <c r="R14" s="392">
        <f>IF(S14&gt;U14,1,0)+IF(S15&gt;U15,1,0)+IF(S16&gt;U16,1,0)</f>
        <v>0</v>
      </c>
      <c r="S14" s="47">
        <v>13</v>
      </c>
      <c r="T14" s="48" t="s">
        <v>29</v>
      </c>
      <c r="U14" s="47">
        <v>15</v>
      </c>
      <c r="V14" s="392">
        <f>IF(U14&gt;S14,1,0)+IF(U15&gt;S15,1,0)+IF(U16&gt;S16,1,0)</f>
        <v>2</v>
      </c>
      <c r="W14" s="392">
        <f>IF(X14&gt;Z14,1,0)+IF(X15&gt;Z15,1,0)+IF(X16&gt;Z16,1,0)</f>
        <v>0</v>
      </c>
      <c r="X14" s="47">
        <v>9</v>
      </c>
      <c r="Y14" s="48" t="s">
        <v>29</v>
      </c>
      <c r="Z14" s="47">
        <v>15</v>
      </c>
      <c r="AA14" s="393">
        <f>IF(Z14&gt;X14,1,0)+IF(Z15&gt;X15,1,0)+IF(Z16&gt;X16,1,0)</f>
        <v>2</v>
      </c>
      <c r="AD14" s="387"/>
      <c r="AE14" s="389"/>
      <c r="AF14" s="389"/>
      <c r="AG14" s="391"/>
      <c r="AH14" s="389"/>
      <c r="AI14" s="389"/>
      <c r="AJ14" s="389"/>
      <c r="AK14" s="391"/>
      <c r="AL14" s="389"/>
      <c r="AM14" s="389"/>
      <c r="AN14" s="389"/>
      <c r="AO14" s="391"/>
      <c r="AP14" s="389"/>
      <c r="AQ14" s="389"/>
      <c r="AR14" s="407"/>
      <c r="AS14" s="408"/>
      <c r="AT14" s="398"/>
      <c r="AU14" s="43"/>
    </row>
    <row r="15" spans="2:47" ht="13.5">
      <c r="B15" s="387"/>
      <c r="C15" s="392"/>
      <c r="D15" s="49">
        <f>P7</f>
        <v>15</v>
      </c>
      <c r="E15" s="48" t="s">
        <v>57</v>
      </c>
      <c r="F15" s="49">
        <f>N7</f>
        <v>12</v>
      </c>
      <c r="G15" s="392"/>
      <c r="H15" s="392"/>
      <c r="I15" s="49">
        <f>P11</f>
        <v>6</v>
      </c>
      <c r="J15" s="48" t="s">
        <v>57</v>
      </c>
      <c r="K15" s="49">
        <f>N11</f>
        <v>15</v>
      </c>
      <c r="L15" s="392"/>
      <c r="M15" s="401"/>
      <c r="N15" s="45"/>
      <c r="O15" s="46" t="s">
        <v>29</v>
      </c>
      <c r="P15" s="45"/>
      <c r="Q15" s="401"/>
      <c r="R15" s="392"/>
      <c r="S15" s="47">
        <v>11</v>
      </c>
      <c r="T15" s="48" t="s">
        <v>29</v>
      </c>
      <c r="U15" s="47">
        <v>15</v>
      </c>
      <c r="V15" s="392"/>
      <c r="W15" s="392"/>
      <c r="X15" s="47">
        <v>12</v>
      </c>
      <c r="Y15" s="48" t="s">
        <v>29</v>
      </c>
      <c r="Z15" s="47">
        <v>15</v>
      </c>
      <c r="AA15" s="393"/>
      <c r="AD15" s="387"/>
      <c r="AE15" s="389"/>
      <c r="AF15" s="389"/>
      <c r="AG15" s="391"/>
      <c r="AH15" s="389"/>
      <c r="AI15" s="389"/>
      <c r="AJ15" s="389"/>
      <c r="AK15" s="391"/>
      <c r="AL15" s="389"/>
      <c r="AM15" s="389"/>
      <c r="AN15" s="389"/>
      <c r="AO15" s="391"/>
      <c r="AP15" s="389"/>
      <c r="AQ15" s="389"/>
      <c r="AR15" s="407"/>
      <c r="AS15" s="408"/>
      <c r="AT15" s="398"/>
      <c r="AU15" s="43"/>
    </row>
    <row r="16" spans="2:47" ht="13.5">
      <c r="B16" s="387"/>
      <c r="C16" s="392"/>
      <c r="D16" s="49">
        <f>P8</f>
        <v>0</v>
      </c>
      <c r="E16" s="48" t="s">
        <v>57</v>
      </c>
      <c r="F16" s="49">
        <f>N8</f>
        <v>0</v>
      </c>
      <c r="G16" s="392"/>
      <c r="H16" s="392"/>
      <c r="I16" s="49">
        <f>P12</f>
        <v>0</v>
      </c>
      <c r="J16" s="48" t="s">
        <v>39</v>
      </c>
      <c r="K16" s="49">
        <f>N12</f>
        <v>0</v>
      </c>
      <c r="L16" s="392"/>
      <c r="M16" s="401"/>
      <c r="N16" s="45"/>
      <c r="O16" s="46" t="s">
        <v>57</v>
      </c>
      <c r="P16" s="45"/>
      <c r="Q16" s="401"/>
      <c r="R16" s="392"/>
      <c r="S16" s="47"/>
      <c r="T16" s="48" t="s">
        <v>57</v>
      </c>
      <c r="U16" s="47"/>
      <c r="V16" s="392"/>
      <c r="W16" s="392"/>
      <c r="X16" s="47"/>
      <c r="Y16" s="48" t="s">
        <v>57</v>
      </c>
      <c r="Z16" s="47"/>
      <c r="AA16" s="393"/>
      <c r="AD16" s="387"/>
      <c r="AE16" s="389"/>
      <c r="AF16" s="389"/>
      <c r="AG16" s="391"/>
      <c r="AH16" s="389"/>
      <c r="AI16" s="389"/>
      <c r="AJ16" s="389"/>
      <c r="AK16" s="391"/>
      <c r="AL16" s="389"/>
      <c r="AM16" s="389"/>
      <c r="AN16" s="389"/>
      <c r="AO16" s="391"/>
      <c r="AP16" s="389"/>
      <c r="AQ16" s="389"/>
      <c r="AR16" s="407"/>
      <c r="AS16" s="408"/>
      <c r="AT16" s="398"/>
      <c r="AU16" s="43"/>
    </row>
    <row r="17" spans="2:47" ht="17.25">
      <c r="B17" s="387" t="str">
        <f>R3</f>
        <v>スイーツ B</v>
      </c>
      <c r="C17" s="399">
        <f>R5</f>
        <v>7</v>
      </c>
      <c r="D17" s="399"/>
      <c r="E17" s="399"/>
      <c r="F17" s="399"/>
      <c r="G17" s="399"/>
      <c r="H17" s="399">
        <f>R9</f>
        <v>5</v>
      </c>
      <c r="I17" s="399"/>
      <c r="J17" s="399"/>
      <c r="K17" s="399"/>
      <c r="L17" s="399"/>
      <c r="M17" s="399">
        <f>R13</f>
        <v>9</v>
      </c>
      <c r="N17" s="399"/>
      <c r="O17" s="399"/>
      <c r="P17" s="399"/>
      <c r="Q17" s="399"/>
      <c r="R17" s="400"/>
      <c r="S17" s="400"/>
      <c r="T17" s="400"/>
      <c r="U17" s="400"/>
      <c r="V17" s="400"/>
      <c r="W17" s="384">
        <v>3</v>
      </c>
      <c r="X17" s="384"/>
      <c r="Y17" s="384"/>
      <c r="Z17" s="384"/>
      <c r="AA17" s="385"/>
      <c r="AD17" s="387" t="str">
        <f>B17</f>
        <v>スイーツ B</v>
      </c>
      <c r="AE17" s="389">
        <f>IF(C18&gt;G18,1,0)+IF(H18&gt;L18,1,0)+IF(M18&gt;Q18,1,0)+IF(R18&gt;V18,1,0)+IF(W18&gt;AA18,1,0)</f>
        <v>3</v>
      </c>
      <c r="AF17" s="389">
        <f>IF(G18&gt;C18,1,0)+IF(L18&gt;H18,1,0)+IF(Q18&gt;M18,1,0)+IF(V18&gt;R18,1,0)+IF(AA18&gt;W18,1,0)</f>
        <v>1</v>
      </c>
      <c r="AG17" s="391">
        <f>SUM(AE17/(AE17+AF17))</f>
        <v>0.75</v>
      </c>
      <c r="AH17" s="389">
        <f>RANK(AG17,$AG$5:$AG$24,0)</f>
        <v>2</v>
      </c>
      <c r="AI17" s="389">
        <f>SUM(C18+H18+M18+R18+W18)</f>
        <v>6</v>
      </c>
      <c r="AJ17" s="389">
        <f>SUM(G18+L18+Q18+V18+AA18)</f>
        <v>2</v>
      </c>
      <c r="AK17" s="391">
        <f>SUM(AI17/(AI17+AJ17))</f>
        <v>0.75</v>
      </c>
      <c r="AL17" s="389">
        <f>RANK(AK17,$AK$5:$AK$24,0)</f>
        <v>2</v>
      </c>
      <c r="AM17" s="389">
        <f>SUM(D18+D19+D20+I18+I19+I20+N18+N19+N20+S18+S19+S20+X18+X19+X20)</f>
        <v>106</v>
      </c>
      <c r="AN17" s="389">
        <f>SUM(F18+F19+F20+K18+K19+K20+P18+P19+P20+U18+U19+U20+Z18+Z19+Z20)</f>
        <v>95</v>
      </c>
      <c r="AO17" s="391">
        <f>SUM(AM17/(AM17+AN17))</f>
        <v>0.527363184079602</v>
      </c>
      <c r="AP17" s="389">
        <f>RANK(AO17,$AO$5:$AO$24,0)</f>
        <v>2</v>
      </c>
      <c r="AQ17" s="391">
        <f>RANK(AG17,$AG$5:$AG$24,1)+AK17</f>
        <v>4.75</v>
      </c>
      <c r="AR17" s="391">
        <f>RANK(AQ17,$AQ$5:$AQ$24,1)+AO17</f>
        <v>4.5273631840796025</v>
      </c>
      <c r="AS17" s="405" t="str">
        <f>$AD$17</f>
        <v>スイーツ B</v>
      </c>
      <c r="AT17" s="398">
        <f>RANK(AR17,$AR$5:$AR$24)</f>
        <v>2</v>
      </c>
      <c r="AU17" s="43"/>
    </row>
    <row r="18" spans="2:47" ht="13.5">
      <c r="B18" s="387"/>
      <c r="C18" s="392">
        <f>IF(D18&gt;F18,1,0)+IF(D19&gt;F19,1,0)+IF(D20&gt;F20,1,0)</f>
        <v>2</v>
      </c>
      <c r="D18" s="49">
        <f>U6</f>
        <v>15</v>
      </c>
      <c r="E18" s="48" t="s">
        <v>57</v>
      </c>
      <c r="F18" s="49">
        <f>S6</f>
        <v>7</v>
      </c>
      <c r="G18" s="392">
        <f>IF(F18&gt;D18,1,0)+IF(F19&gt;D19,1,0)+IF(F20&gt;D20,1,0)</f>
        <v>0</v>
      </c>
      <c r="H18" s="392">
        <f>IF(I18&gt;K18,1,0)+IF(I19&gt;K19,1,0)+IF(I20&gt;K20,1,0)</f>
        <v>0</v>
      </c>
      <c r="I18" s="49">
        <f>U10</f>
        <v>6</v>
      </c>
      <c r="J18" s="48" t="s">
        <v>57</v>
      </c>
      <c r="K18" s="49">
        <f>S10</f>
        <v>15</v>
      </c>
      <c r="L18" s="392">
        <f>IF(K18&gt;I18,1,0)+IF(K19&gt;I19,1,0)+IF(K20&gt;I20,1,0)</f>
        <v>2</v>
      </c>
      <c r="M18" s="392">
        <f>IF(N18&gt;P18,1,0)+IF(N19&gt;P19,1,0)+IF(N20&gt;P20,1,0)</f>
        <v>2</v>
      </c>
      <c r="N18" s="49">
        <f>U14</f>
        <v>15</v>
      </c>
      <c r="O18" s="48" t="s">
        <v>72</v>
      </c>
      <c r="P18" s="49">
        <f>S14</f>
        <v>13</v>
      </c>
      <c r="Q18" s="392">
        <f>IF(P18&gt;N18,1,0)+IF(P19&gt;N19,1,0)+IF(P20&gt;N20,1,0)</f>
        <v>0</v>
      </c>
      <c r="R18" s="401">
        <f>IF(S18&gt;U18,1,0)+IF(S19&gt;U19,1,0)+IF(S20&gt;U20,1,0)</f>
        <v>0</v>
      </c>
      <c r="S18" s="45"/>
      <c r="T18" s="46" t="s">
        <v>72</v>
      </c>
      <c r="U18" s="45"/>
      <c r="V18" s="401">
        <f>IF(U18&gt;S18,1,0)+IF(U19&gt;S19,1,0)+IF(U20&gt;S20,1,0)</f>
        <v>0</v>
      </c>
      <c r="W18" s="392">
        <f>IF(X18&gt;Z18,1,0)+IF(X19&gt;Z19,1,0)+IF(X20&gt;Z20,1,0)</f>
        <v>2</v>
      </c>
      <c r="X18" s="47">
        <v>17</v>
      </c>
      <c r="Y18" s="48" t="s">
        <v>72</v>
      </c>
      <c r="Z18" s="47">
        <v>15</v>
      </c>
      <c r="AA18" s="393">
        <f>IF(Z18&gt;X18,1,0)+IF(Z19&gt;X19,1,0)+IF(Z20&gt;X20,1,0)</f>
        <v>0</v>
      </c>
      <c r="AD18" s="387"/>
      <c r="AE18" s="389"/>
      <c r="AF18" s="389"/>
      <c r="AG18" s="391"/>
      <c r="AH18" s="389"/>
      <c r="AI18" s="389"/>
      <c r="AJ18" s="389"/>
      <c r="AK18" s="391"/>
      <c r="AL18" s="389"/>
      <c r="AM18" s="389"/>
      <c r="AN18" s="389"/>
      <c r="AO18" s="391"/>
      <c r="AP18" s="389"/>
      <c r="AQ18" s="389"/>
      <c r="AR18" s="389"/>
      <c r="AS18" s="395"/>
      <c r="AT18" s="398"/>
      <c r="AU18" s="43"/>
    </row>
    <row r="19" spans="2:47" ht="13.5">
      <c r="B19" s="387"/>
      <c r="C19" s="392"/>
      <c r="D19" s="49">
        <f>U7</f>
        <v>15</v>
      </c>
      <c r="E19" s="48" t="s">
        <v>39</v>
      </c>
      <c r="F19" s="49">
        <f>S7</f>
        <v>6</v>
      </c>
      <c r="G19" s="392"/>
      <c r="H19" s="392"/>
      <c r="I19" s="49">
        <f>U11</f>
        <v>8</v>
      </c>
      <c r="J19" s="48" t="s">
        <v>72</v>
      </c>
      <c r="K19" s="49">
        <f>S11</f>
        <v>15</v>
      </c>
      <c r="L19" s="392"/>
      <c r="M19" s="392"/>
      <c r="N19" s="49">
        <f>U15</f>
        <v>15</v>
      </c>
      <c r="O19" s="48" t="s">
        <v>72</v>
      </c>
      <c r="P19" s="49">
        <f>S15</f>
        <v>11</v>
      </c>
      <c r="Q19" s="392"/>
      <c r="R19" s="401"/>
      <c r="S19" s="45"/>
      <c r="T19" s="46" t="s">
        <v>31</v>
      </c>
      <c r="U19" s="45"/>
      <c r="V19" s="401"/>
      <c r="W19" s="392"/>
      <c r="X19" s="47">
        <v>15</v>
      </c>
      <c r="Y19" s="48" t="s">
        <v>31</v>
      </c>
      <c r="Z19" s="47">
        <v>13</v>
      </c>
      <c r="AA19" s="393"/>
      <c r="AD19" s="387"/>
      <c r="AE19" s="389"/>
      <c r="AF19" s="389"/>
      <c r="AG19" s="391"/>
      <c r="AH19" s="389"/>
      <c r="AI19" s="389"/>
      <c r="AJ19" s="389"/>
      <c r="AK19" s="391"/>
      <c r="AL19" s="389"/>
      <c r="AM19" s="389"/>
      <c r="AN19" s="389"/>
      <c r="AO19" s="391"/>
      <c r="AP19" s="389"/>
      <c r="AQ19" s="389"/>
      <c r="AR19" s="389"/>
      <c r="AS19" s="395"/>
      <c r="AT19" s="398"/>
      <c r="AU19" s="43"/>
    </row>
    <row r="20" spans="2:47" ht="13.5">
      <c r="B20" s="387"/>
      <c r="C20" s="392"/>
      <c r="D20" s="49">
        <f>U8</f>
        <v>0</v>
      </c>
      <c r="E20" s="48" t="s">
        <v>31</v>
      </c>
      <c r="F20" s="49">
        <f>S8</f>
        <v>0</v>
      </c>
      <c r="G20" s="392"/>
      <c r="H20" s="392"/>
      <c r="I20" s="49">
        <f>U12</f>
        <v>0</v>
      </c>
      <c r="J20" s="48" t="s">
        <v>31</v>
      </c>
      <c r="K20" s="49">
        <f>S12</f>
        <v>0</v>
      </c>
      <c r="L20" s="392"/>
      <c r="M20" s="392"/>
      <c r="N20" s="49">
        <f>U16</f>
        <v>0</v>
      </c>
      <c r="O20" s="48" t="s">
        <v>31</v>
      </c>
      <c r="P20" s="49">
        <f>S16</f>
        <v>0</v>
      </c>
      <c r="Q20" s="392"/>
      <c r="R20" s="401"/>
      <c r="S20" s="45"/>
      <c r="T20" s="46" t="s">
        <v>31</v>
      </c>
      <c r="U20" s="45"/>
      <c r="V20" s="401"/>
      <c r="W20" s="392"/>
      <c r="X20" s="47"/>
      <c r="Y20" s="48" t="s">
        <v>31</v>
      </c>
      <c r="Z20" s="47"/>
      <c r="AA20" s="393"/>
      <c r="AD20" s="387"/>
      <c r="AE20" s="389"/>
      <c r="AF20" s="389"/>
      <c r="AG20" s="391"/>
      <c r="AH20" s="389"/>
      <c r="AI20" s="389"/>
      <c r="AJ20" s="389"/>
      <c r="AK20" s="391"/>
      <c r="AL20" s="389"/>
      <c r="AM20" s="389"/>
      <c r="AN20" s="389"/>
      <c r="AO20" s="391"/>
      <c r="AP20" s="389"/>
      <c r="AQ20" s="389"/>
      <c r="AR20" s="389"/>
      <c r="AS20" s="396"/>
      <c r="AT20" s="398"/>
      <c r="AU20" s="43"/>
    </row>
    <row r="21" spans="2:47" ht="13.5">
      <c r="B21" s="387" t="str">
        <f>W3</f>
        <v>ポピンズ</v>
      </c>
      <c r="C21" s="399">
        <f>W5</f>
        <v>1</v>
      </c>
      <c r="D21" s="399"/>
      <c r="E21" s="399"/>
      <c r="F21" s="399"/>
      <c r="G21" s="399"/>
      <c r="H21" s="399">
        <f>W9</f>
        <v>8</v>
      </c>
      <c r="I21" s="399"/>
      <c r="J21" s="399"/>
      <c r="K21" s="399"/>
      <c r="L21" s="399"/>
      <c r="M21" s="399">
        <f>W13</f>
        <v>6</v>
      </c>
      <c r="N21" s="399"/>
      <c r="O21" s="399"/>
      <c r="P21" s="399"/>
      <c r="Q21" s="399"/>
      <c r="R21" s="399">
        <f>W17</f>
        <v>3</v>
      </c>
      <c r="S21" s="399"/>
      <c r="T21" s="399"/>
      <c r="U21" s="399"/>
      <c r="V21" s="399"/>
      <c r="W21" s="400"/>
      <c r="X21" s="400"/>
      <c r="Y21" s="400"/>
      <c r="Z21" s="400"/>
      <c r="AA21" s="410"/>
      <c r="AD21" s="387" t="str">
        <f>B21</f>
        <v>ポピンズ</v>
      </c>
      <c r="AE21" s="389">
        <f>IF(C22&gt;G22,1,0)+IF(H22&gt;L22,1,0)+IF(M22&gt;Q22,1,0)+IF(R22&gt;V22,1,0)+IF(W22&gt;AA22,1,0)</f>
        <v>2</v>
      </c>
      <c r="AF21" s="389">
        <f>IF(G22&gt;C22,1,0)+IF(L22&gt;H22,1,0)+IF(Q22&gt;M22,1,0)+IF(V22&gt;R22,1,0)+IF(AA22&gt;W22,1,0)</f>
        <v>2</v>
      </c>
      <c r="AG21" s="391">
        <f>SUM(AE21/(AE21+AF21))</f>
        <v>0.5</v>
      </c>
      <c r="AH21" s="389">
        <f>RANK(AG21,$AG$5:$AG$24,0)</f>
        <v>3</v>
      </c>
      <c r="AI21" s="389">
        <f>SUM(C22+H22+M22+R22+W22)</f>
        <v>4</v>
      </c>
      <c r="AJ21" s="389">
        <f>SUM(G22+L22+Q22+V22+AA22)</f>
        <v>4</v>
      </c>
      <c r="AK21" s="391">
        <f>SUM(AI21/(AI21+AJ21))</f>
        <v>0.5</v>
      </c>
      <c r="AL21" s="389">
        <f>RANK(AK21,$AK$5:$AK$24,0)</f>
        <v>3</v>
      </c>
      <c r="AM21" s="389">
        <f>SUM(D22+D23+D24+I22+I23+I24+N22+N23+N24+S22+S23+S24+X22+X23+X24)</f>
        <v>104</v>
      </c>
      <c r="AN21" s="389">
        <f>SUM(F22+F23+F24+K22+K23+K24+P22+P23+P24+U22+U23+U24+Z22+Z23+Z24)</f>
        <v>97</v>
      </c>
      <c r="AO21" s="391">
        <f>SUM(AM21/(AM21+AN21))</f>
        <v>0.5174129353233831</v>
      </c>
      <c r="AP21" s="389">
        <f>RANK(AO21,$AO$5:$AO$24,0)</f>
        <v>3</v>
      </c>
      <c r="AQ21" s="391">
        <f>RANK(AG21,$AG$5:$AG$24,1)+AK21</f>
        <v>3.5</v>
      </c>
      <c r="AR21" s="391">
        <f>RANK(AQ21,$AQ$5:$AQ$24,1)+AO21</f>
        <v>3.517412935323383</v>
      </c>
      <c r="AS21" s="405" t="str">
        <f>$AD$21</f>
        <v>ポピンズ</v>
      </c>
      <c r="AT21" s="398">
        <f>RANK(AR21,$AR$5:$AR$24)</f>
        <v>3</v>
      </c>
      <c r="AU21" s="43"/>
    </row>
    <row r="22" spans="2:47" ht="13.5">
      <c r="B22" s="387"/>
      <c r="C22" s="392">
        <f>IF(D22&gt;F22,1,0)+IF(D23&gt;F23,1,0)+IF(D24&gt;F24,1,0)</f>
        <v>2</v>
      </c>
      <c r="D22" s="49">
        <f>Z6</f>
        <v>15</v>
      </c>
      <c r="E22" s="48" t="s">
        <v>31</v>
      </c>
      <c r="F22" s="49">
        <f>X6</f>
        <v>9</v>
      </c>
      <c r="G22" s="392">
        <f>IF(F22&gt;D22,1,0)+IF(F23&gt;D23,1,0)+IF(F24&gt;D24,1,0)</f>
        <v>0</v>
      </c>
      <c r="H22" s="392">
        <f>IF(I22&gt;K22,1,0)+IF(I23&gt;K23,1,0)+IF(I24&gt;K24,1,0)</f>
        <v>0</v>
      </c>
      <c r="I22" s="49">
        <f>Z10</f>
        <v>7</v>
      </c>
      <c r="J22" s="48" t="s">
        <v>39</v>
      </c>
      <c r="K22" s="49">
        <f>X10</f>
        <v>15</v>
      </c>
      <c r="L22" s="392">
        <f>IF(K22&gt;I22,1,0)+IF(K23&gt;I23,1,0)+IF(K24&gt;I24,1,0)</f>
        <v>2</v>
      </c>
      <c r="M22" s="392">
        <f>IF(N22&gt;P22,1,0)+IF(N23&gt;P23,1,0)+IF(N24&gt;P24,1,0)</f>
        <v>2</v>
      </c>
      <c r="N22" s="49">
        <f>Z14</f>
        <v>15</v>
      </c>
      <c r="O22" s="48" t="s">
        <v>29</v>
      </c>
      <c r="P22" s="49">
        <f>X14</f>
        <v>9</v>
      </c>
      <c r="Q22" s="392">
        <f>IF(P22&gt;N22,1,0)+IF(P23&gt;N23,1,0)+IF(P24&gt;N24,1,0)</f>
        <v>0</v>
      </c>
      <c r="R22" s="392">
        <f>IF(S22&gt;U22,1,0)+IF(S23&gt;U23,1,0)+IF(S24&gt;U24,1,0)</f>
        <v>0</v>
      </c>
      <c r="S22" s="49">
        <f>Z18</f>
        <v>15</v>
      </c>
      <c r="T22" s="48" t="s">
        <v>72</v>
      </c>
      <c r="U22" s="49">
        <f>X18</f>
        <v>17</v>
      </c>
      <c r="V22" s="392">
        <f>IF(U22&gt;S22,1,0)+IF(U23&gt;S23,1,0)+IF(U24&gt;S24,1,0)</f>
        <v>2</v>
      </c>
      <c r="W22" s="401">
        <f>IF(X22&gt;Z22,1,0)+IF(X23&gt;Z23,1,0)+IF(X24&gt;Z24,1,0)</f>
        <v>0</v>
      </c>
      <c r="X22" s="45"/>
      <c r="Y22" s="46" t="s">
        <v>31</v>
      </c>
      <c r="Z22" s="45"/>
      <c r="AA22" s="417">
        <f>IF(Z22&gt;X22,1,0)+IF(Z23&gt;X23,1,0)+IF(Z24&gt;X24,1,0)</f>
        <v>0</v>
      </c>
      <c r="AD22" s="387"/>
      <c r="AE22" s="389"/>
      <c r="AF22" s="389"/>
      <c r="AG22" s="391"/>
      <c r="AH22" s="389"/>
      <c r="AI22" s="389"/>
      <c r="AJ22" s="389"/>
      <c r="AK22" s="391"/>
      <c r="AL22" s="389"/>
      <c r="AM22" s="389"/>
      <c r="AN22" s="389"/>
      <c r="AO22" s="391"/>
      <c r="AP22" s="389"/>
      <c r="AQ22" s="389"/>
      <c r="AR22" s="389"/>
      <c r="AS22" s="395"/>
      <c r="AT22" s="398"/>
      <c r="AU22" s="43"/>
    </row>
    <row r="23" spans="2:47" ht="13.5">
      <c r="B23" s="387"/>
      <c r="C23" s="392"/>
      <c r="D23" s="49">
        <f>Z7</f>
        <v>15</v>
      </c>
      <c r="E23" s="48" t="s">
        <v>72</v>
      </c>
      <c r="F23" s="49">
        <f>X7</f>
        <v>5</v>
      </c>
      <c r="G23" s="392"/>
      <c r="H23" s="392"/>
      <c r="I23" s="49">
        <f>Z11</f>
        <v>9</v>
      </c>
      <c r="J23" s="48" t="s">
        <v>31</v>
      </c>
      <c r="K23" s="49">
        <f>X11</f>
        <v>15</v>
      </c>
      <c r="L23" s="392"/>
      <c r="M23" s="392"/>
      <c r="N23" s="49">
        <f>Z15</f>
        <v>15</v>
      </c>
      <c r="O23" s="48" t="s">
        <v>31</v>
      </c>
      <c r="P23" s="49">
        <f>X15</f>
        <v>12</v>
      </c>
      <c r="Q23" s="392"/>
      <c r="R23" s="392"/>
      <c r="S23" s="49">
        <f>Z19</f>
        <v>13</v>
      </c>
      <c r="T23" s="48" t="s">
        <v>31</v>
      </c>
      <c r="U23" s="49">
        <f>X19</f>
        <v>15</v>
      </c>
      <c r="V23" s="392"/>
      <c r="W23" s="401"/>
      <c r="X23" s="45"/>
      <c r="Y23" s="46" t="s">
        <v>31</v>
      </c>
      <c r="Z23" s="45"/>
      <c r="AA23" s="417"/>
      <c r="AD23" s="387"/>
      <c r="AE23" s="389"/>
      <c r="AF23" s="389"/>
      <c r="AG23" s="391"/>
      <c r="AH23" s="389"/>
      <c r="AI23" s="389"/>
      <c r="AJ23" s="389"/>
      <c r="AK23" s="391"/>
      <c r="AL23" s="389"/>
      <c r="AM23" s="389"/>
      <c r="AN23" s="389"/>
      <c r="AO23" s="391"/>
      <c r="AP23" s="389"/>
      <c r="AQ23" s="389"/>
      <c r="AR23" s="389"/>
      <c r="AS23" s="395"/>
      <c r="AT23" s="398"/>
      <c r="AU23" s="43"/>
    </row>
    <row r="24" spans="2:47" ht="14.25" thickBot="1">
      <c r="B24" s="409"/>
      <c r="C24" s="413"/>
      <c r="D24" s="50">
        <f>Z8</f>
        <v>0</v>
      </c>
      <c r="E24" s="51" t="s">
        <v>31</v>
      </c>
      <c r="F24" s="50">
        <f>X8</f>
        <v>0</v>
      </c>
      <c r="G24" s="413"/>
      <c r="H24" s="413"/>
      <c r="I24" s="50">
        <f>Z12</f>
        <v>0</v>
      </c>
      <c r="J24" s="51" t="s">
        <v>31</v>
      </c>
      <c r="K24" s="50">
        <f>X12</f>
        <v>0</v>
      </c>
      <c r="L24" s="413"/>
      <c r="M24" s="413"/>
      <c r="N24" s="50">
        <f>Z16</f>
        <v>0</v>
      </c>
      <c r="O24" s="51" t="s">
        <v>31</v>
      </c>
      <c r="P24" s="50">
        <f>X16</f>
        <v>0</v>
      </c>
      <c r="Q24" s="413"/>
      <c r="R24" s="413"/>
      <c r="S24" s="50">
        <f>Z20</f>
        <v>0</v>
      </c>
      <c r="T24" s="51" t="s">
        <v>31</v>
      </c>
      <c r="U24" s="50">
        <f>X20</f>
        <v>0</v>
      </c>
      <c r="V24" s="413"/>
      <c r="W24" s="416"/>
      <c r="X24" s="52"/>
      <c r="Y24" s="53" t="s">
        <v>31</v>
      </c>
      <c r="Z24" s="52"/>
      <c r="AA24" s="418"/>
      <c r="AD24" s="409"/>
      <c r="AE24" s="411"/>
      <c r="AF24" s="411"/>
      <c r="AG24" s="412"/>
      <c r="AH24" s="411"/>
      <c r="AI24" s="411"/>
      <c r="AJ24" s="411"/>
      <c r="AK24" s="412"/>
      <c r="AL24" s="411"/>
      <c r="AM24" s="411"/>
      <c r="AN24" s="411"/>
      <c r="AO24" s="412"/>
      <c r="AP24" s="411"/>
      <c r="AQ24" s="411"/>
      <c r="AR24" s="411"/>
      <c r="AS24" s="414"/>
      <c r="AT24" s="415"/>
      <c r="AU24" s="43"/>
    </row>
    <row r="25" spans="2:46" ht="13.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</row>
    <row r="26" spans="2:46" ht="13.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</row>
    <row r="27" spans="2:46" ht="13.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</row>
    <row r="28" spans="2:46" ht="13.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</row>
    <row r="29" spans="2:46" ht="13.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</row>
    <row r="30" spans="2:46" ht="13.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</row>
    <row r="31" spans="2:46" ht="13.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</row>
    <row r="32" spans="2:46" ht="13.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</row>
    <row r="33" spans="2:46" ht="13.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</row>
    <row r="34" spans="2:46" ht="13.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</row>
    <row r="35" spans="2:46" ht="13.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</row>
    <row r="36" spans="2:46" ht="13.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</row>
    <row r="37" spans="2:46" ht="13.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</row>
    <row r="38" spans="2:46" ht="13.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</row>
    <row r="39" spans="2:46" ht="13.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</row>
    <row r="40" spans="2:46" ht="13.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</row>
    <row r="41" spans="2:46" ht="13.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</row>
    <row r="42" spans="2:46" ht="13.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</row>
    <row r="43" spans="2:46" ht="13.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2:46" ht="13.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2:46" ht="13.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</row>
    <row r="46" spans="2:46" ht="13.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</row>
    <row r="47" spans="2:46" ht="13.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</row>
    <row r="48" spans="2:46" ht="13.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</row>
    <row r="49" spans="2:46" ht="13.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</row>
    <row r="50" spans="2:46" ht="13.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</row>
    <row r="51" spans="2:46" ht="13.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</row>
    <row r="52" spans="2:46" ht="13.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</row>
    <row r="53" spans="2:46" ht="13.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</row>
    <row r="54" spans="2:46" ht="13.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</row>
    <row r="55" spans="2:46" ht="13.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</row>
    <row r="56" spans="2:46" ht="13.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2:46" ht="13.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</row>
    <row r="58" spans="2:46" ht="13.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2:46" ht="13.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</row>
    <row r="60" spans="2:46" ht="13.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</row>
    <row r="61" spans="2:46" ht="13.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</row>
    <row r="62" spans="2:46" ht="13.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</row>
    <row r="63" spans="2:46" ht="13.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</row>
    <row r="64" spans="2:46" ht="13.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</row>
    <row r="65" spans="2:46" ht="13.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</row>
    <row r="66" spans="2:46" ht="13.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</row>
    <row r="67" spans="2:46" ht="13.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</row>
    <row r="68" spans="2:46" ht="13.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</row>
    <row r="69" spans="2:46" ht="13.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</row>
    <row r="70" spans="2:46" ht="13.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</row>
    <row r="71" spans="2:46" ht="13.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</row>
    <row r="72" spans="2:46" ht="13.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</row>
    <row r="73" spans="2:46" ht="13.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</row>
    <row r="74" spans="2:46" ht="13.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</row>
    <row r="75" spans="2:46" ht="13.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</row>
    <row r="76" spans="2:46" ht="13.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</row>
    <row r="77" spans="2:46" ht="13.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</row>
    <row r="78" spans="2:46" ht="13.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</row>
    <row r="79" spans="2:46" ht="13.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</row>
    <row r="80" spans="2:46" ht="13.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</row>
    <row r="81" spans="2:46" ht="13.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</row>
  </sheetData>
  <sheetProtection sheet="1" objects="1" scenarios="1"/>
  <mergeCells count="186">
    <mergeCell ref="C22:C24"/>
    <mergeCell ref="G22:G24"/>
    <mergeCell ref="H22:H24"/>
    <mergeCell ref="L22:L24"/>
    <mergeCell ref="M22:M24"/>
    <mergeCell ref="Q22:Q24"/>
    <mergeCell ref="AS21:AS24"/>
    <mergeCell ref="AT21:AT24"/>
    <mergeCell ref="AI21:AI24"/>
    <mergeCell ref="AJ21:AJ24"/>
    <mergeCell ref="AK21:AK24"/>
    <mergeCell ref="AL21:AL24"/>
    <mergeCell ref="AM21:AM24"/>
    <mergeCell ref="AN21:AN24"/>
    <mergeCell ref="R22:R24"/>
    <mergeCell ref="V22:V24"/>
    <mergeCell ref="W22:W24"/>
    <mergeCell ref="AA22:AA24"/>
    <mergeCell ref="B21:B24"/>
    <mergeCell ref="C21:G21"/>
    <mergeCell ref="H21:L21"/>
    <mergeCell ref="M21:Q21"/>
    <mergeCell ref="R21:V21"/>
    <mergeCell ref="AP17:AP20"/>
    <mergeCell ref="AQ17:AQ20"/>
    <mergeCell ref="AR17:AR20"/>
    <mergeCell ref="AS17:AS20"/>
    <mergeCell ref="W21:AA21"/>
    <mergeCell ref="AD21:AD24"/>
    <mergeCell ref="AE21:AE24"/>
    <mergeCell ref="AF21:AF24"/>
    <mergeCell ref="AG21:AG24"/>
    <mergeCell ref="AH21:AH24"/>
    <mergeCell ref="Q18:Q20"/>
    <mergeCell ref="R18:R20"/>
    <mergeCell ref="V18:V20"/>
    <mergeCell ref="W18:W20"/>
    <mergeCell ref="AA18:AA20"/>
    <mergeCell ref="AO21:AO24"/>
    <mergeCell ref="AP21:AP24"/>
    <mergeCell ref="AQ21:AQ24"/>
    <mergeCell ref="AR21:AR24"/>
    <mergeCell ref="AT17:AT20"/>
    <mergeCell ref="C18:C20"/>
    <mergeCell ref="G18:G20"/>
    <mergeCell ref="H18:H20"/>
    <mergeCell ref="L18:L20"/>
    <mergeCell ref="M18:M20"/>
    <mergeCell ref="AJ17:AJ20"/>
    <mergeCell ref="AK17:AK20"/>
    <mergeCell ref="AL17:AL20"/>
    <mergeCell ref="AM17:AM20"/>
    <mergeCell ref="AN17:AN20"/>
    <mergeCell ref="AO17:AO20"/>
    <mergeCell ref="AD17:AD20"/>
    <mergeCell ref="AE17:AE20"/>
    <mergeCell ref="AF17:AF20"/>
    <mergeCell ref="AG17:AG20"/>
    <mergeCell ref="AH17:AH20"/>
    <mergeCell ref="AI17:AI20"/>
    <mergeCell ref="B17:B20"/>
    <mergeCell ref="C17:G17"/>
    <mergeCell ref="H17:L17"/>
    <mergeCell ref="M17:Q17"/>
    <mergeCell ref="R17:V17"/>
    <mergeCell ref="W17:AA17"/>
    <mergeCell ref="C14:C16"/>
    <mergeCell ref="G14:G16"/>
    <mergeCell ref="H14:H16"/>
    <mergeCell ref="L14:L16"/>
    <mergeCell ref="M14:M16"/>
    <mergeCell ref="Q14:Q16"/>
    <mergeCell ref="B13:B16"/>
    <mergeCell ref="C13:G13"/>
    <mergeCell ref="H13:L13"/>
    <mergeCell ref="W13:AA13"/>
    <mergeCell ref="AO13:AO16"/>
    <mergeCell ref="AP13:AP16"/>
    <mergeCell ref="AQ13:AQ16"/>
    <mergeCell ref="AR13:AR16"/>
    <mergeCell ref="AS13:AS16"/>
    <mergeCell ref="AT13:AT16"/>
    <mergeCell ref="AI13:AI16"/>
    <mergeCell ref="AJ13:AJ16"/>
    <mergeCell ref="AK13:AK16"/>
    <mergeCell ref="AL13:AL16"/>
    <mergeCell ref="AM13:AM16"/>
    <mergeCell ref="AN13:AN16"/>
    <mergeCell ref="AD13:AD16"/>
    <mergeCell ref="AE13:AE16"/>
    <mergeCell ref="AF13:AF16"/>
    <mergeCell ref="AG13:AG16"/>
    <mergeCell ref="AH13:AH16"/>
    <mergeCell ref="Q10:Q12"/>
    <mergeCell ref="R10:R12"/>
    <mergeCell ref="V10:V12"/>
    <mergeCell ref="W10:W12"/>
    <mergeCell ref="AA10:AA12"/>
    <mergeCell ref="M13:Q13"/>
    <mergeCell ref="R13:V13"/>
    <mergeCell ref="R14:R16"/>
    <mergeCell ref="V14:V16"/>
    <mergeCell ref="W14:W16"/>
    <mergeCell ref="AA14:AA16"/>
    <mergeCell ref="AP9:AP12"/>
    <mergeCell ref="AQ9:AQ12"/>
    <mergeCell ref="AR9:AR12"/>
    <mergeCell ref="AS9:AS12"/>
    <mergeCell ref="AT9:AT12"/>
    <mergeCell ref="C10:C12"/>
    <mergeCell ref="G10:G12"/>
    <mergeCell ref="H10:H12"/>
    <mergeCell ref="L10:L12"/>
    <mergeCell ref="M10:M12"/>
    <mergeCell ref="AJ9:AJ12"/>
    <mergeCell ref="AK9:AK12"/>
    <mergeCell ref="AL9:AL12"/>
    <mergeCell ref="AM9:AM12"/>
    <mergeCell ref="AN9:AN12"/>
    <mergeCell ref="AO9:AO12"/>
    <mergeCell ref="AD9:AD12"/>
    <mergeCell ref="AE9:AE12"/>
    <mergeCell ref="AF9:AF12"/>
    <mergeCell ref="AG9:AG12"/>
    <mergeCell ref="AH9:AH12"/>
    <mergeCell ref="AI9:AI12"/>
    <mergeCell ref="B9:B12"/>
    <mergeCell ref="C9:G9"/>
    <mergeCell ref="H9:L9"/>
    <mergeCell ref="M9:Q9"/>
    <mergeCell ref="R9:V9"/>
    <mergeCell ref="W9:AA9"/>
    <mergeCell ref="C6:C8"/>
    <mergeCell ref="G6:G8"/>
    <mergeCell ref="H6:H8"/>
    <mergeCell ref="L6:L8"/>
    <mergeCell ref="M6:M8"/>
    <mergeCell ref="Q6:Q8"/>
    <mergeCell ref="B5:B8"/>
    <mergeCell ref="C5:G5"/>
    <mergeCell ref="H5:L5"/>
    <mergeCell ref="M5:Q5"/>
    <mergeCell ref="R5:V5"/>
    <mergeCell ref="R6:R8"/>
    <mergeCell ref="V6:V8"/>
    <mergeCell ref="AP5:AP8"/>
    <mergeCell ref="AQ5:AQ8"/>
    <mergeCell ref="AR5:AR8"/>
    <mergeCell ref="AS5:AS8"/>
    <mergeCell ref="AT5:AT8"/>
    <mergeCell ref="AI5:AI8"/>
    <mergeCell ref="AJ5:AJ8"/>
    <mergeCell ref="AK5:AK8"/>
    <mergeCell ref="AL5:AL8"/>
    <mergeCell ref="AM5:AM8"/>
    <mergeCell ref="AN5:AN8"/>
    <mergeCell ref="W5:AA5"/>
    <mergeCell ref="AD5:AD8"/>
    <mergeCell ref="AE5:AE8"/>
    <mergeCell ref="AF5:AF8"/>
    <mergeCell ref="AG5:AG8"/>
    <mergeCell ref="AH5:AH8"/>
    <mergeCell ref="W6:W8"/>
    <mergeCell ref="AA6:AA8"/>
    <mergeCell ref="AO5:AO8"/>
    <mergeCell ref="B1:AA1"/>
    <mergeCell ref="AD1:AT1"/>
    <mergeCell ref="B2:AA2"/>
    <mergeCell ref="AD2:AT2"/>
    <mergeCell ref="B3:B4"/>
    <mergeCell ref="C3:G4"/>
    <mergeCell ref="H3:L4"/>
    <mergeCell ref="M3:Q4"/>
    <mergeCell ref="R3:V4"/>
    <mergeCell ref="W3:AA4"/>
    <mergeCell ref="AS3:AS4"/>
    <mergeCell ref="AT3:AT4"/>
    <mergeCell ref="AL3:AL4"/>
    <mergeCell ref="AM3:AO3"/>
    <mergeCell ref="AP3:AP4"/>
    <mergeCell ref="AQ3:AQ4"/>
    <mergeCell ref="AR3:AR4"/>
    <mergeCell ref="AD3:AD4"/>
    <mergeCell ref="AE3:AG3"/>
    <mergeCell ref="AH3:AH4"/>
    <mergeCell ref="AI3:AK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Y168"/>
  <sheetViews>
    <sheetView zoomScale="90" zoomScaleNormal="90" zoomScalePageLayoutView="0" workbookViewId="0" topLeftCell="A1">
      <selection activeCell="AC18" sqref="AC18:AE19"/>
    </sheetView>
  </sheetViews>
  <sheetFormatPr defaultColWidth="9.140625" defaultRowHeight="15"/>
  <cols>
    <col min="1" max="1" width="1.57421875" style="42" customWidth="1"/>
    <col min="2" max="2" width="15.57421875" style="42" customWidth="1"/>
    <col min="3" max="33" width="3.8515625" style="42" customWidth="1"/>
    <col min="34" max="34" width="3.7109375" style="42" customWidth="1"/>
    <col min="35" max="35" width="15.57421875" style="42" customWidth="1"/>
    <col min="36" max="37" width="5.57421875" style="42" customWidth="1"/>
    <col min="38" max="39" width="8.57421875" style="42" customWidth="1"/>
    <col min="40" max="41" width="5.57421875" style="42" customWidth="1"/>
    <col min="42" max="43" width="8.57421875" style="42" customWidth="1"/>
    <col min="44" max="45" width="5.57421875" style="42" customWidth="1"/>
    <col min="46" max="46" width="9.57421875" style="42" customWidth="1"/>
    <col min="47" max="49" width="8.57421875" style="42" customWidth="1"/>
    <col min="50" max="50" width="15.7109375" style="42" customWidth="1"/>
    <col min="51" max="51" width="9.57421875" style="42" customWidth="1"/>
    <col min="52" max="16384" width="9.00390625" style="42" customWidth="1"/>
  </cols>
  <sheetData>
    <row r="1" spans="2:51" ht="17.25">
      <c r="B1" s="368" t="s">
        <v>73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I1" s="419" t="str">
        <f>B1</f>
        <v>レディースフリー エンジョイ</v>
      </c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</row>
    <row r="2" spans="2:51" ht="18" thickBot="1">
      <c r="B2" s="420" t="s">
        <v>74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55"/>
      <c r="AH2" s="56"/>
      <c r="AI2" s="369" t="str">
        <f>B2</f>
        <v>Ｋコート    Ｂグループ</v>
      </c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</row>
    <row r="3" spans="2:51" ht="14.25">
      <c r="B3" s="421"/>
      <c r="C3" s="423" t="str">
        <f>'[1]ﾚﾃﾞｨｰｽｴﾝｼﾞｮｲ'!$D$37</f>
        <v>Cutie M's</v>
      </c>
      <c r="D3" s="424"/>
      <c r="E3" s="424"/>
      <c r="F3" s="424"/>
      <c r="G3" s="425"/>
      <c r="H3" s="429" t="str">
        <f>'[1]ﾚﾃﾞｨｰｽｴﾝｼﾞｮｲ'!$D$38</f>
        <v>葵クラブ</v>
      </c>
      <c r="I3" s="424"/>
      <c r="J3" s="424"/>
      <c r="K3" s="424"/>
      <c r="L3" s="425"/>
      <c r="M3" s="429" t="str">
        <f>'[1]ﾚﾃﾞｨｰｽｴﾝｼﾞｮｲ'!$D$39</f>
        <v>トリッキー?Q</v>
      </c>
      <c r="N3" s="424"/>
      <c r="O3" s="424"/>
      <c r="P3" s="424"/>
      <c r="Q3" s="425"/>
      <c r="R3" s="429" t="str">
        <f>'[1]ﾚﾃﾞｨｰｽｴﾝｼﾞｮｲ'!$G$39</f>
        <v>パワフル</v>
      </c>
      <c r="S3" s="424"/>
      <c r="T3" s="424"/>
      <c r="U3" s="424"/>
      <c r="V3" s="425"/>
      <c r="W3" s="429" t="str">
        <f>'[1]ﾚﾃﾞｨｰｽｴﾝｼﾞｮｲ'!$G$38</f>
        <v>あんず</v>
      </c>
      <c r="X3" s="424"/>
      <c r="Y3" s="424"/>
      <c r="Z3" s="424"/>
      <c r="AA3" s="425"/>
      <c r="AB3" s="429" t="str">
        <f>'[1]ﾚﾃﾞｨｰｽｴﾝｼﾞｮｲ'!$G$37</f>
        <v>Hope 1</v>
      </c>
      <c r="AC3" s="424"/>
      <c r="AD3" s="424"/>
      <c r="AE3" s="424"/>
      <c r="AF3" s="442"/>
      <c r="AG3" s="57"/>
      <c r="AH3" s="57"/>
      <c r="AI3" s="421"/>
      <c r="AJ3" s="444" t="s">
        <v>18</v>
      </c>
      <c r="AK3" s="432"/>
      <c r="AL3" s="433"/>
      <c r="AM3" s="434" t="s">
        <v>19</v>
      </c>
      <c r="AN3" s="431" t="s">
        <v>36</v>
      </c>
      <c r="AO3" s="432"/>
      <c r="AP3" s="433"/>
      <c r="AQ3" s="434" t="s">
        <v>19</v>
      </c>
      <c r="AR3" s="431" t="s">
        <v>21</v>
      </c>
      <c r="AS3" s="432"/>
      <c r="AT3" s="433"/>
      <c r="AU3" s="434" t="s">
        <v>22</v>
      </c>
      <c r="AV3" s="436" t="s">
        <v>37</v>
      </c>
      <c r="AW3" s="436" t="s">
        <v>38</v>
      </c>
      <c r="AX3" s="438" t="s">
        <v>25</v>
      </c>
      <c r="AY3" s="440" t="s">
        <v>75</v>
      </c>
    </row>
    <row r="4" spans="2:51" ht="15" thickBot="1">
      <c r="B4" s="422"/>
      <c r="C4" s="426"/>
      <c r="D4" s="427"/>
      <c r="E4" s="427"/>
      <c r="F4" s="427"/>
      <c r="G4" s="428"/>
      <c r="H4" s="430"/>
      <c r="I4" s="427"/>
      <c r="J4" s="427"/>
      <c r="K4" s="427"/>
      <c r="L4" s="428"/>
      <c r="M4" s="430"/>
      <c r="N4" s="427"/>
      <c r="O4" s="427"/>
      <c r="P4" s="427"/>
      <c r="Q4" s="428"/>
      <c r="R4" s="430"/>
      <c r="S4" s="427"/>
      <c r="T4" s="427"/>
      <c r="U4" s="427"/>
      <c r="V4" s="428"/>
      <c r="W4" s="430"/>
      <c r="X4" s="427"/>
      <c r="Y4" s="427"/>
      <c r="Z4" s="427"/>
      <c r="AA4" s="428"/>
      <c r="AB4" s="430"/>
      <c r="AC4" s="427"/>
      <c r="AD4" s="427"/>
      <c r="AE4" s="427"/>
      <c r="AF4" s="443"/>
      <c r="AG4" s="57"/>
      <c r="AH4" s="57"/>
      <c r="AI4" s="422"/>
      <c r="AJ4" s="58" t="s">
        <v>26</v>
      </c>
      <c r="AK4" s="59" t="s">
        <v>27</v>
      </c>
      <c r="AL4" s="59" t="s">
        <v>28</v>
      </c>
      <c r="AM4" s="435"/>
      <c r="AN4" s="58" t="s">
        <v>26</v>
      </c>
      <c r="AO4" s="59" t="s">
        <v>27</v>
      </c>
      <c r="AP4" s="59" t="s">
        <v>28</v>
      </c>
      <c r="AQ4" s="435"/>
      <c r="AR4" s="58" t="s">
        <v>26</v>
      </c>
      <c r="AS4" s="59" t="s">
        <v>27</v>
      </c>
      <c r="AT4" s="59" t="s">
        <v>28</v>
      </c>
      <c r="AU4" s="435"/>
      <c r="AV4" s="437"/>
      <c r="AW4" s="437"/>
      <c r="AX4" s="439"/>
      <c r="AY4" s="441"/>
    </row>
    <row r="5" spans="2:51" ht="17.25">
      <c r="B5" s="445" t="str">
        <f>C3</f>
        <v>Cutie M's</v>
      </c>
      <c r="C5" s="448"/>
      <c r="D5" s="449"/>
      <c r="E5" s="449"/>
      <c r="F5" s="449"/>
      <c r="G5" s="450"/>
      <c r="H5" s="451">
        <v>10</v>
      </c>
      <c r="I5" s="452"/>
      <c r="J5" s="452"/>
      <c r="K5" s="452"/>
      <c r="L5" s="453"/>
      <c r="M5" s="451">
        <v>7</v>
      </c>
      <c r="N5" s="452"/>
      <c r="O5" s="452"/>
      <c r="P5" s="452"/>
      <c r="Q5" s="453"/>
      <c r="R5" s="454">
        <v>0</v>
      </c>
      <c r="S5" s="455"/>
      <c r="T5" s="455"/>
      <c r="U5" s="455"/>
      <c r="V5" s="456"/>
      <c r="W5" s="451">
        <v>4</v>
      </c>
      <c r="X5" s="452"/>
      <c r="Y5" s="452"/>
      <c r="Z5" s="452"/>
      <c r="AA5" s="453"/>
      <c r="AB5" s="451">
        <v>1</v>
      </c>
      <c r="AC5" s="452"/>
      <c r="AD5" s="452"/>
      <c r="AE5" s="452"/>
      <c r="AF5" s="477"/>
      <c r="AG5" s="60"/>
      <c r="AH5" s="60"/>
      <c r="AI5" s="445" t="str">
        <f>B5</f>
        <v>Cutie M's</v>
      </c>
      <c r="AJ5" s="478">
        <f>IF(C6&gt;G6,1,0)+IF(H6&gt;L6,1,0)+IF(M6&gt;Q6,1,0)+IF(R6&gt;V6,1,0)+IF(W6&gt;AA6,1,0)+IF(AB6&gt;AF6,1,0)</f>
        <v>3</v>
      </c>
      <c r="AK5" s="475">
        <f>IF(G6&gt;C6,1,0)+IF(L6&gt;H6,1,0)+IF(Q6&gt;M6,1,0)+IF(V6&gt;R6,1,0)+IF(AA6&gt;W6,1,0)+IF(AF6&gt;AB6,1,0)</f>
        <v>1</v>
      </c>
      <c r="AL5" s="469">
        <f>SUM(AJ5/(AJ5+AK5))</f>
        <v>0.75</v>
      </c>
      <c r="AM5" s="475">
        <f>RANK(AL5,$AL$5:$AL$28,0)</f>
        <v>1</v>
      </c>
      <c r="AN5" s="475">
        <f>SUM(C6+H6+M6+R6+W6+AB6)</f>
        <v>7</v>
      </c>
      <c r="AO5" s="475">
        <f>SUM(G6+L6+Q6+V6+AA6+AF6)</f>
        <v>4</v>
      </c>
      <c r="AP5" s="469">
        <f>SUM(AN5/(AN5+AO5))</f>
        <v>0.6363636363636364</v>
      </c>
      <c r="AQ5" s="475">
        <f>RANK(AP5,$AP$5:$AP$28,0)</f>
        <v>2</v>
      </c>
      <c r="AR5" s="475">
        <f>SUM(D6+D7+D8+I6+I7+I8+N6+N7+N8+S6+S7+S8+X6+X7+X8+AC6+AC7+AC8)</f>
        <v>155</v>
      </c>
      <c r="AS5" s="475">
        <f>SUM(F6+F7+F8+K6+K7+K8+P6+P7+P8+U6+U7+U8+Z6+Z7+Z8+AE6+AE7+AE8)</f>
        <v>152</v>
      </c>
      <c r="AT5" s="469">
        <f>SUM(AR5/(AR5+AS5))</f>
        <v>0.504885993485342</v>
      </c>
      <c r="AU5" s="475">
        <f>RANK(AT5,$AT$5:$AT$28,0)</f>
        <v>4</v>
      </c>
      <c r="AV5" s="469">
        <f>RANK(AL5,$AL$5:$AL$28,1)+AP5</f>
        <v>4.636363636363637</v>
      </c>
      <c r="AW5" s="469">
        <f>RANK(AV5,$AV$5:$AV$28,1)+AT5</f>
        <v>4.504885993485342</v>
      </c>
      <c r="AX5" s="471" t="str">
        <f>$AI$5</f>
        <v>Cutie M's</v>
      </c>
      <c r="AY5" s="472">
        <f>RANK(AW5,$AW$5:$AW$28)</f>
        <v>3</v>
      </c>
    </row>
    <row r="6" spans="2:51" ht="13.5">
      <c r="B6" s="446"/>
      <c r="C6" s="457">
        <f>IF(D6&gt;F6,1,0)+IF(D7&gt;F7,1,0)+IF(D8&gt;F8,1,0)</f>
        <v>0</v>
      </c>
      <c r="D6" s="61"/>
      <c r="E6" s="46" t="s">
        <v>31</v>
      </c>
      <c r="F6" s="61"/>
      <c r="G6" s="460">
        <f>IF(F6&gt;D6,1,0)+IF(F7&gt;D7,1,0)+IF(F8&gt;D8,1,0)</f>
        <v>0</v>
      </c>
      <c r="H6" s="463">
        <f>IF(I6&gt;K6,1,0)+IF(I7&gt;K7,1,0)+IF(I8&gt;K8,1,0)</f>
        <v>2</v>
      </c>
      <c r="I6" s="47">
        <v>13</v>
      </c>
      <c r="J6" s="62" t="s">
        <v>31</v>
      </c>
      <c r="K6" s="47">
        <v>15</v>
      </c>
      <c r="L6" s="463">
        <f>IF(K6&gt;I6,1,0)+IF(K7&gt;I7,1,0)+IF(K8&gt;I8,1,0)</f>
        <v>1</v>
      </c>
      <c r="M6" s="463">
        <f>IF(N6&gt;P6,1,0)+IF(N7&gt;P7,1,0)+IF(N8&gt;P8,1,0)</f>
        <v>2</v>
      </c>
      <c r="N6" s="47">
        <v>9</v>
      </c>
      <c r="O6" s="62" t="s">
        <v>31</v>
      </c>
      <c r="P6" s="47">
        <v>15</v>
      </c>
      <c r="Q6" s="463">
        <f>IF(P6&gt;N6,1,0)+IF(P7&gt;N7,1,0)+IF(P8&gt;N8,1,0)</f>
        <v>1</v>
      </c>
      <c r="R6" s="466">
        <f>IF(S6&gt;U6,1,0)+IF(S7&gt;U7,1,0)+IF(S8&gt;U8,1,0)</f>
        <v>0</v>
      </c>
      <c r="S6" s="63"/>
      <c r="T6" s="64" t="s">
        <v>31</v>
      </c>
      <c r="U6" s="63"/>
      <c r="V6" s="466">
        <f>IF(U6&gt;S6,1,0)+IF(U7&gt;S7,1,0)+IF(U8&gt;S8,1,0)</f>
        <v>0</v>
      </c>
      <c r="W6" s="463">
        <f>IF(X6&gt;Z6,1,0)+IF(X7&gt;Z7,1,0)+IF(X8&gt;Z8,1,0)</f>
        <v>1</v>
      </c>
      <c r="X6" s="47">
        <v>8</v>
      </c>
      <c r="Y6" s="62" t="s">
        <v>31</v>
      </c>
      <c r="Z6" s="47">
        <v>15</v>
      </c>
      <c r="AA6" s="463">
        <f>IF(Z6&gt;X6,1,0)+IF(Z7&gt;X7,1,0)+IF(Z8&gt;X8,1,0)</f>
        <v>2</v>
      </c>
      <c r="AB6" s="463">
        <f>IF(AC6&gt;AE6,1,0)+IF(AC7&gt;AE7,1,0)+IF(AC8&gt;AE8,1,0)</f>
        <v>2</v>
      </c>
      <c r="AC6" s="47">
        <v>17</v>
      </c>
      <c r="AD6" s="62" t="s">
        <v>31</v>
      </c>
      <c r="AE6" s="47">
        <v>15</v>
      </c>
      <c r="AF6" s="481">
        <f>IF(AE6&gt;AC6,1,0)+IF(AE7&gt;AC7,1,0)+IF(AE8&gt;AC8,1,0)</f>
        <v>0</v>
      </c>
      <c r="AG6" s="65"/>
      <c r="AH6" s="65"/>
      <c r="AI6" s="446"/>
      <c r="AJ6" s="479"/>
      <c r="AK6" s="476"/>
      <c r="AL6" s="470"/>
      <c r="AM6" s="476"/>
      <c r="AN6" s="476"/>
      <c r="AO6" s="476"/>
      <c r="AP6" s="470"/>
      <c r="AQ6" s="476"/>
      <c r="AR6" s="476"/>
      <c r="AS6" s="476"/>
      <c r="AT6" s="470"/>
      <c r="AU6" s="476"/>
      <c r="AV6" s="470"/>
      <c r="AW6" s="470"/>
      <c r="AX6" s="395"/>
      <c r="AY6" s="473"/>
    </row>
    <row r="7" spans="2:51" ht="13.5">
      <c r="B7" s="446"/>
      <c r="C7" s="458"/>
      <c r="D7" s="61"/>
      <c r="E7" s="46" t="s">
        <v>31</v>
      </c>
      <c r="F7" s="61"/>
      <c r="G7" s="461"/>
      <c r="H7" s="464"/>
      <c r="I7" s="47">
        <v>15</v>
      </c>
      <c r="J7" s="62" t="s">
        <v>31</v>
      </c>
      <c r="K7" s="47">
        <v>13</v>
      </c>
      <c r="L7" s="464"/>
      <c r="M7" s="464"/>
      <c r="N7" s="47">
        <v>15</v>
      </c>
      <c r="O7" s="62" t="s">
        <v>31</v>
      </c>
      <c r="P7" s="47">
        <v>7</v>
      </c>
      <c r="Q7" s="464"/>
      <c r="R7" s="467"/>
      <c r="S7" s="63"/>
      <c r="T7" s="64" t="s">
        <v>31</v>
      </c>
      <c r="U7" s="63"/>
      <c r="V7" s="467"/>
      <c r="W7" s="464"/>
      <c r="X7" s="47">
        <v>17</v>
      </c>
      <c r="Y7" s="62" t="s">
        <v>31</v>
      </c>
      <c r="Z7" s="47">
        <v>16</v>
      </c>
      <c r="AA7" s="464"/>
      <c r="AB7" s="464"/>
      <c r="AC7" s="47">
        <v>15</v>
      </c>
      <c r="AD7" s="62" t="s">
        <v>31</v>
      </c>
      <c r="AE7" s="47">
        <v>13</v>
      </c>
      <c r="AF7" s="482"/>
      <c r="AG7" s="65"/>
      <c r="AH7" s="65"/>
      <c r="AI7" s="446"/>
      <c r="AJ7" s="479"/>
      <c r="AK7" s="476"/>
      <c r="AL7" s="470"/>
      <c r="AM7" s="476"/>
      <c r="AN7" s="476"/>
      <c r="AO7" s="476"/>
      <c r="AP7" s="470"/>
      <c r="AQ7" s="476"/>
      <c r="AR7" s="476"/>
      <c r="AS7" s="476"/>
      <c r="AT7" s="470"/>
      <c r="AU7" s="476"/>
      <c r="AV7" s="470"/>
      <c r="AW7" s="470"/>
      <c r="AX7" s="395"/>
      <c r="AY7" s="473"/>
    </row>
    <row r="8" spans="2:51" ht="13.5">
      <c r="B8" s="447"/>
      <c r="C8" s="459"/>
      <c r="D8" s="61"/>
      <c r="E8" s="46" t="s">
        <v>31</v>
      </c>
      <c r="F8" s="61"/>
      <c r="G8" s="462"/>
      <c r="H8" s="465"/>
      <c r="I8" s="47">
        <v>16</v>
      </c>
      <c r="J8" s="62" t="s">
        <v>31</v>
      </c>
      <c r="K8" s="47">
        <v>14</v>
      </c>
      <c r="L8" s="465"/>
      <c r="M8" s="465"/>
      <c r="N8" s="47">
        <v>15</v>
      </c>
      <c r="O8" s="62" t="s">
        <v>31</v>
      </c>
      <c r="P8" s="47">
        <v>12</v>
      </c>
      <c r="Q8" s="465"/>
      <c r="R8" s="468"/>
      <c r="S8" s="63"/>
      <c r="T8" s="64" t="s">
        <v>31</v>
      </c>
      <c r="U8" s="63"/>
      <c r="V8" s="468"/>
      <c r="W8" s="465"/>
      <c r="X8" s="47">
        <v>15</v>
      </c>
      <c r="Y8" s="62" t="s">
        <v>31</v>
      </c>
      <c r="Z8" s="47">
        <v>17</v>
      </c>
      <c r="AA8" s="465"/>
      <c r="AB8" s="465"/>
      <c r="AC8" s="47"/>
      <c r="AD8" s="62" t="s">
        <v>31</v>
      </c>
      <c r="AE8" s="47"/>
      <c r="AF8" s="483"/>
      <c r="AG8" s="65"/>
      <c r="AH8" s="65"/>
      <c r="AI8" s="447"/>
      <c r="AJ8" s="480"/>
      <c r="AK8" s="388"/>
      <c r="AL8" s="390"/>
      <c r="AM8" s="388"/>
      <c r="AN8" s="388"/>
      <c r="AO8" s="388"/>
      <c r="AP8" s="390"/>
      <c r="AQ8" s="388"/>
      <c r="AR8" s="388"/>
      <c r="AS8" s="388"/>
      <c r="AT8" s="390"/>
      <c r="AU8" s="388"/>
      <c r="AV8" s="390"/>
      <c r="AW8" s="390"/>
      <c r="AX8" s="396"/>
      <c r="AY8" s="474"/>
    </row>
    <row r="9" spans="2:51" ht="17.25">
      <c r="B9" s="484" t="str">
        <f>H3</f>
        <v>葵クラブ</v>
      </c>
      <c r="C9" s="485">
        <f>H5</f>
        <v>10</v>
      </c>
      <c r="D9" s="486"/>
      <c r="E9" s="486"/>
      <c r="F9" s="486"/>
      <c r="G9" s="487"/>
      <c r="H9" s="488"/>
      <c r="I9" s="489"/>
      <c r="J9" s="489"/>
      <c r="K9" s="489"/>
      <c r="L9" s="490"/>
      <c r="M9" s="491">
        <v>0</v>
      </c>
      <c r="N9" s="492"/>
      <c r="O9" s="492"/>
      <c r="P9" s="492"/>
      <c r="Q9" s="493"/>
      <c r="R9" s="494">
        <v>6</v>
      </c>
      <c r="S9" s="495"/>
      <c r="T9" s="495"/>
      <c r="U9" s="495"/>
      <c r="V9" s="496"/>
      <c r="W9" s="494">
        <v>2</v>
      </c>
      <c r="X9" s="495"/>
      <c r="Y9" s="495"/>
      <c r="Z9" s="495"/>
      <c r="AA9" s="496"/>
      <c r="AB9" s="494">
        <v>8</v>
      </c>
      <c r="AC9" s="495"/>
      <c r="AD9" s="495"/>
      <c r="AE9" s="495"/>
      <c r="AF9" s="506"/>
      <c r="AG9" s="60"/>
      <c r="AH9" s="60"/>
      <c r="AI9" s="484" t="str">
        <f>B9</f>
        <v>葵クラブ</v>
      </c>
      <c r="AJ9" s="507">
        <f>IF(C10&gt;G10,1,0)+IF(H10&gt;L10,1,0)+IF(M10&gt;Q10,1,0)+IF(R10&gt;V10,1,0)+IF(W10&gt;AA10,1,0)+IF(AB10&gt;AF10,1,0)</f>
        <v>2</v>
      </c>
      <c r="AK9" s="505">
        <f>IF(G10&gt;C10,1,0)+IF(L10&gt;H10,1,0)+IF(Q10&gt;M10,1,0)+IF(V10&gt;R10,1,0)+IF(AA10&gt;W10,1,0)+IF(AF10&gt;AB10,1,0)</f>
        <v>2</v>
      </c>
      <c r="AL9" s="503">
        <f>SUM(AJ9/(AJ9+AK9))</f>
        <v>0.5</v>
      </c>
      <c r="AM9" s="505">
        <f>RANK(AL9,$AL$5:$AL$28,0)</f>
        <v>4</v>
      </c>
      <c r="AN9" s="505">
        <f>SUM(C10+H10+M10+R10+W10+AB10)</f>
        <v>6</v>
      </c>
      <c r="AO9" s="505">
        <f>SUM(G10+L10+Q10+V10+AA10+AF10)</f>
        <v>5</v>
      </c>
      <c r="AP9" s="503">
        <f>SUM(AN9/(AN9+AO9))</f>
        <v>0.5454545454545454</v>
      </c>
      <c r="AQ9" s="505">
        <f>RANK(AP9,$AP$5:$AP$28,0)</f>
        <v>4</v>
      </c>
      <c r="AR9" s="505">
        <f>SUM(D10+D11+D12+I10+I11+I12+N10+N11+N12+S10+S11+S12+X10+X11+X12+AC10+AC11+AC12)</f>
        <v>147</v>
      </c>
      <c r="AS9" s="505">
        <f>SUM(F10+F11+F12+K10+K11+K12+P10+P11+P12+U10+U11+U12+Z10+Z11+Z12+AE10+AE11+AE12)</f>
        <v>140</v>
      </c>
      <c r="AT9" s="503">
        <f>SUM(AR9/(AR9+AS9))</f>
        <v>0.5121951219512195</v>
      </c>
      <c r="AU9" s="505">
        <f>RANK(AT9,$AT$5:$AT$28,0)</f>
        <v>3</v>
      </c>
      <c r="AV9" s="503">
        <f>RANK(AL9,$AL$5:$AL$28,1)+AP9</f>
        <v>3.5454545454545454</v>
      </c>
      <c r="AW9" s="503">
        <f>RANK(AV9,$AV$5:$AV$28,1)+AT9</f>
        <v>3.5121951219512195</v>
      </c>
      <c r="AX9" s="405" t="str">
        <f>$AI$9</f>
        <v>葵クラブ</v>
      </c>
      <c r="AY9" s="504">
        <f>RANK(AW9,$AW$5:$AW$28)</f>
        <v>4</v>
      </c>
    </row>
    <row r="10" spans="2:51" ht="13.5">
      <c r="B10" s="446"/>
      <c r="C10" s="497">
        <f>IF(D10&gt;F10,1,0)+IF(D11&gt;F11,1,0)+IF(D12&gt;F12,1,0)</f>
        <v>1</v>
      </c>
      <c r="D10" s="66">
        <f>K6</f>
        <v>15</v>
      </c>
      <c r="E10" s="62" t="s">
        <v>31</v>
      </c>
      <c r="F10" s="66">
        <f>I6</f>
        <v>13</v>
      </c>
      <c r="G10" s="500">
        <f>IF(F10&gt;D10,1,0)+IF(F11&gt;D11,1,0)+IF(F12&gt;D12,1,0)</f>
        <v>2</v>
      </c>
      <c r="H10" s="460">
        <f>IF(I10&gt;K10,1,0)+IF(I11&gt;K11,1,0)+IF(I12&gt;K12,1,0)</f>
        <v>0</v>
      </c>
      <c r="I10" s="61"/>
      <c r="J10" s="46" t="s">
        <v>31</v>
      </c>
      <c r="K10" s="61"/>
      <c r="L10" s="460">
        <f>IF(K10&gt;I10,1,0)+IF(K11&gt;I11,1,0)+IF(K12&gt;I12,1,0)</f>
        <v>0</v>
      </c>
      <c r="M10" s="466">
        <f>IF(N10&gt;P10,1,0)+IF(N11&gt;P11,1,0)+IF(N12&gt;P12,1,0)</f>
        <v>0</v>
      </c>
      <c r="N10" s="63"/>
      <c r="O10" s="64" t="s">
        <v>31</v>
      </c>
      <c r="P10" s="63"/>
      <c r="Q10" s="466">
        <f>IF(P10&gt;N10,1,0)+IF(P11&gt;N11,1,0)+IF(P12&gt;N12,1,0)</f>
        <v>0</v>
      </c>
      <c r="R10" s="463">
        <f>IF(S10&gt;U10,1,0)+IF(S11&gt;U11,1,0)+IF(S12&gt;U12,1,0)</f>
        <v>2</v>
      </c>
      <c r="S10" s="47">
        <v>15</v>
      </c>
      <c r="T10" s="62" t="s">
        <v>31</v>
      </c>
      <c r="U10" s="47">
        <v>13</v>
      </c>
      <c r="V10" s="463">
        <f>IF(U10&gt;S10,1,0)+IF(U11&gt;S11,1,0)+IF(U12&gt;S12,1,0)</f>
        <v>0</v>
      </c>
      <c r="W10" s="463">
        <f>IF(X10&gt;Z10,1,0)+IF(X11&gt;Z11,1,0)+IF(X12&gt;Z12,1,0)</f>
        <v>1</v>
      </c>
      <c r="X10" s="47">
        <v>15</v>
      </c>
      <c r="Y10" s="62" t="s">
        <v>31</v>
      </c>
      <c r="Z10" s="47">
        <v>9</v>
      </c>
      <c r="AA10" s="463">
        <f>IF(Z10&gt;X10,1,0)+IF(Z11&gt;X11,1,0)+IF(Z12&gt;X12,1,0)</f>
        <v>2</v>
      </c>
      <c r="AB10" s="463">
        <f>IF(AC10&gt;AE10,1,0)+IF(AC11&gt;AE11,1,0)+IF(AC12&gt;AE12,1,0)</f>
        <v>2</v>
      </c>
      <c r="AC10" s="47">
        <v>15</v>
      </c>
      <c r="AD10" s="62" t="s">
        <v>31</v>
      </c>
      <c r="AE10" s="47">
        <v>12</v>
      </c>
      <c r="AF10" s="481">
        <f>IF(AE10&gt;AC10,1,0)+IF(AE11&gt;AC11,1,0)+IF(AE12&gt;AC12,1,0)</f>
        <v>1</v>
      </c>
      <c r="AG10" s="65"/>
      <c r="AH10" s="65"/>
      <c r="AI10" s="446"/>
      <c r="AJ10" s="479"/>
      <c r="AK10" s="476"/>
      <c r="AL10" s="470"/>
      <c r="AM10" s="476"/>
      <c r="AN10" s="476"/>
      <c r="AO10" s="476"/>
      <c r="AP10" s="470"/>
      <c r="AQ10" s="476"/>
      <c r="AR10" s="476"/>
      <c r="AS10" s="476"/>
      <c r="AT10" s="470"/>
      <c r="AU10" s="476"/>
      <c r="AV10" s="470"/>
      <c r="AW10" s="470"/>
      <c r="AX10" s="395"/>
      <c r="AY10" s="473"/>
    </row>
    <row r="11" spans="2:51" ht="13.5">
      <c r="B11" s="446"/>
      <c r="C11" s="498"/>
      <c r="D11" s="66">
        <f>K7</f>
        <v>13</v>
      </c>
      <c r="E11" s="62" t="s">
        <v>31</v>
      </c>
      <c r="F11" s="66">
        <f>I7</f>
        <v>15</v>
      </c>
      <c r="G11" s="501"/>
      <c r="H11" s="461"/>
      <c r="I11" s="61"/>
      <c r="J11" s="46" t="s">
        <v>31</v>
      </c>
      <c r="K11" s="61"/>
      <c r="L11" s="461"/>
      <c r="M11" s="467"/>
      <c r="N11" s="63"/>
      <c r="O11" s="64" t="s">
        <v>31</v>
      </c>
      <c r="P11" s="63"/>
      <c r="Q11" s="467"/>
      <c r="R11" s="464"/>
      <c r="S11" s="47">
        <v>15</v>
      </c>
      <c r="T11" s="62" t="s">
        <v>31</v>
      </c>
      <c r="U11" s="47">
        <v>13</v>
      </c>
      <c r="V11" s="464"/>
      <c r="W11" s="464"/>
      <c r="X11" s="47">
        <v>11</v>
      </c>
      <c r="Y11" s="62" t="s">
        <v>31</v>
      </c>
      <c r="Z11" s="47">
        <v>15</v>
      </c>
      <c r="AA11" s="464"/>
      <c r="AB11" s="464"/>
      <c r="AC11" s="47">
        <v>11</v>
      </c>
      <c r="AD11" s="62" t="s">
        <v>31</v>
      </c>
      <c r="AE11" s="47">
        <v>15</v>
      </c>
      <c r="AF11" s="482"/>
      <c r="AG11" s="65"/>
      <c r="AH11" s="65"/>
      <c r="AI11" s="446"/>
      <c r="AJ11" s="479"/>
      <c r="AK11" s="476"/>
      <c r="AL11" s="470"/>
      <c r="AM11" s="476"/>
      <c r="AN11" s="476"/>
      <c r="AO11" s="476"/>
      <c r="AP11" s="470"/>
      <c r="AQ11" s="476"/>
      <c r="AR11" s="476"/>
      <c r="AS11" s="476"/>
      <c r="AT11" s="470"/>
      <c r="AU11" s="476"/>
      <c r="AV11" s="470"/>
      <c r="AW11" s="470"/>
      <c r="AX11" s="395"/>
      <c r="AY11" s="473"/>
    </row>
    <row r="12" spans="2:51" ht="13.5">
      <c r="B12" s="447"/>
      <c r="C12" s="499"/>
      <c r="D12" s="66">
        <f>K8</f>
        <v>14</v>
      </c>
      <c r="E12" s="62" t="s">
        <v>31</v>
      </c>
      <c r="F12" s="66">
        <f>I8</f>
        <v>16</v>
      </c>
      <c r="G12" s="502"/>
      <c r="H12" s="462"/>
      <c r="I12" s="61"/>
      <c r="J12" s="46" t="s">
        <v>31</v>
      </c>
      <c r="K12" s="61"/>
      <c r="L12" s="462"/>
      <c r="M12" s="468"/>
      <c r="N12" s="63"/>
      <c r="O12" s="64" t="s">
        <v>31</v>
      </c>
      <c r="P12" s="63"/>
      <c r="Q12" s="468"/>
      <c r="R12" s="465"/>
      <c r="S12" s="47"/>
      <c r="T12" s="62" t="s">
        <v>31</v>
      </c>
      <c r="U12" s="47"/>
      <c r="V12" s="465"/>
      <c r="W12" s="465"/>
      <c r="X12" s="47">
        <v>8</v>
      </c>
      <c r="Y12" s="62" t="s">
        <v>31</v>
      </c>
      <c r="Z12" s="47">
        <v>15</v>
      </c>
      <c r="AA12" s="465"/>
      <c r="AB12" s="465"/>
      <c r="AC12" s="47">
        <v>15</v>
      </c>
      <c r="AD12" s="62" t="s">
        <v>31</v>
      </c>
      <c r="AE12" s="47">
        <v>4</v>
      </c>
      <c r="AF12" s="483"/>
      <c r="AG12" s="65"/>
      <c r="AH12" s="65"/>
      <c r="AI12" s="447"/>
      <c r="AJ12" s="480"/>
      <c r="AK12" s="388"/>
      <c r="AL12" s="390"/>
      <c r="AM12" s="388"/>
      <c r="AN12" s="388"/>
      <c r="AO12" s="388"/>
      <c r="AP12" s="390"/>
      <c r="AQ12" s="388"/>
      <c r="AR12" s="388"/>
      <c r="AS12" s="388"/>
      <c r="AT12" s="390"/>
      <c r="AU12" s="388"/>
      <c r="AV12" s="390"/>
      <c r="AW12" s="390"/>
      <c r="AX12" s="396"/>
      <c r="AY12" s="474"/>
    </row>
    <row r="13" spans="2:51" ht="17.25">
      <c r="B13" s="484" t="str">
        <f>M3</f>
        <v>トリッキー?Q</v>
      </c>
      <c r="C13" s="485">
        <f>M5</f>
        <v>7</v>
      </c>
      <c r="D13" s="486"/>
      <c r="E13" s="486"/>
      <c r="F13" s="486"/>
      <c r="G13" s="487"/>
      <c r="H13" s="491">
        <f>M9</f>
        <v>0</v>
      </c>
      <c r="I13" s="492"/>
      <c r="J13" s="492"/>
      <c r="K13" s="492"/>
      <c r="L13" s="493"/>
      <c r="M13" s="488"/>
      <c r="N13" s="489"/>
      <c r="O13" s="489"/>
      <c r="P13" s="489"/>
      <c r="Q13" s="490"/>
      <c r="R13" s="494">
        <v>3</v>
      </c>
      <c r="S13" s="495"/>
      <c r="T13" s="495"/>
      <c r="U13" s="495"/>
      <c r="V13" s="496"/>
      <c r="W13" s="494">
        <v>11</v>
      </c>
      <c r="X13" s="495"/>
      <c r="Y13" s="495"/>
      <c r="Z13" s="495"/>
      <c r="AA13" s="496"/>
      <c r="AB13" s="494">
        <v>5</v>
      </c>
      <c r="AC13" s="495"/>
      <c r="AD13" s="495"/>
      <c r="AE13" s="495"/>
      <c r="AF13" s="506"/>
      <c r="AG13" s="60"/>
      <c r="AH13" s="60"/>
      <c r="AI13" s="484" t="str">
        <f>B13</f>
        <v>トリッキー?Q</v>
      </c>
      <c r="AJ13" s="507">
        <f>IF(C14&gt;G14,1,0)+IF(H14&gt;L14,1,0)+IF(M14&gt;Q14,1,0)+IF(R14&gt;V14,1,0)+IF(W14&gt;AA14,1,0)+IF(AB14&gt;AF14,1,0)</f>
        <v>0</v>
      </c>
      <c r="AK13" s="505">
        <f>IF(G14&gt;C14,1,0)+IF(L14&gt;H14,1,0)+IF(Q14&gt;M14,1,0)+IF(V14&gt;R14,1,0)+IF(AA14&gt;W14,1,0)+IF(AF14&gt;AB14,1,0)</f>
        <v>4</v>
      </c>
      <c r="AL13" s="503">
        <f>SUM(AJ13/(AJ13+AK13))</f>
        <v>0</v>
      </c>
      <c r="AM13" s="505">
        <f>RANK(AL13,$AL$5:$AL$28,0)</f>
        <v>6</v>
      </c>
      <c r="AN13" s="505">
        <f>SUM(C14+H14+M14+R14+W14+AB14)</f>
        <v>1</v>
      </c>
      <c r="AO13" s="505">
        <f>SUM(G14+L14+Q14+V14+AA14+AF14)</f>
        <v>8</v>
      </c>
      <c r="AP13" s="503">
        <f>SUM(AN13/(AN13+AO13))</f>
        <v>0.1111111111111111</v>
      </c>
      <c r="AQ13" s="505">
        <f>RANK(AP13,$AP$5:$AP$28,0)</f>
        <v>6</v>
      </c>
      <c r="AR13" s="505">
        <f>SUM(D14+D15+D16+I14+I15+I16+N14+N15+N16+S14+S15+S16+X14+X15+X16+AC14+AC15+AC16)</f>
        <v>85</v>
      </c>
      <c r="AS13" s="505">
        <f>SUM(F14+F15+F16+K14+K15+K16+P14+P15+P16+U14+U15+U16+Z14+Z15+Z16+AE14+AE15+AE16)</f>
        <v>129</v>
      </c>
      <c r="AT13" s="503">
        <f>SUM(AR13/(AR13+AS13))</f>
        <v>0.397196261682243</v>
      </c>
      <c r="AU13" s="505">
        <f>RANK(AT13,$AT$5:$AT$28,0)</f>
        <v>6</v>
      </c>
      <c r="AV13" s="503">
        <f>RANK(AL13,$AL$5:$AL$28,1)+AP13</f>
        <v>1.1111111111111112</v>
      </c>
      <c r="AW13" s="503">
        <f>RANK(AV13,$AV$5:$AV$28,1)+AT13</f>
        <v>1.397196261682243</v>
      </c>
      <c r="AX13" s="405" t="str">
        <f>$AI$13</f>
        <v>トリッキー?Q</v>
      </c>
      <c r="AY13" s="504">
        <f>RANK(AW13,$AW$5:$AW$28)</f>
        <v>6</v>
      </c>
    </row>
    <row r="14" spans="2:51" ht="13.5">
      <c r="B14" s="446"/>
      <c r="C14" s="497">
        <f>IF(D14&gt;F14,1,0)+IF(D15&gt;F15,1,0)+IF(D16&gt;F16,1,0)</f>
        <v>1</v>
      </c>
      <c r="D14" s="66">
        <f>P6</f>
        <v>15</v>
      </c>
      <c r="E14" s="62" t="s">
        <v>31</v>
      </c>
      <c r="F14" s="66">
        <f>N6</f>
        <v>9</v>
      </c>
      <c r="G14" s="500">
        <f>IF(F14&gt;D14,1,0)+IF(F15&gt;D15,1,0)+IF(F16&gt;D16,1,0)</f>
        <v>2</v>
      </c>
      <c r="H14" s="466">
        <f>IF(I14&gt;K14,1,0)+IF(I15&gt;K15,1,0)+IF(I16&gt;K16,1,0)</f>
        <v>0</v>
      </c>
      <c r="I14" s="63">
        <f>P10</f>
        <v>0</v>
      </c>
      <c r="J14" s="64" t="s">
        <v>31</v>
      </c>
      <c r="K14" s="63">
        <f>N10</f>
        <v>0</v>
      </c>
      <c r="L14" s="466">
        <f>IF(K14&gt;I14,1,0)+IF(K15&gt;I15,1,0)+IF(K16&gt;I16,1,0)</f>
        <v>0</v>
      </c>
      <c r="M14" s="460">
        <f>IF(N14&gt;P14,1,0)+IF(N15&gt;P15,1,0)+IF(N16&gt;P16,1,0)</f>
        <v>0</v>
      </c>
      <c r="N14" s="61"/>
      <c r="O14" s="46" t="s">
        <v>31</v>
      </c>
      <c r="P14" s="61"/>
      <c r="Q14" s="460">
        <f>IF(P14&gt;N14,1,0)+IF(P15&gt;N15,1,0)+IF(P16&gt;N16,1,0)</f>
        <v>0</v>
      </c>
      <c r="R14" s="463">
        <f>IF(S14&gt;U14,1,0)+IF(S15&gt;U15,1,0)+IF(S16&gt;U16,1,0)</f>
        <v>0</v>
      </c>
      <c r="S14" s="47">
        <v>12</v>
      </c>
      <c r="T14" s="62" t="s">
        <v>31</v>
      </c>
      <c r="U14" s="47">
        <v>15</v>
      </c>
      <c r="V14" s="463">
        <f>IF(U14&gt;S14,1,0)+IF(U15&gt;S15,1,0)+IF(U16&gt;S16,1,0)</f>
        <v>2</v>
      </c>
      <c r="W14" s="463">
        <f>IF(X14&gt;Z14,1,0)+IF(X15&gt;Z15,1,0)+IF(X16&gt;Z16,1,0)</f>
        <v>0</v>
      </c>
      <c r="X14" s="47">
        <v>6</v>
      </c>
      <c r="Y14" s="62" t="s">
        <v>31</v>
      </c>
      <c r="Z14" s="47">
        <v>15</v>
      </c>
      <c r="AA14" s="463">
        <f>IF(Z14&gt;X14,1,0)+IF(Z15&gt;X15,1,0)+IF(Z16&gt;X16,1,0)</f>
        <v>2</v>
      </c>
      <c r="AB14" s="463">
        <f>IF(AC14&gt;AE14,1,0)+IF(AC15&gt;AE15,1,0)+IF(AC16&gt;AE16,1,0)</f>
        <v>0</v>
      </c>
      <c r="AC14" s="47">
        <v>6</v>
      </c>
      <c r="AD14" s="62" t="s">
        <v>31</v>
      </c>
      <c r="AE14" s="47">
        <v>15</v>
      </c>
      <c r="AF14" s="481">
        <f>IF(AE14&gt;AC14,1,0)+IF(AE15&gt;AC15,1,0)+IF(AE16&gt;AC16,1,0)</f>
        <v>2</v>
      </c>
      <c r="AG14" s="65"/>
      <c r="AH14" s="65"/>
      <c r="AI14" s="446"/>
      <c r="AJ14" s="479"/>
      <c r="AK14" s="476"/>
      <c r="AL14" s="470"/>
      <c r="AM14" s="476"/>
      <c r="AN14" s="476"/>
      <c r="AO14" s="476"/>
      <c r="AP14" s="470"/>
      <c r="AQ14" s="476"/>
      <c r="AR14" s="476"/>
      <c r="AS14" s="476"/>
      <c r="AT14" s="470"/>
      <c r="AU14" s="476"/>
      <c r="AV14" s="470"/>
      <c r="AW14" s="470"/>
      <c r="AX14" s="395"/>
      <c r="AY14" s="473"/>
    </row>
    <row r="15" spans="2:51" ht="13.5">
      <c r="B15" s="446"/>
      <c r="C15" s="498"/>
      <c r="D15" s="66">
        <f>P7</f>
        <v>7</v>
      </c>
      <c r="E15" s="62" t="s">
        <v>31</v>
      </c>
      <c r="F15" s="66">
        <f>N7</f>
        <v>15</v>
      </c>
      <c r="G15" s="501"/>
      <c r="H15" s="467"/>
      <c r="I15" s="63">
        <f>P11</f>
        <v>0</v>
      </c>
      <c r="J15" s="64" t="s">
        <v>31</v>
      </c>
      <c r="K15" s="63">
        <f>N11</f>
        <v>0</v>
      </c>
      <c r="L15" s="467"/>
      <c r="M15" s="461"/>
      <c r="N15" s="61"/>
      <c r="O15" s="46" t="s">
        <v>31</v>
      </c>
      <c r="P15" s="61"/>
      <c r="Q15" s="461"/>
      <c r="R15" s="464"/>
      <c r="S15" s="47">
        <v>13</v>
      </c>
      <c r="T15" s="62" t="s">
        <v>31</v>
      </c>
      <c r="U15" s="47">
        <v>15</v>
      </c>
      <c r="V15" s="464"/>
      <c r="W15" s="464"/>
      <c r="X15" s="47">
        <v>8</v>
      </c>
      <c r="Y15" s="62" t="s">
        <v>31</v>
      </c>
      <c r="Z15" s="47">
        <v>15</v>
      </c>
      <c r="AA15" s="464"/>
      <c r="AB15" s="464"/>
      <c r="AC15" s="47">
        <v>6</v>
      </c>
      <c r="AD15" s="62" t="s">
        <v>31</v>
      </c>
      <c r="AE15" s="47">
        <v>15</v>
      </c>
      <c r="AF15" s="482"/>
      <c r="AG15" s="65"/>
      <c r="AH15" s="65"/>
      <c r="AI15" s="446"/>
      <c r="AJ15" s="479"/>
      <c r="AK15" s="476"/>
      <c r="AL15" s="470"/>
      <c r="AM15" s="476"/>
      <c r="AN15" s="476"/>
      <c r="AO15" s="476"/>
      <c r="AP15" s="470"/>
      <c r="AQ15" s="476"/>
      <c r="AR15" s="476"/>
      <c r="AS15" s="476"/>
      <c r="AT15" s="470"/>
      <c r="AU15" s="476"/>
      <c r="AV15" s="470"/>
      <c r="AW15" s="470"/>
      <c r="AX15" s="395"/>
      <c r="AY15" s="473"/>
    </row>
    <row r="16" spans="2:51" ht="13.5">
      <c r="B16" s="447"/>
      <c r="C16" s="499"/>
      <c r="D16" s="66">
        <f>P8</f>
        <v>12</v>
      </c>
      <c r="E16" s="62" t="s">
        <v>31</v>
      </c>
      <c r="F16" s="66">
        <f>N8</f>
        <v>15</v>
      </c>
      <c r="G16" s="502"/>
      <c r="H16" s="468"/>
      <c r="I16" s="63">
        <f>P12</f>
        <v>0</v>
      </c>
      <c r="J16" s="64" t="s">
        <v>31</v>
      </c>
      <c r="K16" s="63">
        <f>N12</f>
        <v>0</v>
      </c>
      <c r="L16" s="468"/>
      <c r="M16" s="462"/>
      <c r="N16" s="61"/>
      <c r="O16" s="46" t="s">
        <v>31</v>
      </c>
      <c r="P16" s="61"/>
      <c r="Q16" s="462"/>
      <c r="R16" s="465"/>
      <c r="S16" s="47"/>
      <c r="T16" s="62" t="s">
        <v>31</v>
      </c>
      <c r="U16" s="47"/>
      <c r="V16" s="465"/>
      <c r="W16" s="465"/>
      <c r="X16" s="47"/>
      <c r="Y16" s="62" t="s">
        <v>31</v>
      </c>
      <c r="Z16" s="47"/>
      <c r="AA16" s="465"/>
      <c r="AB16" s="465"/>
      <c r="AC16" s="47"/>
      <c r="AD16" s="62" t="s">
        <v>31</v>
      </c>
      <c r="AE16" s="47"/>
      <c r="AF16" s="483"/>
      <c r="AG16" s="65"/>
      <c r="AH16" s="65"/>
      <c r="AI16" s="447"/>
      <c r="AJ16" s="480"/>
      <c r="AK16" s="388"/>
      <c r="AL16" s="390"/>
      <c r="AM16" s="388"/>
      <c r="AN16" s="388"/>
      <c r="AO16" s="388"/>
      <c r="AP16" s="390"/>
      <c r="AQ16" s="388"/>
      <c r="AR16" s="388"/>
      <c r="AS16" s="388"/>
      <c r="AT16" s="390"/>
      <c r="AU16" s="388"/>
      <c r="AV16" s="390"/>
      <c r="AW16" s="390"/>
      <c r="AX16" s="396"/>
      <c r="AY16" s="474"/>
    </row>
    <row r="17" spans="2:51" ht="17.25">
      <c r="B17" s="484" t="str">
        <f>R3</f>
        <v>パワフル</v>
      </c>
      <c r="C17" s="508">
        <f>R5</f>
        <v>0</v>
      </c>
      <c r="D17" s="492"/>
      <c r="E17" s="492"/>
      <c r="F17" s="492"/>
      <c r="G17" s="493"/>
      <c r="H17" s="509">
        <f>R9</f>
        <v>6</v>
      </c>
      <c r="I17" s="486"/>
      <c r="J17" s="486"/>
      <c r="K17" s="486"/>
      <c r="L17" s="487"/>
      <c r="M17" s="509">
        <f>R13</f>
        <v>3</v>
      </c>
      <c r="N17" s="486"/>
      <c r="O17" s="486"/>
      <c r="P17" s="486"/>
      <c r="Q17" s="487"/>
      <c r="R17" s="488"/>
      <c r="S17" s="489"/>
      <c r="T17" s="489"/>
      <c r="U17" s="489"/>
      <c r="V17" s="490"/>
      <c r="W17" s="494">
        <v>9</v>
      </c>
      <c r="X17" s="495"/>
      <c r="Y17" s="495"/>
      <c r="Z17" s="495"/>
      <c r="AA17" s="496"/>
      <c r="AB17" s="494">
        <v>12</v>
      </c>
      <c r="AC17" s="495"/>
      <c r="AD17" s="495"/>
      <c r="AE17" s="495"/>
      <c r="AF17" s="506"/>
      <c r="AG17" s="60"/>
      <c r="AH17" s="60"/>
      <c r="AI17" s="484" t="str">
        <f>B17</f>
        <v>パワフル</v>
      </c>
      <c r="AJ17" s="507">
        <f>IF(C18&gt;G18,1,0)+IF(H18&gt;L18,1,0)+IF(M18&gt;Q18,1,0)+IF(R18&gt;V18,1,0)+IF(W18&gt;AA18,1,0)+IF(AB18&gt;AF18,1,0)</f>
        <v>3</v>
      </c>
      <c r="AK17" s="505">
        <f>IF(G18&gt;C18,1,0)+IF(L18&gt;H18,1,0)+IF(Q18&gt;M18,1,0)+IF(V18&gt;R18,1,0)+IF(AA18&gt;W18,1,0)+IF(AF18&gt;AB18,1,0)</f>
        <v>1</v>
      </c>
      <c r="AL17" s="503">
        <f>SUM(AJ17/(AJ17+AK17))</f>
        <v>0.75</v>
      </c>
      <c r="AM17" s="505">
        <f>RANK(AL17,$AL$5:$AL$28,0)</f>
        <v>1</v>
      </c>
      <c r="AN17" s="505">
        <f>SUM(C18+H18+M18+R18+W18+AB18)</f>
        <v>6</v>
      </c>
      <c r="AO17" s="505">
        <f>SUM(G18+L18+Q18+V18+AA18+AF18)</f>
        <v>3</v>
      </c>
      <c r="AP17" s="503">
        <f>SUM(AN17/(AN17+AO17))</f>
        <v>0.6666666666666666</v>
      </c>
      <c r="AQ17" s="505">
        <f>RANK(AP17,$AP$5:$AP$28,0)</f>
        <v>1</v>
      </c>
      <c r="AR17" s="505">
        <f>SUM(D18+D19+D20+I18+I19+I20+N18+N19+N20+S18+S19+S20+X18+X19+X20+AC18+AC19+AC20)</f>
        <v>132</v>
      </c>
      <c r="AS17" s="505">
        <f>SUM(F18+F19+F20+K18+K19+K20+P18+P19+P20+U18+U19+U20+Z18+Z19+Z20+AE18+AE19+AE20)</f>
        <v>115</v>
      </c>
      <c r="AT17" s="503">
        <f>SUM(AR17/(AR17+AS17))</f>
        <v>0.5344129554655871</v>
      </c>
      <c r="AU17" s="505">
        <f>RANK(AT17,$AT$5:$AT$28,0)</f>
        <v>2</v>
      </c>
      <c r="AV17" s="503">
        <f>RANK(AL17,$AL$5:$AL$28,1)+AP17</f>
        <v>4.666666666666667</v>
      </c>
      <c r="AW17" s="503">
        <f>RANK(AV17,$AV$5:$AV$28,1)+AT17</f>
        <v>6.534412955465587</v>
      </c>
      <c r="AX17" s="405" t="str">
        <f>$AI$17</f>
        <v>パワフル</v>
      </c>
      <c r="AY17" s="504">
        <f>RANK(AW17,$AW$5:$AW$28)</f>
        <v>1</v>
      </c>
    </row>
    <row r="18" spans="2:51" ht="13.5">
      <c r="B18" s="446"/>
      <c r="C18" s="510">
        <f>IF(D18&gt;F18,1,0)+IF(D19&gt;F19,1,0)+IF(D20&gt;F20,1,0)</f>
        <v>0</v>
      </c>
      <c r="D18" s="63">
        <f>U6</f>
        <v>0</v>
      </c>
      <c r="E18" s="64" t="s">
        <v>31</v>
      </c>
      <c r="F18" s="63">
        <f>S6</f>
        <v>0</v>
      </c>
      <c r="G18" s="466">
        <f>IF(F18&gt;D18,1,0)+IF(F19&gt;D19,1,0)+IF(F20&gt;D20,1,0)</f>
        <v>0</v>
      </c>
      <c r="H18" s="500">
        <f>IF(I18&gt;K18,1,0)+IF(I19&gt;K19,1,0)+IF(I20&gt;K20,1,0)</f>
        <v>0</v>
      </c>
      <c r="I18" s="66">
        <f>U10</f>
        <v>13</v>
      </c>
      <c r="J18" s="62" t="s">
        <v>31</v>
      </c>
      <c r="K18" s="66">
        <f>S10</f>
        <v>15</v>
      </c>
      <c r="L18" s="500">
        <f>IF(K18&gt;I18,1,0)+IF(K19&gt;I19,1,0)+IF(K20&gt;I20,1,0)</f>
        <v>2</v>
      </c>
      <c r="M18" s="500">
        <f>IF(N18&gt;P18,1,0)+IF(N19&gt;P19,1,0)+IF(N20&gt;P20,1,0)</f>
        <v>2</v>
      </c>
      <c r="N18" s="66">
        <f>U14</f>
        <v>15</v>
      </c>
      <c r="O18" s="62" t="s">
        <v>31</v>
      </c>
      <c r="P18" s="66">
        <f>S14</f>
        <v>12</v>
      </c>
      <c r="Q18" s="500">
        <f>IF(P18&gt;N18,1,0)+IF(P19&gt;N19,1,0)+IF(P20&gt;N20,1,0)</f>
        <v>0</v>
      </c>
      <c r="R18" s="460">
        <f>IF(S18&gt;U18,1,0)+IF(S19&gt;U19,1,0)+IF(S20&gt;U20,1,0)</f>
        <v>0</v>
      </c>
      <c r="S18" s="61"/>
      <c r="T18" s="46" t="s">
        <v>31</v>
      </c>
      <c r="U18" s="61"/>
      <c r="V18" s="460">
        <f>IF(U18&gt;S18,1,0)+IF(U19&gt;S19,1,0)+IF(U20&gt;S20,1,0)</f>
        <v>0</v>
      </c>
      <c r="W18" s="463">
        <f>IF(X18&gt;Z18,1,0)+IF(X19&gt;Z19,1,0)+IF(X20&gt;Z20,1,0)</f>
        <v>2</v>
      </c>
      <c r="X18" s="47">
        <v>16</v>
      </c>
      <c r="Y18" s="62" t="s">
        <v>31</v>
      </c>
      <c r="Z18" s="47">
        <v>17</v>
      </c>
      <c r="AA18" s="463">
        <f>IF(Z18&gt;X18,1,0)+IF(Z19&gt;X19,1,0)+IF(Z20&gt;X20,1,0)</f>
        <v>1</v>
      </c>
      <c r="AB18" s="463">
        <f>IF(AC18&gt;AE18,1,0)+IF(AC19&gt;AE19,1,0)+IF(AC20&gt;AE20,1,0)</f>
        <v>2</v>
      </c>
      <c r="AC18" s="47">
        <v>15</v>
      </c>
      <c r="AD18" s="62" t="s">
        <v>31</v>
      </c>
      <c r="AE18" s="47">
        <v>8</v>
      </c>
      <c r="AF18" s="481">
        <f>IF(AE18&gt;AC18,1,0)+IF(AE19&gt;AC19,1,0)+IF(AE20&gt;AC20,1,0)</f>
        <v>0</v>
      </c>
      <c r="AG18" s="65"/>
      <c r="AH18" s="65"/>
      <c r="AI18" s="446"/>
      <c r="AJ18" s="479"/>
      <c r="AK18" s="476"/>
      <c r="AL18" s="470"/>
      <c r="AM18" s="476"/>
      <c r="AN18" s="476"/>
      <c r="AO18" s="476"/>
      <c r="AP18" s="470"/>
      <c r="AQ18" s="476"/>
      <c r="AR18" s="476"/>
      <c r="AS18" s="476"/>
      <c r="AT18" s="470"/>
      <c r="AU18" s="476"/>
      <c r="AV18" s="470"/>
      <c r="AW18" s="470"/>
      <c r="AX18" s="395"/>
      <c r="AY18" s="473"/>
    </row>
    <row r="19" spans="2:51" ht="13.5">
      <c r="B19" s="446"/>
      <c r="C19" s="511"/>
      <c r="D19" s="63">
        <f>U7</f>
        <v>0</v>
      </c>
      <c r="E19" s="64" t="s">
        <v>31</v>
      </c>
      <c r="F19" s="63">
        <f>S7</f>
        <v>0</v>
      </c>
      <c r="G19" s="467"/>
      <c r="H19" s="501"/>
      <c r="I19" s="66">
        <f>U11</f>
        <v>13</v>
      </c>
      <c r="J19" s="62" t="s">
        <v>31</v>
      </c>
      <c r="K19" s="66">
        <f>S11</f>
        <v>15</v>
      </c>
      <c r="L19" s="501"/>
      <c r="M19" s="501"/>
      <c r="N19" s="66">
        <f>U15</f>
        <v>15</v>
      </c>
      <c r="O19" s="62" t="s">
        <v>31</v>
      </c>
      <c r="P19" s="66">
        <f>S15</f>
        <v>13</v>
      </c>
      <c r="Q19" s="501"/>
      <c r="R19" s="461"/>
      <c r="S19" s="61"/>
      <c r="T19" s="46" t="s">
        <v>31</v>
      </c>
      <c r="U19" s="61"/>
      <c r="V19" s="461"/>
      <c r="W19" s="464"/>
      <c r="X19" s="47">
        <v>15</v>
      </c>
      <c r="Y19" s="62" t="s">
        <v>31</v>
      </c>
      <c r="Z19" s="47">
        <v>11</v>
      </c>
      <c r="AA19" s="464"/>
      <c r="AB19" s="464"/>
      <c r="AC19" s="47">
        <v>15</v>
      </c>
      <c r="AD19" s="62" t="s">
        <v>31</v>
      </c>
      <c r="AE19" s="47">
        <v>13</v>
      </c>
      <c r="AF19" s="482"/>
      <c r="AG19" s="65"/>
      <c r="AH19" s="65"/>
      <c r="AI19" s="446"/>
      <c r="AJ19" s="479"/>
      <c r="AK19" s="476"/>
      <c r="AL19" s="470"/>
      <c r="AM19" s="476"/>
      <c r="AN19" s="476"/>
      <c r="AO19" s="476"/>
      <c r="AP19" s="470"/>
      <c r="AQ19" s="476"/>
      <c r="AR19" s="476"/>
      <c r="AS19" s="476"/>
      <c r="AT19" s="470"/>
      <c r="AU19" s="476"/>
      <c r="AV19" s="470"/>
      <c r="AW19" s="470"/>
      <c r="AX19" s="395"/>
      <c r="AY19" s="473"/>
    </row>
    <row r="20" spans="2:51" ht="13.5">
      <c r="B20" s="447"/>
      <c r="C20" s="512"/>
      <c r="D20" s="63">
        <f>U8</f>
        <v>0</v>
      </c>
      <c r="E20" s="64" t="s">
        <v>31</v>
      </c>
      <c r="F20" s="63">
        <f>S8</f>
        <v>0</v>
      </c>
      <c r="G20" s="468"/>
      <c r="H20" s="502"/>
      <c r="I20" s="66">
        <f>U12</f>
        <v>0</v>
      </c>
      <c r="J20" s="62" t="s">
        <v>31</v>
      </c>
      <c r="K20" s="66">
        <f>S12</f>
        <v>0</v>
      </c>
      <c r="L20" s="502"/>
      <c r="M20" s="502"/>
      <c r="N20" s="66">
        <f>U16</f>
        <v>0</v>
      </c>
      <c r="O20" s="62" t="s">
        <v>31</v>
      </c>
      <c r="P20" s="66">
        <f>S16</f>
        <v>0</v>
      </c>
      <c r="Q20" s="502"/>
      <c r="R20" s="462"/>
      <c r="S20" s="61"/>
      <c r="T20" s="46" t="s">
        <v>31</v>
      </c>
      <c r="U20" s="61"/>
      <c r="V20" s="462"/>
      <c r="W20" s="465"/>
      <c r="X20" s="47">
        <v>15</v>
      </c>
      <c r="Y20" s="62" t="s">
        <v>31</v>
      </c>
      <c r="Z20" s="47">
        <v>11</v>
      </c>
      <c r="AA20" s="465"/>
      <c r="AB20" s="465"/>
      <c r="AC20" s="47"/>
      <c r="AD20" s="62" t="s">
        <v>31</v>
      </c>
      <c r="AE20" s="47"/>
      <c r="AF20" s="483"/>
      <c r="AG20" s="65"/>
      <c r="AH20" s="65"/>
      <c r="AI20" s="447"/>
      <c r="AJ20" s="480"/>
      <c r="AK20" s="388"/>
      <c r="AL20" s="390"/>
      <c r="AM20" s="388"/>
      <c r="AN20" s="388"/>
      <c r="AO20" s="388"/>
      <c r="AP20" s="390"/>
      <c r="AQ20" s="388"/>
      <c r="AR20" s="388"/>
      <c r="AS20" s="388"/>
      <c r="AT20" s="390"/>
      <c r="AU20" s="388"/>
      <c r="AV20" s="390"/>
      <c r="AW20" s="390"/>
      <c r="AX20" s="396"/>
      <c r="AY20" s="474"/>
    </row>
    <row r="21" spans="2:51" ht="13.5">
      <c r="B21" s="484" t="str">
        <f>W3</f>
        <v>あんず</v>
      </c>
      <c r="C21" s="485">
        <f>W5</f>
        <v>4</v>
      </c>
      <c r="D21" s="486"/>
      <c r="E21" s="486"/>
      <c r="F21" s="486"/>
      <c r="G21" s="487"/>
      <c r="H21" s="509">
        <f>W9</f>
        <v>2</v>
      </c>
      <c r="I21" s="486"/>
      <c r="J21" s="486"/>
      <c r="K21" s="486"/>
      <c r="L21" s="487"/>
      <c r="M21" s="509">
        <f>W13</f>
        <v>11</v>
      </c>
      <c r="N21" s="486"/>
      <c r="O21" s="486"/>
      <c r="P21" s="486"/>
      <c r="Q21" s="487"/>
      <c r="R21" s="509">
        <f>W17</f>
        <v>9</v>
      </c>
      <c r="S21" s="486"/>
      <c r="T21" s="486"/>
      <c r="U21" s="486"/>
      <c r="V21" s="487"/>
      <c r="W21" s="488"/>
      <c r="X21" s="489"/>
      <c r="Y21" s="489"/>
      <c r="Z21" s="489"/>
      <c r="AA21" s="490"/>
      <c r="AB21" s="491">
        <v>0</v>
      </c>
      <c r="AC21" s="492"/>
      <c r="AD21" s="492"/>
      <c r="AE21" s="492"/>
      <c r="AF21" s="513"/>
      <c r="AG21" s="60"/>
      <c r="AH21" s="60"/>
      <c r="AI21" s="484" t="str">
        <f>B21</f>
        <v>あんず</v>
      </c>
      <c r="AJ21" s="507">
        <f>IF(C22&gt;G22,1,0)+IF(H22&gt;L22,1,0)+IF(M22&gt;Q22,1,0)+IF(R22&gt;V22,1,0)+IF(W22&gt;AA22,1,0)+IF(AB22&gt;AF22,1,0)</f>
        <v>3</v>
      </c>
      <c r="AK21" s="505">
        <f>IF(G22&gt;C22,1,0)+IF(L22&gt;H22,1,0)+IF(Q22&gt;M22,1,0)+IF(V22&gt;R22,1,0)+IF(AA22&gt;W22,1,0)+IF(AF22&gt;AB22,1,0)</f>
        <v>1</v>
      </c>
      <c r="AL21" s="503">
        <f>SUM(AJ21/(AJ21+AK21))</f>
        <v>0.75</v>
      </c>
      <c r="AM21" s="505">
        <f>RANK(AL21,$AL$5:$AL$28,0)</f>
        <v>1</v>
      </c>
      <c r="AN21" s="505">
        <f>SUM(C22+H22+M22+R22+W22+AB22)</f>
        <v>7</v>
      </c>
      <c r="AO21" s="505">
        <f>SUM(G22+L22+Q22+V22+AA22+AF22)</f>
        <v>4</v>
      </c>
      <c r="AP21" s="503">
        <f>SUM(AN21/(AN21+AO21))</f>
        <v>0.6363636363636364</v>
      </c>
      <c r="AQ21" s="505">
        <f>RANK(AP21,$AP$5:$AP$28,0)</f>
        <v>2</v>
      </c>
      <c r="AR21" s="505">
        <f>SUM(D22+D23+D24+I22+I23+I24+N22+N23+N24+S22+S23+S24+X22+X23+X24+AC22+AC23+AC24)</f>
        <v>156</v>
      </c>
      <c r="AS21" s="505">
        <f>SUM(F22+F23+F24+K22+K23+K24+P22+P23+P24+U22+U23+U24+Z22+Z23+Z24+AE22+AE23+AE24)</f>
        <v>134</v>
      </c>
      <c r="AT21" s="503">
        <f>SUM(AR21/(AR21+AS21))</f>
        <v>0.5379310344827586</v>
      </c>
      <c r="AU21" s="505">
        <f>RANK(AT21,$AT$5:$AT$28,0)</f>
        <v>1</v>
      </c>
      <c r="AV21" s="503">
        <f>RANK(AL21,$AL$5:$AL$28,1)+AP21</f>
        <v>4.636363636363637</v>
      </c>
      <c r="AW21" s="503">
        <f>RANK(AV21,$AV$5:$AV$28,1)+AT21</f>
        <v>4.537931034482758</v>
      </c>
      <c r="AX21" s="405" t="str">
        <f>$AI$21</f>
        <v>あんず</v>
      </c>
      <c r="AY21" s="504">
        <f>RANK(AW21,$AW$5:$AW$28)</f>
        <v>2</v>
      </c>
    </row>
    <row r="22" spans="2:51" ht="13.5">
      <c r="B22" s="446"/>
      <c r="C22" s="497">
        <f>IF(D22&gt;F22,1,0)+IF(D23&gt;F23,1,0)+IF(D24&gt;F24,1,0)</f>
        <v>2</v>
      </c>
      <c r="D22" s="66">
        <f>Z6</f>
        <v>15</v>
      </c>
      <c r="E22" s="62" t="s">
        <v>31</v>
      </c>
      <c r="F22" s="66">
        <f>X6</f>
        <v>8</v>
      </c>
      <c r="G22" s="500">
        <f>IF(F22&gt;D22,1,0)+IF(F23&gt;D23,1,0)+IF(F24&gt;D24,1,0)</f>
        <v>1</v>
      </c>
      <c r="H22" s="500">
        <f>IF(I22&gt;K22,1,0)+IF(I23&gt;K23,1,0)+IF(I24&gt;K24,1,0)</f>
        <v>2</v>
      </c>
      <c r="I22" s="66">
        <f>Z10</f>
        <v>9</v>
      </c>
      <c r="J22" s="62" t="s">
        <v>31</v>
      </c>
      <c r="K22" s="66">
        <f>X10</f>
        <v>15</v>
      </c>
      <c r="L22" s="500">
        <f>IF(K22&gt;I22,1,0)+IF(K23&gt;I23,1,0)+IF(K24&gt;I24,1,0)</f>
        <v>1</v>
      </c>
      <c r="M22" s="500">
        <f>IF(N22&gt;P22,1,0)+IF(N23&gt;P23,1,0)+IF(N24&gt;P24,1,0)</f>
        <v>2</v>
      </c>
      <c r="N22" s="66">
        <f>Z14</f>
        <v>15</v>
      </c>
      <c r="O22" s="62" t="s">
        <v>31</v>
      </c>
      <c r="P22" s="66">
        <f>X14</f>
        <v>6</v>
      </c>
      <c r="Q22" s="500">
        <f>IF(P22&gt;N22,1,0)+IF(P23&gt;N23,1,0)+IF(P24&gt;N24,1,0)</f>
        <v>0</v>
      </c>
      <c r="R22" s="500">
        <f>IF(S22&gt;U22,1,0)+IF(S23&gt;U23,1,0)+IF(S24&gt;U24,1,0)</f>
        <v>1</v>
      </c>
      <c r="S22" s="66">
        <f>Z18</f>
        <v>17</v>
      </c>
      <c r="T22" s="62" t="s">
        <v>31</v>
      </c>
      <c r="U22" s="66">
        <f>X18</f>
        <v>16</v>
      </c>
      <c r="V22" s="500">
        <f>IF(U22&gt;S22,1,0)+IF(U23&gt;S23,1,0)+IF(U24&gt;S24,1,0)</f>
        <v>2</v>
      </c>
      <c r="W22" s="460">
        <f>IF(X22&gt;Z22,1,0)+IF(X23&gt;Z23,1,0)+IF(X24&gt;Z24,1,0)</f>
        <v>0</v>
      </c>
      <c r="X22" s="61"/>
      <c r="Y22" s="46" t="s">
        <v>31</v>
      </c>
      <c r="Z22" s="61"/>
      <c r="AA22" s="460">
        <f>IF(Z22&gt;X22,1,0)+IF(Z23&gt;X23,1,0)+IF(Z24&gt;X24,1,0)</f>
        <v>0</v>
      </c>
      <c r="AB22" s="466">
        <f>IF(AC22&gt;AE22,1,0)+IF(AC23&gt;AE23,1,0)+IF(AC24&gt;AE24,1,0)</f>
        <v>0</v>
      </c>
      <c r="AC22" s="63"/>
      <c r="AD22" s="64" t="s">
        <v>31</v>
      </c>
      <c r="AE22" s="63"/>
      <c r="AF22" s="514">
        <f>IF(AE22&gt;AC22,1,0)+IF(AE23&gt;AC23,1,0)+IF(AE24&gt;AC24,1,0)</f>
        <v>0</v>
      </c>
      <c r="AG22" s="65"/>
      <c r="AH22" s="65"/>
      <c r="AI22" s="446"/>
      <c r="AJ22" s="479"/>
      <c r="AK22" s="476"/>
      <c r="AL22" s="470"/>
      <c r="AM22" s="476"/>
      <c r="AN22" s="476"/>
      <c r="AO22" s="476"/>
      <c r="AP22" s="470"/>
      <c r="AQ22" s="476"/>
      <c r="AR22" s="476"/>
      <c r="AS22" s="476"/>
      <c r="AT22" s="470"/>
      <c r="AU22" s="476"/>
      <c r="AV22" s="470"/>
      <c r="AW22" s="470"/>
      <c r="AX22" s="395"/>
      <c r="AY22" s="473"/>
    </row>
    <row r="23" spans="2:51" ht="13.5">
      <c r="B23" s="446"/>
      <c r="C23" s="498"/>
      <c r="D23" s="66">
        <f>Z7</f>
        <v>16</v>
      </c>
      <c r="E23" s="62" t="s">
        <v>31</v>
      </c>
      <c r="F23" s="66">
        <f>X7</f>
        <v>17</v>
      </c>
      <c r="G23" s="501"/>
      <c r="H23" s="501"/>
      <c r="I23" s="66">
        <f>Z11</f>
        <v>15</v>
      </c>
      <c r="J23" s="62" t="s">
        <v>31</v>
      </c>
      <c r="K23" s="66">
        <f>X11</f>
        <v>11</v>
      </c>
      <c r="L23" s="501"/>
      <c r="M23" s="501"/>
      <c r="N23" s="66">
        <f>Z15</f>
        <v>15</v>
      </c>
      <c r="O23" s="62" t="s">
        <v>31</v>
      </c>
      <c r="P23" s="66">
        <f>X15</f>
        <v>8</v>
      </c>
      <c r="Q23" s="501"/>
      <c r="R23" s="501"/>
      <c r="S23" s="66">
        <f>Z19</f>
        <v>11</v>
      </c>
      <c r="T23" s="62" t="s">
        <v>31</v>
      </c>
      <c r="U23" s="66">
        <f>X19</f>
        <v>15</v>
      </c>
      <c r="V23" s="501"/>
      <c r="W23" s="461"/>
      <c r="X23" s="61"/>
      <c r="Y23" s="46" t="s">
        <v>31</v>
      </c>
      <c r="Z23" s="61"/>
      <c r="AA23" s="461"/>
      <c r="AB23" s="467"/>
      <c r="AC23" s="63"/>
      <c r="AD23" s="64" t="s">
        <v>31</v>
      </c>
      <c r="AE23" s="63"/>
      <c r="AF23" s="515"/>
      <c r="AG23" s="65"/>
      <c r="AH23" s="65"/>
      <c r="AI23" s="446"/>
      <c r="AJ23" s="479"/>
      <c r="AK23" s="476"/>
      <c r="AL23" s="470"/>
      <c r="AM23" s="476"/>
      <c r="AN23" s="476"/>
      <c r="AO23" s="476"/>
      <c r="AP23" s="470"/>
      <c r="AQ23" s="476"/>
      <c r="AR23" s="476"/>
      <c r="AS23" s="476"/>
      <c r="AT23" s="470"/>
      <c r="AU23" s="476"/>
      <c r="AV23" s="470"/>
      <c r="AW23" s="470"/>
      <c r="AX23" s="395"/>
      <c r="AY23" s="473"/>
    </row>
    <row r="24" spans="2:51" ht="13.5">
      <c r="B24" s="447"/>
      <c r="C24" s="499"/>
      <c r="D24" s="66">
        <f>Z8</f>
        <v>17</v>
      </c>
      <c r="E24" s="62" t="s">
        <v>31</v>
      </c>
      <c r="F24" s="66">
        <f>X8</f>
        <v>15</v>
      </c>
      <c r="G24" s="502"/>
      <c r="H24" s="502"/>
      <c r="I24" s="66">
        <f>Z12</f>
        <v>15</v>
      </c>
      <c r="J24" s="62" t="s">
        <v>31</v>
      </c>
      <c r="K24" s="66">
        <f>X12</f>
        <v>8</v>
      </c>
      <c r="L24" s="502"/>
      <c r="M24" s="502"/>
      <c r="N24" s="66">
        <f>Z16</f>
        <v>0</v>
      </c>
      <c r="O24" s="62" t="s">
        <v>31</v>
      </c>
      <c r="P24" s="66">
        <f>X16</f>
        <v>0</v>
      </c>
      <c r="Q24" s="502"/>
      <c r="R24" s="502"/>
      <c r="S24" s="66">
        <f>Z20</f>
        <v>11</v>
      </c>
      <c r="T24" s="62" t="s">
        <v>31</v>
      </c>
      <c r="U24" s="66">
        <f>X20</f>
        <v>15</v>
      </c>
      <c r="V24" s="502"/>
      <c r="W24" s="462"/>
      <c r="X24" s="61"/>
      <c r="Y24" s="46" t="s">
        <v>31</v>
      </c>
      <c r="Z24" s="61"/>
      <c r="AA24" s="462"/>
      <c r="AB24" s="468"/>
      <c r="AC24" s="63"/>
      <c r="AD24" s="64" t="s">
        <v>31</v>
      </c>
      <c r="AE24" s="63"/>
      <c r="AF24" s="516"/>
      <c r="AG24" s="65"/>
      <c r="AH24" s="65"/>
      <c r="AI24" s="447"/>
      <c r="AJ24" s="480"/>
      <c r="AK24" s="388"/>
      <c r="AL24" s="390"/>
      <c r="AM24" s="388"/>
      <c r="AN24" s="388"/>
      <c r="AO24" s="388"/>
      <c r="AP24" s="390"/>
      <c r="AQ24" s="388"/>
      <c r="AR24" s="388"/>
      <c r="AS24" s="388"/>
      <c r="AT24" s="390"/>
      <c r="AU24" s="388"/>
      <c r="AV24" s="390"/>
      <c r="AW24" s="390"/>
      <c r="AX24" s="396"/>
      <c r="AY24" s="474"/>
    </row>
    <row r="25" spans="2:51" ht="13.5">
      <c r="B25" s="484" t="str">
        <f>AB3</f>
        <v>Hope 1</v>
      </c>
      <c r="C25" s="485">
        <f>AB5</f>
        <v>1</v>
      </c>
      <c r="D25" s="486"/>
      <c r="E25" s="486"/>
      <c r="F25" s="486"/>
      <c r="G25" s="487"/>
      <c r="H25" s="509">
        <f>AB9</f>
        <v>8</v>
      </c>
      <c r="I25" s="486"/>
      <c r="J25" s="486"/>
      <c r="K25" s="486"/>
      <c r="L25" s="487"/>
      <c r="M25" s="509">
        <f>AB13</f>
        <v>5</v>
      </c>
      <c r="N25" s="486"/>
      <c r="O25" s="486"/>
      <c r="P25" s="486"/>
      <c r="Q25" s="487"/>
      <c r="R25" s="509">
        <f>AB17</f>
        <v>12</v>
      </c>
      <c r="S25" s="486"/>
      <c r="T25" s="486"/>
      <c r="U25" s="486"/>
      <c r="V25" s="487"/>
      <c r="W25" s="491">
        <f>AB21</f>
        <v>0</v>
      </c>
      <c r="X25" s="492"/>
      <c r="Y25" s="492"/>
      <c r="Z25" s="492"/>
      <c r="AA25" s="493"/>
      <c r="AB25" s="488"/>
      <c r="AC25" s="489"/>
      <c r="AD25" s="489"/>
      <c r="AE25" s="489"/>
      <c r="AF25" s="524"/>
      <c r="AG25" s="60"/>
      <c r="AH25" s="60"/>
      <c r="AI25" s="484" t="str">
        <f>B25</f>
        <v>Hope 1</v>
      </c>
      <c r="AJ25" s="507">
        <f>IF(C26&gt;G26,1,0)+IF(H26&gt;L26,1,0)+IF(M26&gt;Q26,1,0)+IF(R26&gt;V26,1,0)+IF(W26&gt;AA26,1,0)+IF(AB26&gt;AF26,1,0)</f>
        <v>1</v>
      </c>
      <c r="AK25" s="505">
        <f>IF(G26&gt;C26,1,0)+IF(L26&gt;H26,1,0)+IF(Q26&gt;M26,1,0)+IF(V26&gt;R26,1,0)+IF(AA26&gt;W26,1,0)+IF(AF26&gt;AB26,1,0)</f>
        <v>3</v>
      </c>
      <c r="AL25" s="503">
        <f>SUM(AJ25/(AJ25+AK25))</f>
        <v>0.25</v>
      </c>
      <c r="AM25" s="505">
        <f>RANK(AL25,$AL$5:$AL$28,0)</f>
        <v>5</v>
      </c>
      <c r="AN25" s="505">
        <f>SUM(C26+H26+M26+R26+W26+AB26)</f>
        <v>3</v>
      </c>
      <c r="AO25" s="505">
        <f>SUM(G26+L26+Q26+V26+AA26+AF26)</f>
        <v>6</v>
      </c>
      <c r="AP25" s="503">
        <f>SUM(AN25/(AN25+AO25))</f>
        <v>0.3333333333333333</v>
      </c>
      <c r="AQ25" s="505">
        <f>RANK(AP25,$AP$5:$AP$28,0)</f>
        <v>5</v>
      </c>
      <c r="AR25" s="505">
        <f>SUM(D26+D27+D28+I26+I27+I28+N26+N27+N28+S26+S27+S28+X26+X27+X28+AC26+AC27+AC28)</f>
        <v>110</v>
      </c>
      <c r="AS25" s="505">
        <f>SUM(F26+F27+F28+K26+K27+K28+P26+P27+P28+U26+U27+U28+Z26+Z27+Z28+AE26+AE27+AE28)</f>
        <v>115</v>
      </c>
      <c r="AT25" s="503">
        <f>SUM(AR25/(AR25+AS25))</f>
        <v>0.4888888888888889</v>
      </c>
      <c r="AU25" s="505">
        <f>RANK(AT25,$AT$5:$AT$28,0)</f>
        <v>5</v>
      </c>
      <c r="AV25" s="503">
        <f>RANK(AL25,$AL$5:$AL$28,1)+AP25</f>
        <v>2.3333333333333335</v>
      </c>
      <c r="AW25" s="503">
        <f>RANK(AV25,$AV$5:$AV$28,1)+AT25</f>
        <v>2.488888888888889</v>
      </c>
      <c r="AX25" s="405" t="str">
        <f>$AI$25</f>
        <v>Hope 1</v>
      </c>
      <c r="AY25" s="504">
        <f>RANK(AW25,$AW$5:$AW$28)</f>
        <v>5</v>
      </c>
    </row>
    <row r="26" spans="2:51" ht="13.5">
      <c r="B26" s="446"/>
      <c r="C26" s="497">
        <f>IF(D26&gt;F26,1,0)+IF(D27&gt;F27,1,0)+IF(D28&gt;F28,1,0)</f>
        <v>0</v>
      </c>
      <c r="D26" s="66">
        <f>AE6</f>
        <v>15</v>
      </c>
      <c r="E26" s="62" t="s">
        <v>31</v>
      </c>
      <c r="F26" s="66">
        <f>AC6</f>
        <v>17</v>
      </c>
      <c r="G26" s="500">
        <f>IF(F26&gt;D26,1,0)+IF(F27&gt;D27,1,0)+IF(F28&gt;D28,1,0)</f>
        <v>2</v>
      </c>
      <c r="H26" s="500">
        <f>IF(I26&gt;K26,1,0)+IF(I27&gt;K27,1,0)+IF(I28&gt;K28,1,0)</f>
        <v>1</v>
      </c>
      <c r="I26" s="66">
        <f>AE10</f>
        <v>12</v>
      </c>
      <c r="J26" s="62" t="s">
        <v>31</v>
      </c>
      <c r="K26" s="66">
        <f>AC10</f>
        <v>15</v>
      </c>
      <c r="L26" s="500">
        <f>IF(K26&gt;I26,1,0)+IF(K27&gt;I27,1,0)+IF(K28&gt;I28,1,0)</f>
        <v>2</v>
      </c>
      <c r="M26" s="500">
        <f>IF(N26&gt;P26,1,0)+IF(N27&gt;P27,1,0)+IF(N28&gt;P28,1,0)</f>
        <v>2</v>
      </c>
      <c r="N26" s="66">
        <f>AE14</f>
        <v>15</v>
      </c>
      <c r="O26" s="62" t="s">
        <v>31</v>
      </c>
      <c r="P26" s="66">
        <f>AC14</f>
        <v>6</v>
      </c>
      <c r="Q26" s="500">
        <f>IF(P26&gt;N26,1,0)+IF(P27&gt;N27,1,0)+IF(P28&gt;N28,1,0)</f>
        <v>0</v>
      </c>
      <c r="R26" s="500">
        <f>IF(S26&gt;U26,1,0)+IF(S27&gt;U27,1,0)+IF(S28&gt;U28,1,0)</f>
        <v>0</v>
      </c>
      <c r="S26" s="66">
        <f>AE18</f>
        <v>8</v>
      </c>
      <c r="T26" s="62" t="s">
        <v>31</v>
      </c>
      <c r="U26" s="66">
        <f>AC18</f>
        <v>15</v>
      </c>
      <c r="V26" s="500">
        <f>IF(U26&gt;S26,1,0)+IF(U27&gt;S27,1,0)+IF(U28&gt;S28,1,0)</f>
        <v>2</v>
      </c>
      <c r="W26" s="466">
        <f>IF(X26&gt;Z26,1,0)+IF(X27&gt;Z27,1,0)+IF(X28&gt;Z28,1,0)</f>
        <v>0</v>
      </c>
      <c r="X26" s="63">
        <f>AE22</f>
        <v>0</v>
      </c>
      <c r="Y26" s="64" t="s">
        <v>31</v>
      </c>
      <c r="Z26" s="63">
        <f>AC22</f>
        <v>0</v>
      </c>
      <c r="AA26" s="466">
        <f>IF(Z26&gt;X26,1,0)+IF(Z27&gt;X27,1,0)+IF(Z28&gt;X28,1,0)</f>
        <v>0</v>
      </c>
      <c r="AB26" s="460">
        <f>IF(AC26&gt;AE26,1,0)+IF(AC27&gt;AE27,1,0)+IF(AC28&gt;AE28,1,0)</f>
        <v>0</v>
      </c>
      <c r="AC26" s="61"/>
      <c r="AD26" s="46" t="s">
        <v>31</v>
      </c>
      <c r="AE26" s="61"/>
      <c r="AF26" s="527">
        <f>IF(AE26&gt;AC26,1,0)+IF(AE27&gt;AC27,1,0)+IF(AE28&gt;AC28,1,0)</f>
        <v>0</v>
      </c>
      <c r="AG26" s="65"/>
      <c r="AH26" s="65"/>
      <c r="AI26" s="446"/>
      <c r="AJ26" s="479"/>
      <c r="AK26" s="476"/>
      <c r="AL26" s="470"/>
      <c r="AM26" s="476"/>
      <c r="AN26" s="476"/>
      <c r="AO26" s="476"/>
      <c r="AP26" s="470"/>
      <c r="AQ26" s="476"/>
      <c r="AR26" s="476"/>
      <c r="AS26" s="476"/>
      <c r="AT26" s="470"/>
      <c r="AU26" s="476"/>
      <c r="AV26" s="470"/>
      <c r="AW26" s="470"/>
      <c r="AX26" s="395"/>
      <c r="AY26" s="473"/>
    </row>
    <row r="27" spans="2:51" ht="13.5">
      <c r="B27" s="446"/>
      <c r="C27" s="498"/>
      <c r="D27" s="66">
        <f>AE7</f>
        <v>13</v>
      </c>
      <c r="E27" s="62" t="s">
        <v>31</v>
      </c>
      <c r="F27" s="66">
        <f>AC7</f>
        <v>15</v>
      </c>
      <c r="G27" s="501"/>
      <c r="H27" s="501"/>
      <c r="I27" s="66">
        <f>AE11</f>
        <v>15</v>
      </c>
      <c r="J27" s="62" t="s">
        <v>31</v>
      </c>
      <c r="K27" s="66">
        <f>AC11</f>
        <v>11</v>
      </c>
      <c r="L27" s="501"/>
      <c r="M27" s="501"/>
      <c r="N27" s="66">
        <f>AE15</f>
        <v>15</v>
      </c>
      <c r="O27" s="62" t="s">
        <v>31</v>
      </c>
      <c r="P27" s="66">
        <f>AC15</f>
        <v>6</v>
      </c>
      <c r="Q27" s="501"/>
      <c r="R27" s="501"/>
      <c r="S27" s="66">
        <f>AE19</f>
        <v>13</v>
      </c>
      <c r="T27" s="62" t="s">
        <v>31</v>
      </c>
      <c r="U27" s="66">
        <f>AC19</f>
        <v>15</v>
      </c>
      <c r="V27" s="501"/>
      <c r="W27" s="467"/>
      <c r="X27" s="63">
        <f>AE23</f>
        <v>0</v>
      </c>
      <c r="Y27" s="64" t="s">
        <v>31</v>
      </c>
      <c r="Z27" s="63">
        <f>AC23</f>
        <v>0</v>
      </c>
      <c r="AA27" s="467"/>
      <c r="AB27" s="461"/>
      <c r="AC27" s="61"/>
      <c r="AD27" s="46" t="s">
        <v>31</v>
      </c>
      <c r="AE27" s="61"/>
      <c r="AF27" s="528"/>
      <c r="AG27" s="65"/>
      <c r="AH27" s="65"/>
      <c r="AI27" s="446"/>
      <c r="AJ27" s="479"/>
      <c r="AK27" s="476"/>
      <c r="AL27" s="470"/>
      <c r="AM27" s="476"/>
      <c r="AN27" s="476"/>
      <c r="AO27" s="476"/>
      <c r="AP27" s="470"/>
      <c r="AQ27" s="476"/>
      <c r="AR27" s="476"/>
      <c r="AS27" s="476"/>
      <c r="AT27" s="470"/>
      <c r="AU27" s="476"/>
      <c r="AV27" s="470"/>
      <c r="AW27" s="470"/>
      <c r="AX27" s="395"/>
      <c r="AY27" s="473"/>
    </row>
    <row r="28" spans="2:51" ht="14.25" thickBot="1">
      <c r="B28" s="517"/>
      <c r="C28" s="518"/>
      <c r="D28" s="67">
        <f>AE8</f>
        <v>0</v>
      </c>
      <c r="E28" s="51" t="s">
        <v>31</v>
      </c>
      <c r="F28" s="67">
        <f>AC8</f>
        <v>0</v>
      </c>
      <c r="G28" s="519"/>
      <c r="H28" s="519"/>
      <c r="I28" s="67">
        <f>AE12</f>
        <v>4</v>
      </c>
      <c r="J28" s="51" t="s">
        <v>31</v>
      </c>
      <c r="K28" s="67">
        <f>AC12</f>
        <v>15</v>
      </c>
      <c r="L28" s="519"/>
      <c r="M28" s="519"/>
      <c r="N28" s="67">
        <f>AE16</f>
        <v>0</v>
      </c>
      <c r="O28" s="51" t="s">
        <v>31</v>
      </c>
      <c r="P28" s="67">
        <f>AC16</f>
        <v>0</v>
      </c>
      <c r="Q28" s="519"/>
      <c r="R28" s="519"/>
      <c r="S28" s="67">
        <f>AE20</f>
        <v>0</v>
      </c>
      <c r="T28" s="51" t="s">
        <v>31</v>
      </c>
      <c r="U28" s="67">
        <f>AC20</f>
        <v>0</v>
      </c>
      <c r="V28" s="519"/>
      <c r="W28" s="520"/>
      <c r="X28" s="68">
        <f>AE24</f>
        <v>0</v>
      </c>
      <c r="Y28" s="69" t="s">
        <v>31</v>
      </c>
      <c r="Z28" s="68">
        <f>AC24</f>
        <v>0</v>
      </c>
      <c r="AA28" s="520"/>
      <c r="AB28" s="526"/>
      <c r="AC28" s="70"/>
      <c r="AD28" s="53" t="s">
        <v>31</v>
      </c>
      <c r="AE28" s="70"/>
      <c r="AF28" s="529"/>
      <c r="AG28" s="71"/>
      <c r="AH28" s="72"/>
      <c r="AI28" s="517"/>
      <c r="AJ28" s="525"/>
      <c r="AK28" s="522"/>
      <c r="AL28" s="523"/>
      <c r="AM28" s="522"/>
      <c r="AN28" s="522"/>
      <c r="AO28" s="522"/>
      <c r="AP28" s="523"/>
      <c r="AQ28" s="522"/>
      <c r="AR28" s="522"/>
      <c r="AS28" s="522"/>
      <c r="AT28" s="523"/>
      <c r="AU28" s="522"/>
      <c r="AV28" s="523"/>
      <c r="AW28" s="523"/>
      <c r="AX28" s="414"/>
      <c r="AY28" s="521"/>
    </row>
    <row r="85" spans="2:51" ht="17.2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54"/>
      <c r="AH85" s="5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</row>
    <row r="86" spans="2:51" ht="17.2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</row>
    <row r="87" spans="2:51" ht="17.25"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5"/>
      <c r="AJ87" s="77"/>
      <c r="AK87" s="77"/>
      <c r="AL87" s="77"/>
      <c r="AM87" s="78"/>
      <c r="AN87" s="77"/>
      <c r="AO87" s="77"/>
      <c r="AP87" s="77"/>
      <c r="AQ87" s="78"/>
      <c r="AR87" s="77"/>
      <c r="AS87" s="77"/>
      <c r="AT87" s="77"/>
      <c r="AU87" s="78"/>
      <c r="AV87" s="77"/>
      <c r="AW87" s="77"/>
      <c r="AX87" s="77"/>
      <c r="AY87" s="79"/>
    </row>
    <row r="88" spans="2:51" ht="17.25"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5"/>
      <c r="AJ88" s="77"/>
      <c r="AK88" s="77"/>
      <c r="AL88" s="77"/>
      <c r="AM88" s="78"/>
      <c r="AN88" s="77"/>
      <c r="AO88" s="77"/>
      <c r="AP88" s="77"/>
      <c r="AQ88" s="78"/>
      <c r="AR88" s="77"/>
      <c r="AS88" s="77"/>
      <c r="AT88" s="77"/>
      <c r="AU88" s="78"/>
      <c r="AV88" s="77"/>
      <c r="AW88" s="77"/>
      <c r="AX88" s="77"/>
      <c r="AY88" s="79"/>
    </row>
    <row r="89" spans="2:51" ht="14.25">
      <c r="B89" s="76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1"/>
      <c r="AJ89" s="82"/>
      <c r="AK89" s="82"/>
      <c r="AL89" s="83"/>
      <c r="AM89" s="82"/>
      <c r="AN89" s="82"/>
      <c r="AO89" s="82"/>
      <c r="AP89" s="83"/>
      <c r="AQ89" s="82"/>
      <c r="AR89" s="82"/>
      <c r="AS89" s="82"/>
      <c r="AT89" s="83"/>
      <c r="AU89" s="82"/>
      <c r="AV89" s="83"/>
      <c r="AW89" s="83"/>
      <c r="AX89" s="83"/>
      <c r="AY89" s="84"/>
    </row>
    <row r="90" spans="2:51" ht="14.25">
      <c r="B90" s="76"/>
      <c r="C90" s="81"/>
      <c r="D90" s="82"/>
      <c r="E90" s="81"/>
      <c r="F90" s="82"/>
      <c r="G90" s="81"/>
      <c r="H90" s="81"/>
      <c r="I90" s="82"/>
      <c r="J90" s="81"/>
      <c r="K90" s="82"/>
      <c r="L90" s="81"/>
      <c r="M90" s="81"/>
      <c r="N90" s="82"/>
      <c r="O90" s="81"/>
      <c r="P90" s="82"/>
      <c r="Q90" s="81"/>
      <c r="R90" s="81"/>
      <c r="S90" s="82"/>
      <c r="T90" s="81"/>
      <c r="U90" s="82"/>
      <c r="V90" s="81"/>
      <c r="W90" s="81"/>
      <c r="X90" s="82"/>
      <c r="Y90" s="81"/>
      <c r="Z90" s="82"/>
      <c r="AA90" s="81"/>
      <c r="AB90" s="81"/>
      <c r="AC90" s="82"/>
      <c r="AD90" s="81"/>
      <c r="AE90" s="82"/>
      <c r="AF90" s="81"/>
      <c r="AG90" s="81"/>
      <c r="AH90" s="81"/>
      <c r="AI90" s="81"/>
      <c r="AJ90" s="82"/>
      <c r="AK90" s="82"/>
      <c r="AL90" s="83"/>
      <c r="AM90" s="82"/>
      <c r="AN90" s="82"/>
      <c r="AO90" s="82"/>
      <c r="AP90" s="83"/>
      <c r="AQ90" s="82"/>
      <c r="AR90" s="82"/>
      <c r="AS90" s="82"/>
      <c r="AT90" s="83"/>
      <c r="AU90" s="82"/>
      <c r="AV90" s="82"/>
      <c r="AW90" s="82"/>
      <c r="AX90" s="82"/>
      <c r="AY90" s="84"/>
    </row>
    <row r="91" spans="2:51" ht="14.25">
      <c r="B91" s="76"/>
      <c r="C91" s="81"/>
      <c r="D91" s="82"/>
      <c r="E91" s="81"/>
      <c r="F91" s="82"/>
      <c r="G91" s="81"/>
      <c r="H91" s="81"/>
      <c r="I91" s="82"/>
      <c r="J91" s="81"/>
      <c r="K91" s="82"/>
      <c r="L91" s="81"/>
      <c r="M91" s="81"/>
      <c r="N91" s="82"/>
      <c r="O91" s="81"/>
      <c r="P91" s="82"/>
      <c r="Q91" s="81"/>
      <c r="R91" s="81"/>
      <c r="S91" s="82"/>
      <c r="T91" s="81"/>
      <c r="U91" s="82"/>
      <c r="V91" s="81"/>
      <c r="W91" s="81"/>
      <c r="X91" s="82"/>
      <c r="Y91" s="81"/>
      <c r="Z91" s="82"/>
      <c r="AA91" s="81"/>
      <c r="AB91" s="81"/>
      <c r="AC91" s="82"/>
      <c r="AD91" s="81"/>
      <c r="AE91" s="82"/>
      <c r="AF91" s="81"/>
      <c r="AG91" s="81"/>
      <c r="AH91" s="81"/>
      <c r="AI91" s="81"/>
      <c r="AJ91" s="82"/>
      <c r="AK91" s="82"/>
      <c r="AL91" s="83"/>
      <c r="AM91" s="82"/>
      <c r="AN91" s="82"/>
      <c r="AO91" s="82"/>
      <c r="AP91" s="83"/>
      <c r="AQ91" s="82"/>
      <c r="AR91" s="82"/>
      <c r="AS91" s="82"/>
      <c r="AT91" s="83"/>
      <c r="AU91" s="82"/>
      <c r="AV91" s="82"/>
      <c r="AW91" s="82"/>
      <c r="AX91" s="82"/>
      <c r="AY91" s="84"/>
    </row>
    <row r="92" spans="2:51" ht="14.25">
      <c r="B92" s="76"/>
      <c r="C92" s="81"/>
      <c r="D92" s="82"/>
      <c r="E92" s="81"/>
      <c r="F92" s="82"/>
      <c r="G92" s="81"/>
      <c r="H92" s="81"/>
      <c r="I92" s="82"/>
      <c r="J92" s="81"/>
      <c r="K92" s="82"/>
      <c r="L92" s="81"/>
      <c r="M92" s="81"/>
      <c r="N92" s="82"/>
      <c r="O92" s="81"/>
      <c r="P92" s="82"/>
      <c r="Q92" s="81"/>
      <c r="R92" s="81"/>
      <c r="S92" s="82"/>
      <c r="T92" s="81"/>
      <c r="U92" s="82"/>
      <c r="V92" s="81"/>
      <c r="W92" s="81"/>
      <c r="X92" s="82"/>
      <c r="Y92" s="81"/>
      <c r="Z92" s="82"/>
      <c r="AA92" s="81"/>
      <c r="AB92" s="81"/>
      <c r="AC92" s="82"/>
      <c r="AD92" s="81"/>
      <c r="AE92" s="82"/>
      <c r="AF92" s="81"/>
      <c r="AG92" s="81"/>
      <c r="AH92" s="81"/>
      <c r="AI92" s="81"/>
      <c r="AJ92" s="82"/>
      <c r="AK92" s="82"/>
      <c r="AL92" s="83"/>
      <c r="AM92" s="82"/>
      <c r="AN92" s="82"/>
      <c r="AO92" s="82"/>
      <c r="AP92" s="83"/>
      <c r="AQ92" s="82"/>
      <c r="AR92" s="82"/>
      <c r="AS92" s="82"/>
      <c r="AT92" s="83"/>
      <c r="AU92" s="82"/>
      <c r="AV92" s="82"/>
      <c r="AW92" s="82"/>
      <c r="AX92" s="82"/>
      <c r="AY92" s="84"/>
    </row>
    <row r="93" spans="2:51" ht="14.25">
      <c r="B93" s="76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1"/>
      <c r="AJ93" s="82"/>
      <c r="AK93" s="82"/>
      <c r="AL93" s="83"/>
      <c r="AM93" s="82"/>
      <c r="AN93" s="82"/>
      <c r="AO93" s="82"/>
      <c r="AP93" s="83"/>
      <c r="AQ93" s="82"/>
      <c r="AR93" s="82"/>
      <c r="AS93" s="82"/>
      <c r="AT93" s="83"/>
      <c r="AU93" s="82"/>
      <c r="AV93" s="83"/>
      <c r="AW93" s="83"/>
      <c r="AX93" s="83"/>
      <c r="AY93" s="84"/>
    </row>
    <row r="94" spans="2:51" ht="14.25">
      <c r="B94" s="76"/>
      <c r="C94" s="81"/>
      <c r="D94" s="82"/>
      <c r="E94" s="81"/>
      <c r="F94" s="82"/>
      <c r="G94" s="81"/>
      <c r="H94" s="81"/>
      <c r="I94" s="82"/>
      <c r="J94" s="81"/>
      <c r="K94" s="82"/>
      <c r="L94" s="81"/>
      <c r="M94" s="81"/>
      <c r="N94" s="82"/>
      <c r="O94" s="81"/>
      <c r="P94" s="82"/>
      <c r="Q94" s="81"/>
      <c r="R94" s="81"/>
      <c r="S94" s="82"/>
      <c r="T94" s="81"/>
      <c r="U94" s="82"/>
      <c r="V94" s="81"/>
      <c r="W94" s="81"/>
      <c r="X94" s="82"/>
      <c r="Y94" s="81"/>
      <c r="Z94" s="82"/>
      <c r="AA94" s="81"/>
      <c r="AB94" s="81"/>
      <c r="AC94" s="82"/>
      <c r="AD94" s="81"/>
      <c r="AE94" s="82"/>
      <c r="AF94" s="81"/>
      <c r="AG94" s="81"/>
      <c r="AH94" s="81"/>
      <c r="AI94" s="81"/>
      <c r="AJ94" s="82"/>
      <c r="AK94" s="82"/>
      <c r="AL94" s="83"/>
      <c r="AM94" s="82"/>
      <c r="AN94" s="82"/>
      <c r="AO94" s="82"/>
      <c r="AP94" s="83"/>
      <c r="AQ94" s="82"/>
      <c r="AR94" s="82"/>
      <c r="AS94" s="82"/>
      <c r="AT94" s="83"/>
      <c r="AU94" s="82"/>
      <c r="AV94" s="82"/>
      <c r="AW94" s="82"/>
      <c r="AX94" s="82"/>
      <c r="AY94" s="84"/>
    </row>
    <row r="95" spans="2:51" ht="14.25">
      <c r="B95" s="76"/>
      <c r="C95" s="81"/>
      <c r="D95" s="82"/>
      <c r="E95" s="81"/>
      <c r="F95" s="82"/>
      <c r="G95" s="81"/>
      <c r="H95" s="81"/>
      <c r="I95" s="82"/>
      <c r="J95" s="81"/>
      <c r="K95" s="82"/>
      <c r="L95" s="81"/>
      <c r="M95" s="81"/>
      <c r="N95" s="82"/>
      <c r="O95" s="81"/>
      <c r="P95" s="82"/>
      <c r="Q95" s="81"/>
      <c r="R95" s="81"/>
      <c r="S95" s="82"/>
      <c r="T95" s="81"/>
      <c r="U95" s="82"/>
      <c r="V95" s="81"/>
      <c r="W95" s="81"/>
      <c r="X95" s="82"/>
      <c r="Y95" s="81"/>
      <c r="Z95" s="82"/>
      <c r="AA95" s="81"/>
      <c r="AB95" s="81"/>
      <c r="AC95" s="82"/>
      <c r="AD95" s="81"/>
      <c r="AE95" s="82"/>
      <c r="AF95" s="81"/>
      <c r="AG95" s="81"/>
      <c r="AH95" s="81"/>
      <c r="AI95" s="81"/>
      <c r="AJ95" s="82"/>
      <c r="AK95" s="82"/>
      <c r="AL95" s="83"/>
      <c r="AM95" s="82"/>
      <c r="AN95" s="82"/>
      <c r="AO95" s="82"/>
      <c r="AP95" s="83"/>
      <c r="AQ95" s="82"/>
      <c r="AR95" s="82"/>
      <c r="AS95" s="82"/>
      <c r="AT95" s="83"/>
      <c r="AU95" s="82"/>
      <c r="AV95" s="82"/>
      <c r="AW95" s="82"/>
      <c r="AX95" s="82"/>
      <c r="AY95" s="84"/>
    </row>
    <row r="96" spans="2:51" ht="14.25">
      <c r="B96" s="76"/>
      <c r="C96" s="81"/>
      <c r="D96" s="82"/>
      <c r="E96" s="81"/>
      <c r="F96" s="82"/>
      <c r="G96" s="81"/>
      <c r="H96" s="81"/>
      <c r="I96" s="82"/>
      <c r="J96" s="81"/>
      <c r="K96" s="82"/>
      <c r="L96" s="81"/>
      <c r="M96" s="81"/>
      <c r="N96" s="82"/>
      <c r="O96" s="81"/>
      <c r="P96" s="82"/>
      <c r="Q96" s="81"/>
      <c r="R96" s="81"/>
      <c r="S96" s="82"/>
      <c r="T96" s="81"/>
      <c r="U96" s="82"/>
      <c r="V96" s="81"/>
      <c r="W96" s="81"/>
      <c r="X96" s="82"/>
      <c r="Y96" s="81"/>
      <c r="Z96" s="82"/>
      <c r="AA96" s="81"/>
      <c r="AB96" s="81"/>
      <c r="AC96" s="82"/>
      <c r="AD96" s="81"/>
      <c r="AE96" s="82"/>
      <c r="AF96" s="81"/>
      <c r="AG96" s="81"/>
      <c r="AH96" s="81"/>
      <c r="AI96" s="81"/>
      <c r="AJ96" s="82"/>
      <c r="AK96" s="82"/>
      <c r="AL96" s="83"/>
      <c r="AM96" s="82"/>
      <c r="AN96" s="82"/>
      <c r="AO96" s="82"/>
      <c r="AP96" s="83"/>
      <c r="AQ96" s="82"/>
      <c r="AR96" s="82"/>
      <c r="AS96" s="82"/>
      <c r="AT96" s="83"/>
      <c r="AU96" s="82"/>
      <c r="AV96" s="82"/>
      <c r="AW96" s="82"/>
      <c r="AX96" s="82"/>
      <c r="AY96" s="84"/>
    </row>
    <row r="97" spans="2:51" ht="14.25">
      <c r="B97" s="76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1"/>
      <c r="AJ97" s="82"/>
      <c r="AK97" s="82"/>
      <c r="AL97" s="83"/>
      <c r="AM97" s="82"/>
      <c r="AN97" s="82"/>
      <c r="AO97" s="82"/>
      <c r="AP97" s="83"/>
      <c r="AQ97" s="82"/>
      <c r="AR97" s="82"/>
      <c r="AS97" s="82"/>
      <c r="AT97" s="83"/>
      <c r="AU97" s="82"/>
      <c r="AV97" s="83"/>
      <c r="AW97" s="83"/>
      <c r="AX97" s="83"/>
      <c r="AY97" s="84"/>
    </row>
    <row r="98" spans="2:51" ht="14.25">
      <c r="B98" s="76"/>
      <c r="C98" s="81"/>
      <c r="D98" s="82"/>
      <c r="E98" s="81"/>
      <c r="F98" s="82"/>
      <c r="G98" s="81"/>
      <c r="H98" s="81"/>
      <c r="I98" s="82"/>
      <c r="J98" s="81"/>
      <c r="K98" s="82"/>
      <c r="L98" s="81"/>
      <c r="M98" s="81"/>
      <c r="N98" s="82"/>
      <c r="O98" s="81"/>
      <c r="P98" s="82"/>
      <c r="Q98" s="81"/>
      <c r="R98" s="81"/>
      <c r="S98" s="82"/>
      <c r="T98" s="81"/>
      <c r="U98" s="82"/>
      <c r="V98" s="81"/>
      <c r="W98" s="81"/>
      <c r="X98" s="82"/>
      <c r="Y98" s="81"/>
      <c r="Z98" s="82"/>
      <c r="AA98" s="81"/>
      <c r="AB98" s="81"/>
      <c r="AC98" s="82"/>
      <c r="AD98" s="81"/>
      <c r="AE98" s="82"/>
      <c r="AF98" s="81"/>
      <c r="AG98" s="81"/>
      <c r="AH98" s="81"/>
      <c r="AI98" s="81"/>
      <c r="AJ98" s="82"/>
      <c r="AK98" s="82"/>
      <c r="AL98" s="83"/>
      <c r="AM98" s="82"/>
      <c r="AN98" s="82"/>
      <c r="AO98" s="82"/>
      <c r="AP98" s="83"/>
      <c r="AQ98" s="82"/>
      <c r="AR98" s="82"/>
      <c r="AS98" s="82"/>
      <c r="AT98" s="83"/>
      <c r="AU98" s="82"/>
      <c r="AV98" s="82"/>
      <c r="AW98" s="82"/>
      <c r="AX98" s="82"/>
      <c r="AY98" s="84"/>
    </row>
    <row r="99" spans="2:51" ht="14.25">
      <c r="B99" s="76"/>
      <c r="C99" s="81"/>
      <c r="D99" s="82"/>
      <c r="E99" s="81"/>
      <c r="F99" s="82"/>
      <c r="G99" s="81"/>
      <c r="H99" s="81"/>
      <c r="I99" s="82"/>
      <c r="J99" s="81"/>
      <c r="K99" s="82"/>
      <c r="L99" s="81"/>
      <c r="M99" s="81"/>
      <c r="N99" s="82"/>
      <c r="O99" s="81"/>
      <c r="P99" s="82"/>
      <c r="Q99" s="81"/>
      <c r="R99" s="81"/>
      <c r="S99" s="82"/>
      <c r="T99" s="81"/>
      <c r="U99" s="82"/>
      <c r="V99" s="81"/>
      <c r="W99" s="81"/>
      <c r="X99" s="82"/>
      <c r="Y99" s="81"/>
      <c r="Z99" s="82"/>
      <c r="AA99" s="81"/>
      <c r="AB99" s="81"/>
      <c r="AC99" s="82"/>
      <c r="AD99" s="81"/>
      <c r="AE99" s="82"/>
      <c r="AF99" s="81"/>
      <c r="AG99" s="81"/>
      <c r="AH99" s="81"/>
      <c r="AI99" s="81"/>
      <c r="AJ99" s="82"/>
      <c r="AK99" s="82"/>
      <c r="AL99" s="83"/>
      <c r="AM99" s="82"/>
      <c r="AN99" s="82"/>
      <c r="AO99" s="82"/>
      <c r="AP99" s="83"/>
      <c r="AQ99" s="82"/>
      <c r="AR99" s="82"/>
      <c r="AS99" s="82"/>
      <c r="AT99" s="83"/>
      <c r="AU99" s="82"/>
      <c r="AV99" s="82"/>
      <c r="AW99" s="82"/>
      <c r="AX99" s="82"/>
      <c r="AY99" s="84"/>
    </row>
    <row r="100" spans="2:51" ht="14.25">
      <c r="B100" s="76"/>
      <c r="C100" s="81"/>
      <c r="D100" s="82"/>
      <c r="E100" s="81"/>
      <c r="F100" s="82"/>
      <c r="G100" s="81"/>
      <c r="H100" s="81"/>
      <c r="I100" s="82"/>
      <c r="J100" s="81"/>
      <c r="K100" s="82"/>
      <c r="L100" s="81"/>
      <c r="M100" s="81"/>
      <c r="N100" s="82"/>
      <c r="O100" s="81"/>
      <c r="P100" s="82"/>
      <c r="Q100" s="81"/>
      <c r="R100" s="81"/>
      <c r="S100" s="82"/>
      <c r="T100" s="81"/>
      <c r="U100" s="82"/>
      <c r="V100" s="81"/>
      <c r="W100" s="81"/>
      <c r="X100" s="82"/>
      <c r="Y100" s="81"/>
      <c r="Z100" s="82"/>
      <c r="AA100" s="81"/>
      <c r="AB100" s="81"/>
      <c r="AC100" s="82"/>
      <c r="AD100" s="81"/>
      <c r="AE100" s="82"/>
      <c r="AF100" s="81"/>
      <c r="AG100" s="81"/>
      <c r="AH100" s="81"/>
      <c r="AI100" s="81"/>
      <c r="AJ100" s="82"/>
      <c r="AK100" s="82"/>
      <c r="AL100" s="83"/>
      <c r="AM100" s="82"/>
      <c r="AN100" s="82"/>
      <c r="AO100" s="82"/>
      <c r="AP100" s="83"/>
      <c r="AQ100" s="82"/>
      <c r="AR100" s="82"/>
      <c r="AS100" s="82"/>
      <c r="AT100" s="83"/>
      <c r="AU100" s="82"/>
      <c r="AV100" s="82"/>
      <c r="AW100" s="82"/>
      <c r="AX100" s="82"/>
      <c r="AY100" s="84"/>
    </row>
    <row r="101" spans="2:51" ht="14.25">
      <c r="B101" s="76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1"/>
      <c r="AJ101" s="82"/>
      <c r="AK101" s="82"/>
      <c r="AL101" s="83"/>
      <c r="AM101" s="82"/>
      <c r="AN101" s="82"/>
      <c r="AO101" s="82"/>
      <c r="AP101" s="83"/>
      <c r="AQ101" s="82"/>
      <c r="AR101" s="82"/>
      <c r="AS101" s="82"/>
      <c r="AT101" s="83"/>
      <c r="AU101" s="82"/>
      <c r="AV101" s="83"/>
      <c r="AW101" s="83"/>
      <c r="AX101" s="83"/>
      <c r="AY101" s="84"/>
    </row>
    <row r="102" spans="2:51" ht="14.25">
      <c r="B102" s="76"/>
      <c r="C102" s="81"/>
      <c r="D102" s="82"/>
      <c r="E102" s="81"/>
      <c r="F102" s="82"/>
      <c r="G102" s="81"/>
      <c r="H102" s="81"/>
      <c r="I102" s="82"/>
      <c r="J102" s="81"/>
      <c r="K102" s="82"/>
      <c r="L102" s="81"/>
      <c r="M102" s="81"/>
      <c r="N102" s="82"/>
      <c r="O102" s="81"/>
      <c r="P102" s="82"/>
      <c r="Q102" s="81"/>
      <c r="R102" s="81"/>
      <c r="S102" s="82"/>
      <c r="T102" s="81"/>
      <c r="U102" s="82"/>
      <c r="V102" s="81"/>
      <c r="W102" s="81"/>
      <c r="X102" s="82"/>
      <c r="Y102" s="81"/>
      <c r="Z102" s="82"/>
      <c r="AA102" s="81"/>
      <c r="AB102" s="81"/>
      <c r="AC102" s="82"/>
      <c r="AD102" s="81"/>
      <c r="AE102" s="82"/>
      <c r="AF102" s="81"/>
      <c r="AG102" s="81"/>
      <c r="AH102" s="81"/>
      <c r="AI102" s="81"/>
      <c r="AJ102" s="82"/>
      <c r="AK102" s="82"/>
      <c r="AL102" s="83"/>
      <c r="AM102" s="82"/>
      <c r="AN102" s="82"/>
      <c r="AO102" s="82"/>
      <c r="AP102" s="83"/>
      <c r="AQ102" s="82"/>
      <c r="AR102" s="82"/>
      <c r="AS102" s="82"/>
      <c r="AT102" s="83"/>
      <c r="AU102" s="82"/>
      <c r="AV102" s="82"/>
      <c r="AW102" s="82"/>
      <c r="AX102" s="82"/>
      <c r="AY102" s="84"/>
    </row>
    <row r="103" spans="2:51" ht="14.25">
      <c r="B103" s="76"/>
      <c r="C103" s="81"/>
      <c r="D103" s="82"/>
      <c r="E103" s="81"/>
      <c r="F103" s="82"/>
      <c r="G103" s="81"/>
      <c r="H103" s="81"/>
      <c r="I103" s="82"/>
      <c r="J103" s="81"/>
      <c r="K103" s="82"/>
      <c r="L103" s="81"/>
      <c r="M103" s="81"/>
      <c r="N103" s="82"/>
      <c r="O103" s="81"/>
      <c r="P103" s="82"/>
      <c r="Q103" s="81"/>
      <c r="R103" s="81"/>
      <c r="S103" s="82"/>
      <c r="T103" s="81"/>
      <c r="U103" s="82"/>
      <c r="V103" s="81"/>
      <c r="W103" s="81"/>
      <c r="X103" s="82"/>
      <c r="Y103" s="81"/>
      <c r="Z103" s="82"/>
      <c r="AA103" s="81"/>
      <c r="AB103" s="81"/>
      <c r="AC103" s="82"/>
      <c r="AD103" s="81"/>
      <c r="AE103" s="82"/>
      <c r="AF103" s="81"/>
      <c r="AG103" s="81"/>
      <c r="AH103" s="81"/>
      <c r="AI103" s="81"/>
      <c r="AJ103" s="82"/>
      <c r="AK103" s="82"/>
      <c r="AL103" s="83"/>
      <c r="AM103" s="82"/>
      <c r="AN103" s="82"/>
      <c r="AO103" s="82"/>
      <c r="AP103" s="83"/>
      <c r="AQ103" s="82"/>
      <c r="AR103" s="82"/>
      <c r="AS103" s="82"/>
      <c r="AT103" s="83"/>
      <c r="AU103" s="82"/>
      <c r="AV103" s="82"/>
      <c r="AW103" s="82"/>
      <c r="AX103" s="82"/>
      <c r="AY103" s="84"/>
    </row>
    <row r="104" spans="2:51" ht="14.25">
      <c r="B104" s="76"/>
      <c r="C104" s="81"/>
      <c r="D104" s="82"/>
      <c r="E104" s="81"/>
      <c r="F104" s="82"/>
      <c r="G104" s="81"/>
      <c r="H104" s="81"/>
      <c r="I104" s="82"/>
      <c r="J104" s="81"/>
      <c r="K104" s="82"/>
      <c r="L104" s="81"/>
      <c r="M104" s="81"/>
      <c r="N104" s="82"/>
      <c r="O104" s="81"/>
      <c r="P104" s="82"/>
      <c r="Q104" s="81"/>
      <c r="R104" s="81"/>
      <c r="S104" s="82"/>
      <c r="T104" s="81"/>
      <c r="U104" s="82"/>
      <c r="V104" s="81"/>
      <c r="W104" s="81"/>
      <c r="X104" s="82"/>
      <c r="Y104" s="81"/>
      <c r="Z104" s="82"/>
      <c r="AA104" s="81"/>
      <c r="AB104" s="81"/>
      <c r="AC104" s="82"/>
      <c r="AD104" s="81"/>
      <c r="AE104" s="82"/>
      <c r="AF104" s="81"/>
      <c r="AG104" s="81"/>
      <c r="AH104" s="81"/>
      <c r="AI104" s="81"/>
      <c r="AJ104" s="82"/>
      <c r="AK104" s="82"/>
      <c r="AL104" s="83"/>
      <c r="AM104" s="82"/>
      <c r="AN104" s="82"/>
      <c r="AO104" s="82"/>
      <c r="AP104" s="83"/>
      <c r="AQ104" s="82"/>
      <c r="AR104" s="82"/>
      <c r="AS104" s="82"/>
      <c r="AT104" s="83"/>
      <c r="AU104" s="82"/>
      <c r="AV104" s="82"/>
      <c r="AW104" s="82"/>
      <c r="AX104" s="82"/>
      <c r="AY104" s="84"/>
    </row>
    <row r="105" spans="2:51" ht="14.25">
      <c r="B105" s="76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1"/>
      <c r="AJ105" s="82"/>
      <c r="AK105" s="82"/>
      <c r="AL105" s="83"/>
      <c r="AM105" s="82"/>
      <c r="AN105" s="82"/>
      <c r="AO105" s="82"/>
      <c r="AP105" s="83"/>
      <c r="AQ105" s="82"/>
      <c r="AR105" s="82"/>
      <c r="AS105" s="82"/>
      <c r="AT105" s="83"/>
      <c r="AU105" s="82"/>
      <c r="AV105" s="83"/>
      <c r="AW105" s="83"/>
      <c r="AX105" s="83"/>
      <c r="AY105" s="84"/>
    </row>
    <row r="106" spans="2:51" ht="14.25">
      <c r="B106" s="76"/>
      <c r="C106" s="81"/>
      <c r="D106" s="82"/>
      <c r="E106" s="81"/>
      <c r="F106" s="82"/>
      <c r="G106" s="81"/>
      <c r="H106" s="81"/>
      <c r="I106" s="82"/>
      <c r="J106" s="81"/>
      <c r="K106" s="82"/>
      <c r="L106" s="81"/>
      <c r="M106" s="81"/>
      <c r="N106" s="82"/>
      <c r="O106" s="81"/>
      <c r="P106" s="82"/>
      <c r="Q106" s="81"/>
      <c r="R106" s="81"/>
      <c r="S106" s="82"/>
      <c r="T106" s="81"/>
      <c r="U106" s="82"/>
      <c r="V106" s="81"/>
      <c r="W106" s="81"/>
      <c r="X106" s="82"/>
      <c r="Y106" s="81"/>
      <c r="Z106" s="82"/>
      <c r="AA106" s="81"/>
      <c r="AB106" s="81"/>
      <c r="AC106" s="82"/>
      <c r="AD106" s="81"/>
      <c r="AE106" s="82"/>
      <c r="AF106" s="81"/>
      <c r="AG106" s="81"/>
      <c r="AH106" s="81"/>
      <c r="AI106" s="81"/>
      <c r="AJ106" s="82"/>
      <c r="AK106" s="82"/>
      <c r="AL106" s="83"/>
      <c r="AM106" s="82"/>
      <c r="AN106" s="82"/>
      <c r="AO106" s="82"/>
      <c r="AP106" s="83"/>
      <c r="AQ106" s="82"/>
      <c r="AR106" s="82"/>
      <c r="AS106" s="82"/>
      <c r="AT106" s="83"/>
      <c r="AU106" s="82"/>
      <c r="AV106" s="82"/>
      <c r="AW106" s="82"/>
      <c r="AX106" s="82"/>
      <c r="AY106" s="84"/>
    </row>
    <row r="107" spans="2:51" ht="14.25">
      <c r="B107" s="76"/>
      <c r="C107" s="81"/>
      <c r="D107" s="82"/>
      <c r="E107" s="81"/>
      <c r="F107" s="82"/>
      <c r="G107" s="81"/>
      <c r="H107" s="81"/>
      <c r="I107" s="82"/>
      <c r="J107" s="81"/>
      <c r="K107" s="82"/>
      <c r="L107" s="81"/>
      <c r="M107" s="81"/>
      <c r="N107" s="82"/>
      <c r="O107" s="81"/>
      <c r="P107" s="82"/>
      <c r="Q107" s="81"/>
      <c r="R107" s="81"/>
      <c r="S107" s="82"/>
      <c r="T107" s="81"/>
      <c r="U107" s="82"/>
      <c r="V107" s="81"/>
      <c r="W107" s="81"/>
      <c r="X107" s="82"/>
      <c r="Y107" s="81"/>
      <c r="Z107" s="82"/>
      <c r="AA107" s="81"/>
      <c r="AB107" s="81"/>
      <c r="AC107" s="82"/>
      <c r="AD107" s="81"/>
      <c r="AE107" s="82"/>
      <c r="AF107" s="81"/>
      <c r="AG107" s="81"/>
      <c r="AH107" s="81"/>
      <c r="AI107" s="81"/>
      <c r="AJ107" s="82"/>
      <c r="AK107" s="82"/>
      <c r="AL107" s="83"/>
      <c r="AM107" s="82"/>
      <c r="AN107" s="82"/>
      <c r="AO107" s="82"/>
      <c r="AP107" s="83"/>
      <c r="AQ107" s="82"/>
      <c r="AR107" s="82"/>
      <c r="AS107" s="82"/>
      <c r="AT107" s="83"/>
      <c r="AU107" s="82"/>
      <c r="AV107" s="82"/>
      <c r="AW107" s="82"/>
      <c r="AX107" s="82"/>
      <c r="AY107" s="84"/>
    </row>
    <row r="108" spans="2:51" ht="14.25">
      <c r="B108" s="76"/>
      <c r="C108" s="81"/>
      <c r="D108" s="82"/>
      <c r="E108" s="81"/>
      <c r="F108" s="82"/>
      <c r="G108" s="81"/>
      <c r="H108" s="81"/>
      <c r="I108" s="82"/>
      <c r="J108" s="81"/>
      <c r="K108" s="82"/>
      <c r="L108" s="81"/>
      <c r="M108" s="81"/>
      <c r="N108" s="82"/>
      <c r="O108" s="81"/>
      <c r="P108" s="82"/>
      <c r="Q108" s="81"/>
      <c r="R108" s="81"/>
      <c r="S108" s="82"/>
      <c r="T108" s="81"/>
      <c r="U108" s="82"/>
      <c r="V108" s="81"/>
      <c r="W108" s="81"/>
      <c r="X108" s="82"/>
      <c r="Y108" s="81"/>
      <c r="Z108" s="82"/>
      <c r="AA108" s="81"/>
      <c r="AB108" s="81"/>
      <c r="AC108" s="82"/>
      <c r="AD108" s="81"/>
      <c r="AE108" s="82"/>
      <c r="AF108" s="81"/>
      <c r="AG108" s="81"/>
      <c r="AH108" s="81"/>
      <c r="AI108" s="81"/>
      <c r="AJ108" s="82"/>
      <c r="AK108" s="82"/>
      <c r="AL108" s="83"/>
      <c r="AM108" s="82"/>
      <c r="AN108" s="82"/>
      <c r="AO108" s="82"/>
      <c r="AP108" s="83"/>
      <c r="AQ108" s="82"/>
      <c r="AR108" s="82"/>
      <c r="AS108" s="82"/>
      <c r="AT108" s="83"/>
      <c r="AU108" s="82"/>
      <c r="AV108" s="82"/>
      <c r="AW108" s="82"/>
      <c r="AX108" s="82"/>
      <c r="AY108" s="84"/>
    </row>
    <row r="109" spans="2:51" ht="14.25">
      <c r="B109" s="76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1"/>
      <c r="AJ109" s="82"/>
      <c r="AK109" s="82"/>
      <c r="AL109" s="83"/>
      <c r="AM109" s="82"/>
      <c r="AN109" s="82"/>
      <c r="AO109" s="82"/>
      <c r="AP109" s="83"/>
      <c r="AQ109" s="82"/>
      <c r="AR109" s="82"/>
      <c r="AS109" s="82"/>
      <c r="AT109" s="83"/>
      <c r="AU109" s="82"/>
      <c r="AV109" s="83"/>
      <c r="AW109" s="83"/>
      <c r="AX109" s="83"/>
      <c r="AY109" s="84"/>
    </row>
    <row r="110" spans="2:51" ht="14.25">
      <c r="B110" s="76"/>
      <c r="C110" s="81"/>
      <c r="D110" s="82"/>
      <c r="E110" s="81"/>
      <c r="F110" s="82"/>
      <c r="G110" s="81"/>
      <c r="H110" s="81"/>
      <c r="I110" s="82"/>
      <c r="J110" s="81"/>
      <c r="K110" s="82"/>
      <c r="L110" s="81"/>
      <c r="M110" s="81"/>
      <c r="N110" s="82"/>
      <c r="O110" s="81"/>
      <c r="P110" s="82"/>
      <c r="Q110" s="81"/>
      <c r="R110" s="81"/>
      <c r="S110" s="82"/>
      <c r="T110" s="81"/>
      <c r="U110" s="82"/>
      <c r="V110" s="81"/>
      <c r="W110" s="81"/>
      <c r="X110" s="82"/>
      <c r="Y110" s="81"/>
      <c r="Z110" s="82"/>
      <c r="AA110" s="81"/>
      <c r="AB110" s="81"/>
      <c r="AC110" s="82"/>
      <c r="AD110" s="81"/>
      <c r="AE110" s="82"/>
      <c r="AF110" s="81"/>
      <c r="AG110" s="81"/>
      <c r="AH110" s="81"/>
      <c r="AI110" s="81"/>
      <c r="AJ110" s="82"/>
      <c r="AK110" s="82"/>
      <c r="AL110" s="83"/>
      <c r="AM110" s="82"/>
      <c r="AN110" s="82"/>
      <c r="AO110" s="82"/>
      <c r="AP110" s="83"/>
      <c r="AQ110" s="82"/>
      <c r="AR110" s="82"/>
      <c r="AS110" s="82"/>
      <c r="AT110" s="83"/>
      <c r="AU110" s="82"/>
      <c r="AV110" s="82"/>
      <c r="AW110" s="82"/>
      <c r="AX110" s="82"/>
      <c r="AY110" s="84"/>
    </row>
    <row r="111" spans="2:51" ht="14.25">
      <c r="B111" s="76"/>
      <c r="C111" s="81"/>
      <c r="D111" s="82"/>
      <c r="E111" s="81"/>
      <c r="F111" s="82"/>
      <c r="G111" s="81"/>
      <c r="H111" s="81"/>
      <c r="I111" s="82"/>
      <c r="J111" s="81"/>
      <c r="K111" s="82"/>
      <c r="L111" s="81"/>
      <c r="M111" s="81"/>
      <c r="N111" s="82"/>
      <c r="O111" s="81"/>
      <c r="P111" s="82"/>
      <c r="Q111" s="81"/>
      <c r="R111" s="81"/>
      <c r="S111" s="82"/>
      <c r="T111" s="81"/>
      <c r="U111" s="82"/>
      <c r="V111" s="81"/>
      <c r="W111" s="81"/>
      <c r="X111" s="82"/>
      <c r="Y111" s="81"/>
      <c r="Z111" s="82"/>
      <c r="AA111" s="81"/>
      <c r="AB111" s="81"/>
      <c r="AC111" s="82"/>
      <c r="AD111" s="81"/>
      <c r="AE111" s="82"/>
      <c r="AF111" s="81"/>
      <c r="AG111" s="81"/>
      <c r="AH111" s="81"/>
      <c r="AI111" s="81"/>
      <c r="AJ111" s="82"/>
      <c r="AK111" s="82"/>
      <c r="AL111" s="83"/>
      <c r="AM111" s="82"/>
      <c r="AN111" s="82"/>
      <c r="AO111" s="82"/>
      <c r="AP111" s="83"/>
      <c r="AQ111" s="82"/>
      <c r="AR111" s="82"/>
      <c r="AS111" s="82"/>
      <c r="AT111" s="83"/>
      <c r="AU111" s="82"/>
      <c r="AV111" s="82"/>
      <c r="AW111" s="82"/>
      <c r="AX111" s="82"/>
      <c r="AY111" s="84"/>
    </row>
    <row r="112" spans="2:51" ht="14.25">
      <c r="B112" s="76"/>
      <c r="C112" s="81"/>
      <c r="D112" s="82"/>
      <c r="E112" s="81"/>
      <c r="F112" s="82"/>
      <c r="G112" s="81"/>
      <c r="H112" s="81"/>
      <c r="I112" s="82"/>
      <c r="J112" s="81"/>
      <c r="K112" s="82"/>
      <c r="L112" s="81"/>
      <c r="M112" s="81"/>
      <c r="N112" s="82"/>
      <c r="O112" s="81"/>
      <c r="P112" s="82"/>
      <c r="Q112" s="81"/>
      <c r="R112" s="81"/>
      <c r="S112" s="82"/>
      <c r="T112" s="81"/>
      <c r="U112" s="82"/>
      <c r="V112" s="81"/>
      <c r="W112" s="81"/>
      <c r="X112" s="82"/>
      <c r="Y112" s="81"/>
      <c r="Z112" s="82"/>
      <c r="AA112" s="81"/>
      <c r="AB112" s="81"/>
      <c r="AC112" s="82"/>
      <c r="AD112" s="81"/>
      <c r="AE112" s="82"/>
      <c r="AF112" s="81"/>
      <c r="AG112" s="81"/>
      <c r="AH112" s="81"/>
      <c r="AI112" s="81"/>
      <c r="AJ112" s="82"/>
      <c r="AK112" s="82"/>
      <c r="AL112" s="83"/>
      <c r="AM112" s="82"/>
      <c r="AN112" s="82"/>
      <c r="AO112" s="82"/>
      <c r="AP112" s="83"/>
      <c r="AQ112" s="82"/>
      <c r="AR112" s="82"/>
      <c r="AS112" s="82"/>
      <c r="AT112" s="83"/>
      <c r="AU112" s="82"/>
      <c r="AV112" s="82"/>
      <c r="AW112" s="82"/>
      <c r="AX112" s="82"/>
      <c r="AY112" s="84"/>
    </row>
    <row r="113" spans="2:51" ht="17.2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54"/>
      <c r="AH113" s="5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</row>
    <row r="114" spans="2:51" ht="17.2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</row>
    <row r="115" spans="2:51" ht="17.25"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5"/>
      <c r="AJ115" s="77"/>
      <c r="AK115" s="77"/>
      <c r="AL115" s="77"/>
      <c r="AM115" s="78"/>
      <c r="AN115" s="77"/>
      <c r="AO115" s="77"/>
      <c r="AP115" s="77"/>
      <c r="AQ115" s="78"/>
      <c r="AR115" s="77"/>
      <c r="AS115" s="77"/>
      <c r="AT115" s="77"/>
      <c r="AU115" s="78"/>
      <c r="AV115" s="77"/>
      <c r="AW115" s="77"/>
      <c r="AX115" s="77"/>
      <c r="AY115" s="79"/>
    </row>
    <row r="116" spans="2:51" ht="17.25"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5"/>
      <c r="AJ116" s="77"/>
      <c r="AK116" s="77"/>
      <c r="AL116" s="77"/>
      <c r="AM116" s="78"/>
      <c r="AN116" s="77"/>
      <c r="AO116" s="77"/>
      <c r="AP116" s="77"/>
      <c r="AQ116" s="78"/>
      <c r="AR116" s="77"/>
      <c r="AS116" s="77"/>
      <c r="AT116" s="77"/>
      <c r="AU116" s="78"/>
      <c r="AV116" s="77"/>
      <c r="AW116" s="77"/>
      <c r="AX116" s="77"/>
      <c r="AY116" s="79"/>
    </row>
    <row r="117" spans="2:51" ht="14.25">
      <c r="B117" s="76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1"/>
      <c r="AJ117" s="82"/>
      <c r="AK117" s="82"/>
      <c r="AL117" s="83"/>
      <c r="AM117" s="82"/>
      <c r="AN117" s="82"/>
      <c r="AO117" s="82"/>
      <c r="AP117" s="83"/>
      <c r="AQ117" s="82"/>
      <c r="AR117" s="82"/>
      <c r="AS117" s="82"/>
      <c r="AT117" s="83"/>
      <c r="AU117" s="82"/>
      <c r="AV117" s="83"/>
      <c r="AW117" s="83"/>
      <c r="AX117" s="83"/>
      <c r="AY117" s="84"/>
    </row>
    <row r="118" spans="2:51" ht="14.25">
      <c r="B118" s="76"/>
      <c r="C118" s="81"/>
      <c r="D118" s="82"/>
      <c r="E118" s="81"/>
      <c r="F118" s="82"/>
      <c r="G118" s="81"/>
      <c r="H118" s="81"/>
      <c r="I118" s="82"/>
      <c r="J118" s="81"/>
      <c r="K118" s="82"/>
      <c r="L118" s="81"/>
      <c r="M118" s="81"/>
      <c r="N118" s="82"/>
      <c r="O118" s="81"/>
      <c r="P118" s="82"/>
      <c r="Q118" s="81"/>
      <c r="R118" s="81"/>
      <c r="S118" s="82"/>
      <c r="T118" s="81"/>
      <c r="U118" s="82"/>
      <c r="V118" s="81"/>
      <c r="W118" s="81"/>
      <c r="X118" s="82"/>
      <c r="Y118" s="81"/>
      <c r="Z118" s="82"/>
      <c r="AA118" s="81"/>
      <c r="AB118" s="81"/>
      <c r="AC118" s="82"/>
      <c r="AD118" s="81"/>
      <c r="AE118" s="82"/>
      <c r="AF118" s="81"/>
      <c r="AG118" s="81"/>
      <c r="AH118" s="81"/>
      <c r="AI118" s="81"/>
      <c r="AJ118" s="82"/>
      <c r="AK118" s="82"/>
      <c r="AL118" s="83"/>
      <c r="AM118" s="82"/>
      <c r="AN118" s="82"/>
      <c r="AO118" s="82"/>
      <c r="AP118" s="83"/>
      <c r="AQ118" s="82"/>
      <c r="AR118" s="82"/>
      <c r="AS118" s="82"/>
      <c r="AT118" s="83"/>
      <c r="AU118" s="82"/>
      <c r="AV118" s="82"/>
      <c r="AW118" s="82"/>
      <c r="AX118" s="82"/>
      <c r="AY118" s="84"/>
    </row>
    <row r="119" spans="2:51" ht="14.25">
      <c r="B119" s="76"/>
      <c r="C119" s="81"/>
      <c r="D119" s="82"/>
      <c r="E119" s="81"/>
      <c r="F119" s="82"/>
      <c r="G119" s="81"/>
      <c r="H119" s="81"/>
      <c r="I119" s="82"/>
      <c r="J119" s="81"/>
      <c r="K119" s="82"/>
      <c r="L119" s="81"/>
      <c r="M119" s="81"/>
      <c r="N119" s="82"/>
      <c r="O119" s="81"/>
      <c r="P119" s="82"/>
      <c r="Q119" s="81"/>
      <c r="R119" s="81"/>
      <c r="S119" s="82"/>
      <c r="T119" s="81"/>
      <c r="U119" s="82"/>
      <c r="V119" s="81"/>
      <c r="W119" s="81"/>
      <c r="X119" s="82"/>
      <c r="Y119" s="81"/>
      <c r="Z119" s="82"/>
      <c r="AA119" s="81"/>
      <c r="AB119" s="81"/>
      <c r="AC119" s="82"/>
      <c r="AD119" s="81"/>
      <c r="AE119" s="82"/>
      <c r="AF119" s="81"/>
      <c r="AG119" s="81"/>
      <c r="AH119" s="81"/>
      <c r="AI119" s="81"/>
      <c r="AJ119" s="82"/>
      <c r="AK119" s="82"/>
      <c r="AL119" s="83"/>
      <c r="AM119" s="82"/>
      <c r="AN119" s="82"/>
      <c r="AO119" s="82"/>
      <c r="AP119" s="83"/>
      <c r="AQ119" s="82"/>
      <c r="AR119" s="82"/>
      <c r="AS119" s="82"/>
      <c r="AT119" s="83"/>
      <c r="AU119" s="82"/>
      <c r="AV119" s="82"/>
      <c r="AW119" s="82"/>
      <c r="AX119" s="82"/>
      <c r="AY119" s="84"/>
    </row>
    <row r="120" spans="2:51" ht="14.25">
      <c r="B120" s="76"/>
      <c r="C120" s="81"/>
      <c r="D120" s="82"/>
      <c r="E120" s="81"/>
      <c r="F120" s="82"/>
      <c r="G120" s="81"/>
      <c r="H120" s="81"/>
      <c r="I120" s="82"/>
      <c r="J120" s="81"/>
      <c r="K120" s="82"/>
      <c r="L120" s="81"/>
      <c r="M120" s="81"/>
      <c r="N120" s="82"/>
      <c r="O120" s="81"/>
      <c r="P120" s="82"/>
      <c r="Q120" s="81"/>
      <c r="R120" s="81"/>
      <c r="S120" s="82"/>
      <c r="T120" s="81"/>
      <c r="U120" s="82"/>
      <c r="V120" s="81"/>
      <c r="W120" s="81"/>
      <c r="X120" s="82"/>
      <c r="Y120" s="81"/>
      <c r="Z120" s="82"/>
      <c r="AA120" s="81"/>
      <c r="AB120" s="81"/>
      <c r="AC120" s="82"/>
      <c r="AD120" s="81"/>
      <c r="AE120" s="82"/>
      <c r="AF120" s="81"/>
      <c r="AG120" s="81"/>
      <c r="AH120" s="81"/>
      <c r="AI120" s="81"/>
      <c r="AJ120" s="82"/>
      <c r="AK120" s="82"/>
      <c r="AL120" s="83"/>
      <c r="AM120" s="82"/>
      <c r="AN120" s="82"/>
      <c r="AO120" s="82"/>
      <c r="AP120" s="83"/>
      <c r="AQ120" s="82"/>
      <c r="AR120" s="82"/>
      <c r="AS120" s="82"/>
      <c r="AT120" s="83"/>
      <c r="AU120" s="82"/>
      <c r="AV120" s="82"/>
      <c r="AW120" s="82"/>
      <c r="AX120" s="82"/>
      <c r="AY120" s="84"/>
    </row>
    <row r="121" spans="2:51" ht="14.25">
      <c r="B121" s="76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1"/>
      <c r="AJ121" s="82"/>
      <c r="AK121" s="82"/>
      <c r="AL121" s="83"/>
      <c r="AM121" s="82"/>
      <c r="AN121" s="82"/>
      <c r="AO121" s="82"/>
      <c r="AP121" s="83"/>
      <c r="AQ121" s="82"/>
      <c r="AR121" s="82"/>
      <c r="AS121" s="82"/>
      <c r="AT121" s="83"/>
      <c r="AU121" s="82"/>
      <c r="AV121" s="83"/>
      <c r="AW121" s="83"/>
      <c r="AX121" s="83"/>
      <c r="AY121" s="84"/>
    </row>
    <row r="122" spans="2:51" ht="14.25">
      <c r="B122" s="76"/>
      <c r="C122" s="81"/>
      <c r="D122" s="82"/>
      <c r="E122" s="81"/>
      <c r="F122" s="82"/>
      <c r="G122" s="81"/>
      <c r="H122" s="81"/>
      <c r="I122" s="82"/>
      <c r="J122" s="81"/>
      <c r="K122" s="82"/>
      <c r="L122" s="81"/>
      <c r="M122" s="81"/>
      <c r="N122" s="82"/>
      <c r="O122" s="81"/>
      <c r="P122" s="82"/>
      <c r="Q122" s="81"/>
      <c r="R122" s="81"/>
      <c r="S122" s="82"/>
      <c r="T122" s="81"/>
      <c r="U122" s="82"/>
      <c r="V122" s="81"/>
      <c r="W122" s="81"/>
      <c r="X122" s="82"/>
      <c r="Y122" s="81"/>
      <c r="Z122" s="82"/>
      <c r="AA122" s="81"/>
      <c r="AB122" s="81"/>
      <c r="AC122" s="82"/>
      <c r="AD122" s="81"/>
      <c r="AE122" s="82"/>
      <c r="AF122" s="81"/>
      <c r="AG122" s="81"/>
      <c r="AH122" s="81"/>
      <c r="AI122" s="81"/>
      <c r="AJ122" s="82"/>
      <c r="AK122" s="82"/>
      <c r="AL122" s="83"/>
      <c r="AM122" s="82"/>
      <c r="AN122" s="82"/>
      <c r="AO122" s="82"/>
      <c r="AP122" s="83"/>
      <c r="AQ122" s="82"/>
      <c r="AR122" s="82"/>
      <c r="AS122" s="82"/>
      <c r="AT122" s="83"/>
      <c r="AU122" s="82"/>
      <c r="AV122" s="82"/>
      <c r="AW122" s="82"/>
      <c r="AX122" s="82"/>
      <c r="AY122" s="84"/>
    </row>
    <row r="123" spans="2:51" ht="14.25">
      <c r="B123" s="76"/>
      <c r="C123" s="81"/>
      <c r="D123" s="82"/>
      <c r="E123" s="81"/>
      <c r="F123" s="82"/>
      <c r="G123" s="81"/>
      <c r="H123" s="81"/>
      <c r="I123" s="82"/>
      <c r="J123" s="81"/>
      <c r="K123" s="82"/>
      <c r="L123" s="81"/>
      <c r="M123" s="81"/>
      <c r="N123" s="82"/>
      <c r="O123" s="81"/>
      <c r="P123" s="82"/>
      <c r="Q123" s="81"/>
      <c r="R123" s="81"/>
      <c r="S123" s="82"/>
      <c r="T123" s="81"/>
      <c r="U123" s="82"/>
      <c r="V123" s="81"/>
      <c r="W123" s="81"/>
      <c r="X123" s="82"/>
      <c r="Y123" s="81"/>
      <c r="Z123" s="82"/>
      <c r="AA123" s="81"/>
      <c r="AB123" s="81"/>
      <c r="AC123" s="82"/>
      <c r="AD123" s="81"/>
      <c r="AE123" s="82"/>
      <c r="AF123" s="81"/>
      <c r="AG123" s="81"/>
      <c r="AH123" s="81"/>
      <c r="AI123" s="81"/>
      <c r="AJ123" s="82"/>
      <c r="AK123" s="82"/>
      <c r="AL123" s="83"/>
      <c r="AM123" s="82"/>
      <c r="AN123" s="82"/>
      <c r="AO123" s="82"/>
      <c r="AP123" s="83"/>
      <c r="AQ123" s="82"/>
      <c r="AR123" s="82"/>
      <c r="AS123" s="82"/>
      <c r="AT123" s="83"/>
      <c r="AU123" s="82"/>
      <c r="AV123" s="82"/>
      <c r="AW123" s="82"/>
      <c r="AX123" s="82"/>
      <c r="AY123" s="84"/>
    </row>
    <row r="124" spans="2:51" ht="14.25">
      <c r="B124" s="76"/>
      <c r="C124" s="81"/>
      <c r="D124" s="82"/>
      <c r="E124" s="81"/>
      <c r="F124" s="82"/>
      <c r="G124" s="81"/>
      <c r="H124" s="81"/>
      <c r="I124" s="82"/>
      <c r="J124" s="81"/>
      <c r="K124" s="82"/>
      <c r="L124" s="81"/>
      <c r="M124" s="81"/>
      <c r="N124" s="82"/>
      <c r="O124" s="81"/>
      <c r="P124" s="82"/>
      <c r="Q124" s="81"/>
      <c r="R124" s="81"/>
      <c r="S124" s="82"/>
      <c r="T124" s="81"/>
      <c r="U124" s="82"/>
      <c r="V124" s="81"/>
      <c r="W124" s="81"/>
      <c r="X124" s="82"/>
      <c r="Y124" s="81"/>
      <c r="Z124" s="82"/>
      <c r="AA124" s="81"/>
      <c r="AB124" s="81"/>
      <c r="AC124" s="82"/>
      <c r="AD124" s="81"/>
      <c r="AE124" s="82"/>
      <c r="AF124" s="81"/>
      <c r="AG124" s="81"/>
      <c r="AH124" s="81"/>
      <c r="AI124" s="81"/>
      <c r="AJ124" s="82"/>
      <c r="AK124" s="82"/>
      <c r="AL124" s="83"/>
      <c r="AM124" s="82"/>
      <c r="AN124" s="82"/>
      <c r="AO124" s="82"/>
      <c r="AP124" s="83"/>
      <c r="AQ124" s="82"/>
      <c r="AR124" s="82"/>
      <c r="AS124" s="82"/>
      <c r="AT124" s="83"/>
      <c r="AU124" s="82"/>
      <c r="AV124" s="82"/>
      <c r="AW124" s="82"/>
      <c r="AX124" s="82"/>
      <c r="AY124" s="84"/>
    </row>
    <row r="125" spans="2:51" ht="14.25">
      <c r="B125" s="76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1"/>
      <c r="AJ125" s="82"/>
      <c r="AK125" s="82"/>
      <c r="AL125" s="83"/>
      <c r="AM125" s="82"/>
      <c r="AN125" s="82"/>
      <c r="AO125" s="82"/>
      <c r="AP125" s="83"/>
      <c r="AQ125" s="82"/>
      <c r="AR125" s="82"/>
      <c r="AS125" s="82"/>
      <c r="AT125" s="83"/>
      <c r="AU125" s="82"/>
      <c r="AV125" s="83"/>
      <c r="AW125" s="83"/>
      <c r="AX125" s="83"/>
      <c r="AY125" s="84"/>
    </row>
    <row r="126" spans="2:51" ht="14.25">
      <c r="B126" s="76"/>
      <c r="C126" s="81"/>
      <c r="D126" s="82"/>
      <c r="E126" s="81"/>
      <c r="F126" s="82"/>
      <c r="G126" s="81"/>
      <c r="H126" s="81"/>
      <c r="I126" s="82"/>
      <c r="J126" s="81"/>
      <c r="K126" s="82"/>
      <c r="L126" s="81"/>
      <c r="M126" s="81"/>
      <c r="N126" s="82"/>
      <c r="O126" s="81"/>
      <c r="P126" s="82"/>
      <c r="Q126" s="81"/>
      <c r="R126" s="81"/>
      <c r="S126" s="82"/>
      <c r="T126" s="81"/>
      <c r="U126" s="82"/>
      <c r="V126" s="81"/>
      <c r="W126" s="81"/>
      <c r="X126" s="82"/>
      <c r="Y126" s="81"/>
      <c r="Z126" s="82"/>
      <c r="AA126" s="81"/>
      <c r="AB126" s="81"/>
      <c r="AC126" s="82"/>
      <c r="AD126" s="81"/>
      <c r="AE126" s="82"/>
      <c r="AF126" s="81"/>
      <c r="AG126" s="81"/>
      <c r="AH126" s="81"/>
      <c r="AI126" s="81"/>
      <c r="AJ126" s="82"/>
      <c r="AK126" s="82"/>
      <c r="AL126" s="83"/>
      <c r="AM126" s="82"/>
      <c r="AN126" s="82"/>
      <c r="AO126" s="82"/>
      <c r="AP126" s="83"/>
      <c r="AQ126" s="82"/>
      <c r="AR126" s="82"/>
      <c r="AS126" s="82"/>
      <c r="AT126" s="83"/>
      <c r="AU126" s="82"/>
      <c r="AV126" s="82"/>
      <c r="AW126" s="82"/>
      <c r="AX126" s="82"/>
      <c r="AY126" s="84"/>
    </row>
    <row r="127" spans="2:51" ht="14.25">
      <c r="B127" s="76"/>
      <c r="C127" s="81"/>
      <c r="D127" s="82"/>
      <c r="E127" s="81"/>
      <c r="F127" s="82"/>
      <c r="G127" s="81"/>
      <c r="H127" s="81"/>
      <c r="I127" s="82"/>
      <c r="J127" s="81"/>
      <c r="K127" s="82"/>
      <c r="L127" s="81"/>
      <c r="M127" s="81"/>
      <c r="N127" s="82"/>
      <c r="O127" s="81"/>
      <c r="P127" s="82"/>
      <c r="Q127" s="81"/>
      <c r="R127" s="81"/>
      <c r="S127" s="82"/>
      <c r="T127" s="81"/>
      <c r="U127" s="82"/>
      <c r="V127" s="81"/>
      <c r="W127" s="81"/>
      <c r="X127" s="82"/>
      <c r="Y127" s="81"/>
      <c r="Z127" s="82"/>
      <c r="AA127" s="81"/>
      <c r="AB127" s="81"/>
      <c r="AC127" s="82"/>
      <c r="AD127" s="81"/>
      <c r="AE127" s="82"/>
      <c r="AF127" s="81"/>
      <c r="AG127" s="81"/>
      <c r="AH127" s="81"/>
      <c r="AI127" s="81"/>
      <c r="AJ127" s="82"/>
      <c r="AK127" s="82"/>
      <c r="AL127" s="83"/>
      <c r="AM127" s="82"/>
      <c r="AN127" s="82"/>
      <c r="AO127" s="82"/>
      <c r="AP127" s="83"/>
      <c r="AQ127" s="82"/>
      <c r="AR127" s="82"/>
      <c r="AS127" s="82"/>
      <c r="AT127" s="83"/>
      <c r="AU127" s="82"/>
      <c r="AV127" s="82"/>
      <c r="AW127" s="82"/>
      <c r="AX127" s="82"/>
      <c r="AY127" s="84"/>
    </row>
    <row r="128" spans="2:51" ht="14.25">
      <c r="B128" s="76"/>
      <c r="C128" s="81"/>
      <c r="D128" s="82"/>
      <c r="E128" s="81"/>
      <c r="F128" s="82"/>
      <c r="G128" s="81"/>
      <c r="H128" s="81"/>
      <c r="I128" s="82"/>
      <c r="J128" s="81"/>
      <c r="K128" s="82"/>
      <c r="L128" s="81"/>
      <c r="M128" s="81"/>
      <c r="N128" s="82"/>
      <c r="O128" s="81"/>
      <c r="P128" s="82"/>
      <c r="Q128" s="81"/>
      <c r="R128" s="81"/>
      <c r="S128" s="82"/>
      <c r="T128" s="81"/>
      <c r="U128" s="82"/>
      <c r="V128" s="81"/>
      <c r="W128" s="81"/>
      <c r="X128" s="82"/>
      <c r="Y128" s="81"/>
      <c r="Z128" s="82"/>
      <c r="AA128" s="81"/>
      <c r="AB128" s="81"/>
      <c r="AC128" s="82"/>
      <c r="AD128" s="81"/>
      <c r="AE128" s="82"/>
      <c r="AF128" s="81"/>
      <c r="AG128" s="81"/>
      <c r="AH128" s="81"/>
      <c r="AI128" s="81"/>
      <c r="AJ128" s="82"/>
      <c r="AK128" s="82"/>
      <c r="AL128" s="83"/>
      <c r="AM128" s="82"/>
      <c r="AN128" s="82"/>
      <c r="AO128" s="82"/>
      <c r="AP128" s="83"/>
      <c r="AQ128" s="82"/>
      <c r="AR128" s="82"/>
      <c r="AS128" s="82"/>
      <c r="AT128" s="83"/>
      <c r="AU128" s="82"/>
      <c r="AV128" s="82"/>
      <c r="AW128" s="82"/>
      <c r="AX128" s="82"/>
      <c r="AY128" s="84"/>
    </row>
    <row r="129" spans="2:51" ht="14.25">
      <c r="B129" s="76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1"/>
      <c r="AJ129" s="82"/>
      <c r="AK129" s="82"/>
      <c r="AL129" s="83"/>
      <c r="AM129" s="82"/>
      <c r="AN129" s="82"/>
      <c r="AO129" s="82"/>
      <c r="AP129" s="83"/>
      <c r="AQ129" s="82"/>
      <c r="AR129" s="82"/>
      <c r="AS129" s="82"/>
      <c r="AT129" s="83"/>
      <c r="AU129" s="82"/>
      <c r="AV129" s="83"/>
      <c r="AW129" s="83"/>
      <c r="AX129" s="83"/>
      <c r="AY129" s="84"/>
    </row>
    <row r="130" spans="2:51" ht="14.25">
      <c r="B130" s="76"/>
      <c r="C130" s="81"/>
      <c r="D130" s="82"/>
      <c r="E130" s="81"/>
      <c r="F130" s="82"/>
      <c r="G130" s="81"/>
      <c r="H130" s="81"/>
      <c r="I130" s="82"/>
      <c r="J130" s="81"/>
      <c r="K130" s="82"/>
      <c r="L130" s="81"/>
      <c r="M130" s="81"/>
      <c r="N130" s="82"/>
      <c r="O130" s="81"/>
      <c r="P130" s="82"/>
      <c r="Q130" s="81"/>
      <c r="R130" s="81"/>
      <c r="S130" s="82"/>
      <c r="T130" s="81"/>
      <c r="U130" s="82"/>
      <c r="V130" s="81"/>
      <c r="W130" s="81"/>
      <c r="X130" s="82"/>
      <c r="Y130" s="81"/>
      <c r="Z130" s="82"/>
      <c r="AA130" s="81"/>
      <c r="AB130" s="81"/>
      <c r="AC130" s="82"/>
      <c r="AD130" s="81"/>
      <c r="AE130" s="82"/>
      <c r="AF130" s="81"/>
      <c r="AG130" s="81"/>
      <c r="AH130" s="81"/>
      <c r="AI130" s="81"/>
      <c r="AJ130" s="82"/>
      <c r="AK130" s="82"/>
      <c r="AL130" s="83"/>
      <c r="AM130" s="82"/>
      <c r="AN130" s="82"/>
      <c r="AO130" s="82"/>
      <c r="AP130" s="83"/>
      <c r="AQ130" s="82"/>
      <c r="AR130" s="82"/>
      <c r="AS130" s="82"/>
      <c r="AT130" s="83"/>
      <c r="AU130" s="82"/>
      <c r="AV130" s="82"/>
      <c r="AW130" s="82"/>
      <c r="AX130" s="82"/>
      <c r="AY130" s="84"/>
    </row>
    <row r="131" spans="2:51" ht="14.25">
      <c r="B131" s="76"/>
      <c r="C131" s="81"/>
      <c r="D131" s="82"/>
      <c r="E131" s="81"/>
      <c r="F131" s="82"/>
      <c r="G131" s="81"/>
      <c r="H131" s="81"/>
      <c r="I131" s="82"/>
      <c r="J131" s="81"/>
      <c r="K131" s="82"/>
      <c r="L131" s="81"/>
      <c r="M131" s="81"/>
      <c r="N131" s="82"/>
      <c r="O131" s="81"/>
      <c r="P131" s="82"/>
      <c r="Q131" s="81"/>
      <c r="R131" s="81"/>
      <c r="S131" s="82"/>
      <c r="T131" s="81"/>
      <c r="U131" s="82"/>
      <c r="V131" s="81"/>
      <c r="W131" s="81"/>
      <c r="X131" s="82"/>
      <c r="Y131" s="81"/>
      <c r="Z131" s="82"/>
      <c r="AA131" s="81"/>
      <c r="AB131" s="81"/>
      <c r="AC131" s="82"/>
      <c r="AD131" s="81"/>
      <c r="AE131" s="82"/>
      <c r="AF131" s="81"/>
      <c r="AG131" s="81"/>
      <c r="AH131" s="81"/>
      <c r="AI131" s="81"/>
      <c r="AJ131" s="82"/>
      <c r="AK131" s="82"/>
      <c r="AL131" s="83"/>
      <c r="AM131" s="82"/>
      <c r="AN131" s="82"/>
      <c r="AO131" s="82"/>
      <c r="AP131" s="83"/>
      <c r="AQ131" s="82"/>
      <c r="AR131" s="82"/>
      <c r="AS131" s="82"/>
      <c r="AT131" s="83"/>
      <c r="AU131" s="82"/>
      <c r="AV131" s="82"/>
      <c r="AW131" s="82"/>
      <c r="AX131" s="82"/>
      <c r="AY131" s="84"/>
    </row>
    <row r="132" spans="2:51" ht="14.25">
      <c r="B132" s="76"/>
      <c r="C132" s="81"/>
      <c r="D132" s="82"/>
      <c r="E132" s="81"/>
      <c r="F132" s="82"/>
      <c r="G132" s="81"/>
      <c r="H132" s="81"/>
      <c r="I132" s="82"/>
      <c r="J132" s="81"/>
      <c r="K132" s="82"/>
      <c r="L132" s="81"/>
      <c r="M132" s="81"/>
      <c r="N132" s="82"/>
      <c r="O132" s="81"/>
      <c r="P132" s="82"/>
      <c r="Q132" s="81"/>
      <c r="R132" s="81"/>
      <c r="S132" s="82"/>
      <c r="T132" s="81"/>
      <c r="U132" s="82"/>
      <c r="V132" s="81"/>
      <c r="W132" s="81"/>
      <c r="X132" s="82"/>
      <c r="Y132" s="81"/>
      <c r="Z132" s="82"/>
      <c r="AA132" s="81"/>
      <c r="AB132" s="81"/>
      <c r="AC132" s="82"/>
      <c r="AD132" s="81"/>
      <c r="AE132" s="82"/>
      <c r="AF132" s="81"/>
      <c r="AG132" s="81"/>
      <c r="AH132" s="81"/>
      <c r="AI132" s="81"/>
      <c r="AJ132" s="82"/>
      <c r="AK132" s="82"/>
      <c r="AL132" s="83"/>
      <c r="AM132" s="82"/>
      <c r="AN132" s="82"/>
      <c r="AO132" s="82"/>
      <c r="AP132" s="83"/>
      <c r="AQ132" s="82"/>
      <c r="AR132" s="82"/>
      <c r="AS132" s="82"/>
      <c r="AT132" s="83"/>
      <c r="AU132" s="82"/>
      <c r="AV132" s="82"/>
      <c r="AW132" s="82"/>
      <c r="AX132" s="82"/>
      <c r="AY132" s="84"/>
    </row>
    <row r="133" spans="2:51" ht="14.25">
      <c r="B133" s="76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1"/>
      <c r="AJ133" s="82"/>
      <c r="AK133" s="82"/>
      <c r="AL133" s="83"/>
      <c r="AM133" s="82"/>
      <c r="AN133" s="82"/>
      <c r="AO133" s="82"/>
      <c r="AP133" s="83"/>
      <c r="AQ133" s="82"/>
      <c r="AR133" s="82"/>
      <c r="AS133" s="82"/>
      <c r="AT133" s="83"/>
      <c r="AU133" s="82"/>
      <c r="AV133" s="83"/>
      <c r="AW133" s="83"/>
      <c r="AX133" s="83"/>
      <c r="AY133" s="84"/>
    </row>
    <row r="134" spans="2:51" ht="14.25">
      <c r="B134" s="76"/>
      <c r="C134" s="81"/>
      <c r="D134" s="82"/>
      <c r="E134" s="81"/>
      <c r="F134" s="82"/>
      <c r="G134" s="81"/>
      <c r="H134" s="81"/>
      <c r="I134" s="82"/>
      <c r="J134" s="81"/>
      <c r="K134" s="82"/>
      <c r="L134" s="81"/>
      <c r="M134" s="81"/>
      <c r="N134" s="82"/>
      <c r="O134" s="81"/>
      <c r="P134" s="82"/>
      <c r="Q134" s="81"/>
      <c r="R134" s="81"/>
      <c r="S134" s="82"/>
      <c r="T134" s="81"/>
      <c r="U134" s="82"/>
      <c r="V134" s="81"/>
      <c r="W134" s="81"/>
      <c r="X134" s="82"/>
      <c r="Y134" s="81"/>
      <c r="Z134" s="82"/>
      <c r="AA134" s="81"/>
      <c r="AB134" s="81"/>
      <c r="AC134" s="82"/>
      <c r="AD134" s="81"/>
      <c r="AE134" s="82"/>
      <c r="AF134" s="81"/>
      <c r="AG134" s="81"/>
      <c r="AH134" s="81"/>
      <c r="AI134" s="81"/>
      <c r="AJ134" s="82"/>
      <c r="AK134" s="82"/>
      <c r="AL134" s="83"/>
      <c r="AM134" s="82"/>
      <c r="AN134" s="82"/>
      <c r="AO134" s="82"/>
      <c r="AP134" s="83"/>
      <c r="AQ134" s="82"/>
      <c r="AR134" s="82"/>
      <c r="AS134" s="82"/>
      <c r="AT134" s="83"/>
      <c r="AU134" s="82"/>
      <c r="AV134" s="82"/>
      <c r="AW134" s="82"/>
      <c r="AX134" s="82"/>
      <c r="AY134" s="84"/>
    </row>
    <row r="135" spans="2:51" ht="14.25">
      <c r="B135" s="76"/>
      <c r="C135" s="81"/>
      <c r="D135" s="82"/>
      <c r="E135" s="81"/>
      <c r="F135" s="82"/>
      <c r="G135" s="81"/>
      <c r="H135" s="81"/>
      <c r="I135" s="82"/>
      <c r="J135" s="81"/>
      <c r="K135" s="82"/>
      <c r="L135" s="81"/>
      <c r="M135" s="81"/>
      <c r="N135" s="82"/>
      <c r="O135" s="81"/>
      <c r="P135" s="82"/>
      <c r="Q135" s="81"/>
      <c r="R135" s="81"/>
      <c r="S135" s="82"/>
      <c r="T135" s="81"/>
      <c r="U135" s="82"/>
      <c r="V135" s="81"/>
      <c r="W135" s="81"/>
      <c r="X135" s="82"/>
      <c r="Y135" s="81"/>
      <c r="Z135" s="82"/>
      <c r="AA135" s="81"/>
      <c r="AB135" s="81"/>
      <c r="AC135" s="82"/>
      <c r="AD135" s="81"/>
      <c r="AE135" s="82"/>
      <c r="AF135" s="81"/>
      <c r="AG135" s="81"/>
      <c r="AH135" s="81"/>
      <c r="AI135" s="81"/>
      <c r="AJ135" s="82"/>
      <c r="AK135" s="82"/>
      <c r="AL135" s="83"/>
      <c r="AM135" s="82"/>
      <c r="AN135" s="82"/>
      <c r="AO135" s="82"/>
      <c r="AP135" s="83"/>
      <c r="AQ135" s="82"/>
      <c r="AR135" s="82"/>
      <c r="AS135" s="82"/>
      <c r="AT135" s="83"/>
      <c r="AU135" s="82"/>
      <c r="AV135" s="82"/>
      <c r="AW135" s="82"/>
      <c r="AX135" s="82"/>
      <c r="AY135" s="84"/>
    </row>
    <row r="136" spans="2:51" ht="14.25">
      <c r="B136" s="76"/>
      <c r="C136" s="81"/>
      <c r="D136" s="82"/>
      <c r="E136" s="81"/>
      <c r="F136" s="82"/>
      <c r="G136" s="81"/>
      <c r="H136" s="81"/>
      <c r="I136" s="82"/>
      <c r="J136" s="81"/>
      <c r="K136" s="82"/>
      <c r="L136" s="81"/>
      <c r="M136" s="81"/>
      <c r="N136" s="82"/>
      <c r="O136" s="81"/>
      <c r="P136" s="82"/>
      <c r="Q136" s="81"/>
      <c r="R136" s="81"/>
      <c r="S136" s="82"/>
      <c r="T136" s="81"/>
      <c r="U136" s="82"/>
      <c r="V136" s="81"/>
      <c r="W136" s="81"/>
      <c r="X136" s="82"/>
      <c r="Y136" s="81"/>
      <c r="Z136" s="82"/>
      <c r="AA136" s="81"/>
      <c r="AB136" s="81"/>
      <c r="AC136" s="82"/>
      <c r="AD136" s="81"/>
      <c r="AE136" s="82"/>
      <c r="AF136" s="81"/>
      <c r="AG136" s="81"/>
      <c r="AH136" s="81"/>
      <c r="AI136" s="81"/>
      <c r="AJ136" s="82"/>
      <c r="AK136" s="82"/>
      <c r="AL136" s="83"/>
      <c r="AM136" s="82"/>
      <c r="AN136" s="82"/>
      <c r="AO136" s="82"/>
      <c r="AP136" s="83"/>
      <c r="AQ136" s="82"/>
      <c r="AR136" s="82"/>
      <c r="AS136" s="82"/>
      <c r="AT136" s="83"/>
      <c r="AU136" s="82"/>
      <c r="AV136" s="82"/>
      <c r="AW136" s="82"/>
      <c r="AX136" s="82"/>
      <c r="AY136" s="84"/>
    </row>
    <row r="137" spans="2:51" ht="14.25">
      <c r="B137" s="76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1"/>
      <c r="AJ137" s="82"/>
      <c r="AK137" s="82"/>
      <c r="AL137" s="83"/>
      <c r="AM137" s="82"/>
      <c r="AN137" s="82"/>
      <c r="AO137" s="82"/>
      <c r="AP137" s="83"/>
      <c r="AQ137" s="82"/>
      <c r="AR137" s="82"/>
      <c r="AS137" s="82"/>
      <c r="AT137" s="83"/>
      <c r="AU137" s="82"/>
      <c r="AV137" s="83"/>
      <c r="AW137" s="83"/>
      <c r="AX137" s="83"/>
      <c r="AY137" s="84"/>
    </row>
    <row r="138" spans="2:51" ht="14.25">
      <c r="B138" s="76"/>
      <c r="C138" s="81"/>
      <c r="D138" s="82"/>
      <c r="E138" s="81"/>
      <c r="F138" s="82"/>
      <c r="G138" s="81"/>
      <c r="H138" s="81"/>
      <c r="I138" s="82"/>
      <c r="J138" s="81"/>
      <c r="K138" s="82"/>
      <c r="L138" s="81"/>
      <c r="M138" s="81"/>
      <c r="N138" s="82"/>
      <c r="O138" s="81"/>
      <c r="P138" s="82"/>
      <c r="Q138" s="81"/>
      <c r="R138" s="81"/>
      <c r="S138" s="82"/>
      <c r="T138" s="81"/>
      <c r="U138" s="82"/>
      <c r="V138" s="81"/>
      <c r="W138" s="81"/>
      <c r="X138" s="82"/>
      <c r="Y138" s="81"/>
      <c r="Z138" s="82"/>
      <c r="AA138" s="81"/>
      <c r="AB138" s="81"/>
      <c r="AC138" s="82"/>
      <c r="AD138" s="81"/>
      <c r="AE138" s="82"/>
      <c r="AF138" s="81"/>
      <c r="AG138" s="81"/>
      <c r="AH138" s="81"/>
      <c r="AI138" s="81"/>
      <c r="AJ138" s="82"/>
      <c r="AK138" s="82"/>
      <c r="AL138" s="83"/>
      <c r="AM138" s="82"/>
      <c r="AN138" s="82"/>
      <c r="AO138" s="82"/>
      <c r="AP138" s="83"/>
      <c r="AQ138" s="82"/>
      <c r="AR138" s="82"/>
      <c r="AS138" s="82"/>
      <c r="AT138" s="83"/>
      <c r="AU138" s="82"/>
      <c r="AV138" s="82"/>
      <c r="AW138" s="82"/>
      <c r="AX138" s="82"/>
      <c r="AY138" s="84"/>
    </row>
    <row r="139" spans="2:51" ht="14.25">
      <c r="B139" s="76"/>
      <c r="C139" s="81"/>
      <c r="D139" s="82"/>
      <c r="E139" s="81"/>
      <c r="F139" s="82"/>
      <c r="G139" s="81"/>
      <c r="H139" s="81"/>
      <c r="I139" s="82"/>
      <c r="J139" s="81"/>
      <c r="K139" s="82"/>
      <c r="L139" s="81"/>
      <c r="M139" s="81"/>
      <c r="N139" s="82"/>
      <c r="O139" s="81"/>
      <c r="P139" s="82"/>
      <c r="Q139" s="81"/>
      <c r="R139" s="81"/>
      <c r="S139" s="82"/>
      <c r="T139" s="81"/>
      <c r="U139" s="82"/>
      <c r="V139" s="81"/>
      <c r="W139" s="81"/>
      <c r="X139" s="82"/>
      <c r="Y139" s="81"/>
      <c r="Z139" s="82"/>
      <c r="AA139" s="81"/>
      <c r="AB139" s="81"/>
      <c r="AC139" s="82"/>
      <c r="AD139" s="81"/>
      <c r="AE139" s="82"/>
      <c r="AF139" s="81"/>
      <c r="AG139" s="81"/>
      <c r="AH139" s="81"/>
      <c r="AI139" s="81"/>
      <c r="AJ139" s="82"/>
      <c r="AK139" s="82"/>
      <c r="AL139" s="83"/>
      <c r="AM139" s="82"/>
      <c r="AN139" s="82"/>
      <c r="AO139" s="82"/>
      <c r="AP139" s="83"/>
      <c r="AQ139" s="82"/>
      <c r="AR139" s="82"/>
      <c r="AS139" s="82"/>
      <c r="AT139" s="83"/>
      <c r="AU139" s="82"/>
      <c r="AV139" s="82"/>
      <c r="AW139" s="82"/>
      <c r="AX139" s="82"/>
      <c r="AY139" s="84"/>
    </row>
    <row r="140" spans="2:51" ht="14.25">
      <c r="B140" s="76"/>
      <c r="C140" s="81"/>
      <c r="D140" s="82"/>
      <c r="E140" s="81"/>
      <c r="F140" s="82"/>
      <c r="G140" s="81"/>
      <c r="H140" s="81"/>
      <c r="I140" s="82"/>
      <c r="J140" s="81"/>
      <c r="K140" s="82"/>
      <c r="L140" s="81"/>
      <c r="M140" s="81"/>
      <c r="N140" s="82"/>
      <c r="O140" s="81"/>
      <c r="P140" s="82"/>
      <c r="Q140" s="81"/>
      <c r="R140" s="81"/>
      <c r="S140" s="82"/>
      <c r="T140" s="81"/>
      <c r="U140" s="82"/>
      <c r="V140" s="81"/>
      <c r="W140" s="81"/>
      <c r="X140" s="82"/>
      <c r="Y140" s="81"/>
      <c r="Z140" s="82"/>
      <c r="AA140" s="81"/>
      <c r="AB140" s="81"/>
      <c r="AC140" s="82"/>
      <c r="AD140" s="81"/>
      <c r="AE140" s="82"/>
      <c r="AF140" s="81"/>
      <c r="AG140" s="81"/>
      <c r="AH140" s="81"/>
      <c r="AI140" s="81"/>
      <c r="AJ140" s="82"/>
      <c r="AK140" s="82"/>
      <c r="AL140" s="83"/>
      <c r="AM140" s="82"/>
      <c r="AN140" s="82"/>
      <c r="AO140" s="82"/>
      <c r="AP140" s="83"/>
      <c r="AQ140" s="82"/>
      <c r="AR140" s="82"/>
      <c r="AS140" s="82"/>
      <c r="AT140" s="83"/>
      <c r="AU140" s="82"/>
      <c r="AV140" s="82"/>
      <c r="AW140" s="82"/>
      <c r="AX140" s="82"/>
      <c r="AY140" s="84"/>
    </row>
    <row r="141" spans="2:51" ht="17.2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54"/>
      <c r="AH141" s="5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</row>
    <row r="142" spans="2:51" ht="17.2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</row>
    <row r="143" spans="2:51" ht="17.25"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5"/>
      <c r="AJ143" s="77"/>
      <c r="AK143" s="77"/>
      <c r="AL143" s="77"/>
      <c r="AM143" s="78"/>
      <c r="AN143" s="77"/>
      <c r="AO143" s="77"/>
      <c r="AP143" s="77"/>
      <c r="AQ143" s="78"/>
      <c r="AR143" s="77"/>
      <c r="AS143" s="77"/>
      <c r="AT143" s="77"/>
      <c r="AU143" s="78"/>
      <c r="AV143" s="77"/>
      <c r="AW143" s="77"/>
      <c r="AX143" s="77"/>
      <c r="AY143" s="79"/>
    </row>
    <row r="144" spans="2:51" ht="17.25">
      <c r="B144" s="75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5"/>
      <c r="AJ144" s="77"/>
      <c r="AK144" s="77"/>
      <c r="AL144" s="77"/>
      <c r="AM144" s="78"/>
      <c r="AN144" s="77"/>
      <c r="AO144" s="77"/>
      <c r="AP144" s="77"/>
      <c r="AQ144" s="78"/>
      <c r="AR144" s="77"/>
      <c r="AS144" s="77"/>
      <c r="AT144" s="77"/>
      <c r="AU144" s="78"/>
      <c r="AV144" s="77"/>
      <c r="AW144" s="77"/>
      <c r="AX144" s="77"/>
      <c r="AY144" s="79"/>
    </row>
    <row r="145" spans="2:51" ht="14.25">
      <c r="B145" s="76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1"/>
      <c r="AJ145" s="82"/>
      <c r="AK145" s="82"/>
      <c r="AL145" s="83"/>
      <c r="AM145" s="82"/>
      <c r="AN145" s="82"/>
      <c r="AO145" s="82"/>
      <c r="AP145" s="83"/>
      <c r="AQ145" s="82"/>
      <c r="AR145" s="82"/>
      <c r="AS145" s="82"/>
      <c r="AT145" s="83"/>
      <c r="AU145" s="82"/>
      <c r="AV145" s="83"/>
      <c r="AW145" s="83"/>
      <c r="AX145" s="83"/>
      <c r="AY145" s="84"/>
    </row>
    <row r="146" spans="2:51" ht="14.25">
      <c r="B146" s="76"/>
      <c r="C146" s="81"/>
      <c r="D146" s="82"/>
      <c r="E146" s="81"/>
      <c r="F146" s="82"/>
      <c r="G146" s="81"/>
      <c r="H146" s="81"/>
      <c r="I146" s="82"/>
      <c r="J146" s="81"/>
      <c r="K146" s="82"/>
      <c r="L146" s="81"/>
      <c r="M146" s="81"/>
      <c r="N146" s="82"/>
      <c r="O146" s="81"/>
      <c r="P146" s="82"/>
      <c r="Q146" s="81"/>
      <c r="R146" s="81"/>
      <c r="S146" s="82"/>
      <c r="T146" s="81"/>
      <c r="U146" s="82"/>
      <c r="V146" s="81"/>
      <c r="W146" s="81"/>
      <c r="X146" s="82"/>
      <c r="Y146" s="81"/>
      <c r="Z146" s="82"/>
      <c r="AA146" s="81"/>
      <c r="AB146" s="81"/>
      <c r="AC146" s="82"/>
      <c r="AD146" s="81"/>
      <c r="AE146" s="82"/>
      <c r="AF146" s="81"/>
      <c r="AG146" s="81"/>
      <c r="AH146" s="81"/>
      <c r="AI146" s="81"/>
      <c r="AJ146" s="82"/>
      <c r="AK146" s="82"/>
      <c r="AL146" s="83"/>
      <c r="AM146" s="82"/>
      <c r="AN146" s="82"/>
      <c r="AO146" s="82"/>
      <c r="AP146" s="83"/>
      <c r="AQ146" s="82"/>
      <c r="AR146" s="82"/>
      <c r="AS146" s="82"/>
      <c r="AT146" s="83"/>
      <c r="AU146" s="82"/>
      <c r="AV146" s="82"/>
      <c r="AW146" s="82"/>
      <c r="AX146" s="82"/>
      <c r="AY146" s="84"/>
    </row>
    <row r="147" spans="2:51" ht="14.25">
      <c r="B147" s="76"/>
      <c r="C147" s="81"/>
      <c r="D147" s="82"/>
      <c r="E147" s="81"/>
      <c r="F147" s="82"/>
      <c r="G147" s="81"/>
      <c r="H147" s="81"/>
      <c r="I147" s="82"/>
      <c r="J147" s="81"/>
      <c r="K147" s="82"/>
      <c r="L147" s="81"/>
      <c r="M147" s="81"/>
      <c r="N147" s="82"/>
      <c r="O147" s="81"/>
      <c r="P147" s="82"/>
      <c r="Q147" s="81"/>
      <c r="R147" s="81"/>
      <c r="S147" s="82"/>
      <c r="T147" s="81"/>
      <c r="U147" s="82"/>
      <c r="V147" s="81"/>
      <c r="W147" s="81"/>
      <c r="X147" s="82"/>
      <c r="Y147" s="81"/>
      <c r="Z147" s="82"/>
      <c r="AA147" s="81"/>
      <c r="AB147" s="81"/>
      <c r="AC147" s="82"/>
      <c r="AD147" s="81"/>
      <c r="AE147" s="82"/>
      <c r="AF147" s="81"/>
      <c r="AG147" s="81"/>
      <c r="AH147" s="81"/>
      <c r="AI147" s="81"/>
      <c r="AJ147" s="82"/>
      <c r="AK147" s="82"/>
      <c r="AL147" s="83"/>
      <c r="AM147" s="82"/>
      <c r="AN147" s="82"/>
      <c r="AO147" s="82"/>
      <c r="AP147" s="83"/>
      <c r="AQ147" s="82"/>
      <c r="AR147" s="82"/>
      <c r="AS147" s="82"/>
      <c r="AT147" s="83"/>
      <c r="AU147" s="82"/>
      <c r="AV147" s="82"/>
      <c r="AW147" s="82"/>
      <c r="AX147" s="82"/>
      <c r="AY147" s="84"/>
    </row>
    <row r="148" spans="2:51" ht="14.25">
      <c r="B148" s="76"/>
      <c r="C148" s="81"/>
      <c r="D148" s="82"/>
      <c r="E148" s="81"/>
      <c r="F148" s="82"/>
      <c r="G148" s="81"/>
      <c r="H148" s="81"/>
      <c r="I148" s="82"/>
      <c r="J148" s="81"/>
      <c r="K148" s="82"/>
      <c r="L148" s="81"/>
      <c r="M148" s="81"/>
      <c r="N148" s="82"/>
      <c r="O148" s="81"/>
      <c r="P148" s="82"/>
      <c r="Q148" s="81"/>
      <c r="R148" s="81"/>
      <c r="S148" s="82"/>
      <c r="T148" s="81"/>
      <c r="U148" s="82"/>
      <c r="V148" s="81"/>
      <c r="W148" s="81"/>
      <c r="X148" s="82"/>
      <c r="Y148" s="81"/>
      <c r="Z148" s="82"/>
      <c r="AA148" s="81"/>
      <c r="AB148" s="81"/>
      <c r="AC148" s="82"/>
      <c r="AD148" s="81"/>
      <c r="AE148" s="82"/>
      <c r="AF148" s="81"/>
      <c r="AG148" s="81"/>
      <c r="AH148" s="81"/>
      <c r="AI148" s="81"/>
      <c r="AJ148" s="82"/>
      <c r="AK148" s="82"/>
      <c r="AL148" s="83"/>
      <c r="AM148" s="82"/>
      <c r="AN148" s="82"/>
      <c r="AO148" s="82"/>
      <c r="AP148" s="83"/>
      <c r="AQ148" s="82"/>
      <c r="AR148" s="82"/>
      <c r="AS148" s="82"/>
      <c r="AT148" s="83"/>
      <c r="AU148" s="82"/>
      <c r="AV148" s="82"/>
      <c r="AW148" s="82"/>
      <c r="AX148" s="82"/>
      <c r="AY148" s="84"/>
    </row>
    <row r="149" spans="2:51" ht="14.25">
      <c r="B149" s="76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1"/>
      <c r="AJ149" s="82"/>
      <c r="AK149" s="82"/>
      <c r="AL149" s="83"/>
      <c r="AM149" s="82"/>
      <c r="AN149" s="82"/>
      <c r="AO149" s="82"/>
      <c r="AP149" s="83"/>
      <c r="AQ149" s="82"/>
      <c r="AR149" s="82"/>
      <c r="AS149" s="82"/>
      <c r="AT149" s="83"/>
      <c r="AU149" s="82"/>
      <c r="AV149" s="83"/>
      <c r="AW149" s="83"/>
      <c r="AX149" s="83"/>
      <c r="AY149" s="84"/>
    </row>
    <row r="150" spans="2:51" ht="14.25">
      <c r="B150" s="76"/>
      <c r="C150" s="81"/>
      <c r="D150" s="82"/>
      <c r="E150" s="81"/>
      <c r="F150" s="82"/>
      <c r="G150" s="81"/>
      <c r="H150" s="81"/>
      <c r="I150" s="82"/>
      <c r="J150" s="81"/>
      <c r="K150" s="82"/>
      <c r="L150" s="81"/>
      <c r="M150" s="81"/>
      <c r="N150" s="82"/>
      <c r="O150" s="81"/>
      <c r="P150" s="82"/>
      <c r="Q150" s="81"/>
      <c r="R150" s="81"/>
      <c r="S150" s="82"/>
      <c r="T150" s="81"/>
      <c r="U150" s="82"/>
      <c r="V150" s="81"/>
      <c r="W150" s="81"/>
      <c r="X150" s="82"/>
      <c r="Y150" s="81"/>
      <c r="Z150" s="82"/>
      <c r="AA150" s="81"/>
      <c r="AB150" s="81"/>
      <c r="AC150" s="82"/>
      <c r="AD150" s="81"/>
      <c r="AE150" s="82"/>
      <c r="AF150" s="81"/>
      <c r="AG150" s="81"/>
      <c r="AH150" s="81"/>
      <c r="AI150" s="81"/>
      <c r="AJ150" s="82"/>
      <c r="AK150" s="82"/>
      <c r="AL150" s="83"/>
      <c r="AM150" s="82"/>
      <c r="AN150" s="82"/>
      <c r="AO150" s="82"/>
      <c r="AP150" s="83"/>
      <c r="AQ150" s="82"/>
      <c r="AR150" s="82"/>
      <c r="AS150" s="82"/>
      <c r="AT150" s="83"/>
      <c r="AU150" s="82"/>
      <c r="AV150" s="82"/>
      <c r="AW150" s="82"/>
      <c r="AX150" s="82"/>
      <c r="AY150" s="84"/>
    </row>
    <row r="151" spans="2:51" ht="14.25">
      <c r="B151" s="76"/>
      <c r="C151" s="81"/>
      <c r="D151" s="82"/>
      <c r="E151" s="81"/>
      <c r="F151" s="82"/>
      <c r="G151" s="81"/>
      <c r="H151" s="81"/>
      <c r="I151" s="82"/>
      <c r="J151" s="81"/>
      <c r="K151" s="82"/>
      <c r="L151" s="81"/>
      <c r="M151" s="81"/>
      <c r="N151" s="82"/>
      <c r="O151" s="81"/>
      <c r="P151" s="82"/>
      <c r="Q151" s="81"/>
      <c r="R151" s="81"/>
      <c r="S151" s="82"/>
      <c r="T151" s="81"/>
      <c r="U151" s="82"/>
      <c r="V151" s="81"/>
      <c r="W151" s="81"/>
      <c r="X151" s="82"/>
      <c r="Y151" s="81"/>
      <c r="Z151" s="82"/>
      <c r="AA151" s="81"/>
      <c r="AB151" s="81"/>
      <c r="AC151" s="82"/>
      <c r="AD151" s="81"/>
      <c r="AE151" s="82"/>
      <c r="AF151" s="81"/>
      <c r="AG151" s="81"/>
      <c r="AH151" s="81"/>
      <c r="AI151" s="81"/>
      <c r="AJ151" s="82"/>
      <c r="AK151" s="82"/>
      <c r="AL151" s="83"/>
      <c r="AM151" s="82"/>
      <c r="AN151" s="82"/>
      <c r="AO151" s="82"/>
      <c r="AP151" s="83"/>
      <c r="AQ151" s="82"/>
      <c r="AR151" s="82"/>
      <c r="AS151" s="82"/>
      <c r="AT151" s="83"/>
      <c r="AU151" s="82"/>
      <c r="AV151" s="82"/>
      <c r="AW151" s="82"/>
      <c r="AX151" s="82"/>
      <c r="AY151" s="84"/>
    </row>
    <row r="152" spans="2:51" ht="14.25">
      <c r="B152" s="76"/>
      <c r="C152" s="81"/>
      <c r="D152" s="82"/>
      <c r="E152" s="81"/>
      <c r="F152" s="82"/>
      <c r="G152" s="81"/>
      <c r="H152" s="81"/>
      <c r="I152" s="82"/>
      <c r="J152" s="81"/>
      <c r="K152" s="82"/>
      <c r="L152" s="81"/>
      <c r="M152" s="81"/>
      <c r="N152" s="82"/>
      <c r="O152" s="81"/>
      <c r="P152" s="82"/>
      <c r="Q152" s="81"/>
      <c r="R152" s="81"/>
      <c r="S152" s="82"/>
      <c r="T152" s="81"/>
      <c r="U152" s="82"/>
      <c r="V152" s="81"/>
      <c r="W152" s="81"/>
      <c r="X152" s="82"/>
      <c r="Y152" s="81"/>
      <c r="Z152" s="82"/>
      <c r="AA152" s="81"/>
      <c r="AB152" s="81"/>
      <c r="AC152" s="82"/>
      <c r="AD152" s="81"/>
      <c r="AE152" s="82"/>
      <c r="AF152" s="81"/>
      <c r="AG152" s="81"/>
      <c r="AH152" s="81"/>
      <c r="AI152" s="81"/>
      <c r="AJ152" s="82"/>
      <c r="AK152" s="82"/>
      <c r="AL152" s="83"/>
      <c r="AM152" s="82"/>
      <c r="AN152" s="82"/>
      <c r="AO152" s="82"/>
      <c r="AP152" s="83"/>
      <c r="AQ152" s="82"/>
      <c r="AR152" s="82"/>
      <c r="AS152" s="82"/>
      <c r="AT152" s="83"/>
      <c r="AU152" s="82"/>
      <c r="AV152" s="82"/>
      <c r="AW152" s="82"/>
      <c r="AX152" s="82"/>
      <c r="AY152" s="84"/>
    </row>
    <row r="153" spans="2:51" ht="14.25">
      <c r="B153" s="76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1"/>
      <c r="AJ153" s="82"/>
      <c r="AK153" s="82"/>
      <c r="AL153" s="83"/>
      <c r="AM153" s="82"/>
      <c r="AN153" s="82"/>
      <c r="AO153" s="82"/>
      <c r="AP153" s="83"/>
      <c r="AQ153" s="82"/>
      <c r="AR153" s="82"/>
      <c r="AS153" s="82"/>
      <c r="AT153" s="83"/>
      <c r="AU153" s="82"/>
      <c r="AV153" s="83"/>
      <c r="AW153" s="83"/>
      <c r="AX153" s="83"/>
      <c r="AY153" s="84"/>
    </row>
    <row r="154" spans="2:51" ht="14.25">
      <c r="B154" s="76"/>
      <c r="C154" s="81"/>
      <c r="D154" s="82"/>
      <c r="E154" s="81"/>
      <c r="F154" s="82"/>
      <c r="G154" s="81"/>
      <c r="H154" s="81"/>
      <c r="I154" s="82"/>
      <c r="J154" s="81"/>
      <c r="K154" s="82"/>
      <c r="L154" s="81"/>
      <c r="M154" s="81"/>
      <c r="N154" s="82"/>
      <c r="O154" s="81"/>
      <c r="P154" s="82"/>
      <c r="Q154" s="81"/>
      <c r="R154" s="81"/>
      <c r="S154" s="82"/>
      <c r="T154" s="81"/>
      <c r="U154" s="82"/>
      <c r="V154" s="81"/>
      <c r="W154" s="81"/>
      <c r="X154" s="82"/>
      <c r="Y154" s="81"/>
      <c r="Z154" s="82"/>
      <c r="AA154" s="81"/>
      <c r="AB154" s="81"/>
      <c r="AC154" s="82"/>
      <c r="AD154" s="81"/>
      <c r="AE154" s="82"/>
      <c r="AF154" s="81"/>
      <c r="AG154" s="81"/>
      <c r="AH154" s="81"/>
      <c r="AI154" s="81"/>
      <c r="AJ154" s="82"/>
      <c r="AK154" s="82"/>
      <c r="AL154" s="83"/>
      <c r="AM154" s="82"/>
      <c r="AN154" s="82"/>
      <c r="AO154" s="82"/>
      <c r="AP154" s="83"/>
      <c r="AQ154" s="82"/>
      <c r="AR154" s="82"/>
      <c r="AS154" s="82"/>
      <c r="AT154" s="83"/>
      <c r="AU154" s="82"/>
      <c r="AV154" s="82"/>
      <c r="AW154" s="82"/>
      <c r="AX154" s="82"/>
      <c r="AY154" s="84"/>
    </row>
    <row r="155" spans="2:51" ht="14.25">
      <c r="B155" s="76"/>
      <c r="C155" s="81"/>
      <c r="D155" s="82"/>
      <c r="E155" s="81"/>
      <c r="F155" s="82"/>
      <c r="G155" s="81"/>
      <c r="H155" s="81"/>
      <c r="I155" s="82"/>
      <c r="J155" s="81"/>
      <c r="K155" s="82"/>
      <c r="L155" s="81"/>
      <c r="M155" s="81"/>
      <c r="N155" s="82"/>
      <c r="O155" s="81"/>
      <c r="P155" s="82"/>
      <c r="Q155" s="81"/>
      <c r="R155" s="81"/>
      <c r="S155" s="82"/>
      <c r="T155" s="81"/>
      <c r="U155" s="82"/>
      <c r="V155" s="81"/>
      <c r="W155" s="81"/>
      <c r="X155" s="82"/>
      <c r="Y155" s="81"/>
      <c r="Z155" s="82"/>
      <c r="AA155" s="81"/>
      <c r="AB155" s="81"/>
      <c r="AC155" s="82"/>
      <c r="AD155" s="81"/>
      <c r="AE155" s="82"/>
      <c r="AF155" s="81"/>
      <c r="AG155" s="81"/>
      <c r="AH155" s="81"/>
      <c r="AI155" s="81"/>
      <c r="AJ155" s="82"/>
      <c r="AK155" s="82"/>
      <c r="AL155" s="83"/>
      <c r="AM155" s="82"/>
      <c r="AN155" s="82"/>
      <c r="AO155" s="82"/>
      <c r="AP155" s="83"/>
      <c r="AQ155" s="82"/>
      <c r="AR155" s="82"/>
      <c r="AS155" s="82"/>
      <c r="AT155" s="83"/>
      <c r="AU155" s="82"/>
      <c r="AV155" s="82"/>
      <c r="AW155" s="82"/>
      <c r="AX155" s="82"/>
      <c r="AY155" s="84"/>
    </row>
    <row r="156" spans="2:51" ht="14.25">
      <c r="B156" s="76"/>
      <c r="C156" s="81"/>
      <c r="D156" s="82"/>
      <c r="E156" s="81"/>
      <c r="F156" s="82"/>
      <c r="G156" s="81"/>
      <c r="H156" s="81"/>
      <c r="I156" s="82"/>
      <c r="J156" s="81"/>
      <c r="K156" s="82"/>
      <c r="L156" s="81"/>
      <c r="M156" s="81"/>
      <c r="N156" s="82"/>
      <c r="O156" s="81"/>
      <c r="P156" s="82"/>
      <c r="Q156" s="81"/>
      <c r="R156" s="81"/>
      <c r="S156" s="82"/>
      <c r="T156" s="81"/>
      <c r="U156" s="82"/>
      <c r="V156" s="81"/>
      <c r="W156" s="81"/>
      <c r="X156" s="82"/>
      <c r="Y156" s="81"/>
      <c r="Z156" s="82"/>
      <c r="AA156" s="81"/>
      <c r="AB156" s="81"/>
      <c r="AC156" s="82"/>
      <c r="AD156" s="81"/>
      <c r="AE156" s="82"/>
      <c r="AF156" s="81"/>
      <c r="AG156" s="81"/>
      <c r="AH156" s="81"/>
      <c r="AI156" s="81"/>
      <c r="AJ156" s="82"/>
      <c r="AK156" s="82"/>
      <c r="AL156" s="83"/>
      <c r="AM156" s="82"/>
      <c r="AN156" s="82"/>
      <c r="AO156" s="82"/>
      <c r="AP156" s="83"/>
      <c r="AQ156" s="82"/>
      <c r="AR156" s="82"/>
      <c r="AS156" s="82"/>
      <c r="AT156" s="83"/>
      <c r="AU156" s="82"/>
      <c r="AV156" s="82"/>
      <c r="AW156" s="82"/>
      <c r="AX156" s="82"/>
      <c r="AY156" s="84"/>
    </row>
    <row r="157" spans="2:51" ht="14.25">
      <c r="B157" s="76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1"/>
      <c r="AJ157" s="82"/>
      <c r="AK157" s="82"/>
      <c r="AL157" s="83"/>
      <c r="AM157" s="82"/>
      <c r="AN157" s="82"/>
      <c r="AO157" s="82"/>
      <c r="AP157" s="83"/>
      <c r="AQ157" s="82"/>
      <c r="AR157" s="82"/>
      <c r="AS157" s="82"/>
      <c r="AT157" s="83"/>
      <c r="AU157" s="82"/>
      <c r="AV157" s="83"/>
      <c r="AW157" s="83"/>
      <c r="AX157" s="83"/>
      <c r="AY157" s="84"/>
    </row>
    <row r="158" spans="2:51" ht="14.25">
      <c r="B158" s="76"/>
      <c r="C158" s="81"/>
      <c r="D158" s="82"/>
      <c r="E158" s="81"/>
      <c r="F158" s="82"/>
      <c r="G158" s="81"/>
      <c r="H158" s="81"/>
      <c r="I158" s="82"/>
      <c r="J158" s="81"/>
      <c r="K158" s="82"/>
      <c r="L158" s="81"/>
      <c r="M158" s="81"/>
      <c r="N158" s="82"/>
      <c r="O158" s="81"/>
      <c r="P158" s="82"/>
      <c r="Q158" s="81"/>
      <c r="R158" s="81"/>
      <c r="S158" s="82"/>
      <c r="T158" s="81"/>
      <c r="U158" s="82"/>
      <c r="V158" s="81"/>
      <c r="W158" s="81"/>
      <c r="X158" s="82"/>
      <c r="Y158" s="81"/>
      <c r="Z158" s="82"/>
      <c r="AA158" s="81"/>
      <c r="AB158" s="81"/>
      <c r="AC158" s="82"/>
      <c r="AD158" s="81"/>
      <c r="AE158" s="82"/>
      <c r="AF158" s="81"/>
      <c r="AG158" s="81"/>
      <c r="AH158" s="81"/>
      <c r="AI158" s="81"/>
      <c r="AJ158" s="82"/>
      <c r="AK158" s="82"/>
      <c r="AL158" s="83"/>
      <c r="AM158" s="82"/>
      <c r="AN158" s="82"/>
      <c r="AO158" s="82"/>
      <c r="AP158" s="83"/>
      <c r="AQ158" s="82"/>
      <c r="AR158" s="82"/>
      <c r="AS158" s="82"/>
      <c r="AT158" s="83"/>
      <c r="AU158" s="82"/>
      <c r="AV158" s="82"/>
      <c r="AW158" s="82"/>
      <c r="AX158" s="82"/>
      <c r="AY158" s="84"/>
    </row>
    <row r="159" spans="2:51" ht="14.25">
      <c r="B159" s="76"/>
      <c r="C159" s="81"/>
      <c r="D159" s="82"/>
      <c r="E159" s="81"/>
      <c r="F159" s="82"/>
      <c r="G159" s="81"/>
      <c r="H159" s="81"/>
      <c r="I159" s="82"/>
      <c r="J159" s="81"/>
      <c r="K159" s="82"/>
      <c r="L159" s="81"/>
      <c r="M159" s="81"/>
      <c r="N159" s="82"/>
      <c r="O159" s="81"/>
      <c r="P159" s="82"/>
      <c r="Q159" s="81"/>
      <c r="R159" s="81"/>
      <c r="S159" s="82"/>
      <c r="T159" s="81"/>
      <c r="U159" s="82"/>
      <c r="V159" s="81"/>
      <c r="W159" s="81"/>
      <c r="X159" s="82"/>
      <c r="Y159" s="81"/>
      <c r="Z159" s="82"/>
      <c r="AA159" s="81"/>
      <c r="AB159" s="81"/>
      <c r="AC159" s="82"/>
      <c r="AD159" s="81"/>
      <c r="AE159" s="82"/>
      <c r="AF159" s="81"/>
      <c r="AG159" s="81"/>
      <c r="AH159" s="81"/>
      <c r="AI159" s="81"/>
      <c r="AJ159" s="82"/>
      <c r="AK159" s="82"/>
      <c r="AL159" s="83"/>
      <c r="AM159" s="82"/>
      <c r="AN159" s="82"/>
      <c r="AO159" s="82"/>
      <c r="AP159" s="83"/>
      <c r="AQ159" s="82"/>
      <c r="AR159" s="82"/>
      <c r="AS159" s="82"/>
      <c r="AT159" s="83"/>
      <c r="AU159" s="82"/>
      <c r="AV159" s="82"/>
      <c r="AW159" s="82"/>
      <c r="AX159" s="82"/>
      <c r="AY159" s="84"/>
    </row>
    <row r="160" spans="2:51" ht="14.25">
      <c r="B160" s="76"/>
      <c r="C160" s="81"/>
      <c r="D160" s="82"/>
      <c r="E160" s="81"/>
      <c r="F160" s="82"/>
      <c r="G160" s="81"/>
      <c r="H160" s="81"/>
      <c r="I160" s="82"/>
      <c r="J160" s="81"/>
      <c r="K160" s="82"/>
      <c r="L160" s="81"/>
      <c r="M160" s="81"/>
      <c r="N160" s="82"/>
      <c r="O160" s="81"/>
      <c r="P160" s="82"/>
      <c r="Q160" s="81"/>
      <c r="R160" s="81"/>
      <c r="S160" s="82"/>
      <c r="T160" s="81"/>
      <c r="U160" s="82"/>
      <c r="V160" s="81"/>
      <c r="W160" s="81"/>
      <c r="X160" s="82"/>
      <c r="Y160" s="81"/>
      <c r="Z160" s="82"/>
      <c r="AA160" s="81"/>
      <c r="AB160" s="81"/>
      <c r="AC160" s="82"/>
      <c r="AD160" s="81"/>
      <c r="AE160" s="82"/>
      <c r="AF160" s="81"/>
      <c r="AG160" s="81"/>
      <c r="AH160" s="81"/>
      <c r="AI160" s="81"/>
      <c r="AJ160" s="82"/>
      <c r="AK160" s="82"/>
      <c r="AL160" s="83"/>
      <c r="AM160" s="82"/>
      <c r="AN160" s="82"/>
      <c r="AO160" s="82"/>
      <c r="AP160" s="83"/>
      <c r="AQ160" s="82"/>
      <c r="AR160" s="82"/>
      <c r="AS160" s="82"/>
      <c r="AT160" s="83"/>
      <c r="AU160" s="82"/>
      <c r="AV160" s="82"/>
      <c r="AW160" s="82"/>
      <c r="AX160" s="82"/>
      <c r="AY160" s="84"/>
    </row>
    <row r="161" spans="2:51" ht="14.25">
      <c r="B161" s="76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1"/>
      <c r="AJ161" s="82"/>
      <c r="AK161" s="82"/>
      <c r="AL161" s="83"/>
      <c r="AM161" s="82"/>
      <c r="AN161" s="82"/>
      <c r="AO161" s="82"/>
      <c r="AP161" s="83"/>
      <c r="AQ161" s="82"/>
      <c r="AR161" s="82"/>
      <c r="AS161" s="82"/>
      <c r="AT161" s="83"/>
      <c r="AU161" s="82"/>
      <c r="AV161" s="83"/>
      <c r="AW161" s="83"/>
      <c r="AX161" s="83"/>
      <c r="AY161" s="84"/>
    </row>
    <row r="162" spans="2:51" ht="14.25">
      <c r="B162" s="76"/>
      <c r="C162" s="81"/>
      <c r="D162" s="82"/>
      <c r="E162" s="81"/>
      <c r="F162" s="82"/>
      <c r="G162" s="81"/>
      <c r="H162" s="81"/>
      <c r="I162" s="82"/>
      <c r="J162" s="81"/>
      <c r="K162" s="82"/>
      <c r="L162" s="81"/>
      <c r="M162" s="81"/>
      <c r="N162" s="82"/>
      <c r="O162" s="81"/>
      <c r="P162" s="82"/>
      <c r="Q162" s="81"/>
      <c r="R162" s="81"/>
      <c r="S162" s="82"/>
      <c r="T162" s="81"/>
      <c r="U162" s="82"/>
      <c r="V162" s="81"/>
      <c r="W162" s="81"/>
      <c r="X162" s="82"/>
      <c r="Y162" s="81"/>
      <c r="Z162" s="82"/>
      <c r="AA162" s="81"/>
      <c r="AB162" s="81"/>
      <c r="AC162" s="82"/>
      <c r="AD162" s="81"/>
      <c r="AE162" s="82"/>
      <c r="AF162" s="81"/>
      <c r="AG162" s="81"/>
      <c r="AH162" s="81"/>
      <c r="AI162" s="81"/>
      <c r="AJ162" s="82"/>
      <c r="AK162" s="82"/>
      <c r="AL162" s="83"/>
      <c r="AM162" s="82"/>
      <c r="AN162" s="82"/>
      <c r="AO162" s="82"/>
      <c r="AP162" s="83"/>
      <c r="AQ162" s="82"/>
      <c r="AR162" s="82"/>
      <c r="AS162" s="82"/>
      <c r="AT162" s="83"/>
      <c r="AU162" s="82"/>
      <c r="AV162" s="82"/>
      <c r="AW162" s="82"/>
      <c r="AX162" s="82"/>
      <c r="AY162" s="84"/>
    </row>
    <row r="163" spans="2:51" ht="14.25">
      <c r="B163" s="76"/>
      <c r="C163" s="81"/>
      <c r="D163" s="82"/>
      <c r="E163" s="81"/>
      <c r="F163" s="82"/>
      <c r="G163" s="81"/>
      <c r="H163" s="81"/>
      <c r="I163" s="82"/>
      <c r="J163" s="81"/>
      <c r="K163" s="82"/>
      <c r="L163" s="81"/>
      <c r="M163" s="81"/>
      <c r="N163" s="82"/>
      <c r="O163" s="81"/>
      <c r="P163" s="82"/>
      <c r="Q163" s="81"/>
      <c r="R163" s="81"/>
      <c r="S163" s="82"/>
      <c r="T163" s="81"/>
      <c r="U163" s="82"/>
      <c r="V163" s="81"/>
      <c r="W163" s="81"/>
      <c r="X163" s="82"/>
      <c r="Y163" s="81"/>
      <c r="Z163" s="82"/>
      <c r="AA163" s="81"/>
      <c r="AB163" s="81"/>
      <c r="AC163" s="82"/>
      <c r="AD163" s="81"/>
      <c r="AE163" s="82"/>
      <c r="AF163" s="81"/>
      <c r="AG163" s="81"/>
      <c r="AH163" s="81"/>
      <c r="AI163" s="81"/>
      <c r="AJ163" s="82"/>
      <c r="AK163" s="82"/>
      <c r="AL163" s="83"/>
      <c r="AM163" s="82"/>
      <c r="AN163" s="82"/>
      <c r="AO163" s="82"/>
      <c r="AP163" s="83"/>
      <c r="AQ163" s="82"/>
      <c r="AR163" s="82"/>
      <c r="AS163" s="82"/>
      <c r="AT163" s="83"/>
      <c r="AU163" s="82"/>
      <c r="AV163" s="82"/>
      <c r="AW163" s="82"/>
      <c r="AX163" s="82"/>
      <c r="AY163" s="84"/>
    </row>
    <row r="164" spans="2:51" ht="14.25">
      <c r="B164" s="76"/>
      <c r="C164" s="81"/>
      <c r="D164" s="82"/>
      <c r="E164" s="81"/>
      <c r="F164" s="82"/>
      <c r="G164" s="81"/>
      <c r="H164" s="81"/>
      <c r="I164" s="82"/>
      <c r="J164" s="81"/>
      <c r="K164" s="82"/>
      <c r="L164" s="81"/>
      <c r="M164" s="81"/>
      <c r="N164" s="82"/>
      <c r="O164" s="81"/>
      <c r="P164" s="82"/>
      <c r="Q164" s="81"/>
      <c r="R164" s="81"/>
      <c r="S164" s="82"/>
      <c r="T164" s="81"/>
      <c r="U164" s="82"/>
      <c r="V164" s="81"/>
      <c r="W164" s="81"/>
      <c r="X164" s="82"/>
      <c r="Y164" s="81"/>
      <c r="Z164" s="82"/>
      <c r="AA164" s="81"/>
      <c r="AB164" s="81"/>
      <c r="AC164" s="82"/>
      <c r="AD164" s="81"/>
      <c r="AE164" s="82"/>
      <c r="AF164" s="81"/>
      <c r="AG164" s="81"/>
      <c r="AH164" s="81"/>
      <c r="AI164" s="81"/>
      <c r="AJ164" s="82"/>
      <c r="AK164" s="82"/>
      <c r="AL164" s="83"/>
      <c r="AM164" s="82"/>
      <c r="AN164" s="82"/>
      <c r="AO164" s="82"/>
      <c r="AP164" s="83"/>
      <c r="AQ164" s="82"/>
      <c r="AR164" s="82"/>
      <c r="AS164" s="82"/>
      <c r="AT164" s="83"/>
      <c r="AU164" s="82"/>
      <c r="AV164" s="82"/>
      <c r="AW164" s="82"/>
      <c r="AX164" s="82"/>
      <c r="AY164" s="84"/>
    </row>
    <row r="165" spans="2:51" ht="14.25">
      <c r="B165" s="76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1"/>
      <c r="AJ165" s="82"/>
      <c r="AK165" s="82"/>
      <c r="AL165" s="83"/>
      <c r="AM165" s="82"/>
      <c r="AN165" s="82"/>
      <c r="AO165" s="82"/>
      <c r="AP165" s="83"/>
      <c r="AQ165" s="82"/>
      <c r="AR165" s="82"/>
      <c r="AS165" s="82"/>
      <c r="AT165" s="83"/>
      <c r="AU165" s="82"/>
      <c r="AV165" s="83"/>
      <c r="AW165" s="83"/>
      <c r="AX165" s="83"/>
      <c r="AY165" s="84"/>
    </row>
    <row r="166" spans="2:51" ht="14.25">
      <c r="B166" s="76"/>
      <c r="C166" s="81"/>
      <c r="D166" s="82"/>
      <c r="E166" s="81"/>
      <c r="F166" s="82"/>
      <c r="G166" s="81"/>
      <c r="H166" s="81"/>
      <c r="I166" s="82"/>
      <c r="J166" s="81"/>
      <c r="K166" s="82"/>
      <c r="L166" s="81"/>
      <c r="M166" s="81"/>
      <c r="N166" s="82"/>
      <c r="O166" s="81"/>
      <c r="P166" s="82"/>
      <c r="Q166" s="81"/>
      <c r="R166" s="81"/>
      <c r="S166" s="82"/>
      <c r="T166" s="81"/>
      <c r="U166" s="82"/>
      <c r="V166" s="81"/>
      <c r="W166" s="81"/>
      <c r="X166" s="82"/>
      <c r="Y166" s="81"/>
      <c r="Z166" s="82"/>
      <c r="AA166" s="81"/>
      <c r="AB166" s="81"/>
      <c r="AC166" s="82"/>
      <c r="AD166" s="81"/>
      <c r="AE166" s="82"/>
      <c r="AF166" s="81"/>
      <c r="AG166" s="81"/>
      <c r="AH166" s="81"/>
      <c r="AI166" s="81"/>
      <c r="AJ166" s="82"/>
      <c r="AK166" s="82"/>
      <c r="AL166" s="83"/>
      <c r="AM166" s="82"/>
      <c r="AN166" s="82"/>
      <c r="AO166" s="82"/>
      <c r="AP166" s="83"/>
      <c r="AQ166" s="82"/>
      <c r="AR166" s="82"/>
      <c r="AS166" s="82"/>
      <c r="AT166" s="83"/>
      <c r="AU166" s="82"/>
      <c r="AV166" s="82"/>
      <c r="AW166" s="82"/>
      <c r="AX166" s="82"/>
      <c r="AY166" s="84"/>
    </row>
    <row r="167" spans="2:51" ht="14.25">
      <c r="B167" s="76"/>
      <c r="C167" s="81"/>
      <c r="D167" s="82"/>
      <c r="E167" s="81"/>
      <c r="F167" s="82"/>
      <c r="G167" s="81"/>
      <c r="H167" s="81"/>
      <c r="I167" s="82"/>
      <c r="J167" s="81"/>
      <c r="K167" s="82"/>
      <c r="L167" s="81"/>
      <c r="M167" s="81"/>
      <c r="N167" s="82"/>
      <c r="O167" s="81"/>
      <c r="P167" s="82"/>
      <c r="Q167" s="81"/>
      <c r="R167" s="81"/>
      <c r="S167" s="82"/>
      <c r="T167" s="81"/>
      <c r="U167" s="82"/>
      <c r="V167" s="81"/>
      <c r="W167" s="81"/>
      <c r="X167" s="82"/>
      <c r="Y167" s="81"/>
      <c r="Z167" s="82"/>
      <c r="AA167" s="81"/>
      <c r="AB167" s="81"/>
      <c r="AC167" s="82"/>
      <c r="AD167" s="81"/>
      <c r="AE167" s="82"/>
      <c r="AF167" s="81"/>
      <c r="AG167" s="81"/>
      <c r="AH167" s="81"/>
      <c r="AI167" s="81"/>
      <c r="AJ167" s="82"/>
      <c r="AK167" s="82"/>
      <c r="AL167" s="83"/>
      <c r="AM167" s="82"/>
      <c r="AN167" s="82"/>
      <c r="AO167" s="82"/>
      <c r="AP167" s="83"/>
      <c r="AQ167" s="82"/>
      <c r="AR167" s="82"/>
      <c r="AS167" s="82"/>
      <c r="AT167" s="83"/>
      <c r="AU167" s="82"/>
      <c r="AV167" s="82"/>
      <c r="AW167" s="82"/>
      <c r="AX167" s="82"/>
      <c r="AY167" s="84"/>
    </row>
    <row r="168" spans="2:51" ht="14.25">
      <c r="B168" s="76"/>
      <c r="C168" s="81"/>
      <c r="D168" s="82"/>
      <c r="E168" s="81"/>
      <c r="F168" s="82"/>
      <c r="G168" s="81"/>
      <c r="H168" s="81"/>
      <c r="I168" s="82"/>
      <c r="J168" s="81"/>
      <c r="K168" s="82"/>
      <c r="L168" s="81"/>
      <c r="M168" s="81"/>
      <c r="N168" s="82"/>
      <c r="O168" s="81"/>
      <c r="P168" s="82"/>
      <c r="Q168" s="81"/>
      <c r="R168" s="81"/>
      <c r="S168" s="82"/>
      <c r="T168" s="81"/>
      <c r="U168" s="82"/>
      <c r="V168" s="81"/>
      <c r="W168" s="81"/>
      <c r="X168" s="82"/>
      <c r="Y168" s="81"/>
      <c r="Z168" s="82"/>
      <c r="AA168" s="81"/>
      <c r="AB168" s="81"/>
      <c r="AC168" s="82"/>
      <c r="AD168" s="81"/>
      <c r="AE168" s="82"/>
      <c r="AF168" s="81"/>
      <c r="AG168" s="81"/>
      <c r="AH168" s="81"/>
      <c r="AI168" s="81"/>
      <c r="AJ168" s="82"/>
      <c r="AK168" s="82"/>
      <c r="AL168" s="83"/>
      <c r="AM168" s="82"/>
      <c r="AN168" s="82"/>
      <c r="AO168" s="82"/>
      <c r="AP168" s="83"/>
      <c r="AQ168" s="82"/>
      <c r="AR168" s="82"/>
      <c r="AS168" s="82"/>
      <c r="AT168" s="83"/>
      <c r="AU168" s="82"/>
      <c r="AV168" s="82"/>
      <c r="AW168" s="82"/>
      <c r="AX168" s="82"/>
      <c r="AY168" s="84"/>
    </row>
  </sheetData>
  <sheetProtection sheet="1" objects="1" scenarios="1"/>
  <mergeCells count="238"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Y168"/>
  <sheetViews>
    <sheetView zoomScale="90" zoomScaleNormal="90" zoomScalePageLayoutView="0" workbookViewId="0" topLeftCell="A1">
      <selection activeCell="AD18" sqref="AC18:AE20"/>
    </sheetView>
  </sheetViews>
  <sheetFormatPr defaultColWidth="9.140625" defaultRowHeight="15"/>
  <cols>
    <col min="1" max="1" width="1.57421875" style="42" customWidth="1"/>
    <col min="2" max="2" width="15.57421875" style="42" customWidth="1"/>
    <col min="3" max="33" width="3.8515625" style="42" customWidth="1"/>
    <col min="34" max="34" width="3.7109375" style="42" customWidth="1"/>
    <col min="35" max="35" width="15.57421875" style="42" customWidth="1"/>
    <col min="36" max="37" width="5.57421875" style="42" customWidth="1"/>
    <col min="38" max="39" width="8.57421875" style="42" customWidth="1"/>
    <col min="40" max="41" width="5.57421875" style="42" customWidth="1"/>
    <col min="42" max="43" width="8.57421875" style="42" customWidth="1"/>
    <col min="44" max="45" width="5.57421875" style="42" customWidth="1"/>
    <col min="46" max="46" width="9.57421875" style="42" customWidth="1"/>
    <col min="47" max="49" width="8.57421875" style="42" customWidth="1"/>
    <col min="50" max="50" width="15.7109375" style="42" customWidth="1"/>
    <col min="51" max="51" width="9.57421875" style="42" customWidth="1"/>
    <col min="52" max="16384" width="9.00390625" style="42" customWidth="1"/>
  </cols>
  <sheetData>
    <row r="1" spans="2:51" ht="17.25">
      <c r="B1" s="368" t="s">
        <v>73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I1" s="419" t="str">
        <f>B1</f>
        <v>レディースフリー エンジョイ</v>
      </c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</row>
    <row r="2" spans="2:51" ht="18" thickBot="1">
      <c r="B2" s="420" t="s">
        <v>76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55"/>
      <c r="AH2" s="56"/>
      <c r="AI2" s="369" t="str">
        <f>B2</f>
        <v>Ｌコート    Ｃグループ</v>
      </c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</row>
    <row r="3" spans="2:51" ht="14.25">
      <c r="B3" s="421"/>
      <c r="C3" s="423" t="str">
        <f>'[1]ﾚﾃﾞｨｰｽｴﾝｼﾞｮｲ'!$D$63</f>
        <v>TOMO² A</v>
      </c>
      <c r="D3" s="424"/>
      <c r="E3" s="424"/>
      <c r="F3" s="424"/>
      <c r="G3" s="425"/>
      <c r="H3" s="429" t="str">
        <f>'[1]ﾚﾃﾞｨｰｽｴﾝｼﾞｮｲ'!$D$64</f>
        <v>KiRa KiRa smile</v>
      </c>
      <c r="I3" s="424"/>
      <c r="J3" s="424"/>
      <c r="K3" s="424"/>
      <c r="L3" s="425"/>
      <c r="M3" s="429" t="str">
        <f>'[1]ﾚﾃﾞｨｰｽｴﾝｼﾞｮｲ'!$D$65</f>
        <v>排球倶楽部 凛</v>
      </c>
      <c r="N3" s="424"/>
      <c r="O3" s="424"/>
      <c r="P3" s="424"/>
      <c r="Q3" s="425"/>
      <c r="R3" s="429" t="str">
        <f>'[1]ﾚﾃﾞｨｰｽｴﾝｼﾞｮｲ'!$G$65</f>
        <v>知立みなみスポーツクラブ</v>
      </c>
      <c r="S3" s="424"/>
      <c r="T3" s="424"/>
      <c r="U3" s="424"/>
      <c r="V3" s="425"/>
      <c r="W3" s="429" t="str">
        <f>'[1]ﾚﾃﾞｨｰｽｴﾝｼﾞｮｲ'!$G$64</f>
        <v>スイーツ A</v>
      </c>
      <c r="X3" s="424"/>
      <c r="Y3" s="424"/>
      <c r="Z3" s="424"/>
      <c r="AA3" s="425"/>
      <c r="AB3" s="429" t="str">
        <f>'[1]ﾚﾃﾞｨｰｽｴﾝｼﾞｮｲ'!$G$63</f>
        <v>ペパーミント</v>
      </c>
      <c r="AC3" s="424"/>
      <c r="AD3" s="424"/>
      <c r="AE3" s="424"/>
      <c r="AF3" s="442"/>
      <c r="AG3" s="57"/>
      <c r="AH3" s="57"/>
      <c r="AI3" s="421"/>
      <c r="AJ3" s="444" t="s">
        <v>18</v>
      </c>
      <c r="AK3" s="432"/>
      <c r="AL3" s="433"/>
      <c r="AM3" s="434" t="s">
        <v>19</v>
      </c>
      <c r="AN3" s="431" t="s">
        <v>36</v>
      </c>
      <c r="AO3" s="432"/>
      <c r="AP3" s="433"/>
      <c r="AQ3" s="434" t="s">
        <v>19</v>
      </c>
      <c r="AR3" s="431" t="s">
        <v>21</v>
      </c>
      <c r="AS3" s="432"/>
      <c r="AT3" s="433"/>
      <c r="AU3" s="434" t="s">
        <v>22</v>
      </c>
      <c r="AV3" s="436" t="s">
        <v>37</v>
      </c>
      <c r="AW3" s="436" t="s">
        <v>38</v>
      </c>
      <c r="AX3" s="438" t="s">
        <v>25</v>
      </c>
      <c r="AY3" s="440" t="s">
        <v>75</v>
      </c>
    </row>
    <row r="4" spans="2:51" ht="15" thickBot="1">
      <c r="B4" s="422"/>
      <c r="C4" s="426"/>
      <c r="D4" s="427"/>
      <c r="E4" s="427"/>
      <c r="F4" s="427"/>
      <c r="G4" s="428"/>
      <c r="H4" s="430"/>
      <c r="I4" s="427"/>
      <c r="J4" s="427"/>
      <c r="K4" s="427"/>
      <c r="L4" s="428"/>
      <c r="M4" s="430"/>
      <c r="N4" s="427"/>
      <c r="O4" s="427"/>
      <c r="P4" s="427"/>
      <c r="Q4" s="428"/>
      <c r="R4" s="430"/>
      <c r="S4" s="427"/>
      <c r="T4" s="427"/>
      <c r="U4" s="427"/>
      <c r="V4" s="428"/>
      <c r="W4" s="430"/>
      <c r="X4" s="427"/>
      <c r="Y4" s="427"/>
      <c r="Z4" s="427"/>
      <c r="AA4" s="428"/>
      <c r="AB4" s="430"/>
      <c r="AC4" s="427"/>
      <c r="AD4" s="427"/>
      <c r="AE4" s="427"/>
      <c r="AF4" s="443"/>
      <c r="AG4" s="57"/>
      <c r="AH4" s="57"/>
      <c r="AI4" s="422"/>
      <c r="AJ4" s="58" t="s">
        <v>26</v>
      </c>
      <c r="AK4" s="59" t="s">
        <v>27</v>
      </c>
      <c r="AL4" s="59" t="s">
        <v>28</v>
      </c>
      <c r="AM4" s="435"/>
      <c r="AN4" s="58" t="s">
        <v>26</v>
      </c>
      <c r="AO4" s="59" t="s">
        <v>27</v>
      </c>
      <c r="AP4" s="59" t="s">
        <v>28</v>
      </c>
      <c r="AQ4" s="435"/>
      <c r="AR4" s="58" t="s">
        <v>26</v>
      </c>
      <c r="AS4" s="59" t="s">
        <v>27</v>
      </c>
      <c r="AT4" s="59" t="s">
        <v>28</v>
      </c>
      <c r="AU4" s="435"/>
      <c r="AV4" s="437"/>
      <c r="AW4" s="437"/>
      <c r="AX4" s="439"/>
      <c r="AY4" s="441"/>
    </row>
    <row r="5" spans="2:51" ht="17.25">
      <c r="B5" s="445" t="str">
        <f>C3</f>
        <v>TOMO² A</v>
      </c>
      <c r="C5" s="448"/>
      <c r="D5" s="449"/>
      <c r="E5" s="449"/>
      <c r="F5" s="449"/>
      <c r="G5" s="450"/>
      <c r="H5" s="451">
        <v>10</v>
      </c>
      <c r="I5" s="452"/>
      <c r="J5" s="452"/>
      <c r="K5" s="452"/>
      <c r="L5" s="453"/>
      <c r="M5" s="451">
        <v>7</v>
      </c>
      <c r="N5" s="452"/>
      <c r="O5" s="452"/>
      <c r="P5" s="452"/>
      <c r="Q5" s="453"/>
      <c r="R5" s="454">
        <v>0</v>
      </c>
      <c r="S5" s="455"/>
      <c r="T5" s="455"/>
      <c r="U5" s="455"/>
      <c r="V5" s="456"/>
      <c r="W5" s="451">
        <v>4</v>
      </c>
      <c r="X5" s="452"/>
      <c r="Y5" s="452"/>
      <c r="Z5" s="452"/>
      <c r="AA5" s="453"/>
      <c r="AB5" s="451">
        <v>1</v>
      </c>
      <c r="AC5" s="452"/>
      <c r="AD5" s="452"/>
      <c r="AE5" s="452"/>
      <c r="AF5" s="477"/>
      <c r="AG5" s="60"/>
      <c r="AH5" s="60"/>
      <c r="AI5" s="445" t="str">
        <f>B5</f>
        <v>TOMO² A</v>
      </c>
      <c r="AJ5" s="478">
        <f>IF(C6&gt;G6,1,0)+IF(H6&gt;L6,1,0)+IF(M6&gt;Q6,1,0)+IF(R6&gt;V6,1,0)+IF(W6&gt;AA6,1,0)+IF(AB6&gt;AF6,1,0)</f>
        <v>2</v>
      </c>
      <c r="AK5" s="475">
        <f>IF(G6&gt;C6,1,0)+IF(L6&gt;H6,1,0)+IF(Q6&gt;M6,1,0)+IF(V6&gt;R6,1,0)+IF(AA6&gt;W6,1,0)+IF(AF6&gt;AB6,1,0)</f>
        <v>2</v>
      </c>
      <c r="AL5" s="469">
        <f>SUM(AJ5/(AJ5+AK5))</f>
        <v>0.5</v>
      </c>
      <c r="AM5" s="475">
        <f>RANK(AL5,$AL$5:$AL$28,0)</f>
        <v>3</v>
      </c>
      <c r="AN5" s="475">
        <f>SUM(C6+H6+M6+R6+W6+AB6)</f>
        <v>4</v>
      </c>
      <c r="AO5" s="475">
        <f>SUM(G6+L6+Q6+V6+AA6+AF6)</f>
        <v>5</v>
      </c>
      <c r="AP5" s="469">
        <f>SUM(AN5/(AN5+AO5))</f>
        <v>0.4444444444444444</v>
      </c>
      <c r="AQ5" s="475">
        <f>RANK(AP5,$AP$5:$AP$28,0)</f>
        <v>4</v>
      </c>
      <c r="AR5" s="475">
        <f>SUM(D6+D7+D8+I6+I7+I8+N6+N7+N8+S6+S7+S8+X6+X7+X8+AC6+AC7+AC8)</f>
        <v>122</v>
      </c>
      <c r="AS5" s="475">
        <f>SUM(F6+F7+F8+K6+K7+K8+P6+P7+P8+U6+U7+U8+Z6+Z7+Z8+AE6+AE7+AE8)</f>
        <v>130</v>
      </c>
      <c r="AT5" s="469">
        <f>SUM(AR5/(AR5+AS5))</f>
        <v>0.48412698412698413</v>
      </c>
      <c r="AU5" s="475">
        <f>RANK(AT5,$AT$5:$AT$28,0)</f>
        <v>5</v>
      </c>
      <c r="AV5" s="469">
        <f>RANK(AL5,$AL$5:$AL$28,1)+AP5</f>
        <v>2.4444444444444446</v>
      </c>
      <c r="AW5" s="469">
        <f>RANK(AV5,$AV$5:$AV$28,1)+AT5</f>
        <v>2.484126984126984</v>
      </c>
      <c r="AX5" s="471" t="str">
        <f>$AI$5</f>
        <v>TOMO² A</v>
      </c>
      <c r="AY5" s="472">
        <f>RANK(AW5,$AW$5:$AW$28)</f>
        <v>5</v>
      </c>
    </row>
    <row r="6" spans="2:51" ht="13.5">
      <c r="B6" s="446"/>
      <c r="C6" s="457">
        <f>IF(D6&gt;F6,1,0)+IF(D7&gt;F7,1,0)+IF(D8&gt;F8,1,0)</f>
        <v>0</v>
      </c>
      <c r="D6" s="61"/>
      <c r="E6" s="46" t="s">
        <v>31</v>
      </c>
      <c r="F6" s="61"/>
      <c r="G6" s="460">
        <f>IF(F6&gt;D6,1,0)+IF(F7&gt;D7,1,0)+IF(F8&gt;D8,1,0)</f>
        <v>0</v>
      </c>
      <c r="H6" s="463">
        <f>IF(I6&gt;K6,1,0)+IF(I7&gt;K7,1,0)+IF(I8&gt;K8,1,0)</f>
        <v>2</v>
      </c>
      <c r="I6" s="47">
        <v>17</v>
      </c>
      <c r="J6" s="62" t="s">
        <v>31</v>
      </c>
      <c r="K6" s="47">
        <v>15</v>
      </c>
      <c r="L6" s="463">
        <f>IF(K6&gt;I6,1,0)+IF(K7&gt;I7,1,0)+IF(K8&gt;I8,1,0)</f>
        <v>0</v>
      </c>
      <c r="M6" s="463">
        <f>IF(N6&gt;P6,1,0)+IF(N7&gt;P7,1,0)+IF(N8&gt;P8,1,0)</f>
        <v>2</v>
      </c>
      <c r="N6" s="47">
        <v>9</v>
      </c>
      <c r="O6" s="62" t="s">
        <v>31</v>
      </c>
      <c r="P6" s="47">
        <v>15</v>
      </c>
      <c r="Q6" s="463">
        <f>IF(P6&gt;N6,1,0)+IF(P7&gt;N7,1,0)+IF(P8&gt;N8,1,0)</f>
        <v>1</v>
      </c>
      <c r="R6" s="466">
        <f>IF(S6&gt;U6,1,0)+IF(S7&gt;U7,1,0)+IF(S8&gt;U8,1,0)</f>
        <v>0</v>
      </c>
      <c r="S6" s="63"/>
      <c r="T6" s="64" t="s">
        <v>31</v>
      </c>
      <c r="U6" s="63"/>
      <c r="V6" s="466">
        <f>IF(U6&gt;S6,1,0)+IF(U7&gt;S7,1,0)+IF(U8&gt;S8,1,0)</f>
        <v>0</v>
      </c>
      <c r="W6" s="463">
        <f>IF(X6&gt;Z6,1,0)+IF(X7&gt;Z7,1,0)+IF(X8&gt;Z8,1,0)</f>
        <v>0</v>
      </c>
      <c r="X6" s="47">
        <v>14</v>
      </c>
      <c r="Y6" s="62" t="s">
        <v>31</v>
      </c>
      <c r="Z6" s="47">
        <v>16</v>
      </c>
      <c r="AA6" s="463">
        <f>IF(Z6&gt;X6,1,0)+IF(Z7&gt;X7,1,0)+IF(Z8&gt;X8,1,0)</f>
        <v>2</v>
      </c>
      <c r="AB6" s="463">
        <f>IF(AC6&gt;AE6,1,0)+IF(AC7&gt;AE7,1,0)+IF(AC8&gt;AE8,1,0)</f>
        <v>0</v>
      </c>
      <c r="AC6" s="47">
        <v>8</v>
      </c>
      <c r="AD6" s="62" t="s">
        <v>31</v>
      </c>
      <c r="AE6" s="47">
        <v>15</v>
      </c>
      <c r="AF6" s="481">
        <f>IF(AE6&gt;AC6,1,0)+IF(AE7&gt;AC7,1,0)+IF(AE8&gt;AC8,1,0)</f>
        <v>2</v>
      </c>
      <c r="AG6" s="65"/>
      <c r="AH6" s="65"/>
      <c r="AI6" s="446"/>
      <c r="AJ6" s="479"/>
      <c r="AK6" s="476"/>
      <c r="AL6" s="470"/>
      <c r="AM6" s="476"/>
      <c r="AN6" s="476"/>
      <c r="AO6" s="476"/>
      <c r="AP6" s="470"/>
      <c r="AQ6" s="476"/>
      <c r="AR6" s="476"/>
      <c r="AS6" s="476"/>
      <c r="AT6" s="470"/>
      <c r="AU6" s="476"/>
      <c r="AV6" s="470"/>
      <c r="AW6" s="470"/>
      <c r="AX6" s="395"/>
      <c r="AY6" s="473"/>
    </row>
    <row r="7" spans="2:51" ht="13.5">
      <c r="B7" s="446"/>
      <c r="C7" s="458"/>
      <c r="D7" s="61"/>
      <c r="E7" s="46" t="s">
        <v>31</v>
      </c>
      <c r="F7" s="61"/>
      <c r="G7" s="461"/>
      <c r="H7" s="464"/>
      <c r="I7" s="47">
        <v>15</v>
      </c>
      <c r="J7" s="62" t="s">
        <v>31</v>
      </c>
      <c r="K7" s="47">
        <v>12</v>
      </c>
      <c r="L7" s="464"/>
      <c r="M7" s="464"/>
      <c r="N7" s="47">
        <v>17</v>
      </c>
      <c r="O7" s="62" t="s">
        <v>31</v>
      </c>
      <c r="P7" s="47">
        <v>15</v>
      </c>
      <c r="Q7" s="464"/>
      <c r="R7" s="467"/>
      <c r="S7" s="63"/>
      <c r="T7" s="64" t="s">
        <v>31</v>
      </c>
      <c r="U7" s="63"/>
      <c r="V7" s="467"/>
      <c r="W7" s="464"/>
      <c r="X7" s="47">
        <v>13</v>
      </c>
      <c r="Y7" s="62" t="s">
        <v>31</v>
      </c>
      <c r="Z7" s="47">
        <v>15</v>
      </c>
      <c r="AA7" s="464"/>
      <c r="AB7" s="464"/>
      <c r="AC7" s="47">
        <v>14</v>
      </c>
      <c r="AD7" s="62" t="s">
        <v>31</v>
      </c>
      <c r="AE7" s="47">
        <v>16</v>
      </c>
      <c r="AF7" s="482"/>
      <c r="AG7" s="65"/>
      <c r="AH7" s="65"/>
      <c r="AI7" s="446"/>
      <c r="AJ7" s="479"/>
      <c r="AK7" s="476"/>
      <c r="AL7" s="470"/>
      <c r="AM7" s="476"/>
      <c r="AN7" s="476"/>
      <c r="AO7" s="476"/>
      <c r="AP7" s="470"/>
      <c r="AQ7" s="476"/>
      <c r="AR7" s="476"/>
      <c r="AS7" s="476"/>
      <c r="AT7" s="470"/>
      <c r="AU7" s="476"/>
      <c r="AV7" s="470"/>
      <c r="AW7" s="470"/>
      <c r="AX7" s="395"/>
      <c r="AY7" s="473"/>
    </row>
    <row r="8" spans="2:51" ht="13.5">
      <c r="B8" s="447"/>
      <c r="C8" s="459"/>
      <c r="D8" s="61"/>
      <c r="E8" s="46" t="s">
        <v>31</v>
      </c>
      <c r="F8" s="61"/>
      <c r="G8" s="462"/>
      <c r="H8" s="465"/>
      <c r="I8" s="47"/>
      <c r="J8" s="62" t="s">
        <v>31</v>
      </c>
      <c r="K8" s="47"/>
      <c r="L8" s="465"/>
      <c r="M8" s="465"/>
      <c r="N8" s="47">
        <v>15</v>
      </c>
      <c r="O8" s="62" t="s">
        <v>31</v>
      </c>
      <c r="P8" s="47">
        <v>11</v>
      </c>
      <c r="Q8" s="465"/>
      <c r="R8" s="468"/>
      <c r="S8" s="63"/>
      <c r="T8" s="64" t="s">
        <v>31</v>
      </c>
      <c r="U8" s="63"/>
      <c r="V8" s="468"/>
      <c r="W8" s="465"/>
      <c r="X8" s="47"/>
      <c r="Y8" s="62" t="s">
        <v>31</v>
      </c>
      <c r="Z8" s="47"/>
      <c r="AA8" s="465"/>
      <c r="AB8" s="465"/>
      <c r="AC8" s="47"/>
      <c r="AD8" s="62" t="s">
        <v>77</v>
      </c>
      <c r="AE8" s="47"/>
      <c r="AF8" s="483"/>
      <c r="AG8" s="65"/>
      <c r="AH8" s="65"/>
      <c r="AI8" s="447"/>
      <c r="AJ8" s="480"/>
      <c r="AK8" s="388"/>
      <c r="AL8" s="390"/>
      <c r="AM8" s="388"/>
      <c r="AN8" s="388"/>
      <c r="AO8" s="388"/>
      <c r="AP8" s="390"/>
      <c r="AQ8" s="388"/>
      <c r="AR8" s="388"/>
      <c r="AS8" s="388"/>
      <c r="AT8" s="390"/>
      <c r="AU8" s="388"/>
      <c r="AV8" s="390"/>
      <c r="AW8" s="390"/>
      <c r="AX8" s="396"/>
      <c r="AY8" s="474"/>
    </row>
    <row r="9" spans="2:51" ht="17.25">
      <c r="B9" s="484" t="str">
        <f>H3</f>
        <v>KiRa KiRa smile</v>
      </c>
      <c r="C9" s="485">
        <f>H5</f>
        <v>10</v>
      </c>
      <c r="D9" s="486"/>
      <c r="E9" s="486"/>
      <c r="F9" s="486"/>
      <c r="G9" s="487"/>
      <c r="H9" s="488"/>
      <c r="I9" s="489"/>
      <c r="J9" s="489"/>
      <c r="K9" s="489"/>
      <c r="L9" s="490"/>
      <c r="M9" s="491">
        <v>0</v>
      </c>
      <c r="N9" s="492"/>
      <c r="O9" s="492"/>
      <c r="P9" s="492"/>
      <c r="Q9" s="493"/>
      <c r="R9" s="494">
        <v>6</v>
      </c>
      <c r="S9" s="495"/>
      <c r="T9" s="495"/>
      <c r="U9" s="495"/>
      <c r="V9" s="496"/>
      <c r="W9" s="494">
        <v>2</v>
      </c>
      <c r="X9" s="495"/>
      <c r="Y9" s="495"/>
      <c r="Z9" s="495"/>
      <c r="AA9" s="496"/>
      <c r="AB9" s="494">
        <v>8</v>
      </c>
      <c r="AC9" s="495"/>
      <c r="AD9" s="495"/>
      <c r="AE9" s="495"/>
      <c r="AF9" s="506"/>
      <c r="AG9" s="60"/>
      <c r="AH9" s="60"/>
      <c r="AI9" s="484" t="str">
        <f>B9</f>
        <v>KiRa KiRa smile</v>
      </c>
      <c r="AJ9" s="507">
        <f>IF(C10&gt;G10,1,0)+IF(H10&gt;L10,1,0)+IF(M10&gt;Q10,1,0)+IF(R10&gt;V10,1,0)+IF(W10&gt;AA10,1,0)+IF(AB10&gt;AF10,1,0)</f>
        <v>0</v>
      </c>
      <c r="AK9" s="505">
        <f>IF(G10&gt;C10,1,0)+IF(L10&gt;H10,1,0)+IF(Q10&gt;M10,1,0)+IF(V10&gt;R10,1,0)+IF(AA10&gt;W10,1,0)+IF(AF10&gt;AB10,1,0)</f>
        <v>4</v>
      </c>
      <c r="AL9" s="503">
        <f>SUM(AJ9/(AJ9+AK9))</f>
        <v>0</v>
      </c>
      <c r="AM9" s="505">
        <f>RANK(AL9,$AL$5:$AL$28,0)</f>
        <v>6</v>
      </c>
      <c r="AN9" s="505">
        <f>SUM(C10+H10+M10+R10+W10+AB10)</f>
        <v>1</v>
      </c>
      <c r="AO9" s="505">
        <f>SUM(G10+L10+Q10+V10+AA10+AF10)</f>
        <v>8</v>
      </c>
      <c r="AP9" s="503">
        <f>SUM(AN9/(AN9+AO9))</f>
        <v>0.1111111111111111</v>
      </c>
      <c r="AQ9" s="505">
        <f>RANK(AP9,$AP$5:$AP$28,0)</f>
        <v>6</v>
      </c>
      <c r="AR9" s="505">
        <f>SUM(D10+D11+D12+I10+I11+I12+N10+N11+N12+S10+S11+S12+X10+X11+X12+AC10+AC11+AC12)</f>
        <v>91</v>
      </c>
      <c r="AS9" s="505">
        <f>SUM(F10+F11+F12+K10+K11+K12+P10+P11+P12+U10+U11+U12+Z10+Z11+Z12+AE10+AE11+AE12)</f>
        <v>139</v>
      </c>
      <c r="AT9" s="503">
        <f>SUM(AR9/(AR9+AS9))</f>
        <v>0.39565217391304347</v>
      </c>
      <c r="AU9" s="505">
        <f>RANK(AT9,$AT$5:$AT$28,0)</f>
        <v>6</v>
      </c>
      <c r="AV9" s="503">
        <f>RANK(AL9,$AL$5:$AL$28,1)+AP9</f>
        <v>1.1111111111111112</v>
      </c>
      <c r="AW9" s="503">
        <f>RANK(AV9,$AV$5:$AV$28,1)+AT9</f>
        <v>1.3956521739130434</v>
      </c>
      <c r="AX9" s="405" t="str">
        <f>$AI$9</f>
        <v>KiRa KiRa smile</v>
      </c>
      <c r="AY9" s="504">
        <f>RANK(AW9,$AW$5:$AW$28)</f>
        <v>6</v>
      </c>
    </row>
    <row r="10" spans="2:51" ht="13.5">
      <c r="B10" s="446"/>
      <c r="C10" s="497">
        <f>IF(D10&gt;F10,1,0)+IF(D11&gt;F11,1,0)+IF(D12&gt;F12,1,0)</f>
        <v>0</v>
      </c>
      <c r="D10" s="66">
        <f>K6</f>
        <v>15</v>
      </c>
      <c r="E10" s="62" t="s">
        <v>31</v>
      </c>
      <c r="F10" s="66">
        <f>I6</f>
        <v>17</v>
      </c>
      <c r="G10" s="500">
        <f>IF(F10&gt;D10,1,0)+IF(F11&gt;D11,1,0)+IF(F12&gt;D12,1,0)</f>
        <v>2</v>
      </c>
      <c r="H10" s="460">
        <f>IF(I10&gt;K10,1,0)+IF(I11&gt;K11,1,0)+IF(I12&gt;K12,1,0)</f>
        <v>0</v>
      </c>
      <c r="I10" s="61"/>
      <c r="J10" s="46" t="s">
        <v>31</v>
      </c>
      <c r="K10" s="61"/>
      <c r="L10" s="460">
        <f>IF(K10&gt;I10,1,0)+IF(K11&gt;I11,1,0)+IF(K12&gt;I12,1,0)</f>
        <v>0</v>
      </c>
      <c r="M10" s="466">
        <f>IF(N10&gt;P10,1,0)+IF(N11&gt;P11,1,0)+IF(N12&gt;P12,1,0)</f>
        <v>0</v>
      </c>
      <c r="N10" s="63"/>
      <c r="O10" s="64" t="s">
        <v>31</v>
      </c>
      <c r="P10" s="63"/>
      <c r="Q10" s="466">
        <f>IF(P10&gt;N10,1,0)+IF(P11&gt;N11,1,0)+IF(P12&gt;N12,1,0)</f>
        <v>0</v>
      </c>
      <c r="R10" s="463">
        <f>IF(S10&gt;U10,1,0)+IF(S11&gt;U11,1,0)+IF(S12&gt;U12,1,0)</f>
        <v>0</v>
      </c>
      <c r="S10" s="47">
        <v>6</v>
      </c>
      <c r="T10" s="62" t="s">
        <v>31</v>
      </c>
      <c r="U10" s="47">
        <v>15</v>
      </c>
      <c r="V10" s="463">
        <f>IF(U10&gt;S10,1,0)+IF(U11&gt;S11,1,0)+IF(U12&gt;S12,1,0)</f>
        <v>2</v>
      </c>
      <c r="W10" s="463">
        <f>IF(X10&gt;Z10,1,0)+IF(X11&gt;Z11,1,0)+IF(X12&gt;Z12,1,0)</f>
        <v>0</v>
      </c>
      <c r="X10" s="47">
        <v>8</v>
      </c>
      <c r="Y10" s="62" t="s">
        <v>31</v>
      </c>
      <c r="Z10" s="47">
        <v>15</v>
      </c>
      <c r="AA10" s="463">
        <f>IF(Z10&gt;X10,1,0)+IF(Z11&gt;X11,1,0)+IF(Z12&gt;X12,1,0)</f>
        <v>2</v>
      </c>
      <c r="AB10" s="463">
        <f>IF(AC10&gt;AE10,1,0)+IF(AC11&gt;AE11,1,0)+IF(AC12&gt;AE12,1,0)</f>
        <v>1</v>
      </c>
      <c r="AC10" s="47">
        <v>2</v>
      </c>
      <c r="AD10" s="62" t="s">
        <v>31</v>
      </c>
      <c r="AE10" s="47">
        <v>15</v>
      </c>
      <c r="AF10" s="481">
        <f>IF(AE10&gt;AC10,1,0)+IF(AE11&gt;AC11,1,0)+IF(AE12&gt;AC12,1,0)</f>
        <v>2</v>
      </c>
      <c r="AG10" s="65"/>
      <c r="AH10" s="65"/>
      <c r="AI10" s="446"/>
      <c r="AJ10" s="479"/>
      <c r="AK10" s="476"/>
      <c r="AL10" s="470"/>
      <c r="AM10" s="476"/>
      <c r="AN10" s="476"/>
      <c r="AO10" s="476"/>
      <c r="AP10" s="470"/>
      <c r="AQ10" s="476"/>
      <c r="AR10" s="476"/>
      <c r="AS10" s="476"/>
      <c r="AT10" s="470"/>
      <c r="AU10" s="476"/>
      <c r="AV10" s="470"/>
      <c r="AW10" s="470"/>
      <c r="AX10" s="395"/>
      <c r="AY10" s="473"/>
    </row>
    <row r="11" spans="2:51" ht="13.5">
      <c r="B11" s="446"/>
      <c r="C11" s="498"/>
      <c r="D11" s="66">
        <f>K7</f>
        <v>12</v>
      </c>
      <c r="E11" s="62" t="s">
        <v>31</v>
      </c>
      <c r="F11" s="66">
        <f>I7</f>
        <v>15</v>
      </c>
      <c r="G11" s="501"/>
      <c r="H11" s="461"/>
      <c r="I11" s="61"/>
      <c r="J11" s="46" t="s">
        <v>31</v>
      </c>
      <c r="K11" s="61"/>
      <c r="L11" s="461"/>
      <c r="M11" s="467"/>
      <c r="N11" s="63"/>
      <c r="O11" s="64" t="s">
        <v>31</v>
      </c>
      <c r="P11" s="63"/>
      <c r="Q11" s="467"/>
      <c r="R11" s="464"/>
      <c r="S11" s="47">
        <v>13</v>
      </c>
      <c r="T11" s="62" t="s">
        <v>31</v>
      </c>
      <c r="U11" s="47">
        <v>15</v>
      </c>
      <c r="V11" s="464"/>
      <c r="W11" s="464"/>
      <c r="X11" s="47">
        <v>4</v>
      </c>
      <c r="Y11" s="62" t="s">
        <v>31</v>
      </c>
      <c r="Z11" s="47">
        <v>15</v>
      </c>
      <c r="AA11" s="464"/>
      <c r="AB11" s="464"/>
      <c r="AC11" s="47">
        <v>17</v>
      </c>
      <c r="AD11" s="62" t="s">
        <v>31</v>
      </c>
      <c r="AE11" s="47">
        <v>16</v>
      </c>
      <c r="AF11" s="482"/>
      <c r="AG11" s="65"/>
      <c r="AH11" s="65"/>
      <c r="AI11" s="446"/>
      <c r="AJ11" s="479"/>
      <c r="AK11" s="476"/>
      <c r="AL11" s="470"/>
      <c r="AM11" s="476"/>
      <c r="AN11" s="476"/>
      <c r="AO11" s="476"/>
      <c r="AP11" s="470"/>
      <c r="AQ11" s="476"/>
      <c r="AR11" s="476"/>
      <c r="AS11" s="476"/>
      <c r="AT11" s="470"/>
      <c r="AU11" s="476"/>
      <c r="AV11" s="470"/>
      <c r="AW11" s="470"/>
      <c r="AX11" s="395"/>
      <c r="AY11" s="473"/>
    </row>
    <row r="12" spans="2:51" ht="13.5">
      <c r="B12" s="447"/>
      <c r="C12" s="499"/>
      <c r="D12" s="66">
        <f>K8</f>
        <v>0</v>
      </c>
      <c r="E12" s="62" t="s">
        <v>31</v>
      </c>
      <c r="F12" s="66">
        <f>I8</f>
        <v>0</v>
      </c>
      <c r="G12" s="502"/>
      <c r="H12" s="462"/>
      <c r="I12" s="61"/>
      <c r="J12" s="46" t="s">
        <v>31</v>
      </c>
      <c r="K12" s="61"/>
      <c r="L12" s="462"/>
      <c r="M12" s="468"/>
      <c r="N12" s="63"/>
      <c r="O12" s="64" t="s">
        <v>31</v>
      </c>
      <c r="P12" s="63"/>
      <c r="Q12" s="468"/>
      <c r="R12" s="465"/>
      <c r="S12" s="47"/>
      <c r="T12" s="62" t="s">
        <v>31</v>
      </c>
      <c r="U12" s="47"/>
      <c r="V12" s="465"/>
      <c r="W12" s="465"/>
      <c r="X12" s="47"/>
      <c r="Y12" s="62" t="s">
        <v>78</v>
      </c>
      <c r="Z12" s="47"/>
      <c r="AA12" s="465"/>
      <c r="AB12" s="465"/>
      <c r="AC12" s="47">
        <v>14</v>
      </c>
      <c r="AD12" s="62" t="s">
        <v>79</v>
      </c>
      <c r="AE12" s="47">
        <v>16</v>
      </c>
      <c r="AF12" s="483"/>
      <c r="AG12" s="65"/>
      <c r="AH12" s="65"/>
      <c r="AI12" s="447"/>
      <c r="AJ12" s="480"/>
      <c r="AK12" s="388"/>
      <c r="AL12" s="390"/>
      <c r="AM12" s="388"/>
      <c r="AN12" s="388"/>
      <c r="AO12" s="388"/>
      <c r="AP12" s="390"/>
      <c r="AQ12" s="388"/>
      <c r="AR12" s="388"/>
      <c r="AS12" s="388"/>
      <c r="AT12" s="390"/>
      <c r="AU12" s="388"/>
      <c r="AV12" s="390"/>
      <c r="AW12" s="390"/>
      <c r="AX12" s="396"/>
      <c r="AY12" s="474"/>
    </row>
    <row r="13" spans="2:51" ht="17.25">
      <c r="B13" s="484" t="str">
        <f>M3</f>
        <v>排球倶楽部 凛</v>
      </c>
      <c r="C13" s="485">
        <f>M5</f>
        <v>7</v>
      </c>
      <c r="D13" s="486"/>
      <c r="E13" s="486"/>
      <c r="F13" s="486"/>
      <c r="G13" s="487"/>
      <c r="H13" s="491">
        <f>M9</f>
        <v>0</v>
      </c>
      <c r="I13" s="492"/>
      <c r="J13" s="492"/>
      <c r="K13" s="492"/>
      <c r="L13" s="493"/>
      <c r="M13" s="488"/>
      <c r="N13" s="489"/>
      <c r="O13" s="489"/>
      <c r="P13" s="489"/>
      <c r="Q13" s="490"/>
      <c r="R13" s="494">
        <v>3</v>
      </c>
      <c r="S13" s="495"/>
      <c r="T13" s="495"/>
      <c r="U13" s="495"/>
      <c r="V13" s="496"/>
      <c r="W13" s="494">
        <v>11</v>
      </c>
      <c r="X13" s="495"/>
      <c r="Y13" s="495"/>
      <c r="Z13" s="495"/>
      <c r="AA13" s="496"/>
      <c r="AB13" s="494">
        <v>5</v>
      </c>
      <c r="AC13" s="495"/>
      <c r="AD13" s="495"/>
      <c r="AE13" s="495"/>
      <c r="AF13" s="506"/>
      <c r="AG13" s="60"/>
      <c r="AH13" s="60"/>
      <c r="AI13" s="484" t="str">
        <f>B13</f>
        <v>排球倶楽部 凛</v>
      </c>
      <c r="AJ13" s="507">
        <f>IF(C14&gt;G14,1,0)+IF(H14&gt;L14,1,0)+IF(M14&gt;Q14,1,0)+IF(R14&gt;V14,1,0)+IF(W14&gt;AA14,1,0)+IF(AB14&gt;AF14,1,0)</f>
        <v>3</v>
      </c>
      <c r="AK13" s="505">
        <f>IF(G14&gt;C14,1,0)+IF(L14&gt;H14,1,0)+IF(Q14&gt;M14,1,0)+IF(V14&gt;R14,1,0)+IF(AA14&gt;W14,1,0)+IF(AF14&gt;AB14,1,0)</f>
        <v>1</v>
      </c>
      <c r="AL13" s="503">
        <f>SUM(AJ13/(AJ13+AK13))</f>
        <v>0.75</v>
      </c>
      <c r="AM13" s="505">
        <f>RANK(AL13,$AL$5:$AL$28,0)</f>
        <v>1</v>
      </c>
      <c r="AN13" s="505">
        <f>SUM(C14+H14+M14+R14+W14+AB14)</f>
        <v>7</v>
      </c>
      <c r="AO13" s="505">
        <f>SUM(G14+L14+Q14+V14+AA14+AF14)</f>
        <v>4</v>
      </c>
      <c r="AP13" s="503">
        <f>SUM(AN13/(AN13+AO13))</f>
        <v>0.6363636363636364</v>
      </c>
      <c r="AQ13" s="505">
        <f>RANK(AP13,$AP$5:$AP$28,0)</f>
        <v>2</v>
      </c>
      <c r="AR13" s="505">
        <f>SUM(D14+D15+D16+I14+I15+I16+N14+N15+N16+S14+S15+S16+X14+X15+X16+AC14+AC15+AC16)</f>
        <v>154</v>
      </c>
      <c r="AS13" s="505">
        <f>SUM(F14+F15+F16+K14+K15+K16+P14+P15+P16+U14+U15+U16+Z14+Z15+Z16+AE14+AE15+AE16)</f>
        <v>121</v>
      </c>
      <c r="AT13" s="503">
        <f>SUM(AR13/(AR13+AS13))</f>
        <v>0.56</v>
      </c>
      <c r="AU13" s="505">
        <f>RANK(AT13,$AT$5:$AT$28,0)</f>
        <v>2</v>
      </c>
      <c r="AV13" s="503">
        <f>RANK(AL13,$AL$5:$AL$28,1)+AP13</f>
        <v>5.636363636363637</v>
      </c>
      <c r="AW13" s="503">
        <f>RANK(AV13,$AV$5:$AV$28,1)+AT13</f>
        <v>5.5600000000000005</v>
      </c>
      <c r="AX13" s="405" t="str">
        <f>$AI$13</f>
        <v>排球倶楽部 凛</v>
      </c>
      <c r="AY13" s="504">
        <f>RANK(AW13,$AW$5:$AW$28)</f>
        <v>2</v>
      </c>
    </row>
    <row r="14" spans="2:51" ht="13.5">
      <c r="B14" s="446"/>
      <c r="C14" s="497">
        <f>IF(D14&gt;F14,1,0)+IF(D15&gt;F15,1,0)+IF(D16&gt;F16,1,0)</f>
        <v>1</v>
      </c>
      <c r="D14" s="66">
        <f>P6</f>
        <v>15</v>
      </c>
      <c r="E14" s="62" t="s">
        <v>31</v>
      </c>
      <c r="F14" s="66">
        <f>N6</f>
        <v>9</v>
      </c>
      <c r="G14" s="500">
        <f>IF(F14&gt;D14,1,0)+IF(F15&gt;D15,1,0)+IF(F16&gt;D16,1,0)</f>
        <v>2</v>
      </c>
      <c r="H14" s="466">
        <f>IF(I14&gt;K14,1,0)+IF(I15&gt;K15,1,0)+IF(I16&gt;K16,1,0)</f>
        <v>0</v>
      </c>
      <c r="I14" s="63">
        <f>P10</f>
        <v>0</v>
      </c>
      <c r="J14" s="64" t="s">
        <v>29</v>
      </c>
      <c r="K14" s="63">
        <f>N10</f>
        <v>0</v>
      </c>
      <c r="L14" s="466">
        <f>IF(K14&gt;I14,1,0)+IF(K15&gt;I15,1,0)+IF(K16&gt;I16,1,0)</f>
        <v>0</v>
      </c>
      <c r="M14" s="460">
        <f>IF(N14&gt;P14,1,0)+IF(N15&gt;P15,1,0)+IF(N16&gt;P16,1,0)</f>
        <v>0</v>
      </c>
      <c r="N14" s="61"/>
      <c r="O14" s="46" t="s">
        <v>80</v>
      </c>
      <c r="P14" s="61"/>
      <c r="Q14" s="460">
        <f>IF(P14&gt;N14,1,0)+IF(P15&gt;N15,1,0)+IF(P16&gt;N16,1,0)</f>
        <v>0</v>
      </c>
      <c r="R14" s="463">
        <f>IF(S14&gt;U14,1,0)+IF(S15&gt;U15,1,0)+IF(S16&gt;U16,1,0)</f>
        <v>2</v>
      </c>
      <c r="S14" s="47">
        <v>15</v>
      </c>
      <c r="T14" s="62" t="s">
        <v>80</v>
      </c>
      <c r="U14" s="47">
        <v>10</v>
      </c>
      <c r="V14" s="463">
        <f>IF(U14&gt;S14,1,0)+IF(U15&gt;S15,1,0)+IF(U16&gt;S16,1,0)</f>
        <v>1</v>
      </c>
      <c r="W14" s="463">
        <f>IF(X14&gt;Z14,1,0)+IF(X15&gt;Z15,1,0)+IF(X16&gt;Z16,1,0)</f>
        <v>2</v>
      </c>
      <c r="X14" s="47">
        <v>15</v>
      </c>
      <c r="Y14" s="62" t="s">
        <v>80</v>
      </c>
      <c r="Z14" s="47">
        <v>17</v>
      </c>
      <c r="AA14" s="463">
        <f>IF(Z14&gt;X14,1,0)+IF(Z15&gt;X15,1,0)+IF(Z16&gt;X16,1,0)</f>
        <v>1</v>
      </c>
      <c r="AB14" s="463">
        <f>IF(AC14&gt;AE14,1,0)+IF(AC15&gt;AE15,1,0)+IF(AC16&gt;AE16,1,0)</f>
        <v>2</v>
      </c>
      <c r="AC14" s="47">
        <v>15</v>
      </c>
      <c r="AD14" s="62" t="s">
        <v>80</v>
      </c>
      <c r="AE14" s="47">
        <v>4</v>
      </c>
      <c r="AF14" s="481">
        <f>IF(AE14&gt;AC14,1,0)+IF(AE15&gt;AC15,1,0)+IF(AE16&gt;AC16,1,0)</f>
        <v>0</v>
      </c>
      <c r="AG14" s="65"/>
      <c r="AH14" s="65"/>
      <c r="AI14" s="446"/>
      <c r="AJ14" s="479"/>
      <c r="AK14" s="476"/>
      <c r="AL14" s="470"/>
      <c r="AM14" s="476"/>
      <c r="AN14" s="476"/>
      <c r="AO14" s="476"/>
      <c r="AP14" s="470"/>
      <c r="AQ14" s="476"/>
      <c r="AR14" s="476"/>
      <c r="AS14" s="476"/>
      <c r="AT14" s="470"/>
      <c r="AU14" s="476"/>
      <c r="AV14" s="470"/>
      <c r="AW14" s="470"/>
      <c r="AX14" s="395"/>
      <c r="AY14" s="473"/>
    </row>
    <row r="15" spans="2:51" ht="13.5">
      <c r="B15" s="446"/>
      <c r="C15" s="498"/>
      <c r="D15" s="66">
        <f>P7</f>
        <v>15</v>
      </c>
      <c r="E15" s="62" t="s">
        <v>29</v>
      </c>
      <c r="F15" s="66">
        <f>N7</f>
        <v>17</v>
      </c>
      <c r="G15" s="501"/>
      <c r="H15" s="467"/>
      <c r="I15" s="63">
        <f>P11</f>
        <v>0</v>
      </c>
      <c r="J15" s="64" t="s">
        <v>31</v>
      </c>
      <c r="K15" s="63">
        <f>N11</f>
        <v>0</v>
      </c>
      <c r="L15" s="467"/>
      <c r="M15" s="461"/>
      <c r="N15" s="61"/>
      <c r="O15" s="46" t="s">
        <v>79</v>
      </c>
      <c r="P15" s="61"/>
      <c r="Q15" s="461"/>
      <c r="R15" s="464"/>
      <c r="S15" s="47">
        <v>6</v>
      </c>
      <c r="T15" s="62" t="s">
        <v>79</v>
      </c>
      <c r="U15" s="47">
        <v>15</v>
      </c>
      <c r="V15" s="464"/>
      <c r="W15" s="464"/>
      <c r="X15" s="47">
        <v>17</v>
      </c>
      <c r="Y15" s="62" t="s">
        <v>79</v>
      </c>
      <c r="Z15" s="47">
        <v>16</v>
      </c>
      <c r="AA15" s="464"/>
      <c r="AB15" s="464"/>
      <c r="AC15" s="47">
        <v>15</v>
      </c>
      <c r="AD15" s="62" t="s">
        <v>79</v>
      </c>
      <c r="AE15" s="47">
        <v>5</v>
      </c>
      <c r="AF15" s="482"/>
      <c r="AG15" s="65"/>
      <c r="AH15" s="65"/>
      <c r="AI15" s="446"/>
      <c r="AJ15" s="479"/>
      <c r="AK15" s="476"/>
      <c r="AL15" s="470"/>
      <c r="AM15" s="476"/>
      <c r="AN15" s="476"/>
      <c r="AO15" s="476"/>
      <c r="AP15" s="470"/>
      <c r="AQ15" s="476"/>
      <c r="AR15" s="476"/>
      <c r="AS15" s="476"/>
      <c r="AT15" s="470"/>
      <c r="AU15" s="476"/>
      <c r="AV15" s="470"/>
      <c r="AW15" s="470"/>
      <c r="AX15" s="395"/>
      <c r="AY15" s="473"/>
    </row>
    <row r="16" spans="2:51" ht="13.5">
      <c r="B16" s="447"/>
      <c r="C16" s="499"/>
      <c r="D16" s="66">
        <f>P8</f>
        <v>11</v>
      </c>
      <c r="E16" s="62" t="s">
        <v>79</v>
      </c>
      <c r="F16" s="66">
        <f>N8</f>
        <v>15</v>
      </c>
      <c r="G16" s="502"/>
      <c r="H16" s="468"/>
      <c r="I16" s="63">
        <f>P12</f>
        <v>0</v>
      </c>
      <c r="J16" s="64" t="s">
        <v>78</v>
      </c>
      <c r="K16" s="63">
        <f>N12</f>
        <v>0</v>
      </c>
      <c r="L16" s="468"/>
      <c r="M16" s="462"/>
      <c r="N16" s="61"/>
      <c r="O16" s="46" t="s">
        <v>31</v>
      </c>
      <c r="P16" s="61"/>
      <c r="Q16" s="462"/>
      <c r="R16" s="465"/>
      <c r="S16" s="47">
        <v>15</v>
      </c>
      <c r="T16" s="62" t="s">
        <v>31</v>
      </c>
      <c r="U16" s="47">
        <v>8</v>
      </c>
      <c r="V16" s="465"/>
      <c r="W16" s="465"/>
      <c r="X16" s="47">
        <v>15</v>
      </c>
      <c r="Y16" s="62" t="s">
        <v>31</v>
      </c>
      <c r="Z16" s="47">
        <v>5</v>
      </c>
      <c r="AA16" s="465"/>
      <c r="AB16" s="465"/>
      <c r="AC16" s="47"/>
      <c r="AD16" s="62" t="s">
        <v>31</v>
      </c>
      <c r="AE16" s="47"/>
      <c r="AF16" s="483"/>
      <c r="AG16" s="65"/>
      <c r="AH16" s="65"/>
      <c r="AI16" s="447"/>
      <c r="AJ16" s="480"/>
      <c r="AK16" s="388"/>
      <c r="AL16" s="390"/>
      <c r="AM16" s="388"/>
      <c r="AN16" s="388"/>
      <c r="AO16" s="388"/>
      <c r="AP16" s="390"/>
      <c r="AQ16" s="388"/>
      <c r="AR16" s="388"/>
      <c r="AS16" s="388"/>
      <c r="AT16" s="390"/>
      <c r="AU16" s="388"/>
      <c r="AV16" s="390"/>
      <c r="AW16" s="390"/>
      <c r="AX16" s="396"/>
      <c r="AY16" s="474"/>
    </row>
    <row r="17" spans="2:51" ht="17.25">
      <c r="B17" s="484" t="str">
        <f>R3</f>
        <v>知立みなみスポーツクラブ</v>
      </c>
      <c r="C17" s="508">
        <f>R5</f>
        <v>0</v>
      </c>
      <c r="D17" s="492"/>
      <c r="E17" s="492"/>
      <c r="F17" s="492"/>
      <c r="G17" s="493"/>
      <c r="H17" s="509">
        <f>R9</f>
        <v>6</v>
      </c>
      <c r="I17" s="486"/>
      <c r="J17" s="486"/>
      <c r="K17" s="486"/>
      <c r="L17" s="487"/>
      <c r="M17" s="509">
        <f>R13</f>
        <v>3</v>
      </c>
      <c r="N17" s="486"/>
      <c r="O17" s="486"/>
      <c r="P17" s="486"/>
      <c r="Q17" s="487"/>
      <c r="R17" s="488"/>
      <c r="S17" s="489"/>
      <c r="T17" s="489"/>
      <c r="U17" s="489"/>
      <c r="V17" s="490"/>
      <c r="W17" s="494">
        <v>9</v>
      </c>
      <c r="X17" s="495"/>
      <c r="Y17" s="495"/>
      <c r="Z17" s="495"/>
      <c r="AA17" s="496"/>
      <c r="AB17" s="494">
        <v>12</v>
      </c>
      <c r="AC17" s="495"/>
      <c r="AD17" s="495"/>
      <c r="AE17" s="495"/>
      <c r="AF17" s="506"/>
      <c r="AG17" s="60"/>
      <c r="AH17" s="60"/>
      <c r="AI17" s="484" t="str">
        <f>B17</f>
        <v>知立みなみスポーツクラブ</v>
      </c>
      <c r="AJ17" s="507">
        <f>IF(C18&gt;G18,1,0)+IF(H18&gt;L18,1,0)+IF(M18&gt;Q18,1,0)+IF(R18&gt;V18,1,0)+IF(W18&gt;AA18,1,0)+IF(AB18&gt;AF18,1,0)</f>
        <v>2</v>
      </c>
      <c r="AK17" s="505">
        <f>IF(G18&gt;C18,1,0)+IF(L18&gt;H18,1,0)+IF(Q18&gt;M18,1,0)+IF(V18&gt;R18,1,0)+IF(AA18&gt;W18,1,0)+IF(AF18&gt;AB18,1,0)</f>
        <v>2</v>
      </c>
      <c r="AL17" s="503">
        <f>SUM(AJ17/(AJ17+AK17))</f>
        <v>0.5</v>
      </c>
      <c r="AM17" s="505">
        <f>RANK(AL17,$AL$5:$AL$28,0)</f>
        <v>3</v>
      </c>
      <c r="AN17" s="505">
        <f>SUM(C18+H18+M18+R18+W18+AB18)</f>
        <v>5</v>
      </c>
      <c r="AO17" s="505">
        <f>SUM(G18+L18+Q18+V18+AA18+AF18)</f>
        <v>4</v>
      </c>
      <c r="AP17" s="503">
        <f>SUM(AN17/(AN17+AO17))</f>
        <v>0.5555555555555556</v>
      </c>
      <c r="AQ17" s="505">
        <f>RANK(AP17,$AP$5:$AP$28,0)</f>
        <v>3</v>
      </c>
      <c r="AR17" s="505">
        <f>SUM(D18+D19+D20+I18+I19+I20+N18+N19+N20+S18+S19+S20+X18+X19+X20+AC18+AC19+AC20)</f>
        <v>112</v>
      </c>
      <c r="AS17" s="505">
        <f>SUM(F18+F19+F20+K18+K19+K20+P18+P19+P20+U18+U19+U20+Z18+Z19+Z20+AE18+AE19+AE20)</f>
        <v>112</v>
      </c>
      <c r="AT17" s="503">
        <f>SUM(AR17/(AR17+AS17))</f>
        <v>0.5</v>
      </c>
      <c r="AU17" s="505">
        <f>RANK(AT17,$AT$5:$AT$28,0)</f>
        <v>3</v>
      </c>
      <c r="AV17" s="503">
        <f>RANK(AL17,$AL$5:$AL$28,1)+AP17</f>
        <v>2.5555555555555554</v>
      </c>
      <c r="AW17" s="503">
        <f>RANK(AV17,$AV$5:$AV$28,1)+AT17</f>
        <v>4.5</v>
      </c>
      <c r="AX17" s="405" t="str">
        <f>$AI$17</f>
        <v>知立みなみスポーツクラブ</v>
      </c>
      <c r="AY17" s="504">
        <f>RANK(AW17,$AW$5:$AW$28)</f>
        <v>3</v>
      </c>
    </row>
    <row r="18" spans="2:51" ht="13.5">
      <c r="B18" s="446"/>
      <c r="C18" s="510">
        <f>IF(D18&gt;F18,1,0)+IF(D19&gt;F19,1,0)+IF(D20&gt;F20,1,0)</f>
        <v>0</v>
      </c>
      <c r="D18" s="63">
        <f>U6</f>
        <v>0</v>
      </c>
      <c r="E18" s="64" t="s">
        <v>31</v>
      </c>
      <c r="F18" s="63">
        <f>S6</f>
        <v>0</v>
      </c>
      <c r="G18" s="466">
        <f>IF(F18&gt;D18,1,0)+IF(F19&gt;D19,1,0)+IF(F20&gt;D20,1,0)</f>
        <v>0</v>
      </c>
      <c r="H18" s="500">
        <f>IF(I18&gt;K18,1,0)+IF(I19&gt;K19,1,0)+IF(I20&gt;K20,1,0)</f>
        <v>2</v>
      </c>
      <c r="I18" s="66">
        <f>U10</f>
        <v>15</v>
      </c>
      <c r="J18" s="62" t="s">
        <v>31</v>
      </c>
      <c r="K18" s="66">
        <f>S10</f>
        <v>6</v>
      </c>
      <c r="L18" s="500">
        <f>IF(K18&gt;I18,1,0)+IF(K19&gt;I19,1,0)+IF(K20&gt;I20,1,0)</f>
        <v>0</v>
      </c>
      <c r="M18" s="500">
        <f>IF(N18&gt;P18,1,0)+IF(N19&gt;P19,1,0)+IF(N20&gt;P20,1,0)</f>
        <v>1</v>
      </c>
      <c r="N18" s="66">
        <f>U14</f>
        <v>10</v>
      </c>
      <c r="O18" s="62" t="s">
        <v>31</v>
      </c>
      <c r="P18" s="66">
        <f>S14</f>
        <v>15</v>
      </c>
      <c r="Q18" s="500">
        <f>IF(P18&gt;N18,1,0)+IF(P19&gt;N19,1,0)+IF(P20&gt;N20,1,0)</f>
        <v>2</v>
      </c>
      <c r="R18" s="460">
        <f>IF(S18&gt;U18,1,0)+IF(S19&gt;U19,1,0)+IF(S20&gt;U20,1,0)</f>
        <v>0</v>
      </c>
      <c r="S18" s="61"/>
      <c r="T18" s="46" t="s">
        <v>31</v>
      </c>
      <c r="U18" s="61"/>
      <c r="V18" s="460">
        <f>IF(U18&gt;S18,1,0)+IF(U19&gt;S19,1,0)+IF(U20&gt;S20,1,0)</f>
        <v>0</v>
      </c>
      <c r="W18" s="463">
        <f>IF(X18&gt;Z18,1,0)+IF(X19&gt;Z19,1,0)+IF(X20&gt;Z20,1,0)</f>
        <v>0</v>
      </c>
      <c r="X18" s="47">
        <v>9</v>
      </c>
      <c r="Y18" s="62" t="s">
        <v>31</v>
      </c>
      <c r="Z18" s="47">
        <v>15</v>
      </c>
      <c r="AA18" s="463">
        <f>IF(Z18&gt;X18,1,0)+IF(Z19&gt;X19,1,0)+IF(Z20&gt;X20,1,0)</f>
        <v>2</v>
      </c>
      <c r="AB18" s="463">
        <f>IF(AC18&gt;AE18,1,0)+IF(AC19&gt;AE19,1,0)+IF(AC20&gt;AE20,1,0)</f>
        <v>2</v>
      </c>
      <c r="AC18" s="47">
        <v>15</v>
      </c>
      <c r="AD18" s="62" t="s">
        <v>31</v>
      </c>
      <c r="AE18" s="47">
        <v>15</v>
      </c>
      <c r="AF18" s="481">
        <f>IF(AE18&gt;AC18,1,0)+IF(AE19&gt;AC19,1,0)+IF(AE20&gt;AC20,1,0)</f>
        <v>0</v>
      </c>
      <c r="AG18" s="65"/>
      <c r="AH18" s="65"/>
      <c r="AI18" s="446"/>
      <c r="AJ18" s="479"/>
      <c r="AK18" s="476"/>
      <c r="AL18" s="470"/>
      <c r="AM18" s="476"/>
      <c r="AN18" s="476"/>
      <c r="AO18" s="476"/>
      <c r="AP18" s="470"/>
      <c r="AQ18" s="476"/>
      <c r="AR18" s="476"/>
      <c r="AS18" s="476"/>
      <c r="AT18" s="470"/>
      <c r="AU18" s="476"/>
      <c r="AV18" s="470"/>
      <c r="AW18" s="470"/>
      <c r="AX18" s="395"/>
      <c r="AY18" s="473"/>
    </row>
    <row r="19" spans="2:51" ht="13.5">
      <c r="B19" s="446"/>
      <c r="C19" s="511"/>
      <c r="D19" s="63">
        <f>U7</f>
        <v>0</v>
      </c>
      <c r="E19" s="64" t="s">
        <v>31</v>
      </c>
      <c r="F19" s="63">
        <f>S7</f>
        <v>0</v>
      </c>
      <c r="G19" s="467"/>
      <c r="H19" s="501"/>
      <c r="I19" s="66">
        <f>U11</f>
        <v>15</v>
      </c>
      <c r="J19" s="62" t="s">
        <v>31</v>
      </c>
      <c r="K19" s="66">
        <f>S11</f>
        <v>13</v>
      </c>
      <c r="L19" s="501"/>
      <c r="M19" s="501"/>
      <c r="N19" s="66">
        <f>U15</f>
        <v>15</v>
      </c>
      <c r="O19" s="62" t="s">
        <v>31</v>
      </c>
      <c r="P19" s="66">
        <f>S15</f>
        <v>6</v>
      </c>
      <c r="Q19" s="501"/>
      <c r="R19" s="461"/>
      <c r="S19" s="61"/>
      <c r="T19" s="46" t="s">
        <v>31</v>
      </c>
      <c r="U19" s="61"/>
      <c r="V19" s="461"/>
      <c r="W19" s="464"/>
      <c r="X19" s="47">
        <v>5</v>
      </c>
      <c r="Y19" s="62" t="s">
        <v>31</v>
      </c>
      <c r="Z19" s="47">
        <v>15</v>
      </c>
      <c r="AA19" s="464"/>
      <c r="AB19" s="464"/>
      <c r="AC19" s="47">
        <v>15</v>
      </c>
      <c r="AD19" s="62" t="s">
        <v>31</v>
      </c>
      <c r="AE19" s="47">
        <v>12</v>
      </c>
      <c r="AF19" s="482"/>
      <c r="AG19" s="65"/>
      <c r="AH19" s="65"/>
      <c r="AI19" s="446"/>
      <c r="AJ19" s="479"/>
      <c r="AK19" s="476"/>
      <c r="AL19" s="470"/>
      <c r="AM19" s="476"/>
      <c r="AN19" s="476"/>
      <c r="AO19" s="476"/>
      <c r="AP19" s="470"/>
      <c r="AQ19" s="476"/>
      <c r="AR19" s="476"/>
      <c r="AS19" s="476"/>
      <c r="AT19" s="470"/>
      <c r="AU19" s="476"/>
      <c r="AV19" s="470"/>
      <c r="AW19" s="470"/>
      <c r="AX19" s="395"/>
      <c r="AY19" s="473"/>
    </row>
    <row r="20" spans="2:51" ht="13.5">
      <c r="B20" s="447"/>
      <c r="C20" s="512"/>
      <c r="D20" s="63">
        <f>U8</f>
        <v>0</v>
      </c>
      <c r="E20" s="64" t="s">
        <v>31</v>
      </c>
      <c r="F20" s="63">
        <f>S8</f>
        <v>0</v>
      </c>
      <c r="G20" s="468"/>
      <c r="H20" s="502"/>
      <c r="I20" s="66">
        <f>U12</f>
        <v>0</v>
      </c>
      <c r="J20" s="62" t="s">
        <v>31</v>
      </c>
      <c r="K20" s="66">
        <f>S12</f>
        <v>0</v>
      </c>
      <c r="L20" s="502"/>
      <c r="M20" s="502"/>
      <c r="N20" s="66">
        <f>U16</f>
        <v>8</v>
      </c>
      <c r="O20" s="62" t="s">
        <v>31</v>
      </c>
      <c r="P20" s="66">
        <f>S16</f>
        <v>15</v>
      </c>
      <c r="Q20" s="502"/>
      <c r="R20" s="462"/>
      <c r="S20" s="61"/>
      <c r="T20" s="46" t="s">
        <v>31</v>
      </c>
      <c r="U20" s="61"/>
      <c r="V20" s="462"/>
      <c r="W20" s="465"/>
      <c r="X20" s="47"/>
      <c r="Y20" s="62" t="s">
        <v>31</v>
      </c>
      <c r="Z20" s="47"/>
      <c r="AA20" s="465"/>
      <c r="AB20" s="465"/>
      <c r="AC20" s="47">
        <v>5</v>
      </c>
      <c r="AD20" s="62" t="s">
        <v>31</v>
      </c>
      <c r="AE20" s="47"/>
      <c r="AF20" s="483"/>
      <c r="AG20" s="65"/>
      <c r="AH20" s="65"/>
      <c r="AI20" s="447"/>
      <c r="AJ20" s="480"/>
      <c r="AK20" s="388"/>
      <c r="AL20" s="390"/>
      <c r="AM20" s="388"/>
      <c r="AN20" s="388"/>
      <c r="AO20" s="388"/>
      <c r="AP20" s="390"/>
      <c r="AQ20" s="388"/>
      <c r="AR20" s="388"/>
      <c r="AS20" s="388"/>
      <c r="AT20" s="390"/>
      <c r="AU20" s="388"/>
      <c r="AV20" s="390"/>
      <c r="AW20" s="390"/>
      <c r="AX20" s="396"/>
      <c r="AY20" s="474"/>
    </row>
    <row r="21" spans="2:51" ht="13.5">
      <c r="B21" s="484" t="str">
        <f>W3</f>
        <v>スイーツ A</v>
      </c>
      <c r="C21" s="485">
        <f>W5</f>
        <v>4</v>
      </c>
      <c r="D21" s="486"/>
      <c r="E21" s="486"/>
      <c r="F21" s="486"/>
      <c r="G21" s="487"/>
      <c r="H21" s="509">
        <f>W9</f>
        <v>2</v>
      </c>
      <c r="I21" s="486"/>
      <c r="J21" s="486"/>
      <c r="K21" s="486"/>
      <c r="L21" s="487"/>
      <c r="M21" s="509">
        <f>W13</f>
        <v>11</v>
      </c>
      <c r="N21" s="486"/>
      <c r="O21" s="486"/>
      <c r="P21" s="486"/>
      <c r="Q21" s="487"/>
      <c r="R21" s="509">
        <f>W17</f>
        <v>9</v>
      </c>
      <c r="S21" s="486"/>
      <c r="T21" s="486"/>
      <c r="U21" s="486"/>
      <c r="V21" s="487"/>
      <c r="W21" s="488"/>
      <c r="X21" s="489"/>
      <c r="Y21" s="489"/>
      <c r="Z21" s="489"/>
      <c r="AA21" s="490"/>
      <c r="AB21" s="491">
        <v>0</v>
      </c>
      <c r="AC21" s="492"/>
      <c r="AD21" s="492"/>
      <c r="AE21" s="492"/>
      <c r="AF21" s="513"/>
      <c r="AG21" s="60"/>
      <c r="AH21" s="60"/>
      <c r="AI21" s="484" t="str">
        <f>B21</f>
        <v>スイーツ A</v>
      </c>
      <c r="AJ21" s="507">
        <f>IF(C22&gt;G22,1,0)+IF(H22&gt;L22,1,0)+IF(M22&gt;Q22,1,0)+IF(R22&gt;V22,1,0)+IF(W22&gt;AA22,1,0)+IF(AB22&gt;AF22,1,0)</f>
        <v>3</v>
      </c>
      <c r="AK21" s="505">
        <f>IF(G22&gt;C22,1,0)+IF(L22&gt;H22,1,0)+IF(Q22&gt;M22,1,0)+IF(V22&gt;R22,1,0)+IF(AA22&gt;W22,1,0)+IF(AF22&gt;AB22,1,0)</f>
        <v>1</v>
      </c>
      <c r="AL21" s="503">
        <f>SUM(AJ21/(AJ21+AK21))</f>
        <v>0.75</v>
      </c>
      <c r="AM21" s="505">
        <f>RANK(AL21,$AL$5:$AL$28,0)</f>
        <v>1</v>
      </c>
      <c r="AN21" s="505">
        <f>SUM(C22+H22+M22+R22+W22+AB22)</f>
        <v>7</v>
      </c>
      <c r="AO21" s="505">
        <f>SUM(G22+L22+Q22+V22+AA22+AF22)</f>
        <v>2</v>
      </c>
      <c r="AP21" s="503">
        <f>SUM(AN21/(AN21+AO21))</f>
        <v>0.7777777777777778</v>
      </c>
      <c r="AQ21" s="505">
        <f>RANK(AP21,$AP$5:$AP$28,0)</f>
        <v>1</v>
      </c>
      <c r="AR21" s="505">
        <f>SUM(D22+D23+D24+I22+I23+I24+N22+N23+N24+S22+S23+S24+X22+X23+X24+AC22+AC23+AC24)</f>
        <v>129</v>
      </c>
      <c r="AS21" s="505">
        <f>SUM(F22+F23+F24+K22+K23+K24+P22+P23+P24+U22+U23+U24+Z22+Z23+Z24+AE22+AE23+AE24)</f>
        <v>100</v>
      </c>
      <c r="AT21" s="503">
        <f>SUM(AR21/(AR21+AS21))</f>
        <v>0.5633187772925764</v>
      </c>
      <c r="AU21" s="505">
        <f>RANK(AT21,$AT$5:$AT$28,0)</f>
        <v>1</v>
      </c>
      <c r="AV21" s="503">
        <f>RANK(AL21,$AL$5:$AL$28,1)+AP21</f>
        <v>5.777777777777778</v>
      </c>
      <c r="AW21" s="503">
        <f>RANK(AV21,$AV$5:$AV$28,1)+AT21</f>
        <v>6.563318777292577</v>
      </c>
      <c r="AX21" s="405" t="str">
        <f>$AI$21</f>
        <v>スイーツ A</v>
      </c>
      <c r="AY21" s="504">
        <f>RANK(AW21,$AW$5:$AW$28)</f>
        <v>1</v>
      </c>
    </row>
    <row r="22" spans="2:51" ht="13.5">
      <c r="B22" s="446"/>
      <c r="C22" s="497">
        <f>IF(D22&gt;F22,1,0)+IF(D23&gt;F23,1,0)+IF(D24&gt;F24,1,0)</f>
        <v>2</v>
      </c>
      <c r="D22" s="66">
        <f>Z6</f>
        <v>16</v>
      </c>
      <c r="E22" s="62" t="s">
        <v>31</v>
      </c>
      <c r="F22" s="66">
        <f>X6</f>
        <v>14</v>
      </c>
      <c r="G22" s="500">
        <f>IF(F22&gt;D22,1,0)+IF(F23&gt;D23,1,0)+IF(F24&gt;D24,1,0)</f>
        <v>0</v>
      </c>
      <c r="H22" s="500">
        <f>IF(I22&gt;K22,1,0)+IF(I23&gt;K23,1,0)+IF(I24&gt;K24,1,0)</f>
        <v>2</v>
      </c>
      <c r="I22" s="66">
        <f>Z10</f>
        <v>15</v>
      </c>
      <c r="J22" s="62" t="s">
        <v>31</v>
      </c>
      <c r="K22" s="66">
        <f>X10</f>
        <v>8</v>
      </c>
      <c r="L22" s="500">
        <f>IF(K22&gt;I22,1,0)+IF(K23&gt;I23,1,0)+IF(K24&gt;I24,1,0)</f>
        <v>0</v>
      </c>
      <c r="M22" s="500">
        <f>IF(N22&gt;P22,1,0)+IF(N23&gt;P23,1,0)+IF(N24&gt;P24,1,0)</f>
        <v>1</v>
      </c>
      <c r="N22" s="66">
        <f>Z14</f>
        <v>17</v>
      </c>
      <c r="O22" s="62" t="s">
        <v>31</v>
      </c>
      <c r="P22" s="66">
        <f>X14</f>
        <v>15</v>
      </c>
      <c r="Q22" s="500">
        <f>IF(P22&gt;N22,1,0)+IF(P23&gt;N23,1,0)+IF(P24&gt;N24,1,0)</f>
        <v>2</v>
      </c>
      <c r="R22" s="500">
        <f>IF(S22&gt;U22,1,0)+IF(S23&gt;U23,1,0)+IF(S24&gt;U24,1,0)</f>
        <v>2</v>
      </c>
      <c r="S22" s="66">
        <f>Z18</f>
        <v>15</v>
      </c>
      <c r="T22" s="62" t="s">
        <v>31</v>
      </c>
      <c r="U22" s="66">
        <f>X18</f>
        <v>9</v>
      </c>
      <c r="V22" s="500">
        <f>IF(U22&gt;S22,1,0)+IF(U23&gt;S23,1,0)+IF(U24&gt;S24,1,0)</f>
        <v>0</v>
      </c>
      <c r="W22" s="460">
        <f>IF(X22&gt;Z22,1,0)+IF(X23&gt;Z23,1,0)+IF(X24&gt;Z24,1,0)</f>
        <v>0</v>
      </c>
      <c r="X22" s="61"/>
      <c r="Y22" s="46" t="s">
        <v>31</v>
      </c>
      <c r="Z22" s="61"/>
      <c r="AA22" s="460">
        <f>IF(Z22&gt;X22,1,0)+IF(Z23&gt;X23,1,0)+IF(Z24&gt;X24,1,0)</f>
        <v>0</v>
      </c>
      <c r="AB22" s="466">
        <f>IF(AC22&gt;AE22,1,0)+IF(AC23&gt;AE23,1,0)+IF(AC24&gt;AE24,1,0)</f>
        <v>0</v>
      </c>
      <c r="AC22" s="63"/>
      <c r="AD22" s="64" t="s">
        <v>31</v>
      </c>
      <c r="AE22" s="63"/>
      <c r="AF22" s="514">
        <f>IF(AE22&gt;AC22,1,0)+IF(AE23&gt;AC23,1,0)+IF(AE24&gt;AC24,1,0)</f>
        <v>0</v>
      </c>
      <c r="AG22" s="65"/>
      <c r="AH22" s="65"/>
      <c r="AI22" s="446"/>
      <c r="AJ22" s="479"/>
      <c r="AK22" s="476"/>
      <c r="AL22" s="470"/>
      <c r="AM22" s="476"/>
      <c r="AN22" s="476"/>
      <c r="AO22" s="476"/>
      <c r="AP22" s="470"/>
      <c r="AQ22" s="476"/>
      <c r="AR22" s="476"/>
      <c r="AS22" s="476"/>
      <c r="AT22" s="470"/>
      <c r="AU22" s="476"/>
      <c r="AV22" s="470"/>
      <c r="AW22" s="470"/>
      <c r="AX22" s="395"/>
      <c r="AY22" s="473"/>
    </row>
    <row r="23" spans="2:51" ht="13.5">
      <c r="B23" s="446"/>
      <c r="C23" s="498"/>
      <c r="D23" s="66">
        <f>Z7</f>
        <v>15</v>
      </c>
      <c r="E23" s="62" t="s">
        <v>31</v>
      </c>
      <c r="F23" s="66">
        <f>X7</f>
        <v>13</v>
      </c>
      <c r="G23" s="501"/>
      <c r="H23" s="501"/>
      <c r="I23" s="66">
        <f>Z11</f>
        <v>15</v>
      </c>
      <c r="J23" s="62" t="s">
        <v>31</v>
      </c>
      <c r="K23" s="66">
        <f>X11</f>
        <v>4</v>
      </c>
      <c r="L23" s="501"/>
      <c r="M23" s="501"/>
      <c r="N23" s="66">
        <f>Z15</f>
        <v>16</v>
      </c>
      <c r="O23" s="62" t="s">
        <v>31</v>
      </c>
      <c r="P23" s="66">
        <f>X15</f>
        <v>17</v>
      </c>
      <c r="Q23" s="501"/>
      <c r="R23" s="501"/>
      <c r="S23" s="66">
        <f>Z19</f>
        <v>15</v>
      </c>
      <c r="T23" s="62" t="s">
        <v>31</v>
      </c>
      <c r="U23" s="66">
        <f>X19</f>
        <v>5</v>
      </c>
      <c r="V23" s="501"/>
      <c r="W23" s="461"/>
      <c r="X23" s="61"/>
      <c r="Y23" s="46" t="s">
        <v>40</v>
      </c>
      <c r="Z23" s="61"/>
      <c r="AA23" s="461"/>
      <c r="AB23" s="467"/>
      <c r="AC23" s="63"/>
      <c r="AD23" s="64" t="s">
        <v>31</v>
      </c>
      <c r="AE23" s="63"/>
      <c r="AF23" s="515"/>
      <c r="AG23" s="65"/>
      <c r="AH23" s="65"/>
      <c r="AI23" s="446"/>
      <c r="AJ23" s="479"/>
      <c r="AK23" s="476"/>
      <c r="AL23" s="470"/>
      <c r="AM23" s="476"/>
      <c r="AN23" s="476"/>
      <c r="AO23" s="476"/>
      <c r="AP23" s="470"/>
      <c r="AQ23" s="476"/>
      <c r="AR23" s="476"/>
      <c r="AS23" s="476"/>
      <c r="AT23" s="470"/>
      <c r="AU23" s="476"/>
      <c r="AV23" s="470"/>
      <c r="AW23" s="470"/>
      <c r="AX23" s="395"/>
      <c r="AY23" s="473"/>
    </row>
    <row r="24" spans="2:51" ht="13.5">
      <c r="B24" s="447"/>
      <c r="C24" s="499"/>
      <c r="D24" s="66">
        <f>Z8</f>
        <v>0</v>
      </c>
      <c r="E24" s="62" t="s">
        <v>31</v>
      </c>
      <c r="F24" s="66">
        <f>X8</f>
        <v>0</v>
      </c>
      <c r="G24" s="502"/>
      <c r="H24" s="502"/>
      <c r="I24" s="66">
        <f>Z12</f>
        <v>0</v>
      </c>
      <c r="J24" s="62" t="s">
        <v>31</v>
      </c>
      <c r="K24" s="66">
        <f>X12</f>
        <v>0</v>
      </c>
      <c r="L24" s="502"/>
      <c r="M24" s="502"/>
      <c r="N24" s="66">
        <f>Z16</f>
        <v>5</v>
      </c>
      <c r="O24" s="62" t="s">
        <v>31</v>
      </c>
      <c r="P24" s="66">
        <f>X16</f>
        <v>15</v>
      </c>
      <c r="Q24" s="502"/>
      <c r="R24" s="502"/>
      <c r="S24" s="66">
        <f>Z20</f>
        <v>0</v>
      </c>
      <c r="T24" s="62" t="s">
        <v>31</v>
      </c>
      <c r="U24" s="66">
        <f>X20</f>
        <v>0</v>
      </c>
      <c r="V24" s="502"/>
      <c r="W24" s="462"/>
      <c r="X24" s="61"/>
      <c r="Y24" s="46" t="s">
        <v>31</v>
      </c>
      <c r="Z24" s="61"/>
      <c r="AA24" s="462"/>
      <c r="AB24" s="468"/>
      <c r="AC24" s="63"/>
      <c r="AD24" s="64" t="s">
        <v>31</v>
      </c>
      <c r="AE24" s="63"/>
      <c r="AF24" s="516"/>
      <c r="AG24" s="65"/>
      <c r="AH24" s="65"/>
      <c r="AI24" s="447"/>
      <c r="AJ24" s="480"/>
      <c r="AK24" s="388"/>
      <c r="AL24" s="390"/>
      <c r="AM24" s="388"/>
      <c r="AN24" s="388"/>
      <c r="AO24" s="388"/>
      <c r="AP24" s="390"/>
      <c r="AQ24" s="388"/>
      <c r="AR24" s="388"/>
      <c r="AS24" s="388"/>
      <c r="AT24" s="390"/>
      <c r="AU24" s="388"/>
      <c r="AV24" s="390"/>
      <c r="AW24" s="390"/>
      <c r="AX24" s="396"/>
      <c r="AY24" s="474"/>
    </row>
    <row r="25" spans="2:51" ht="13.5">
      <c r="B25" s="484" t="str">
        <f>AB3</f>
        <v>ペパーミント</v>
      </c>
      <c r="C25" s="485">
        <f>AB5</f>
        <v>1</v>
      </c>
      <c r="D25" s="486"/>
      <c r="E25" s="486"/>
      <c r="F25" s="486"/>
      <c r="G25" s="487"/>
      <c r="H25" s="509">
        <f>AB9</f>
        <v>8</v>
      </c>
      <c r="I25" s="486"/>
      <c r="J25" s="486"/>
      <c r="K25" s="486"/>
      <c r="L25" s="487"/>
      <c r="M25" s="509">
        <f>AB13</f>
        <v>5</v>
      </c>
      <c r="N25" s="486"/>
      <c r="O25" s="486"/>
      <c r="P25" s="486"/>
      <c r="Q25" s="487"/>
      <c r="R25" s="509">
        <f>AB17</f>
        <v>12</v>
      </c>
      <c r="S25" s="486"/>
      <c r="T25" s="486"/>
      <c r="U25" s="486"/>
      <c r="V25" s="487"/>
      <c r="W25" s="491">
        <f>AB21</f>
        <v>0</v>
      </c>
      <c r="X25" s="492"/>
      <c r="Y25" s="492"/>
      <c r="Z25" s="492"/>
      <c r="AA25" s="493"/>
      <c r="AB25" s="488"/>
      <c r="AC25" s="489"/>
      <c r="AD25" s="489"/>
      <c r="AE25" s="489"/>
      <c r="AF25" s="524"/>
      <c r="AG25" s="60"/>
      <c r="AH25" s="60"/>
      <c r="AI25" s="484" t="str">
        <f>B25</f>
        <v>ペパーミント</v>
      </c>
      <c r="AJ25" s="507">
        <f>IF(C26&gt;G26,1,0)+IF(H26&gt;L26,1,0)+IF(M26&gt;Q26,1,0)+IF(R26&gt;V26,1,0)+IF(W26&gt;AA26,1,0)+IF(AB26&gt;AF26,1,0)</f>
        <v>2</v>
      </c>
      <c r="AK25" s="505">
        <f>IF(G26&gt;C26,1,0)+IF(L26&gt;H26,1,0)+IF(Q26&gt;M26,1,0)+IF(V26&gt;R26,1,0)+IF(AA26&gt;W26,1,0)+IF(AF26&gt;AB26,1,0)</f>
        <v>2</v>
      </c>
      <c r="AL25" s="503">
        <f>SUM(AJ25/(AJ25+AK25))</f>
        <v>0.5</v>
      </c>
      <c r="AM25" s="505">
        <f>RANK(AL25,$AL$5:$AL$28,0)</f>
        <v>3</v>
      </c>
      <c r="AN25" s="505">
        <f>SUM(C26+H26+M26+R26+W26+AB26)</f>
        <v>4</v>
      </c>
      <c r="AO25" s="505">
        <f>SUM(G26+L26+Q26+V26+AA26+AF26)</f>
        <v>5</v>
      </c>
      <c r="AP25" s="503">
        <f>SUM(AN25/(AN25+AO25))</f>
        <v>0.4444444444444444</v>
      </c>
      <c r="AQ25" s="505">
        <f>RANK(AP25,$AP$5:$AP$28,0)</f>
        <v>4</v>
      </c>
      <c r="AR25" s="505">
        <f>SUM(D26+D27+D28+I26+I27+I28+N26+N27+N28+S26+S27+S28+X26+X27+X28+AC26+AC27+AC28)</f>
        <v>114</v>
      </c>
      <c r="AS25" s="505">
        <f>SUM(F26+F27+F28+K26+K27+K28+P26+P27+P28+U26+U27+U28+Z26+Z27+Z28+AE26+AE27+AE28)</f>
        <v>120</v>
      </c>
      <c r="AT25" s="503">
        <f>SUM(AR25/(AR25+AS25))</f>
        <v>0.48717948717948717</v>
      </c>
      <c r="AU25" s="505">
        <f>RANK(AT25,$AT$5:$AT$28,0)</f>
        <v>4</v>
      </c>
      <c r="AV25" s="503">
        <f>RANK(AL25,$AL$5:$AL$28,1)+AP25</f>
        <v>2.4444444444444446</v>
      </c>
      <c r="AW25" s="503">
        <f>RANK(AV25,$AV$5:$AV$28,1)+AT25</f>
        <v>2.4871794871794872</v>
      </c>
      <c r="AX25" s="405" t="str">
        <f>$AI$25</f>
        <v>ペパーミント</v>
      </c>
      <c r="AY25" s="504">
        <f>RANK(AW25,$AW$5:$AW$28)</f>
        <v>4</v>
      </c>
    </row>
    <row r="26" spans="2:51" ht="13.5">
      <c r="B26" s="446"/>
      <c r="C26" s="497">
        <f>IF(D26&gt;F26,1,0)+IF(D27&gt;F27,1,0)+IF(D28&gt;F28,1,0)</f>
        <v>2</v>
      </c>
      <c r="D26" s="66">
        <f>AE6</f>
        <v>15</v>
      </c>
      <c r="E26" s="62" t="s">
        <v>31</v>
      </c>
      <c r="F26" s="66">
        <f>AC6</f>
        <v>8</v>
      </c>
      <c r="G26" s="500">
        <f>IF(F26&gt;D26,1,0)+IF(F27&gt;D27,1,0)+IF(F28&gt;D28,1,0)</f>
        <v>0</v>
      </c>
      <c r="H26" s="500">
        <f>IF(I26&gt;K26,1,0)+IF(I27&gt;K27,1,0)+IF(I28&gt;K28,1,0)</f>
        <v>2</v>
      </c>
      <c r="I26" s="66">
        <f>AE10</f>
        <v>15</v>
      </c>
      <c r="J26" s="62" t="s">
        <v>31</v>
      </c>
      <c r="K26" s="66">
        <f>AC10</f>
        <v>2</v>
      </c>
      <c r="L26" s="500">
        <f>IF(K26&gt;I26,1,0)+IF(K27&gt;I27,1,0)+IF(K28&gt;I28,1,0)</f>
        <v>1</v>
      </c>
      <c r="M26" s="500">
        <f>IF(N26&gt;P26,1,0)+IF(N27&gt;P27,1,0)+IF(N28&gt;P28,1,0)</f>
        <v>0</v>
      </c>
      <c r="N26" s="66">
        <f>AE14</f>
        <v>4</v>
      </c>
      <c r="O26" s="62" t="s">
        <v>31</v>
      </c>
      <c r="P26" s="66">
        <f>AC14</f>
        <v>15</v>
      </c>
      <c r="Q26" s="500">
        <f>IF(P26&gt;N26,1,0)+IF(P27&gt;N27,1,0)+IF(P28&gt;N28,1,0)</f>
        <v>2</v>
      </c>
      <c r="R26" s="500">
        <f>IF(S26&gt;U26,1,0)+IF(S27&gt;U27,1,0)+IF(S28&gt;U28,1,0)</f>
        <v>0</v>
      </c>
      <c r="S26" s="66">
        <f>AE18</f>
        <v>15</v>
      </c>
      <c r="T26" s="62" t="s">
        <v>31</v>
      </c>
      <c r="U26" s="66">
        <f>AC18</f>
        <v>15</v>
      </c>
      <c r="V26" s="500">
        <f>IF(U26&gt;S26,1,0)+IF(U27&gt;S27,1,0)+IF(U28&gt;S28,1,0)</f>
        <v>2</v>
      </c>
      <c r="W26" s="466">
        <f>IF(X26&gt;Z26,1,0)+IF(X27&gt;Z27,1,0)+IF(X28&gt;Z28,1,0)</f>
        <v>0</v>
      </c>
      <c r="X26" s="63">
        <f>AE22</f>
        <v>0</v>
      </c>
      <c r="Y26" s="64" t="s">
        <v>31</v>
      </c>
      <c r="Z26" s="63">
        <f>AC22</f>
        <v>0</v>
      </c>
      <c r="AA26" s="466">
        <f>IF(Z26&gt;X26,1,0)+IF(Z27&gt;X27,1,0)+IF(Z28&gt;X28,1,0)</f>
        <v>0</v>
      </c>
      <c r="AB26" s="460">
        <f>IF(AC26&gt;AE26,1,0)+IF(AC27&gt;AE27,1,0)+IF(AC28&gt;AE28,1,0)</f>
        <v>0</v>
      </c>
      <c r="AC26" s="61"/>
      <c r="AD26" s="46" t="s">
        <v>31</v>
      </c>
      <c r="AE26" s="61"/>
      <c r="AF26" s="527">
        <f>IF(AE26&gt;AC26,1,0)+IF(AE27&gt;AC27,1,0)+IF(AE28&gt;AC28,1,0)</f>
        <v>0</v>
      </c>
      <c r="AG26" s="65"/>
      <c r="AH26" s="65"/>
      <c r="AI26" s="446"/>
      <c r="AJ26" s="479"/>
      <c r="AK26" s="476"/>
      <c r="AL26" s="470"/>
      <c r="AM26" s="476"/>
      <c r="AN26" s="476"/>
      <c r="AO26" s="476"/>
      <c r="AP26" s="470"/>
      <c r="AQ26" s="476"/>
      <c r="AR26" s="476"/>
      <c r="AS26" s="476"/>
      <c r="AT26" s="470"/>
      <c r="AU26" s="476"/>
      <c r="AV26" s="470"/>
      <c r="AW26" s="470"/>
      <c r="AX26" s="395"/>
      <c r="AY26" s="473"/>
    </row>
    <row r="27" spans="2:51" ht="13.5">
      <c r="B27" s="446"/>
      <c r="C27" s="498"/>
      <c r="D27" s="66">
        <f>AE7</f>
        <v>16</v>
      </c>
      <c r="E27" s="62" t="s">
        <v>31</v>
      </c>
      <c r="F27" s="66">
        <f>AC7</f>
        <v>14</v>
      </c>
      <c r="G27" s="501"/>
      <c r="H27" s="501"/>
      <c r="I27" s="66">
        <f>AE11</f>
        <v>16</v>
      </c>
      <c r="J27" s="62" t="s">
        <v>31</v>
      </c>
      <c r="K27" s="66">
        <f>AC11</f>
        <v>17</v>
      </c>
      <c r="L27" s="501"/>
      <c r="M27" s="501"/>
      <c r="N27" s="66">
        <f>AE15</f>
        <v>5</v>
      </c>
      <c r="O27" s="62" t="s">
        <v>31</v>
      </c>
      <c r="P27" s="66">
        <f>AC15</f>
        <v>15</v>
      </c>
      <c r="Q27" s="501"/>
      <c r="R27" s="501"/>
      <c r="S27" s="66">
        <f>AE19</f>
        <v>12</v>
      </c>
      <c r="T27" s="62" t="s">
        <v>31</v>
      </c>
      <c r="U27" s="66">
        <f>AC19</f>
        <v>15</v>
      </c>
      <c r="V27" s="501"/>
      <c r="W27" s="467"/>
      <c r="X27" s="63">
        <f>AE23</f>
        <v>0</v>
      </c>
      <c r="Y27" s="64" t="s">
        <v>31</v>
      </c>
      <c r="Z27" s="63">
        <f>AC23</f>
        <v>0</v>
      </c>
      <c r="AA27" s="467"/>
      <c r="AB27" s="461"/>
      <c r="AC27" s="61"/>
      <c r="AD27" s="46" t="s">
        <v>31</v>
      </c>
      <c r="AE27" s="61"/>
      <c r="AF27" s="528"/>
      <c r="AG27" s="65"/>
      <c r="AH27" s="65"/>
      <c r="AI27" s="446"/>
      <c r="AJ27" s="479"/>
      <c r="AK27" s="476"/>
      <c r="AL27" s="470"/>
      <c r="AM27" s="476"/>
      <c r="AN27" s="476"/>
      <c r="AO27" s="476"/>
      <c r="AP27" s="470"/>
      <c r="AQ27" s="476"/>
      <c r="AR27" s="476"/>
      <c r="AS27" s="476"/>
      <c r="AT27" s="470"/>
      <c r="AU27" s="476"/>
      <c r="AV27" s="470"/>
      <c r="AW27" s="470"/>
      <c r="AX27" s="395"/>
      <c r="AY27" s="473"/>
    </row>
    <row r="28" spans="2:51" ht="14.25" thickBot="1">
      <c r="B28" s="517"/>
      <c r="C28" s="518"/>
      <c r="D28" s="67">
        <f>AE8</f>
        <v>0</v>
      </c>
      <c r="E28" s="51" t="s">
        <v>31</v>
      </c>
      <c r="F28" s="67">
        <f>AC8</f>
        <v>0</v>
      </c>
      <c r="G28" s="519"/>
      <c r="H28" s="519"/>
      <c r="I28" s="67">
        <f>AE12</f>
        <v>16</v>
      </c>
      <c r="J28" s="51" t="s">
        <v>31</v>
      </c>
      <c r="K28" s="67">
        <f>AC12</f>
        <v>14</v>
      </c>
      <c r="L28" s="519"/>
      <c r="M28" s="519"/>
      <c r="N28" s="67">
        <f>AE16</f>
        <v>0</v>
      </c>
      <c r="O28" s="51" t="s">
        <v>31</v>
      </c>
      <c r="P28" s="67">
        <f>AC16</f>
        <v>0</v>
      </c>
      <c r="Q28" s="519"/>
      <c r="R28" s="519"/>
      <c r="S28" s="67">
        <f>AE20</f>
        <v>0</v>
      </c>
      <c r="T28" s="51" t="s">
        <v>31</v>
      </c>
      <c r="U28" s="67">
        <f>AC20</f>
        <v>5</v>
      </c>
      <c r="V28" s="519"/>
      <c r="W28" s="520"/>
      <c r="X28" s="68">
        <f>AE24</f>
        <v>0</v>
      </c>
      <c r="Y28" s="69" t="s">
        <v>31</v>
      </c>
      <c r="Z28" s="68">
        <f>AC24</f>
        <v>0</v>
      </c>
      <c r="AA28" s="520"/>
      <c r="AB28" s="526"/>
      <c r="AC28" s="70"/>
      <c r="AD28" s="53" t="s">
        <v>31</v>
      </c>
      <c r="AE28" s="70"/>
      <c r="AF28" s="529"/>
      <c r="AG28" s="71"/>
      <c r="AH28" s="72"/>
      <c r="AI28" s="517"/>
      <c r="AJ28" s="525"/>
      <c r="AK28" s="522"/>
      <c r="AL28" s="523"/>
      <c r="AM28" s="522"/>
      <c r="AN28" s="522"/>
      <c r="AO28" s="522"/>
      <c r="AP28" s="523"/>
      <c r="AQ28" s="522"/>
      <c r="AR28" s="522"/>
      <c r="AS28" s="522"/>
      <c r="AT28" s="523"/>
      <c r="AU28" s="522"/>
      <c r="AV28" s="523"/>
      <c r="AW28" s="523"/>
      <c r="AX28" s="414"/>
      <c r="AY28" s="521"/>
    </row>
    <row r="85" spans="2:51" ht="17.2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54"/>
      <c r="AH85" s="5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</row>
    <row r="86" spans="2:51" ht="17.2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</row>
    <row r="87" spans="2:51" ht="17.25"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5"/>
      <c r="AJ87" s="77"/>
      <c r="AK87" s="77"/>
      <c r="AL87" s="77"/>
      <c r="AM87" s="78"/>
      <c r="AN87" s="77"/>
      <c r="AO87" s="77"/>
      <c r="AP87" s="77"/>
      <c r="AQ87" s="78"/>
      <c r="AR87" s="77"/>
      <c r="AS87" s="77"/>
      <c r="AT87" s="77"/>
      <c r="AU87" s="78"/>
      <c r="AV87" s="77"/>
      <c r="AW87" s="77"/>
      <c r="AX87" s="77"/>
      <c r="AY87" s="79"/>
    </row>
    <row r="88" spans="2:51" ht="17.25"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5"/>
      <c r="AJ88" s="77"/>
      <c r="AK88" s="77"/>
      <c r="AL88" s="77"/>
      <c r="AM88" s="78"/>
      <c r="AN88" s="77"/>
      <c r="AO88" s="77"/>
      <c r="AP88" s="77"/>
      <c r="AQ88" s="78"/>
      <c r="AR88" s="77"/>
      <c r="AS88" s="77"/>
      <c r="AT88" s="77"/>
      <c r="AU88" s="78"/>
      <c r="AV88" s="77"/>
      <c r="AW88" s="77"/>
      <c r="AX88" s="77"/>
      <c r="AY88" s="79"/>
    </row>
    <row r="89" spans="2:51" ht="14.25">
      <c r="B89" s="76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1"/>
      <c r="AJ89" s="82"/>
      <c r="AK89" s="82"/>
      <c r="AL89" s="83"/>
      <c r="AM89" s="82"/>
      <c r="AN89" s="82"/>
      <c r="AO89" s="82"/>
      <c r="AP89" s="83"/>
      <c r="AQ89" s="82"/>
      <c r="AR89" s="82"/>
      <c r="AS89" s="82"/>
      <c r="AT89" s="83"/>
      <c r="AU89" s="82"/>
      <c r="AV89" s="83"/>
      <c r="AW89" s="83"/>
      <c r="AX89" s="83"/>
      <c r="AY89" s="84"/>
    </row>
    <row r="90" spans="2:51" ht="14.25">
      <c r="B90" s="76"/>
      <c r="C90" s="81"/>
      <c r="D90" s="82"/>
      <c r="E90" s="81"/>
      <c r="F90" s="82"/>
      <c r="G90" s="81"/>
      <c r="H90" s="81"/>
      <c r="I90" s="82"/>
      <c r="J90" s="81"/>
      <c r="K90" s="82"/>
      <c r="L90" s="81"/>
      <c r="M90" s="81"/>
      <c r="N90" s="82"/>
      <c r="O90" s="81"/>
      <c r="P90" s="82"/>
      <c r="Q90" s="81"/>
      <c r="R90" s="81"/>
      <c r="S90" s="82"/>
      <c r="T90" s="81"/>
      <c r="U90" s="82"/>
      <c r="V90" s="81"/>
      <c r="W90" s="81"/>
      <c r="X90" s="82"/>
      <c r="Y90" s="81"/>
      <c r="Z90" s="82"/>
      <c r="AA90" s="81"/>
      <c r="AB90" s="81"/>
      <c r="AC90" s="82"/>
      <c r="AD90" s="81"/>
      <c r="AE90" s="82"/>
      <c r="AF90" s="81"/>
      <c r="AG90" s="81"/>
      <c r="AH90" s="81"/>
      <c r="AI90" s="81"/>
      <c r="AJ90" s="82"/>
      <c r="AK90" s="82"/>
      <c r="AL90" s="83"/>
      <c r="AM90" s="82"/>
      <c r="AN90" s="82"/>
      <c r="AO90" s="82"/>
      <c r="AP90" s="83"/>
      <c r="AQ90" s="82"/>
      <c r="AR90" s="82"/>
      <c r="AS90" s="82"/>
      <c r="AT90" s="83"/>
      <c r="AU90" s="82"/>
      <c r="AV90" s="82"/>
      <c r="AW90" s="82"/>
      <c r="AX90" s="82"/>
      <c r="AY90" s="84"/>
    </row>
    <row r="91" spans="2:51" ht="14.25">
      <c r="B91" s="76"/>
      <c r="C91" s="81"/>
      <c r="D91" s="82"/>
      <c r="E91" s="81"/>
      <c r="F91" s="82"/>
      <c r="G91" s="81"/>
      <c r="H91" s="81"/>
      <c r="I91" s="82"/>
      <c r="J91" s="81"/>
      <c r="K91" s="82"/>
      <c r="L91" s="81"/>
      <c r="M91" s="81"/>
      <c r="N91" s="82"/>
      <c r="O91" s="81"/>
      <c r="P91" s="82"/>
      <c r="Q91" s="81"/>
      <c r="R91" s="81"/>
      <c r="S91" s="82"/>
      <c r="T91" s="81"/>
      <c r="U91" s="82"/>
      <c r="V91" s="81"/>
      <c r="W91" s="81"/>
      <c r="X91" s="82"/>
      <c r="Y91" s="81"/>
      <c r="Z91" s="82"/>
      <c r="AA91" s="81"/>
      <c r="AB91" s="81"/>
      <c r="AC91" s="82"/>
      <c r="AD91" s="81"/>
      <c r="AE91" s="82"/>
      <c r="AF91" s="81"/>
      <c r="AG91" s="81"/>
      <c r="AH91" s="81"/>
      <c r="AI91" s="81"/>
      <c r="AJ91" s="82"/>
      <c r="AK91" s="82"/>
      <c r="AL91" s="83"/>
      <c r="AM91" s="82"/>
      <c r="AN91" s="82"/>
      <c r="AO91" s="82"/>
      <c r="AP91" s="83"/>
      <c r="AQ91" s="82"/>
      <c r="AR91" s="82"/>
      <c r="AS91" s="82"/>
      <c r="AT91" s="83"/>
      <c r="AU91" s="82"/>
      <c r="AV91" s="82"/>
      <c r="AW91" s="82"/>
      <c r="AX91" s="82"/>
      <c r="AY91" s="84"/>
    </row>
    <row r="92" spans="2:51" ht="14.25">
      <c r="B92" s="76"/>
      <c r="C92" s="81"/>
      <c r="D92" s="82"/>
      <c r="E92" s="81"/>
      <c r="F92" s="82"/>
      <c r="G92" s="81"/>
      <c r="H92" s="81"/>
      <c r="I92" s="82"/>
      <c r="J92" s="81"/>
      <c r="K92" s="82"/>
      <c r="L92" s="81"/>
      <c r="M92" s="81"/>
      <c r="N92" s="82"/>
      <c r="O92" s="81"/>
      <c r="P92" s="82"/>
      <c r="Q92" s="81"/>
      <c r="R92" s="81"/>
      <c r="S92" s="82"/>
      <c r="T92" s="81"/>
      <c r="U92" s="82"/>
      <c r="V92" s="81"/>
      <c r="W92" s="81"/>
      <c r="X92" s="82"/>
      <c r="Y92" s="81"/>
      <c r="Z92" s="82"/>
      <c r="AA92" s="81"/>
      <c r="AB92" s="81"/>
      <c r="AC92" s="82"/>
      <c r="AD92" s="81"/>
      <c r="AE92" s="82"/>
      <c r="AF92" s="81"/>
      <c r="AG92" s="81"/>
      <c r="AH92" s="81"/>
      <c r="AI92" s="81"/>
      <c r="AJ92" s="82"/>
      <c r="AK92" s="82"/>
      <c r="AL92" s="83"/>
      <c r="AM92" s="82"/>
      <c r="AN92" s="82"/>
      <c r="AO92" s="82"/>
      <c r="AP92" s="83"/>
      <c r="AQ92" s="82"/>
      <c r="AR92" s="82"/>
      <c r="AS92" s="82"/>
      <c r="AT92" s="83"/>
      <c r="AU92" s="82"/>
      <c r="AV92" s="82"/>
      <c r="AW92" s="82"/>
      <c r="AX92" s="82"/>
      <c r="AY92" s="84"/>
    </row>
    <row r="93" spans="2:51" ht="14.25">
      <c r="B93" s="76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1"/>
      <c r="AJ93" s="82"/>
      <c r="AK93" s="82"/>
      <c r="AL93" s="83"/>
      <c r="AM93" s="82"/>
      <c r="AN93" s="82"/>
      <c r="AO93" s="82"/>
      <c r="AP93" s="83"/>
      <c r="AQ93" s="82"/>
      <c r="AR93" s="82"/>
      <c r="AS93" s="82"/>
      <c r="AT93" s="83"/>
      <c r="AU93" s="82"/>
      <c r="AV93" s="83"/>
      <c r="AW93" s="83"/>
      <c r="AX93" s="83"/>
      <c r="AY93" s="84"/>
    </row>
    <row r="94" spans="2:51" ht="14.25">
      <c r="B94" s="76"/>
      <c r="C94" s="81"/>
      <c r="D94" s="82"/>
      <c r="E94" s="81"/>
      <c r="F94" s="82"/>
      <c r="G94" s="81"/>
      <c r="H94" s="81"/>
      <c r="I94" s="82"/>
      <c r="J94" s="81"/>
      <c r="K94" s="82"/>
      <c r="L94" s="81"/>
      <c r="M94" s="81"/>
      <c r="N94" s="82"/>
      <c r="O94" s="81"/>
      <c r="P94" s="82"/>
      <c r="Q94" s="81"/>
      <c r="R94" s="81"/>
      <c r="S94" s="82"/>
      <c r="T94" s="81"/>
      <c r="U94" s="82"/>
      <c r="V94" s="81"/>
      <c r="W94" s="81"/>
      <c r="X94" s="82"/>
      <c r="Y94" s="81"/>
      <c r="Z94" s="82"/>
      <c r="AA94" s="81"/>
      <c r="AB94" s="81"/>
      <c r="AC94" s="82"/>
      <c r="AD94" s="81"/>
      <c r="AE94" s="82"/>
      <c r="AF94" s="81"/>
      <c r="AG94" s="81"/>
      <c r="AH94" s="81"/>
      <c r="AI94" s="81"/>
      <c r="AJ94" s="82"/>
      <c r="AK94" s="82"/>
      <c r="AL94" s="83"/>
      <c r="AM94" s="82"/>
      <c r="AN94" s="82"/>
      <c r="AO94" s="82"/>
      <c r="AP94" s="83"/>
      <c r="AQ94" s="82"/>
      <c r="AR94" s="82"/>
      <c r="AS94" s="82"/>
      <c r="AT94" s="83"/>
      <c r="AU94" s="82"/>
      <c r="AV94" s="82"/>
      <c r="AW94" s="82"/>
      <c r="AX94" s="82"/>
      <c r="AY94" s="84"/>
    </row>
    <row r="95" spans="2:51" ht="14.25">
      <c r="B95" s="76"/>
      <c r="C95" s="81"/>
      <c r="D95" s="82"/>
      <c r="E95" s="81"/>
      <c r="F95" s="82"/>
      <c r="G95" s="81"/>
      <c r="H95" s="81"/>
      <c r="I95" s="82"/>
      <c r="J95" s="81"/>
      <c r="K95" s="82"/>
      <c r="L95" s="81"/>
      <c r="M95" s="81"/>
      <c r="N95" s="82"/>
      <c r="O95" s="81"/>
      <c r="P95" s="82"/>
      <c r="Q95" s="81"/>
      <c r="R95" s="81"/>
      <c r="S95" s="82"/>
      <c r="T95" s="81"/>
      <c r="U95" s="82"/>
      <c r="V95" s="81"/>
      <c r="W95" s="81"/>
      <c r="X95" s="82"/>
      <c r="Y95" s="81"/>
      <c r="Z95" s="82"/>
      <c r="AA95" s="81"/>
      <c r="AB95" s="81"/>
      <c r="AC95" s="82"/>
      <c r="AD95" s="81"/>
      <c r="AE95" s="82"/>
      <c r="AF95" s="81"/>
      <c r="AG95" s="81"/>
      <c r="AH95" s="81"/>
      <c r="AI95" s="81"/>
      <c r="AJ95" s="82"/>
      <c r="AK95" s="82"/>
      <c r="AL95" s="83"/>
      <c r="AM95" s="82"/>
      <c r="AN95" s="82"/>
      <c r="AO95" s="82"/>
      <c r="AP95" s="83"/>
      <c r="AQ95" s="82"/>
      <c r="AR95" s="82"/>
      <c r="AS95" s="82"/>
      <c r="AT95" s="83"/>
      <c r="AU95" s="82"/>
      <c r="AV95" s="82"/>
      <c r="AW95" s="82"/>
      <c r="AX95" s="82"/>
      <c r="AY95" s="84"/>
    </row>
    <row r="96" spans="2:51" ht="14.25">
      <c r="B96" s="76"/>
      <c r="C96" s="81"/>
      <c r="D96" s="82"/>
      <c r="E96" s="81"/>
      <c r="F96" s="82"/>
      <c r="G96" s="81"/>
      <c r="H96" s="81"/>
      <c r="I96" s="82"/>
      <c r="J96" s="81"/>
      <c r="K96" s="82"/>
      <c r="L96" s="81"/>
      <c r="M96" s="81"/>
      <c r="N96" s="82"/>
      <c r="O96" s="81"/>
      <c r="P96" s="82"/>
      <c r="Q96" s="81"/>
      <c r="R96" s="81"/>
      <c r="S96" s="82"/>
      <c r="T96" s="81"/>
      <c r="U96" s="82"/>
      <c r="V96" s="81"/>
      <c r="W96" s="81"/>
      <c r="X96" s="82"/>
      <c r="Y96" s="81"/>
      <c r="Z96" s="82"/>
      <c r="AA96" s="81"/>
      <c r="AB96" s="81"/>
      <c r="AC96" s="82"/>
      <c r="AD96" s="81"/>
      <c r="AE96" s="82"/>
      <c r="AF96" s="81"/>
      <c r="AG96" s="81"/>
      <c r="AH96" s="81"/>
      <c r="AI96" s="81"/>
      <c r="AJ96" s="82"/>
      <c r="AK96" s="82"/>
      <c r="AL96" s="83"/>
      <c r="AM96" s="82"/>
      <c r="AN96" s="82"/>
      <c r="AO96" s="82"/>
      <c r="AP96" s="83"/>
      <c r="AQ96" s="82"/>
      <c r="AR96" s="82"/>
      <c r="AS96" s="82"/>
      <c r="AT96" s="83"/>
      <c r="AU96" s="82"/>
      <c r="AV96" s="82"/>
      <c r="AW96" s="82"/>
      <c r="AX96" s="82"/>
      <c r="AY96" s="84"/>
    </row>
    <row r="97" spans="2:51" ht="14.25">
      <c r="B97" s="76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1"/>
      <c r="AJ97" s="82"/>
      <c r="AK97" s="82"/>
      <c r="AL97" s="83"/>
      <c r="AM97" s="82"/>
      <c r="AN97" s="82"/>
      <c r="AO97" s="82"/>
      <c r="AP97" s="83"/>
      <c r="AQ97" s="82"/>
      <c r="AR97" s="82"/>
      <c r="AS97" s="82"/>
      <c r="AT97" s="83"/>
      <c r="AU97" s="82"/>
      <c r="AV97" s="83"/>
      <c r="AW97" s="83"/>
      <c r="AX97" s="83"/>
      <c r="AY97" s="84"/>
    </row>
    <row r="98" spans="2:51" ht="14.25">
      <c r="B98" s="76"/>
      <c r="C98" s="81"/>
      <c r="D98" s="82"/>
      <c r="E98" s="81"/>
      <c r="F98" s="82"/>
      <c r="G98" s="81"/>
      <c r="H98" s="81"/>
      <c r="I98" s="82"/>
      <c r="J98" s="81"/>
      <c r="K98" s="82"/>
      <c r="L98" s="81"/>
      <c r="M98" s="81"/>
      <c r="N98" s="82"/>
      <c r="O98" s="81"/>
      <c r="P98" s="82"/>
      <c r="Q98" s="81"/>
      <c r="R98" s="81"/>
      <c r="S98" s="82"/>
      <c r="T98" s="81"/>
      <c r="U98" s="82"/>
      <c r="V98" s="81"/>
      <c r="W98" s="81"/>
      <c r="X98" s="82"/>
      <c r="Y98" s="81"/>
      <c r="Z98" s="82"/>
      <c r="AA98" s="81"/>
      <c r="AB98" s="81"/>
      <c r="AC98" s="82"/>
      <c r="AD98" s="81"/>
      <c r="AE98" s="82"/>
      <c r="AF98" s="81"/>
      <c r="AG98" s="81"/>
      <c r="AH98" s="81"/>
      <c r="AI98" s="81"/>
      <c r="AJ98" s="82"/>
      <c r="AK98" s="82"/>
      <c r="AL98" s="83"/>
      <c r="AM98" s="82"/>
      <c r="AN98" s="82"/>
      <c r="AO98" s="82"/>
      <c r="AP98" s="83"/>
      <c r="AQ98" s="82"/>
      <c r="AR98" s="82"/>
      <c r="AS98" s="82"/>
      <c r="AT98" s="83"/>
      <c r="AU98" s="82"/>
      <c r="AV98" s="82"/>
      <c r="AW98" s="82"/>
      <c r="AX98" s="82"/>
      <c r="AY98" s="84"/>
    </row>
    <row r="99" spans="2:51" ht="14.25">
      <c r="B99" s="76"/>
      <c r="C99" s="81"/>
      <c r="D99" s="82"/>
      <c r="E99" s="81"/>
      <c r="F99" s="82"/>
      <c r="G99" s="81"/>
      <c r="H99" s="81"/>
      <c r="I99" s="82"/>
      <c r="J99" s="81"/>
      <c r="K99" s="82"/>
      <c r="L99" s="81"/>
      <c r="M99" s="81"/>
      <c r="N99" s="82"/>
      <c r="O99" s="81"/>
      <c r="P99" s="82"/>
      <c r="Q99" s="81"/>
      <c r="R99" s="81"/>
      <c r="S99" s="82"/>
      <c r="T99" s="81"/>
      <c r="U99" s="82"/>
      <c r="V99" s="81"/>
      <c r="W99" s="81"/>
      <c r="X99" s="82"/>
      <c r="Y99" s="81"/>
      <c r="Z99" s="82"/>
      <c r="AA99" s="81"/>
      <c r="AB99" s="81"/>
      <c r="AC99" s="82"/>
      <c r="AD99" s="81"/>
      <c r="AE99" s="82"/>
      <c r="AF99" s="81"/>
      <c r="AG99" s="81"/>
      <c r="AH99" s="81"/>
      <c r="AI99" s="81"/>
      <c r="AJ99" s="82"/>
      <c r="AK99" s="82"/>
      <c r="AL99" s="83"/>
      <c r="AM99" s="82"/>
      <c r="AN99" s="82"/>
      <c r="AO99" s="82"/>
      <c r="AP99" s="83"/>
      <c r="AQ99" s="82"/>
      <c r="AR99" s="82"/>
      <c r="AS99" s="82"/>
      <c r="AT99" s="83"/>
      <c r="AU99" s="82"/>
      <c r="AV99" s="82"/>
      <c r="AW99" s="82"/>
      <c r="AX99" s="82"/>
      <c r="AY99" s="84"/>
    </row>
    <row r="100" spans="2:51" ht="14.25">
      <c r="B100" s="76"/>
      <c r="C100" s="81"/>
      <c r="D100" s="82"/>
      <c r="E100" s="81"/>
      <c r="F100" s="82"/>
      <c r="G100" s="81"/>
      <c r="H100" s="81"/>
      <c r="I100" s="82"/>
      <c r="J100" s="81"/>
      <c r="K100" s="82"/>
      <c r="L100" s="81"/>
      <c r="M100" s="81"/>
      <c r="N100" s="82"/>
      <c r="O100" s="81"/>
      <c r="P100" s="82"/>
      <c r="Q100" s="81"/>
      <c r="R100" s="81"/>
      <c r="S100" s="82"/>
      <c r="T100" s="81"/>
      <c r="U100" s="82"/>
      <c r="V100" s="81"/>
      <c r="W100" s="81"/>
      <c r="X100" s="82"/>
      <c r="Y100" s="81"/>
      <c r="Z100" s="82"/>
      <c r="AA100" s="81"/>
      <c r="AB100" s="81"/>
      <c r="AC100" s="82"/>
      <c r="AD100" s="81"/>
      <c r="AE100" s="82"/>
      <c r="AF100" s="81"/>
      <c r="AG100" s="81"/>
      <c r="AH100" s="81"/>
      <c r="AI100" s="81"/>
      <c r="AJ100" s="82"/>
      <c r="AK100" s="82"/>
      <c r="AL100" s="83"/>
      <c r="AM100" s="82"/>
      <c r="AN100" s="82"/>
      <c r="AO100" s="82"/>
      <c r="AP100" s="83"/>
      <c r="AQ100" s="82"/>
      <c r="AR100" s="82"/>
      <c r="AS100" s="82"/>
      <c r="AT100" s="83"/>
      <c r="AU100" s="82"/>
      <c r="AV100" s="82"/>
      <c r="AW100" s="82"/>
      <c r="AX100" s="82"/>
      <c r="AY100" s="84"/>
    </row>
    <row r="101" spans="2:51" ht="14.25">
      <c r="B101" s="76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1"/>
      <c r="AJ101" s="82"/>
      <c r="AK101" s="82"/>
      <c r="AL101" s="83"/>
      <c r="AM101" s="82"/>
      <c r="AN101" s="82"/>
      <c r="AO101" s="82"/>
      <c r="AP101" s="83"/>
      <c r="AQ101" s="82"/>
      <c r="AR101" s="82"/>
      <c r="AS101" s="82"/>
      <c r="AT101" s="83"/>
      <c r="AU101" s="82"/>
      <c r="AV101" s="83"/>
      <c r="AW101" s="83"/>
      <c r="AX101" s="83"/>
      <c r="AY101" s="84"/>
    </row>
    <row r="102" spans="2:51" ht="14.25">
      <c r="B102" s="76"/>
      <c r="C102" s="81"/>
      <c r="D102" s="82"/>
      <c r="E102" s="81"/>
      <c r="F102" s="82"/>
      <c r="G102" s="81"/>
      <c r="H102" s="81"/>
      <c r="I102" s="82"/>
      <c r="J102" s="81"/>
      <c r="K102" s="82"/>
      <c r="L102" s="81"/>
      <c r="M102" s="81"/>
      <c r="N102" s="82"/>
      <c r="O102" s="81"/>
      <c r="P102" s="82"/>
      <c r="Q102" s="81"/>
      <c r="R102" s="81"/>
      <c r="S102" s="82"/>
      <c r="T102" s="81"/>
      <c r="U102" s="82"/>
      <c r="V102" s="81"/>
      <c r="W102" s="81"/>
      <c r="X102" s="82"/>
      <c r="Y102" s="81"/>
      <c r="Z102" s="82"/>
      <c r="AA102" s="81"/>
      <c r="AB102" s="81"/>
      <c r="AC102" s="82"/>
      <c r="AD102" s="81"/>
      <c r="AE102" s="82"/>
      <c r="AF102" s="81"/>
      <c r="AG102" s="81"/>
      <c r="AH102" s="81"/>
      <c r="AI102" s="81"/>
      <c r="AJ102" s="82"/>
      <c r="AK102" s="82"/>
      <c r="AL102" s="83"/>
      <c r="AM102" s="82"/>
      <c r="AN102" s="82"/>
      <c r="AO102" s="82"/>
      <c r="AP102" s="83"/>
      <c r="AQ102" s="82"/>
      <c r="AR102" s="82"/>
      <c r="AS102" s="82"/>
      <c r="AT102" s="83"/>
      <c r="AU102" s="82"/>
      <c r="AV102" s="82"/>
      <c r="AW102" s="82"/>
      <c r="AX102" s="82"/>
      <c r="AY102" s="84"/>
    </row>
    <row r="103" spans="2:51" ht="14.25">
      <c r="B103" s="76"/>
      <c r="C103" s="81"/>
      <c r="D103" s="82"/>
      <c r="E103" s="81"/>
      <c r="F103" s="82"/>
      <c r="G103" s="81"/>
      <c r="H103" s="81"/>
      <c r="I103" s="82"/>
      <c r="J103" s="81"/>
      <c r="K103" s="82"/>
      <c r="L103" s="81"/>
      <c r="M103" s="81"/>
      <c r="N103" s="82"/>
      <c r="O103" s="81"/>
      <c r="P103" s="82"/>
      <c r="Q103" s="81"/>
      <c r="R103" s="81"/>
      <c r="S103" s="82"/>
      <c r="T103" s="81"/>
      <c r="U103" s="82"/>
      <c r="V103" s="81"/>
      <c r="W103" s="81"/>
      <c r="X103" s="82"/>
      <c r="Y103" s="81"/>
      <c r="Z103" s="82"/>
      <c r="AA103" s="81"/>
      <c r="AB103" s="81"/>
      <c r="AC103" s="82"/>
      <c r="AD103" s="81"/>
      <c r="AE103" s="82"/>
      <c r="AF103" s="81"/>
      <c r="AG103" s="81"/>
      <c r="AH103" s="81"/>
      <c r="AI103" s="81"/>
      <c r="AJ103" s="82"/>
      <c r="AK103" s="82"/>
      <c r="AL103" s="83"/>
      <c r="AM103" s="82"/>
      <c r="AN103" s="82"/>
      <c r="AO103" s="82"/>
      <c r="AP103" s="83"/>
      <c r="AQ103" s="82"/>
      <c r="AR103" s="82"/>
      <c r="AS103" s="82"/>
      <c r="AT103" s="83"/>
      <c r="AU103" s="82"/>
      <c r="AV103" s="82"/>
      <c r="AW103" s="82"/>
      <c r="AX103" s="82"/>
      <c r="AY103" s="84"/>
    </row>
    <row r="104" spans="2:51" ht="14.25">
      <c r="B104" s="76"/>
      <c r="C104" s="81"/>
      <c r="D104" s="82"/>
      <c r="E104" s="81"/>
      <c r="F104" s="82"/>
      <c r="G104" s="81"/>
      <c r="H104" s="81"/>
      <c r="I104" s="82"/>
      <c r="J104" s="81"/>
      <c r="K104" s="82"/>
      <c r="L104" s="81"/>
      <c r="M104" s="81"/>
      <c r="N104" s="82"/>
      <c r="O104" s="81"/>
      <c r="P104" s="82"/>
      <c r="Q104" s="81"/>
      <c r="R104" s="81"/>
      <c r="S104" s="82"/>
      <c r="T104" s="81"/>
      <c r="U104" s="82"/>
      <c r="V104" s="81"/>
      <c r="W104" s="81"/>
      <c r="X104" s="82"/>
      <c r="Y104" s="81"/>
      <c r="Z104" s="82"/>
      <c r="AA104" s="81"/>
      <c r="AB104" s="81"/>
      <c r="AC104" s="82"/>
      <c r="AD104" s="81"/>
      <c r="AE104" s="82"/>
      <c r="AF104" s="81"/>
      <c r="AG104" s="81"/>
      <c r="AH104" s="81"/>
      <c r="AI104" s="81"/>
      <c r="AJ104" s="82"/>
      <c r="AK104" s="82"/>
      <c r="AL104" s="83"/>
      <c r="AM104" s="82"/>
      <c r="AN104" s="82"/>
      <c r="AO104" s="82"/>
      <c r="AP104" s="83"/>
      <c r="AQ104" s="82"/>
      <c r="AR104" s="82"/>
      <c r="AS104" s="82"/>
      <c r="AT104" s="83"/>
      <c r="AU104" s="82"/>
      <c r="AV104" s="82"/>
      <c r="AW104" s="82"/>
      <c r="AX104" s="82"/>
      <c r="AY104" s="84"/>
    </row>
    <row r="105" spans="2:51" ht="14.25">
      <c r="B105" s="76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1"/>
      <c r="AJ105" s="82"/>
      <c r="AK105" s="82"/>
      <c r="AL105" s="83"/>
      <c r="AM105" s="82"/>
      <c r="AN105" s="82"/>
      <c r="AO105" s="82"/>
      <c r="AP105" s="83"/>
      <c r="AQ105" s="82"/>
      <c r="AR105" s="82"/>
      <c r="AS105" s="82"/>
      <c r="AT105" s="83"/>
      <c r="AU105" s="82"/>
      <c r="AV105" s="83"/>
      <c r="AW105" s="83"/>
      <c r="AX105" s="83"/>
      <c r="AY105" s="84"/>
    </row>
    <row r="106" spans="2:51" ht="14.25">
      <c r="B106" s="76"/>
      <c r="C106" s="81"/>
      <c r="D106" s="82"/>
      <c r="E106" s="81"/>
      <c r="F106" s="82"/>
      <c r="G106" s="81"/>
      <c r="H106" s="81"/>
      <c r="I106" s="82"/>
      <c r="J106" s="81"/>
      <c r="K106" s="82"/>
      <c r="L106" s="81"/>
      <c r="M106" s="81"/>
      <c r="N106" s="82"/>
      <c r="O106" s="81"/>
      <c r="P106" s="82"/>
      <c r="Q106" s="81"/>
      <c r="R106" s="81"/>
      <c r="S106" s="82"/>
      <c r="T106" s="81"/>
      <c r="U106" s="82"/>
      <c r="V106" s="81"/>
      <c r="W106" s="81"/>
      <c r="X106" s="82"/>
      <c r="Y106" s="81"/>
      <c r="Z106" s="82"/>
      <c r="AA106" s="81"/>
      <c r="AB106" s="81"/>
      <c r="AC106" s="82"/>
      <c r="AD106" s="81"/>
      <c r="AE106" s="82"/>
      <c r="AF106" s="81"/>
      <c r="AG106" s="81"/>
      <c r="AH106" s="81"/>
      <c r="AI106" s="81"/>
      <c r="AJ106" s="82"/>
      <c r="AK106" s="82"/>
      <c r="AL106" s="83"/>
      <c r="AM106" s="82"/>
      <c r="AN106" s="82"/>
      <c r="AO106" s="82"/>
      <c r="AP106" s="83"/>
      <c r="AQ106" s="82"/>
      <c r="AR106" s="82"/>
      <c r="AS106" s="82"/>
      <c r="AT106" s="83"/>
      <c r="AU106" s="82"/>
      <c r="AV106" s="82"/>
      <c r="AW106" s="82"/>
      <c r="AX106" s="82"/>
      <c r="AY106" s="84"/>
    </row>
    <row r="107" spans="2:51" ht="14.25">
      <c r="B107" s="76"/>
      <c r="C107" s="81"/>
      <c r="D107" s="82"/>
      <c r="E107" s="81"/>
      <c r="F107" s="82"/>
      <c r="G107" s="81"/>
      <c r="H107" s="81"/>
      <c r="I107" s="82"/>
      <c r="J107" s="81"/>
      <c r="K107" s="82"/>
      <c r="L107" s="81"/>
      <c r="M107" s="81"/>
      <c r="N107" s="82"/>
      <c r="O107" s="81"/>
      <c r="P107" s="82"/>
      <c r="Q107" s="81"/>
      <c r="R107" s="81"/>
      <c r="S107" s="82"/>
      <c r="T107" s="81"/>
      <c r="U107" s="82"/>
      <c r="V107" s="81"/>
      <c r="W107" s="81"/>
      <c r="X107" s="82"/>
      <c r="Y107" s="81"/>
      <c r="Z107" s="82"/>
      <c r="AA107" s="81"/>
      <c r="AB107" s="81"/>
      <c r="AC107" s="82"/>
      <c r="AD107" s="81"/>
      <c r="AE107" s="82"/>
      <c r="AF107" s="81"/>
      <c r="AG107" s="81"/>
      <c r="AH107" s="81"/>
      <c r="AI107" s="81"/>
      <c r="AJ107" s="82"/>
      <c r="AK107" s="82"/>
      <c r="AL107" s="83"/>
      <c r="AM107" s="82"/>
      <c r="AN107" s="82"/>
      <c r="AO107" s="82"/>
      <c r="AP107" s="83"/>
      <c r="AQ107" s="82"/>
      <c r="AR107" s="82"/>
      <c r="AS107" s="82"/>
      <c r="AT107" s="83"/>
      <c r="AU107" s="82"/>
      <c r="AV107" s="82"/>
      <c r="AW107" s="82"/>
      <c r="AX107" s="82"/>
      <c r="AY107" s="84"/>
    </row>
    <row r="108" spans="2:51" ht="14.25">
      <c r="B108" s="76"/>
      <c r="C108" s="81"/>
      <c r="D108" s="82"/>
      <c r="E108" s="81"/>
      <c r="F108" s="82"/>
      <c r="G108" s="81"/>
      <c r="H108" s="81"/>
      <c r="I108" s="82"/>
      <c r="J108" s="81"/>
      <c r="K108" s="82"/>
      <c r="L108" s="81"/>
      <c r="M108" s="81"/>
      <c r="N108" s="82"/>
      <c r="O108" s="81"/>
      <c r="P108" s="82"/>
      <c r="Q108" s="81"/>
      <c r="R108" s="81"/>
      <c r="S108" s="82"/>
      <c r="T108" s="81"/>
      <c r="U108" s="82"/>
      <c r="V108" s="81"/>
      <c r="W108" s="81"/>
      <c r="X108" s="82"/>
      <c r="Y108" s="81"/>
      <c r="Z108" s="82"/>
      <c r="AA108" s="81"/>
      <c r="AB108" s="81"/>
      <c r="AC108" s="82"/>
      <c r="AD108" s="81"/>
      <c r="AE108" s="82"/>
      <c r="AF108" s="81"/>
      <c r="AG108" s="81"/>
      <c r="AH108" s="81"/>
      <c r="AI108" s="81"/>
      <c r="AJ108" s="82"/>
      <c r="AK108" s="82"/>
      <c r="AL108" s="83"/>
      <c r="AM108" s="82"/>
      <c r="AN108" s="82"/>
      <c r="AO108" s="82"/>
      <c r="AP108" s="83"/>
      <c r="AQ108" s="82"/>
      <c r="AR108" s="82"/>
      <c r="AS108" s="82"/>
      <c r="AT108" s="83"/>
      <c r="AU108" s="82"/>
      <c r="AV108" s="82"/>
      <c r="AW108" s="82"/>
      <c r="AX108" s="82"/>
      <c r="AY108" s="84"/>
    </row>
    <row r="109" spans="2:51" ht="14.25">
      <c r="B109" s="76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1"/>
      <c r="AJ109" s="82"/>
      <c r="AK109" s="82"/>
      <c r="AL109" s="83"/>
      <c r="AM109" s="82"/>
      <c r="AN109" s="82"/>
      <c r="AO109" s="82"/>
      <c r="AP109" s="83"/>
      <c r="AQ109" s="82"/>
      <c r="AR109" s="82"/>
      <c r="AS109" s="82"/>
      <c r="AT109" s="83"/>
      <c r="AU109" s="82"/>
      <c r="AV109" s="83"/>
      <c r="AW109" s="83"/>
      <c r="AX109" s="83"/>
      <c r="AY109" s="84"/>
    </row>
    <row r="110" spans="2:51" ht="14.25">
      <c r="B110" s="76"/>
      <c r="C110" s="81"/>
      <c r="D110" s="82"/>
      <c r="E110" s="81"/>
      <c r="F110" s="82"/>
      <c r="G110" s="81"/>
      <c r="H110" s="81"/>
      <c r="I110" s="82"/>
      <c r="J110" s="81"/>
      <c r="K110" s="82"/>
      <c r="L110" s="81"/>
      <c r="M110" s="81"/>
      <c r="N110" s="82"/>
      <c r="O110" s="81"/>
      <c r="P110" s="82"/>
      <c r="Q110" s="81"/>
      <c r="R110" s="81"/>
      <c r="S110" s="82"/>
      <c r="T110" s="81"/>
      <c r="U110" s="82"/>
      <c r="V110" s="81"/>
      <c r="W110" s="81"/>
      <c r="X110" s="82"/>
      <c r="Y110" s="81"/>
      <c r="Z110" s="82"/>
      <c r="AA110" s="81"/>
      <c r="AB110" s="81"/>
      <c r="AC110" s="82"/>
      <c r="AD110" s="81"/>
      <c r="AE110" s="82"/>
      <c r="AF110" s="81"/>
      <c r="AG110" s="81"/>
      <c r="AH110" s="81"/>
      <c r="AI110" s="81"/>
      <c r="AJ110" s="82"/>
      <c r="AK110" s="82"/>
      <c r="AL110" s="83"/>
      <c r="AM110" s="82"/>
      <c r="AN110" s="82"/>
      <c r="AO110" s="82"/>
      <c r="AP110" s="83"/>
      <c r="AQ110" s="82"/>
      <c r="AR110" s="82"/>
      <c r="AS110" s="82"/>
      <c r="AT110" s="83"/>
      <c r="AU110" s="82"/>
      <c r="AV110" s="82"/>
      <c r="AW110" s="82"/>
      <c r="AX110" s="82"/>
      <c r="AY110" s="84"/>
    </row>
    <row r="111" spans="2:51" ht="14.25">
      <c r="B111" s="76"/>
      <c r="C111" s="81"/>
      <c r="D111" s="82"/>
      <c r="E111" s="81"/>
      <c r="F111" s="82"/>
      <c r="G111" s="81"/>
      <c r="H111" s="81"/>
      <c r="I111" s="82"/>
      <c r="J111" s="81"/>
      <c r="K111" s="82"/>
      <c r="L111" s="81"/>
      <c r="M111" s="81"/>
      <c r="N111" s="82"/>
      <c r="O111" s="81"/>
      <c r="P111" s="82"/>
      <c r="Q111" s="81"/>
      <c r="R111" s="81"/>
      <c r="S111" s="82"/>
      <c r="T111" s="81"/>
      <c r="U111" s="82"/>
      <c r="V111" s="81"/>
      <c r="W111" s="81"/>
      <c r="X111" s="82"/>
      <c r="Y111" s="81"/>
      <c r="Z111" s="82"/>
      <c r="AA111" s="81"/>
      <c r="AB111" s="81"/>
      <c r="AC111" s="82"/>
      <c r="AD111" s="81"/>
      <c r="AE111" s="82"/>
      <c r="AF111" s="81"/>
      <c r="AG111" s="81"/>
      <c r="AH111" s="81"/>
      <c r="AI111" s="81"/>
      <c r="AJ111" s="82"/>
      <c r="AK111" s="82"/>
      <c r="AL111" s="83"/>
      <c r="AM111" s="82"/>
      <c r="AN111" s="82"/>
      <c r="AO111" s="82"/>
      <c r="AP111" s="83"/>
      <c r="AQ111" s="82"/>
      <c r="AR111" s="82"/>
      <c r="AS111" s="82"/>
      <c r="AT111" s="83"/>
      <c r="AU111" s="82"/>
      <c r="AV111" s="82"/>
      <c r="AW111" s="82"/>
      <c r="AX111" s="82"/>
      <c r="AY111" s="84"/>
    </row>
    <row r="112" spans="2:51" ht="14.25">
      <c r="B112" s="76"/>
      <c r="C112" s="81"/>
      <c r="D112" s="82"/>
      <c r="E112" s="81"/>
      <c r="F112" s="82"/>
      <c r="G112" s="81"/>
      <c r="H112" s="81"/>
      <c r="I112" s="82"/>
      <c r="J112" s="81"/>
      <c r="K112" s="82"/>
      <c r="L112" s="81"/>
      <c r="M112" s="81"/>
      <c r="N112" s="82"/>
      <c r="O112" s="81"/>
      <c r="P112" s="82"/>
      <c r="Q112" s="81"/>
      <c r="R112" s="81"/>
      <c r="S112" s="82"/>
      <c r="T112" s="81"/>
      <c r="U112" s="82"/>
      <c r="V112" s="81"/>
      <c r="W112" s="81"/>
      <c r="X112" s="82"/>
      <c r="Y112" s="81"/>
      <c r="Z112" s="82"/>
      <c r="AA112" s="81"/>
      <c r="AB112" s="81"/>
      <c r="AC112" s="82"/>
      <c r="AD112" s="81"/>
      <c r="AE112" s="82"/>
      <c r="AF112" s="81"/>
      <c r="AG112" s="81"/>
      <c r="AH112" s="81"/>
      <c r="AI112" s="81"/>
      <c r="AJ112" s="82"/>
      <c r="AK112" s="82"/>
      <c r="AL112" s="83"/>
      <c r="AM112" s="82"/>
      <c r="AN112" s="82"/>
      <c r="AO112" s="82"/>
      <c r="AP112" s="83"/>
      <c r="AQ112" s="82"/>
      <c r="AR112" s="82"/>
      <c r="AS112" s="82"/>
      <c r="AT112" s="83"/>
      <c r="AU112" s="82"/>
      <c r="AV112" s="82"/>
      <c r="AW112" s="82"/>
      <c r="AX112" s="82"/>
      <c r="AY112" s="84"/>
    </row>
    <row r="113" spans="2:51" ht="17.2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54"/>
      <c r="AH113" s="5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</row>
    <row r="114" spans="2:51" ht="17.2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</row>
    <row r="115" spans="2:51" ht="17.25"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5"/>
      <c r="AJ115" s="77"/>
      <c r="AK115" s="77"/>
      <c r="AL115" s="77"/>
      <c r="AM115" s="78"/>
      <c r="AN115" s="77"/>
      <c r="AO115" s="77"/>
      <c r="AP115" s="77"/>
      <c r="AQ115" s="78"/>
      <c r="AR115" s="77"/>
      <c r="AS115" s="77"/>
      <c r="AT115" s="77"/>
      <c r="AU115" s="78"/>
      <c r="AV115" s="77"/>
      <c r="AW115" s="77"/>
      <c r="AX115" s="77"/>
      <c r="AY115" s="79"/>
    </row>
    <row r="116" spans="2:51" ht="17.25"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5"/>
      <c r="AJ116" s="77"/>
      <c r="AK116" s="77"/>
      <c r="AL116" s="77"/>
      <c r="AM116" s="78"/>
      <c r="AN116" s="77"/>
      <c r="AO116" s="77"/>
      <c r="AP116" s="77"/>
      <c r="AQ116" s="78"/>
      <c r="AR116" s="77"/>
      <c r="AS116" s="77"/>
      <c r="AT116" s="77"/>
      <c r="AU116" s="78"/>
      <c r="AV116" s="77"/>
      <c r="AW116" s="77"/>
      <c r="AX116" s="77"/>
      <c r="AY116" s="79"/>
    </row>
    <row r="117" spans="2:51" ht="14.25">
      <c r="B117" s="76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1"/>
      <c r="AJ117" s="82"/>
      <c r="AK117" s="82"/>
      <c r="AL117" s="83"/>
      <c r="AM117" s="82"/>
      <c r="AN117" s="82"/>
      <c r="AO117" s="82"/>
      <c r="AP117" s="83"/>
      <c r="AQ117" s="82"/>
      <c r="AR117" s="82"/>
      <c r="AS117" s="82"/>
      <c r="AT117" s="83"/>
      <c r="AU117" s="82"/>
      <c r="AV117" s="83"/>
      <c r="AW117" s="83"/>
      <c r="AX117" s="83"/>
      <c r="AY117" s="84"/>
    </row>
    <row r="118" spans="2:51" ht="14.25">
      <c r="B118" s="76"/>
      <c r="C118" s="81"/>
      <c r="D118" s="82"/>
      <c r="E118" s="81"/>
      <c r="F118" s="82"/>
      <c r="G118" s="81"/>
      <c r="H118" s="81"/>
      <c r="I118" s="82"/>
      <c r="J118" s="81"/>
      <c r="K118" s="82"/>
      <c r="L118" s="81"/>
      <c r="M118" s="81"/>
      <c r="N118" s="82"/>
      <c r="O118" s="81"/>
      <c r="P118" s="82"/>
      <c r="Q118" s="81"/>
      <c r="R118" s="81"/>
      <c r="S118" s="82"/>
      <c r="T118" s="81"/>
      <c r="U118" s="82"/>
      <c r="V118" s="81"/>
      <c r="W118" s="81"/>
      <c r="X118" s="82"/>
      <c r="Y118" s="81"/>
      <c r="Z118" s="82"/>
      <c r="AA118" s="81"/>
      <c r="AB118" s="81"/>
      <c r="AC118" s="82"/>
      <c r="AD118" s="81"/>
      <c r="AE118" s="82"/>
      <c r="AF118" s="81"/>
      <c r="AG118" s="81"/>
      <c r="AH118" s="81"/>
      <c r="AI118" s="81"/>
      <c r="AJ118" s="82"/>
      <c r="AK118" s="82"/>
      <c r="AL118" s="83"/>
      <c r="AM118" s="82"/>
      <c r="AN118" s="82"/>
      <c r="AO118" s="82"/>
      <c r="AP118" s="83"/>
      <c r="AQ118" s="82"/>
      <c r="AR118" s="82"/>
      <c r="AS118" s="82"/>
      <c r="AT118" s="83"/>
      <c r="AU118" s="82"/>
      <c r="AV118" s="82"/>
      <c r="AW118" s="82"/>
      <c r="AX118" s="82"/>
      <c r="AY118" s="84"/>
    </row>
    <row r="119" spans="2:51" ht="14.25">
      <c r="B119" s="76"/>
      <c r="C119" s="81"/>
      <c r="D119" s="82"/>
      <c r="E119" s="81"/>
      <c r="F119" s="82"/>
      <c r="G119" s="81"/>
      <c r="H119" s="81"/>
      <c r="I119" s="82"/>
      <c r="J119" s="81"/>
      <c r="K119" s="82"/>
      <c r="L119" s="81"/>
      <c r="M119" s="81"/>
      <c r="N119" s="82"/>
      <c r="O119" s="81"/>
      <c r="P119" s="82"/>
      <c r="Q119" s="81"/>
      <c r="R119" s="81"/>
      <c r="S119" s="82"/>
      <c r="T119" s="81"/>
      <c r="U119" s="82"/>
      <c r="V119" s="81"/>
      <c r="W119" s="81"/>
      <c r="X119" s="82"/>
      <c r="Y119" s="81"/>
      <c r="Z119" s="82"/>
      <c r="AA119" s="81"/>
      <c r="AB119" s="81"/>
      <c r="AC119" s="82"/>
      <c r="AD119" s="81"/>
      <c r="AE119" s="82"/>
      <c r="AF119" s="81"/>
      <c r="AG119" s="81"/>
      <c r="AH119" s="81"/>
      <c r="AI119" s="81"/>
      <c r="AJ119" s="82"/>
      <c r="AK119" s="82"/>
      <c r="AL119" s="83"/>
      <c r="AM119" s="82"/>
      <c r="AN119" s="82"/>
      <c r="AO119" s="82"/>
      <c r="AP119" s="83"/>
      <c r="AQ119" s="82"/>
      <c r="AR119" s="82"/>
      <c r="AS119" s="82"/>
      <c r="AT119" s="83"/>
      <c r="AU119" s="82"/>
      <c r="AV119" s="82"/>
      <c r="AW119" s="82"/>
      <c r="AX119" s="82"/>
      <c r="AY119" s="84"/>
    </row>
    <row r="120" spans="2:51" ht="14.25">
      <c r="B120" s="76"/>
      <c r="C120" s="81"/>
      <c r="D120" s="82"/>
      <c r="E120" s="81"/>
      <c r="F120" s="82"/>
      <c r="G120" s="81"/>
      <c r="H120" s="81"/>
      <c r="I120" s="82"/>
      <c r="J120" s="81"/>
      <c r="K120" s="82"/>
      <c r="L120" s="81"/>
      <c r="M120" s="81"/>
      <c r="N120" s="82"/>
      <c r="O120" s="81"/>
      <c r="P120" s="82"/>
      <c r="Q120" s="81"/>
      <c r="R120" s="81"/>
      <c r="S120" s="82"/>
      <c r="T120" s="81"/>
      <c r="U120" s="82"/>
      <c r="V120" s="81"/>
      <c r="W120" s="81"/>
      <c r="X120" s="82"/>
      <c r="Y120" s="81"/>
      <c r="Z120" s="82"/>
      <c r="AA120" s="81"/>
      <c r="AB120" s="81"/>
      <c r="AC120" s="82"/>
      <c r="AD120" s="81"/>
      <c r="AE120" s="82"/>
      <c r="AF120" s="81"/>
      <c r="AG120" s="81"/>
      <c r="AH120" s="81"/>
      <c r="AI120" s="81"/>
      <c r="AJ120" s="82"/>
      <c r="AK120" s="82"/>
      <c r="AL120" s="83"/>
      <c r="AM120" s="82"/>
      <c r="AN120" s="82"/>
      <c r="AO120" s="82"/>
      <c r="AP120" s="83"/>
      <c r="AQ120" s="82"/>
      <c r="AR120" s="82"/>
      <c r="AS120" s="82"/>
      <c r="AT120" s="83"/>
      <c r="AU120" s="82"/>
      <c r="AV120" s="82"/>
      <c r="AW120" s="82"/>
      <c r="AX120" s="82"/>
      <c r="AY120" s="84"/>
    </row>
    <row r="121" spans="2:51" ht="14.25">
      <c r="B121" s="76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1"/>
      <c r="AJ121" s="82"/>
      <c r="AK121" s="82"/>
      <c r="AL121" s="83"/>
      <c r="AM121" s="82"/>
      <c r="AN121" s="82"/>
      <c r="AO121" s="82"/>
      <c r="AP121" s="83"/>
      <c r="AQ121" s="82"/>
      <c r="AR121" s="82"/>
      <c r="AS121" s="82"/>
      <c r="AT121" s="83"/>
      <c r="AU121" s="82"/>
      <c r="AV121" s="83"/>
      <c r="AW121" s="83"/>
      <c r="AX121" s="83"/>
      <c r="AY121" s="84"/>
    </row>
    <row r="122" spans="2:51" ht="14.25">
      <c r="B122" s="76"/>
      <c r="C122" s="81"/>
      <c r="D122" s="82"/>
      <c r="E122" s="81"/>
      <c r="F122" s="82"/>
      <c r="G122" s="81"/>
      <c r="H122" s="81"/>
      <c r="I122" s="82"/>
      <c r="J122" s="81"/>
      <c r="K122" s="82"/>
      <c r="L122" s="81"/>
      <c r="M122" s="81"/>
      <c r="N122" s="82"/>
      <c r="O122" s="81"/>
      <c r="P122" s="82"/>
      <c r="Q122" s="81"/>
      <c r="R122" s="81"/>
      <c r="S122" s="82"/>
      <c r="T122" s="81"/>
      <c r="U122" s="82"/>
      <c r="V122" s="81"/>
      <c r="W122" s="81"/>
      <c r="X122" s="82"/>
      <c r="Y122" s="81"/>
      <c r="Z122" s="82"/>
      <c r="AA122" s="81"/>
      <c r="AB122" s="81"/>
      <c r="AC122" s="82"/>
      <c r="AD122" s="81"/>
      <c r="AE122" s="82"/>
      <c r="AF122" s="81"/>
      <c r="AG122" s="81"/>
      <c r="AH122" s="81"/>
      <c r="AI122" s="81"/>
      <c r="AJ122" s="82"/>
      <c r="AK122" s="82"/>
      <c r="AL122" s="83"/>
      <c r="AM122" s="82"/>
      <c r="AN122" s="82"/>
      <c r="AO122" s="82"/>
      <c r="AP122" s="83"/>
      <c r="AQ122" s="82"/>
      <c r="AR122" s="82"/>
      <c r="AS122" s="82"/>
      <c r="AT122" s="83"/>
      <c r="AU122" s="82"/>
      <c r="AV122" s="82"/>
      <c r="AW122" s="82"/>
      <c r="AX122" s="82"/>
      <c r="AY122" s="84"/>
    </row>
    <row r="123" spans="2:51" ht="14.25">
      <c r="B123" s="76"/>
      <c r="C123" s="81"/>
      <c r="D123" s="82"/>
      <c r="E123" s="81"/>
      <c r="F123" s="82"/>
      <c r="G123" s="81"/>
      <c r="H123" s="81"/>
      <c r="I123" s="82"/>
      <c r="J123" s="81"/>
      <c r="K123" s="82"/>
      <c r="L123" s="81"/>
      <c r="M123" s="81"/>
      <c r="N123" s="82"/>
      <c r="O123" s="81"/>
      <c r="P123" s="82"/>
      <c r="Q123" s="81"/>
      <c r="R123" s="81"/>
      <c r="S123" s="82"/>
      <c r="T123" s="81"/>
      <c r="U123" s="82"/>
      <c r="V123" s="81"/>
      <c r="W123" s="81"/>
      <c r="X123" s="82"/>
      <c r="Y123" s="81"/>
      <c r="Z123" s="82"/>
      <c r="AA123" s="81"/>
      <c r="AB123" s="81"/>
      <c r="AC123" s="82"/>
      <c r="AD123" s="81"/>
      <c r="AE123" s="82"/>
      <c r="AF123" s="81"/>
      <c r="AG123" s="81"/>
      <c r="AH123" s="81"/>
      <c r="AI123" s="81"/>
      <c r="AJ123" s="82"/>
      <c r="AK123" s="82"/>
      <c r="AL123" s="83"/>
      <c r="AM123" s="82"/>
      <c r="AN123" s="82"/>
      <c r="AO123" s="82"/>
      <c r="AP123" s="83"/>
      <c r="AQ123" s="82"/>
      <c r="AR123" s="82"/>
      <c r="AS123" s="82"/>
      <c r="AT123" s="83"/>
      <c r="AU123" s="82"/>
      <c r="AV123" s="82"/>
      <c r="AW123" s="82"/>
      <c r="AX123" s="82"/>
      <c r="AY123" s="84"/>
    </row>
    <row r="124" spans="2:51" ht="14.25">
      <c r="B124" s="76"/>
      <c r="C124" s="81"/>
      <c r="D124" s="82"/>
      <c r="E124" s="81"/>
      <c r="F124" s="82"/>
      <c r="G124" s="81"/>
      <c r="H124" s="81"/>
      <c r="I124" s="82"/>
      <c r="J124" s="81"/>
      <c r="K124" s="82"/>
      <c r="L124" s="81"/>
      <c r="M124" s="81"/>
      <c r="N124" s="82"/>
      <c r="O124" s="81"/>
      <c r="P124" s="82"/>
      <c r="Q124" s="81"/>
      <c r="R124" s="81"/>
      <c r="S124" s="82"/>
      <c r="T124" s="81"/>
      <c r="U124" s="82"/>
      <c r="V124" s="81"/>
      <c r="W124" s="81"/>
      <c r="X124" s="82"/>
      <c r="Y124" s="81"/>
      <c r="Z124" s="82"/>
      <c r="AA124" s="81"/>
      <c r="AB124" s="81"/>
      <c r="AC124" s="82"/>
      <c r="AD124" s="81"/>
      <c r="AE124" s="82"/>
      <c r="AF124" s="81"/>
      <c r="AG124" s="81"/>
      <c r="AH124" s="81"/>
      <c r="AI124" s="81"/>
      <c r="AJ124" s="82"/>
      <c r="AK124" s="82"/>
      <c r="AL124" s="83"/>
      <c r="AM124" s="82"/>
      <c r="AN124" s="82"/>
      <c r="AO124" s="82"/>
      <c r="AP124" s="83"/>
      <c r="AQ124" s="82"/>
      <c r="AR124" s="82"/>
      <c r="AS124" s="82"/>
      <c r="AT124" s="83"/>
      <c r="AU124" s="82"/>
      <c r="AV124" s="82"/>
      <c r="AW124" s="82"/>
      <c r="AX124" s="82"/>
      <c r="AY124" s="84"/>
    </row>
    <row r="125" spans="2:51" ht="14.25">
      <c r="B125" s="76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1"/>
      <c r="AJ125" s="82"/>
      <c r="AK125" s="82"/>
      <c r="AL125" s="83"/>
      <c r="AM125" s="82"/>
      <c r="AN125" s="82"/>
      <c r="AO125" s="82"/>
      <c r="AP125" s="83"/>
      <c r="AQ125" s="82"/>
      <c r="AR125" s="82"/>
      <c r="AS125" s="82"/>
      <c r="AT125" s="83"/>
      <c r="AU125" s="82"/>
      <c r="AV125" s="83"/>
      <c r="AW125" s="83"/>
      <c r="AX125" s="83"/>
      <c r="AY125" s="84"/>
    </row>
    <row r="126" spans="2:51" ht="14.25">
      <c r="B126" s="76"/>
      <c r="C126" s="81"/>
      <c r="D126" s="82"/>
      <c r="E126" s="81"/>
      <c r="F126" s="82"/>
      <c r="G126" s="81"/>
      <c r="H126" s="81"/>
      <c r="I126" s="82"/>
      <c r="J126" s="81"/>
      <c r="K126" s="82"/>
      <c r="L126" s="81"/>
      <c r="M126" s="81"/>
      <c r="N126" s="82"/>
      <c r="O126" s="81"/>
      <c r="P126" s="82"/>
      <c r="Q126" s="81"/>
      <c r="R126" s="81"/>
      <c r="S126" s="82"/>
      <c r="T126" s="81"/>
      <c r="U126" s="82"/>
      <c r="V126" s="81"/>
      <c r="W126" s="81"/>
      <c r="X126" s="82"/>
      <c r="Y126" s="81"/>
      <c r="Z126" s="82"/>
      <c r="AA126" s="81"/>
      <c r="AB126" s="81"/>
      <c r="AC126" s="82"/>
      <c r="AD126" s="81"/>
      <c r="AE126" s="82"/>
      <c r="AF126" s="81"/>
      <c r="AG126" s="81"/>
      <c r="AH126" s="81"/>
      <c r="AI126" s="81"/>
      <c r="AJ126" s="82"/>
      <c r="AK126" s="82"/>
      <c r="AL126" s="83"/>
      <c r="AM126" s="82"/>
      <c r="AN126" s="82"/>
      <c r="AO126" s="82"/>
      <c r="AP126" s="83"/>
      <c r="AQ126" s="82"/>
      <c r="AR126" s="82"/>
      <c r="AS126" s="82"/>
      <c r="AT126" s="83"/>
      <c r="AU126" s="82"/>
      <c r="AV126" s="82"/>
      <c r="AW126" s="82"/>
      <c r="AX126" s="82"/>
      <c r="AY126" s="84"/>
    </row>
    <row r="127" spans="2:51" ht="14.25">
      <c r="B127" s="76"/>
      <c r="C127" s="81"/>
      <c r="D127" s="82"/>
      <c r="E127" s="81"/>
      <c r="F127" s="82"/>
      <c r="G127" s="81"/>
      <c r="H127" s="81"/>
      <c r="I127" s="82"/>
      <c r="J127" s="81"/>
      <c r="K127" s="82"/>
      <c r="L127" s="81"/>
      <c r="M127" s="81"/>
      <c r="N127" s="82"/>
      <c r="O127" s="81"/>
      <c r="P127" s="82"/>
      <c r="Q127" s="81"/>
      <c r="R127" s="81"/>
      <c r="S127" s="82"/>
      <c r="T127" s="81"/>
      <c r="U127" s="82"/>
      <c r="V127" s="81"/>
      <c r="W127" s="81"/>
      <c r="X127" s="82"/>
      <c r="Y127" s="81"/>
      <c r="Z127" s="82"/>
      <c r="AA127" s="81"/>
      <c r="AB127" s="81"/>
      <c r="AC127" s="82"/>
      <c r="AD127" s="81"/>
      <c r="AE127" s="82"/>
      <c r="AF127" s="81"/>
      <c r="AG127" s="81"/>
      <c r="AH127" s="81"/>
      <c r="AI127" s="81"/>
      <c r="AJ127" s="82"/>
      <c r="AK127" s="82"/>
      <c r="AL127" s="83"/>
      <c r="AM127" s="82"/>
      <c r="AN127" s="82"/>
      <c r="AO127" s="82"/>
      <c r="AP127" s="83"/>
      <c r="AQ127" s="82"/>
      <c r="AR127" s="82"/>
      <c r="AS127" s="82"/>
      <c r="AT127" s="83"/>
      <c r="AU127" s="82"/>
      <c r="AV127" s="82"/>
      <c r="AW127" s="82"/>
      <c r="AX127" s="82"/>
      <c r="AY127" s="84"/>
    </row>
    <row r="128" spans="2:51" ht="14.25">
      <c r="B128" s="76"/>
      <c r="C128" s="81"/>
      <c r="D128" s="82"/>
      <c r="E128" s="81"/>
      <c r="F128" s="82"/>
      <c r="G128" s="81"/>
      <c r="H128" s="81"/>
      <c r="I128" s="82"/>
      <c r="J128" s="81"/>
      <c r="K128" s="82"/>
      <c r="L128" s="81"/>
      <c r="M128" s="81"/>
      <c r="N128" s="82"/>
      <c r="O128" s="81"/>
      <c r="P128" s="82"/>
      <c r="Q128" s="81"/>
      <c r="R128" s="81"/>
      <c r="S128" s="82"/>
      <c r="T128" s="81"/>
      <c r="U128" s="82"/>
      <c r="V128" s="81"/>
      <c r="W128" s="81"/>
      <c r="X128" s="82"/>
      <c r="Y128" s="81"/>
      <c r="Z128" s="82"/>
      <c r="AA128" s="81"/>
      <c r="AB128" s="81"/>
      <c r="AC128" s="82"/>
      <c r="AD128" s="81"/>
      <c r="AE128" s="82"/>
      <c r="AF128" s="81"/>
      <c r="AG128" s="81"/>
      <c r="AH128" s="81"/>
      <c r="AI128" s="81"/>
      <c r="AJ128" s="82"/>
      <c r="AK128" s="82"/>
      <c r="AL128" s="83"/>
      <c r="AM128" s="82"/>
      <c r="AN128" s="82"/>
      <c r="AO128" s="82"/>
      <c r="AP128" s="83"/>
      <c r="AQ128" s="82"/>
      <c r="AR128" s="82"/>
      <c r="AS128" s="82"/>
      <c r="AT128" s="83"/>
      <c r="AU128" s="82"/>
      <c r="AV128" s="82"/>
      <c r="AW128" s="82"/>
      <c r="AX128" s="82"/>
      <c r="AY128" s="84"/>
    </row>
    <row r="129" spans="2:51" ht="14.25">
      <c r="B129" s="76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1"/>
      <c r="AJ129" s="82"/>
      <c r="AK129" s="82"/>
      <c r="AL129" s="83"/>
      <c r="AM129" s="82"/>
      <c r="AN129" s="82"/>
      <c r="AO129" s="82"/>
      <c r="AP129" s="83"/>
      <c r="AQ129" s="82"/>
      <c r="AR129" s="82"/>
      <c r="AS129" s="82"/>
      <c r="AT129" s="83"/>
      <c r="AU129" s="82"/>
      <c r="AV129" s="83"/>
      <c r="AW129" s="83"/>
      <c r="AX129" s="83"/>
      <c r="AY129" s="84"/>
    </row>
    <row r="130" spans="2:51" ht="14.25">
      <c r="B130" s="76"/>
      <c r="C130" s="81"/>
      <c r="D130" s="82"/>
      <c r="E130" s="81"/>
      <c r="F130" s="82"/>
      <c r="G130" s="81"/>
      <c r="H130" s="81"/>
      <c r="I130" s="82"/>
      <c r="J130" s="81"/>
      <c r="K130" s="82"/>
      <c r="L130" s="81"/>
      <c r="M130" s="81"/>
      <c r="N130" s="82"/>
      <c r="O130" s="81"/>
      <c r="P130" s="82"/>
      <c r="Q130" s="81"/>
      <c r="R130" s="81"/>
      <c r="S130" s="82"/>
      <c r="T130" s="81"/>
      <c r="U130" s="82"/>
      <c r="V130" s="81"/>
      <c r="W130" s="81"/>
      <c r="X130" s="82"/>
      <c r="Y130" s="81"/>
      <c r="Z130" s="82"/>
      <c r="AA130" s="81"/>
      <c r="AB130" s="81"/>
      <c r="AC130" s="82"/>
      <c r="AD130" s="81"/>
      <c r="AE130" s="82"/>
      <c r="AF130" s="81"/>
      <c r="AG130" s="81"/>
      <c r="AH130" s="81"/>
      <c r="AI130" s="81"/>
      <c r="AJ130" s="82"/>
      <c r="AK130" s="82"/>
      <c r="AL130" s="83"/>
      <c r="AM130" s="82"/>
      <c r="AN130" s="82"/>
      <c r="AO130" s="82"/>
      <c r="AP130" s="83"/>
      <c r="AQ130" s="82"/>
      <c r="AR130" s="82"/>
      <c r="AS130" s="82"/>
      <c r="AT130" s="83"/>
      <c r="AU130" s="82"/>
      <c r="AV130" s="82"/>
      <c r="AW130" s="82"/>
      <c r="AX130" s="82"/>
      <c r="AY130" s="84"/>
    </row>
    <row r="131" spans="2:51" ht="14.25">
      <c r="B131" s="76"/>
      <c r="C131" s="81"/>
      <c r="D131" s="82"/>
      <c r="E131" s="81"/>
      <c r="F131" s="82"/>
      <c r="G131" s="81"/>
      <c r="H131" s="81"/>
      <c r="I131" s="82"/>
      <c r="J131" s="81"/>
      <c r="K131" s="82"/>
      <c r="L131" s="81"/>
      <c r="M131" s="81"/>
      <c r="N131" s="82"/>
      <c r="O131" s="81"/>
      <c r="P131" s="82"/>
      <c r="Q131" s="81"/>
      <c r="R131" s="81"/>
      <c r="S131" s="82"/>
      <c r="T131" s="81"/>
      <c r="U131" s="82"/>
      <c r="V131" s="81"/>
      <c r="W131" s="81"/>
      <c r="X131" s="82"/>
      <c r="Y131" s="81"/>
      <c r="Z131" s="82"/>
      <c r="AA131" s="81"/>
      <c r="AB131" s="81"/>
      <c r="AC131" s="82"/>
      <c r="AD131" s="81"/>
      <c r="AE131" s="82"/>
      <c r="AF131" s="81"/>
      <c r="AG131" s="81"/>
      <c r="AH131" s="81"/>
      <c r="AI131" s="81"/>
      <c r="AJ131" s="82"/>
      <c r="AK131" s="82"/>
      <c r="AL131" s="83"/>
      <c r="AM131" s="82"/>
      <c r="AN131" s="82"/>
      <c r="AO131" s="82"/>
      <c r="AP131" s="83"/>
      <c r="AQ131" s="82"/>
      <c r="AR131" s="82"/>
      <c r="AS131" s="82"/>
      <c r="AT131" s="83"/>
      <c r="AU131" s="82"/>
      <c r="AV131" s="82"/>
      <c r="AW131" s="82"/>
      <c r="AX131" s="82"/>
      <c r="AY131" s="84"/>
    </row>
    <row r="132" spans="2:51" ht="14.25">
      <c r="B132" s="76"/>
      <c r="C132" s="81"/>
      <c r="D132" s="82"/>
      <c r="E132" s="81"/>
      <c r="F132" s="82"/>
      <c r="G132" s="81"/>
      <c r="H132" s="81"/>
      <c r="I132" s="82"/>
      <c r="J132" s="81"/>
      <c r="K132" s="82"/>
      <c r="L132" s="81"/>
      <c r="M132" s="81"/>
      <c r="N132" s="82"/>
      <c r="O132" s="81"/>
      <c r="P132" s="82"/>
      <c r="Q132" s="81"/>
      <c r="R132" s="81"/>
      <c r="S132" s="82"/>
      <c r="T132" s="81"/>
      <c r="U132" s="82"/>
      <c r="V132" s="81"/>
      <c r="W132" s="81"/>
      <c r="X132" s="82"/>
      <c r="Y132" s="81"/>
      <c r="Z132" s="82"/>
      <c r="AA132" s="81"/>
      <c r="AB132" s="81"/>
      <c r="AC132" s="82"/>
      <c r="AD132" s="81"/>
      <c r="AE132" s="82"/>
      <c r="AF132" s="81"/>
      <c r="AG132" s="81"/>
      <c r="AH132" s="81"/>
      <c r="AI132" s="81"/>
      <c r="AJ132" s="82"/>
      <c r="AK132" s="82"/>
      <c r="AL132" s="83"/>
      <c r="AM132" s="82"/>
      <c r="AN132" s="82"/>
      <c r="AO132" s="82"/>
      <c r="AP132" s="83"/>
      <c r="AQ132" s="82"/>
      <c r="AR132" s="82"/>
      <c r="AS132" s="82"/>
      <c r="AT132" s="83"/>
      <c r="AU132" s="82"/>
      <c r="AV132" s="82"/>
      <c r="AW132" s="82"/>
      <c r="AX132" s="82"/>
      <c r="AY132" s="84"/>
    </row>
    <row r="133" spans="2:51" ht="14.25">
      <c r="B133" s="76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1"/>
      <c r="AJ133" s="82"/>
      <c r="AK133" s="82"/>
      <c r="AL133" s="83"/>
      <c r="AM133" s="82"/>
      <c r="AN133" s="82"/>
      <c r="AO133" s="82"/>
      <c r="AP133" s="83"/>
      <c r="AQ133" s="82"/>
      <c r="AR133" s="82"/>
      <c r="AS133" s="82"/>
      <c r="AT133" s="83"/>
      <c r="AU133" s="82"/>
      <c r="AV133" s="83"/>
      <c r="AW133" s="83"/>
      <c r="AX133" s="83"/>
      <c r="AY133" s="84"/>
    </row>
    <row r="134" spans="2:51" ht="14.25">
      <c r="B134" s="76"/>
      <c r="C134" s="81"/>
      <c r="D134" s="82"/>
      <c r="E134" s="81"/>
      <c r="F134" s="82"/>
      <c r="G134" s="81"/>
      <c r="H134" s="81"/>
      <c r="I134" s="82"/>
      <c r="J134" s="81"/>
      <c r="K134" s="82"/>
      <c r="L134" s="81"/>
      <c r="M134" s="81"/>
      <c r="N134" s="82"/>
      <c r="O134" s="81"/>
      <c r="P134" s="82"/>
      <c r="Q134" s="81"/>
      <c r="R134" s="81"/>
      <c r="S134" s="82"/>
      <c r="T134" s="81"/>
      <c r="U134" s="82"/>
      <c r="V134" s="81"/>
      <c r="W134" s="81"/>
      <c r="X134" s="82"/>
      <c r="Y134" s="81"/>
      <c r="Z134" s="82"/>
      <c r="AA134" s="81"/>
      <c r="AB134" s="81"/>
      <c r="AC134" s="82"/>
      <c r="AD134" s="81"/>
      <c r="AE134" s="82"/>
      <c r="AF134" s="81"/>
      <c r="AG134" s="81"/>
      <c r="AH134" s="81"/>
      <c r="AI134" s="81"/>
      <c r="AJ134" s="82"/>
      <c r="AK134" s="82"/>
      <c r="AL134" s="83"/>
      <c r="AM134" s="82"/>
      <c r="AN134" s="82"/>
      <c r="AO134" s="82"/>
      <c r="AP134" s="83"/>
      <c r="AQ134" s="82"/>
      <c r="AR134" s="82"/>
      <c r="AS134" s="82"/>
      <c r="AT134" s="83"/>
      <c r="AU134" s="82"/>
      <c r="AV134" s="82"/>
      <c r="AW134" s="82"/>
      <c r="AX134" s="82"/>
      <c r="AY134" s="84"/>
    </row>
    <row r="135" spans="2:51" ht="14.25">
      <c r="B135" s="76"/>
      <c r="C135" s="81"/>
      <c r="D135" s="82"/>
      <c r="E135" s="81"/>
      <c r="F135" s="82"/>
      <c r="G135" s="81"/>
      <c r="H135" s="81"/>
      <c r="I135" s="82"/>
      <c r="J135" s="81"/>
      <c r="K135" s="82"/>
      <c r="L135" s="81"/>
      <c r="M135" s="81"/>
      <c r="N135" s="82"/>
      <c r="O135" s="81"/>
      <c r="P135" s="82"/>
      <c r="Q135" s="81"/>
      <c r="R135" s="81"/>
      <c r="S135" s="82"/>
      <c r="T135" s="81"/>
      <c r="U135" s="82"/>
      <c r="V135" s="81"/>
      <c r="W135" s="81"/>
      <c r="X135" s="82"/>
      <c r="Y135" s="81"/>
      <c r="Z135" s="82"/>
      <c r="AA135" s="81"/>
      <c r="AB135" s="81"/>
      <c r="AC135" s="82"/>
      <c r="AD135" s="81"/>
      <c r="AE135" s="82"/>
      <c r="AF135" s="81"/>
      <c r="AG135" s="81"/>
      <c r="AH135" s="81"/>
      <c r="AI135" s="81"/>
      <c r="AJ135" s="82"/>
      <c r="AK135" s="82"/>
      <c r="AL135" s="83"/>
      <c r="AM135" s="82"/>
      <c r="AN135" s="82"/>
      <c r="AO135" s="82"/>
      <c r="AP135" s="83"/>
      <c r="AQ135" s="82"/>
      <c r="AR135" s="82"/>
      <c r="AS135" s="82"/>
      <c r="AT135" s="83"/>
      <c r="AU135" s="82"/>
      <c r="AV135" s="82"/>
      <c r="AW135" s="82"/>
      <c r="AX135" s="82"/>
      <c r="AY135" s="84"/>
    </row>
    <row r="136" spans="2:51" ht="14.25">
      <c r="B136" s="76"/>
      <c r="C136" s="81"/>
      <c r="D136" s="82"/>
      <c r="E136" s="81"/>
      <c r="F136" s="82"/>
      <c r="G136" s="81"/>
      <c r="H136" s="81"/>
      <c r="I136" s="82"/>
      <c r="J136" s="81"/>
      <c r="K136" s="82"/>
      <c r="L136" s="81"/>
      <c r="M136" s="81"/>
      <c r="N136" s="82"/>
      <c r="O136" s="81"/>
      <c r="P136" s="82"/>
      <c r="Q136" s="81"/>
      <c r="R136" s="81"/>
      <c r="S136" s="82"/>
      <c r="T136" s="81"/>
      <c r="U136" s="82"/>
      <c r="V136" s="81"/>
      <c r="W136" s="81"/>
      <c r="X136" s="82"/>
      <c r="Y136" s="81"/>
      <c r="Z136" s="82"/>
      <c r="AA136" s="81"/>
      <c r="AB136" s="81"/>
      <c r="AC136" s="82"/>
      <c r="AD136" s="81"/>
      <c r="AE136" s="82"/>
      <c r="AF136" s="81"/>
      <c r="AG136" s="81"/>
      <c r="AH136" s="81"/>
      <c r="AI136" s="81"/>
      <c r="AJ136" s="82"/>
      <c r="AK136" s="82"/>
      <c r="AL136" s="83"/>
      <c r="AM136" s="82"/>
      <c r="AN136" s="82"/>
      <c r="AO136" s="82"/>
      <c r="AP136" s="83"/>
      <c r="AQ136" s="82"/>
      <c r="AR136" s="82"/>
      <c r="AS136" s="82"/>
      <c r="AT136" s="83"/>
      <c r="AU136" s="82"/>
      <c r="AV136" s="82"/>
      <c r="AW136" s="82"/>
      <c r="AX136" s="82"/>
      <c r="AY136" s="84"/>
    </row>
    <row r="137" spans="2:51" ht="14.25">
      <c r="B137" s="76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1"/>
      <c r="AJ137" s="82"/>
      <c r="AK137" s="82"/>
      <c r="AL137" s="83"/>
      <c r="AM137" s="82"/>
      <c r="AN137" s="82"/>
      <c r="AO137" s="82"/>
      <c r="AP137" s="83"/>
      <c r="AQ137" s="82"/>
      <c r="AR137" s="82"/>
      <c r="AS137" s="82"/>
      <c r="AT137" s="83"/>
      <c r="AU137" s="82"/>
      <c r="AV137" s="83"/>
      <c r="AW137" s="83"/>
      <c r="AX137" s="83"/>
      <c r="AY137" s="84"/>
    </row>
    <row r="138" spans="2:51" ht="14.25">
      <c r="B138" s="76"/>
      <c r="C138" s="81"/>
      <c r="D138" s="82"/>
      <c r="E138" s="81"/>
      <c r="F138" s="82"/>
      <c r="G138" s="81"/>
      <c r="H138" s="81"/>
      <c r="I138" s="82"/>
      <c r="J138" s="81"/>
      <c r="K138" s="82"/>
      <c r="L138" s="81"/>
      <c r="M138" s="81"/>
      <c r="N138" s="82"/>
      <c r="O138" s="81"/>
      <c r="P138" s="82"/>
      <c r="Q138" s="81"/>
      <c r="R138" s="81"/>
      <c r="S138" s="82"/>
      <c r="T138" s="81"/>
      <c r="U138" s="82"/>
      <c r="V138" s="81"/>
      <c r="W138" s="81"/>
      <c r="X138" s="82"/>
      <c r="Y138" s="81"/>
      <c r="Z138" s="82"/>
      <c r="AA138" s="81"/>
      <c r="AB138" s="81"/>
      <c r="AC138" s="82"/>
      <c r="AD138" s="81"/>
      <c r="AE138" s="82"/>
      <c r="AF138" s="81"/>
      <c r="AG138" s="81"/>
      <c r="AH138" s="81"/>
      <c r="AI138" s="81"/>
      <c r="AJ138" s="82"/>
      <c r="AK138" s="82"/>
      <c r="AL138" s="83"/>
      <c r="AM138" s="82"/>
      <c r="AN138" s="82"/>
      <c r="AO138" s="82"/>
      <c r="AP138" s="83"/>
      <c r="AQ138" s="82"/>
      <c r="AR138" s="82"/>
      <c r="AS138" s="82"/>
      <c r="AT138" s="83"/>
      <c r="AU138" s="82"/>
      <c r="AV138" s="82"/>
      <c r="AW138" s="82"/>
      <c r="AX138" s="82"/>
      <c r="AY138" s="84"/>
    </row>
    <row r="139" spans="2:51" ht="14.25">
      <c r="B139" s="76"/>
      <c r="C139" s="81"/>
      <c r="D139" s="82"/>
      <c r="E139" s="81"/>
      <c r="F139" s="82"/>
      <c r="G139" s="81"/>
      <c r="H139" s="81"/>
      <c r="I139" s="82"/>
      <c r="J139" s="81"/>
      <c r="K139" s="82"/>
      <c r="L139" s="81"/>
      <c r="M139" s="81"/>
      <c r="N139" s="82"/>
      <c r="O139" s="81"/>
      <c r="P139" s="82"/>
      <c r="Q139" s="81"/>
      <c r="R139" s="81"/>
      <c r="S139" s="82"/>
      <c r="T139" s="81"/>
      <c r="U139" s="82"/>
      <c r="V139" s="81"/>
      <c r="W139" s="81"/>
      <c r="X139" s="82"/>
      <c r="Y139" s="81"/>
      <c r="Z139" s="82"/>
      <c r="AA139" s="81"/>
      <c r="AB139" s="81"/>
      <c r="AC139" s="82"/>
      <c r="AD139" s="81"/>
      <c r="AE139" s="82"/>
      <c r="AF139" s="81"/>
      <c r="AG139" s="81"/>
      <c r="AH139" s="81"/>
      <c r="AI139" s="81"/>
      <c r="AJ139" s="82"/>
      <c r="AK139" s="82"/>
      <c r="AL139" s="83"/>
      <c r="AM139" s="82"/>
      <c r="AN139" s="82"/>
      <c r="AO139" s="82"/>
      <c r="AP139" s="83"/>
      <c r="AQ139" s="82"/>
      <c r="AR139" s="82"/>
      <c r="AS139" s="82"/>
      <c r="AT139" s="83"/>
      <c r="AU139" s="82"/>
      <c r="AV139" s="82"/>
      <c r="AW139" s="82"/>
      <c r="AX139" s="82"/>
      <c r="AY139" s="84"/>
    </row>
    <row r="140" spans="2:51" ht="14.25">
      <c r="B140" s="76"/>
      <c r="C140" s="81"/>
      <c r="D140" s="82"/>
      <c r="E140" s="81"/>
      <c r="F140" s="82"/>
      <c r="G140" s="81"/>
      <c r="H140" s="81"/>
      <c r="I140" s="82"/>
      <c r="J140" s="81"/>
      <c r="K140" s="82"/>
      <c r="L140" s="81"/>
      <c r="M140" s="81"/>
      <c r="N140" s="82"/>
      <c r="O140" s="81"/>
      <c r="P140" s="82"/>
      <c r="Q140" s="81"/>
      <c r="R140" s="81"/>
      <c r="S140" s="82"/>
      <c r="T140" s="81"/>
      <c r="U140" s="82"/>
      <c r="V140" s="81"/>
      <c r="W140" s="81"/>
      <c r="X140" s="82"/>
      <c r="Y140" s="81"/>
      <c r="Z140" s="82"/>
      <c r="AA140" s="81"/>
      <c r="AB140" s="81"/>
      <c r="AC140" s="82"/>
      <c r="AD140" s="81"/>
      <c r="AE140" s="82"/>
      <c r="AF140" s="81"/>
      <c r="AG140" s="81"/>
      <c r="AH140" s="81"/>
      <c r="AI140" s="81"/>
      <c r="AJ140" s="82"/>
      <c r="AK140" s="82"/>
      <c r="AL140" s="83"/>
      <c r="AM140" s="82"/>
      <c r="AN140" s="82"/>
      <c r="AO140" s="82"/>
      <c r="AP140" s="83"/>
      <c r="AQ140" s="82"/>
      <c r="AR140" s="82"/>
      <c r="AS140" s="82"/>
      <c r="AT140" s="83"/>
      <c r="AU140" s="82"/>
      <c r="AV140" s="82"/>
      <c r="AW140" s="82"/>
      <c r="AX140" s="82"/>
      <c r="AY140" s="84"/>
    </row>
    <row r="141" spans="2:51" ht="17.2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54"/>
      <c r="AH141" s="5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</row>
    <row r="142" spans="2:51" ht="17.2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</row>
    <row r="143" spans="2:51" ht="17.25"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5"/>
      <c r="AJ143" s="77"/>
      <c r="AK143" s="77"/>
      <c r="AL143" s="77"/>
      <c r="AM143" s="78"/>
      <c r="AN143" s="77"/>
      <c r="AO143" s="77"/>
      <c r="AP143" s="77"/>
      <c r="AQ143" s="78"/>
      <c r="AR143" s="77"/>
      <c r="AS143" s="77"/>
      <c r="AT143" s="77"/>
      <c r="AU143" s="78"/>
      <c r="AV143" s="77"/>
      <c r="AW143" s="77"/>
      <c r="AX143" s="77"/>
      <c r="AY143" s="79"/>
    </row>
    <row r="144" spans="2:51" ht="17.25">
      <c r="B144" s="75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5"/>
      <c r="AJ144" s="77"/>
      <c r="AK144" s="77"/>
      <c r="AL144" s="77"/>
      <c r="AM144" s="78"/>
      <c r="AN144" s="77"/>
      <c r="AO144" s="77"/>
      <c r="AP144" s="77"/>
      <c r="AQ144" s="78"/>
      <c r="AR144" s="77"/>
      <c r="AS144" s="77"/>
      <c r="AT144" s="77"/>
      <c r="AU144" s="78"/>
      <c r="AV144" s="77"/>
      <c r="AW144" s="77"/>
      <c r="AX144" s="77"/>
      <c r="AY144" s="79"/>
    </row>
    <row r="145" spans="2:51" ht="14.25">
      <c r="B145" s="76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1"/>
      <c r="AJ145" s="82"/>
      <c r="AK145" s="82"/>
      <c r="AL145" s="83"/>
      <c r="AM145" s="82"/>
      <c r="AN145" s="82"/>
      <c r="AO145" s="82"/>
      <c r="AP145" s="83"/>
      <c r="AQ145" s="82"/>
      <c r="AR145" s="82"/>
      <c r="AS145" s="82"/>
      <c r="AT145" s="83"/>
      <c r="AU145" s="82"/>
      <c r="AV145" s="83"/>
      <c r="AW145" s="83"/>
      <c r="AX145" s="83"/>
      <c r="AY145" s="84"/>
    </row>
    <row r="146" spans="2:51" ht="14.25">
      <c r="B146" s="76"/>
      <c r="C146" s="81"/>
      <c r="D146" s="82"/>
      <c r="E146" s="81"/>
      <c r="F146" s="82"/>
      <c r="G146" s="81"/>
      <c r="H146" s="81"/>
      <c r="I146" s="82"/>
      <c r="J146" s="81"/>
      <c r="K146" s="82"/>
      <c r="L146" s="81"/>
      <c r="M146" s="81"/>
      <c r="N146" s="82"/>
      <c r="O146" s="81"/>
      <c r="P146" s="82"/>
      <c r="Q146" s="81"/>
      <c r="R146" s="81"/>
      <c r="S146" s="82"/>
      <c r="T146" s="81"/>
      <c r="U146" s="82"/>
      <c r="V146" s="81"/>
      <c r="W146" s="81"/>
      <c r="X146" s="82"/>
      <c r="Y146" s="81"/>
      <c r="Z146" s="82"/>
      <c r="AA146" s="81"/>
      <c r="AB146" s="81"/>
      <c r="AC146" s="82"/>
      <c r="AD146" s="81"/>
      <c r="AE146" s="82"/>
      <c r="AF146" s="81"/>
      <c r="AG146" s="81"/>
      <c r="AH146" s="81"/>
      <c r="AI146" s="81"/>
      <c r="AJ146" s="82"/>
      <c r="AK146" s="82"/>
      <c r="AL146" s="83"/>
      <c r="AM146" s="82"/>
      <c r="AN146" s="82"/>
      <c r="AO146" s="82"/>
      <c r="AP146" s="83"/>
      <c r="AQ146" s="82"/>
      <c r="AR146" s="82"/>
      <c r="AS146" s="82"/>
      <c r="AT146" s="83"/>
      <c r="AU146" s="82"/>
      <c r="AV146" s="82"/>
      <c r="AW146" s="82"/>
      <c r="AX146" s="82"/>
      <c r="AY146" s="84"/>
    </row>
    <row r="147" spans="2:51" ht="14.25">
      <c r="B147" s="76"/>
      <c r="C147" s="81"/>
      <c r="D147" s="82"/>
      <c r="E147" s="81"/>
      <c r="F147" s="82"/>
      <c r="G147" s="81"/>
      <c r="H147" s="81"/>
      <c r="I147" s="82"/>
      <c r="J147" s="81"/>
      <c r="K147" s="82"/>
      <c r="L147" s="81"/>
      <c r="M147" s="81"/>
      <c r="N147" s="82"/>
      <c r="O147" s="81"/>
      <c r="P147" s="82"/>
      <c r="Q147" s="81"/>
      <c r="R147" s="81"/>
      <c r="S147" s="82"/>
      <c r="T147" s="81"/>
      <c r="U147" s="82"/>
      <c r="V147" s="81"/>
      <c r="W147" s="81"/>
      <c r="X147" s="82"/>
      <c r="Y147" s="81"/>
      <c r="Z147" s="82"/>
      <c r="AA147" s="81"/>
      <c r="AB147" s="81"/>
      <c r="AC147" s="82"/>
      <c r="AD147" s="81"/>
      <c r="AE147" s="82"/>
      <c r="AF147" s="81"/>
      <c r="AG147" s="81"/>
      <c r="AH147" s="81"/>
      <c r="AI147" s="81"/>
      <c r="AJ147" s="82"/>
      <c r="AK147" s="82"/>
      <c r="AL147" s="83"/>
      <c r="AM147" s="82"/>
      <c r="AN147" s="82"/>
      <c r="AO147" s="82"/>
      <c r="AP147" s="83"/>
      <c r="AQ147" s="82"/>
      <c r="AR147" s="82"/>
      <c r="AS147" s="82"/>
      <c r="AT147" s="83"/>
      <c r="AU147" s="82"/>
      <c r="AV147" s="82"/>
      <c r="AW147" s="82"/>
      <c r="AX147" s="82"/>
      <c r="AY147" s="84"/>
    </row>
    <row r="148" spans="2:51" ht="14.25">
      <c r="B148" s="76"/>
      <c r="C148" s="81"/>
      <c r="D148" s="82"/>
      <c r="E148" s="81"/>
      <c r="F148" s="82"/>
      <c r="G148" s="81"/>
      <c r="H148" s="81"/>
      <c r="I148" s="82"/>
      <c r="J148" s="81"/>
      <c r="K148" s="82"/>
      <c r="L148" s="81"/>
      <c r="M148" s="81"/>
      <c r="N148" s="82"/>
      <c r="O148" s="81"/>
      <c r="P148" s="82"/>
      <c r="Q148" s="81"/>
      <c r="R148" s="81"/>
      <c r="S148" s="82"/>
      <c r="T148" s="81"/>
      <c r="U148" s="82"/>
      <c r="V148" s="81"/>
      <c r="W148" s="81"/>
      <c r="X148" s="82"/>
      <c r="Y148" s="81"/>
      <c r="Z148" s="82"/>
      <c r="AA148" s="81"/>
      <c r="AB148" s="81"/>
      <c r="AC148" s="82"/>
      <c r="AD148" s="81"/>
      <c r="AE148" s="82"/>
      <c r="AF148" s="81"/>
      <c r="AG148" s="81"/>
      <c r="AH148" s="81"/>
      <c r="AI148" s="81"/>
      <c r="AJ148" s="82"/>
      <c r="AK148" s="82"/>
      <c r="AL148" s="83"/>
      <c r="AM148" s="82"/>
      <c r="AN148" s="82"/>
      <c r="AO148" s="82"/>
      <c r="AP148" s="83"/>
      <c r="AQ148" s="82"/>
      <c r="AR148" s="82"/>
      <c r="AS148" s="82"/>
      <c r="AT148" s="83"/>
      <c r="AU148" s="82"/>
      <c r="AV148" s="82"/>
      <c r="AW148" s="82"/>
      <c r="AX148" s="82"/>
      <c r="AY148" s="84"/>
    </row>
    <row r="149" spans="2:51" ht="14.25">
      <c r="B149" s="76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1"/>
      <c r="AJ149" s="82"/>
      <c r="AK149" s="82"/>
      <c r="AL149" s="83"/>
      <c r="AM149" s="82"/>
      <c r="AN149" s="82"/>
      <c r="AO149" s="82"/>
      <c r="AP149" s="83"/>
      <c r="AQ149" s="82"/>
      <c r="AR149" s="82"/>
      <c r="AS149" s="82"/>
      <c r="AT149" s="83"/>
      <c r="AU149" s="82"/>
      <c r="AV149" s="83"/>
      <c r="AW149" s="83"/>
      <c r="AX149" s="83"/>
      <c r="AY149" s="84"/>
    </row>
    <row r="150" spans="2:51" ht="14.25">
      <c r="B150" s="76"/>
      <c r="C150" s="81"/>
      <c r="D150" s="82"/>
      <c r="E150" s="81"/>
      <c r="F150" s="82"/>
      <c r="G150" s="81"/>
      <c r="H150" s="81"/>
      <c r="I150" s="82"/>
      <c r="J150" s="81"/>
      <c r="K150" s="82"/>
      <c r="L150" s="81"/>
      <c r="M150" s="81"/>
      <c r="N150" s="82"/>
      <c r="O150" s="81"/>
      <c r="P150" s="82"/>
      <c r="Q150" s="81"/>
      <c r="R150" s="81"/>
      <c r="S150" s="82"/>
      <c r="T150" s="81"/>
      <c r="U150" s="82"/>
      <c r="V150" s="81"/>
      <c r="W150" s="81"/>
      <c r="X150" s="82"/>
      <c r="Y150" s="81"/>
      <c r="Z150" s="82"/>
      <c r="AA150" s="81"/>
      <c r="AB150" s="81"/>
      <c r="AC150" s="82"/>
      <c r="AD150" s="81"/>
      <c r="AE150" s="82"/>
      <c r="AF150" s="81"/>
      <c r="AG150" s="81"/>
      <c r="AH150" s="81"/>
      <c r="AI150" s="81"/>
      <c r="AJ150" s="82"/>
      <c r="AK150" s="82"/>
      <c r="AL150" s="83"/>
      <c r="AM150" s="82"/>
      <c r="AN150" s="82"/>
      <c r="AO150" s="82"/>
      <c r="AP150" s="83"/>
      <c r="AQ150" s="82"/>
      <c r="AR150" s="82"/>
      <c r="AS150" s="82"/>
      <c r="AT150" s="83"/>
      <c r="AU150" s="82"/>
      <c r="AV150" s="82"/>
      <c r="AW150" s="82"/>
      <c r="AX150" s="82"/>
      <c r="AY150" s="84"/>
    </row>
    <row r="151" spans="2:51" ht="14.25">
      <c r="B151" s="76"/>
      <c r="C151" s="81"/>
      <c r="D151" s="82"/>
      <c r="E151" s="81"/>
      <c r="F151" s="82"/>
      <c r="G151" s="81"/>
      <c r="H151" s="81"/>
      <c r="I151" s="82"/>
      <c r="J151" s="81"/>
      <c r="K151" s="82"/>
      <c r="L151" s="81"/>
      <c r="M151" s="81"/>
      <c r="N151" s="82"/>
      <c r="O151" s="81"/>
      <c r="P151" s="82"/>
      <c r="Q151" s="81"/>
      <c r="R151" s="81"/>
      <c r="S151" s="82"/>
      <c r="T151" s="81"/>
      <c r="U151" s="82"/>
      <c r="V151" s="81"/>
      <c r="W151" s="81"/>
      <c r="X151" s="82"/>
      <c r="Y151" s="81"/>
      <c r="Z151" s="82"/>
      <c r="AA151" s="81"/>
      <c r="AB151" s="81"/>
      <c r="AC151" s="82"/>
      <c r="AD151" s="81"/>
      <c r="AE151" s="82"/>
      <c r="AF151" s="81"/>
      <c r="AG151" s="81"/>
      <c r="AH151" s="81"/>
      <c r="AI151" s="81"/>
      <c r="AJ151" s="82"/>
      <c r="AK151" s="82"/>
      <c r="AL151" s="83"/>
      <c r="AM151" s="82"/>
      <c r="AN151" s="82"/>
      <c r="AO151" s="82"/>
      <c r="AP151" s="83"/>
      <c r="AQ151" s="82"/>
      <c r="AR151" s="82"/>
      <c r="AS151" s="82"/>
      <c r="AT151" s="83"/>
      <c r="AU151" s="82"/>
      <c r="AV151" s="82"/>
      <c r="AW151" s="82"/>
      <c r="AX151" s="82"/>
      <c r="AY151" s="84"/>
    </row>
    <row r="152" spans="2:51" ht="14.25">
      <c r="B152" s="76"/>
      <c r="C152" s="81"/>
      <c r="D152" s="82"/>
      <c r="E152" s="81"/>
      <c r="F152" s="82"/>
      <c r="G152" s="81"/>
      <c r="H152" s="81"/>
      <c r="I152" s="82"/>
      <c r="J152" s="81"/>
      <c r="K152" s="82"/>
      <c r="L152" s="81"/>
      <c r="M152" s="81"/>
      <c r="N152" s="82"/>
      <c r="O152" s="81"/>
      <c r="P152" s="82"/>
      <c r="Q152" s="81"/>
      <c r="R152" s="81"/>
      <c r="S152" s="82"/>
      <c r="T152" s="81"/>
      <c r="U152" s="82"/>
      <c r="V152" s="81"/>
      <c r="W152" s="81"/>
      <c r="X152" s="82"/>
      <c r="Y152" s="81"/>
      <c r="Z152" s="82"/>
      <c r="AA152" s="81"/>
      <c r="AB152" s="81"/>
      <c r="AC152" s="82"/>
      <c r="AD152" s="81"/>
      <c r="AE152" s="82"/>
      <c r="AF152" s="81"/>
      <c r="AG152" s="81"/>
      <c r="AH152" s="81"/>
      <c r="AI152" s="81"/>
      <c r="AJ152" s="82"/>
      <c r="AK152" s="82"/>
      <c r="AL152" s="83"/>
      <c r="AM152" s="82"/>
      <c r="AN152" s="82"/>
      <c r="AO152" s="82"/>
      <c r="AP152" s="83"/>
      <c r="AQ152" s="82"/>
      <c r="AR152" s="82"/>
      <c r="AS152" s="82"/>
      <c r="AT152" s="83"/>
      <c r="AU152" s="82"/>
      <c r="AV152" s="82"/>
      <c r="AW152" s="82"/>
      <c r="AX152" s="82"/>
      <c r="AY152" s="84"/>
    </row>
    <row r="153" spans="2:51" ht="14.25">
      <c r="B153" s="76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1"/>
      <c r="AJ153" s="82"/>
      <c r="AK153" s="82"/>
      <c r="AL153" s="83"/>
      <c r="AM153" s="82"/>
      <c r="AN153" s="82"/>
      <c r="AO153" s="82"/>
      <c r="AP153" s="83"/>
      <c r="AQ153" s="82"/>
      <c r="AR153" s="82"/>
      <c r="AS153" s="82"/>
      <c r="AT153" s="83"/>
      <c r="AU153" s="82"/>
      <c r="AV153" s="83"/>
      <c r="AW153" s="83"/>
      <c r="AX153" s="83"/>
      <c r="AY153" s="84"/>
    </row>
    <row r="154" spans="2:51" ht="14.25">
      <c r="B154" s="76"/>
      <c r="C154" s="81"/>
      <c r="D154" s="82"/>
      <c r="E154" s="81"/>
      <c r="F154" s="82"/>
      <c r="G154" s="81"/>
      <c r="H154" s="81"/>
      <c r="I154" s="82"/>
      <c r="J154" s="81"/>
      <c r="K154" s="82"/>
      <c r="L154" s="81"/>
      <c r="M154" s="81"/>
      <c r="N154" s="82"/>
      <c r="O154" s="81"/>
      <c r="P154" s="82"/>
      <c r="Q154" s="81"/>
      <c r="R154" s="81"/>
      <c r="S154" s="82"/>
      <c r="T154" s="81"/>
      <c r="U154" s="82"/>
      <c r="V154" s="81"/>
      <c r="W154" s="81"/>
      <c r="X154" s="82"/>
      <c r="Y154" s="81"/>
      <c r="Z154" s="82"/>
      <c r="AA154" s="81"/>
      <c r="AB154" s="81"/>
      <c r="AC154" s="82"/>
      <c r="AD154" s="81"/>
      <c r="AE154" s="82"/>
      <c r="AF154" s="81"/>
      <c r="AG154" s="81"/>
      <c r="AH154" s="81"/>
      <c r="AI154" s="81"/>
      <c r="AJ154" s="82"/>
      <c r="AK154" s="82"/>
      <c r="AL154" s="83"/>
      <c r="AM154" s="82"/>
      <c r="AN154" s="82"/>
      <c r="AO154" s="82"/>
      <c r="AP154" s="83"/>
      <c r="AQ154" s="82"/>
      <c r="AR154" s="82"/>
      <c r="AS154" s="82"/>
      <c r="AT154" s="83"/>
      <c r="AU154" s="82"/>
      <c r="AV154" s="82"/>
      <c r="AW154" s="82"/>
      <c r="AX154" s="82"/>
      <c r="AY154" s="84"/>
    </row>
    <row r="155" spans="2:51" ht="14.25">
      <c r="B155" s="76"/>
      <c r="C155" s="81"/>
      <c r="D155" s="82"/>
      <c r="E155" s="81"/>
      <c r="F155" s="82"/>
      <c r="G155" s="81"/>
      <c r="H155" s="81"/>
      <c r="I155" s="82"/>
      <c r="J155" s="81"/>
      <c r="K155" s="82"/>
      <c r="L155" s="81"/>
      <c r="M155" s="81"/>
      <c r="N155" s="82"/>
      <c r="O155" s="81"/>
      <c r="P155" s="82"/>
      <c r="Q155" s="81"/>
      <c r="R155" s="81"/>
      <c r="S155" s="82"/>
      <c r="T155" s="81"/>
      <c r="U155" s="82"/>
      <c r="V155" s="81"/>
      <c r="W155" s="81"/>
      <c r="X155" s="82"/>
      <c r="Y155" s="81"/>
      <c r="Z155" s="82"/>
      <c r="AA155" s="81"/>
      <c r="AB155" s="81"/>
      <c r="AC155" s="82"/>
      <c r="AD155" s="81"/>
      <c r="AE155" s="82"/>
      <c r="AF155" s="81"/>
      <c r="AG155" s="81"/>
      <c r="AH155" s="81"/>
      <c r="AI155" s="81"/>
      <c r="AJ155" s="82"/>
      <c r="AK155" s="82"/>
      <c r="AL155" s="83"/>
      <c r="AM155" s="82"/>
      <c r="AN155" s="82"/>
      <c r="AO155" s="82"/>
      <c r="AP155" s="83"/>
      <c r="AQ155" s="82"/>
      <c r="AR155" s="82"/>
      <c r="AS155" s="82"/>
      <c r="AT155" s="83"/>
      <c r="AU155" s="82"/>
      <c r="AV155" s="82"/>
      <c r="AW155" s="82"/>
      <c r="AX155" s="82"/>
      <c r="AY155" s="84"/>
    </row>
    <row r="156" spans="2:51" ht="14.25">
      <c r="B156" s="76"/>
      <c r="C156" s="81"/>
      <c r="D156" s="82"/>
      <c r="E156" s="81"/>
      <c r="F156" s="82"/>
      <c r="G156" s="81"/>
      <c r="H156" s="81"/>
      <c r="I156" s="82"/>
      <c r="J156" s="81"/>
      <c r="K156" s="82"/>
      <c r="L156" s="81"/>
      <c r="M156" s="81"/>
      <c r="N156" s="82"/>
      <c r="O156" s="81"/>
      <c r="P156" s="82"/>
      <c r="Q156" s="81"/>
      <c r="R156" s="81"/>
      <c r="S156" s="82"/>
      <c r="T156" s="81"/>
      <c r="U156" s="82"/>
      <c r="V156" s="81"/>
      <c r="W156" s="81"/>
      <c r="X156" s="82"/>
      <c r="Y156" s="81"/>
      <c r="Z156" s="82"/>
      <c r="AA156" s="81"/>
      <c r="AB156" s="81"/>
      <c r="AC156" s="82"/>
      <c r="AD156" s="81"/>
      <c r="AE156" s="82"/>
      <c r="AF156" s="81"/>
      <c r="AG156" s="81"/>
      <c r="AH156" s="81"/>
      <c r="AI156" s="81"/>
      <c r="AJ156" s="82"/>
      <c r="AK156" s="82"/>
      <c r="AL156" s="83"/>
      <c r="AM156" s="82"/>
      <c r="AN156" s="82"/>
      <c r="AO156" s="82"/>
      <c r="AP156" s="83"/>
      <c r="AQ156" s="82"/>
      <c r="AR156" s="82"/>
      <c r="AS156" s="82"/>
      <c r="AT156" s="83"/>
      <c r="AU156" s="82"/>
      <c r="AV156" s="82"/>
      <c r="AW156" s="82"/>
      <c r="AX156" s="82"/>
      <c r="AY156" s="84"/>
    </row>
    <row r="157" spans="2:51" ht="14.25">
      <c r="B157" s="76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1"/>
      <c r="AJ157" s="82"/>
      <c r="AK157" s="82"/>
      <c r="AL157" s="83"/>
      <c r="AM157" s="82"/>
      <c r="AN157" s="82"/>
      <c r="AO157" s="82"/>
      <c r="AP157" s="83"/>
      <c r="AQ157" s="82"/>
      <c r="AR157" s="82"/>
      <c r="AS157" s="82"/>
      <c r="AT157" s="83"/>
      <c r="AU157" s="82"/>
      <c r="AV157" s="83"/>
      <c r="AW157" s="83"/>
      <c r="AX157" s="83"/>
      <c r="AY157" s="84"/>
    </row>
    <row r="158" spans="2:51" ht="14.25">
      <c r="B158" s="76"/>
      <c r="C158" s="81"/>
      <c r="D158" s="82"/>
      <c r="E158" s="81"/>
      <c r="F158" s="82"/>
      <c r="G158" s="81"/>
      <c r="H158" s="81"/>
      <c r="I158" s="82"/>
      <c r="J158" s="81"/>
      <c r="K158" s="82"/>
      <c r="L158" s="81"/>
      <c r="M158" s="81"/>
      <c r="N158" s="82"/>
      <c r="O158" s="81"/>
      <c r="P158" s="82"/>
      <c r="Q158" s="81"/>
      <c r="R158" s="81"/>
      <c r="S158" s="82"/>
      <c r="T158" s="81"/>
      <c r="U158" s="82"/>
      <c r="V158" s="81"/>
      <c r="W158" s="81"/>
      <c r="X158" s="82"/>
      <c r="Y158" s="81"/>
      <c r="Z158" s="82"/>
      <c r="AA158" s="81"/>
      <c r="AB158" s="81"/>
      <c r="AC158" s="82"/>
      <c r="AD158" s="81"/>
      <c r="AE158" s="82"/>
      <c r="AF158" s="81"/>
      <c r="AG158" s="81"/>
      <c r="AH158" s="81"/>
      <c r="AI158" s="81"/>
      <c r="AJ158" s="82"/>
      <c r="AK158" s="82"/>
      <c r="AL158" s="83"/>
      <c r="AM158" s="82"/>
      <c r="AN158" s="82"/>
      <c r="AO158" s="82"/>
      <c r="AP158" s="83"/>
      <c r="AQ158" s="82"/>
      <c r="AR158" s="82"/>
      <c r="AS158" s="82"/>
      <c r="AT158" s="83"/>
      <c r="AU158" s="82"/>
      <c r="AV158" s="82"/>
      <c r="AW158" s="82"/>
      <c r="AX158" s="82"/>
      <c r="AY158" s="84"/>
    </row>
    <row r="159" spans="2:51" ht="14.25">
      <c r="B159" s="76"/>
      <c r="C159" s="81"/>
      <c r="D159" s="82"/>
      <c r="E159" s="81"/>
      <c r="F159" s="82"/>
      <c r="G159" s="81"/>
      <c r="H159" s="81"/>
      <c r="I159" s="82"/>
      <c r="J159" s="81"/>
      <c r="K159" s="82"/>
      <c r="L159" s="81"/>
      <c r="M159" s="81"/>
      <c r="N159" s="82"/>
      <c r="O159" s="81"/>
      <c r="P159" s="82"/>
      <c r="Q159" s="81"/>
      <c r="R159" s="81"/>
      <c r="S159" s="82"/>
      <c r="T159" s="81"/>
      <c r="U159" s="82"/>
      <c r="V159" s="81"/>
      <c r="W159" s="81"/>
      <c r="X159" s="82"/>
      <c r="Y159" s="81"/>
      <c r="Z159" s="82"/>
      <c r="AA159" s="81"/>
      <c r="AB159" s="81"/>
      <c r="AC159" s="82"/>
      <c r="AD159" s="81"/>
      <c r="AE159" s="82"/>
      <c r="AF159" s="81"/>
      <c r="AG159" s="81"/>
      <c r="AH159" s="81"/>
      <c r="AI159" s="81"/>
      <c r="AJ159" s="82"/>
      <c r="AK159" s="82"/>
      <c r="AL159" s="83"/>
      <c r="AM159" s="82"/>
      <c r="AN159" s="82"/>
      <c r="AO159" s="82"/>
      <c r="AP159" s="83"/>
      <c r="AQ159" s="82"/>
      <c r="AR159" s="82"/>
      <c r="AS159" s="82"/>
      <c r="AT159" s="83"/>
      <c r="AU159" s="82"/>
      <c r="AV159" s="82"/>
      <c r="AW159" s="82"/>
      <c r="AX159" s="82"/>
      <c r="AY159" s="84"/>
    </row>
    <row r="160" spans="2:51" ht="14.25">
      <c r="B160" s="76"/>
      <c r="C160" s="81"/>
      <c r="D160" s="82"/>
      <c r="E160" s="81"/>
      <c r="F160" s="82"/>
      <c r="G160" s="81"/>
      <c r="H160" s="81"/>
      <c r="I160" s="82"/>
      <c r="J160" s="81"/>
      <c r="K160" s="82"/>
      <c r="L160" s="81"/>
      <c r="M160" s="81"/>
      <c r="N160" s="82"/>
      <c r="O160" s="81"/>
      <c r="P160" s="82"/>
      <c r="Q160" s="81"/>
      <c r="R160" s="81"/>
      <c r="S160" s="82"/>
      <c r="T160" s="81"/>
      <c r="U160" s="82"/>
      <c r="V160" s="81"/>
      <c r="W160" s="81"/>
      <c r="X160" s="82"/>
      <c r="Y160" s="81"/>
      <c r="Z160" s="82"/>
      <c r="AA160" s="81"/>
      <c r="AB160" s="81"/>
      <c r="AC160" s="82"/>
      <c r="AD160" s="81"/>
      <c r="AE160" s="82"/>
      <c r="AF160" s="81"/>
      <c r="AG160" s="81"/>
      <c r="AH160" s="81"/>
      <c r="AI160" s="81"/>
      <c r="AJ160" s="82"/>
      <c r="AK160" s="82"/>
      <c r="AL160" s="83"/>
      <c r="AM160" s="82"/>
      <c r="AN160" s="82"/>
      <c r="AO160" s="82"/>
      <c r="AP160" s="83"/>
      <c r="AQ160" s="82"/>
      <c r="AR160" s="82"/>
      <c r="AS160" s="82"/>
      <c r="AT160" s="83"/>
      <c r="AU160" s="82"/>
      <c r="AV160" s="82"/>
      <c r="AW160" s="82"/>
      <c r="AX160" s="82"/>
      <c r="AY160" s="84"/>
    </row>
    <row r="161" spans="2:51" ht="14.25">
      <c r="B161" s="76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1"/>
      <c r="AJ161" s="82"/>
      <c r="AK161" s="82"/>
      <c r="AL161" s="83"/>
      <c r="AM161" s="82"/>
      <c r="AN161" s="82"/>
      <c r="AO161" s="82"/>
      <c r="AP161" s="83"/>
      <c r="AQ161" s="82"/>
      <c r="AR161" s="82"/>
      <c r="AS161" s="82"/>
      <c r="AT161" s="83"/>
      <c r="AU161" s="82"/>
      <c r="AV161" s="83"/>
      <c r="AW161" s="83"/>
      <c r="AX161" s="83"/>
      <c r="AY161" s="84"/>
    </row>
    <row r="162" spans="2:51" ht="14.25">
      <c r="B162" s="76"/>
      <c r="C162" s="81"/>
      <c r="D162" s="82"/>
      <c r="E162" s="81"/>
      <c r="F162" s="82"/>
      <c r="G162" s="81"/>
      <c r="H162" s="81"/>
      <c r="I162" s="82"/>
      <c r="J162" s="81"/>
      <c r="K162" s="82"/>
      <c r="L162" s="81"/>
      <c r="M162" s="81"/>
      <c r="N162" s="82"/>
      <c r="O162" s="81"/>
      <c r="P162" s="82"/>
      <c r="Q162" s="81"/>
      <c r="R162" s="81"/>
      <c r="S162" s="82"/>
      <c r="T162" s="81"/>
      <c r="U162" s="82"/>
      <c r="V162" s="81"/>
      <c r="W162" s="81"/>
      <c r="X162" s="82"/>
      <c r="Y162" s="81"/>
      <c r="Z162" s="82"/>
      <c r="AA162" s="81"/>
      <c r="AB162" s="81"/>
      <c r="AC162" s="82"/>
      <c r="AD162" s="81"/>
      <c r="AE162" s="82"/>
      <c r="AF162" s="81"/>
      <c r="AG162" s="81"/>
      <c r="AH162" s="81"/>
      <c r="AI162" s="81"/>
      <c r="AJ162" s="82"/>
      <c r="AK162" s="82"/>
      <c r="AL162" s="83"/>
      <c r="AM162" s="82"/>
      <c r="AN162" s="82"/>
      <c r="AO162" s="82"/>
      <c r="AP162" s="83"/>
      <c r="AQ162" s="82"/>
      <c r="AR162" s="82"/>
      <c r="AS162" s="82"/>
      <c r="AT162" s="83"/>
      <c r="AU162" s="82"/>
      <c r="AV162" s="82"/>
      <c r="AW162" s="82"/>
      <c r="AX162" s="82"/>
      <c r="AY162" s="84"/>
    </row>
    <row r="163" spans="2:51" ht="14.25">
      <c r="B163" s="76"/>
      <c r="C163" s="81"/>
      <c r="D163" s="82"/>
      <c r="E163" s="81"/>
      <c r="F163" s="82"/>
      <c r="G163" s="81"/>
      <c r="H163" s="81"/>
      <c r="I163" s="82"/>
      <c r="J163" s="81"/>
      <c r="K163" s="82"/>
      <c r="L163" s="81"/>
      <c r="M163" s="81"/>
      <c r="N163" s="82"/>
      <c r="O163" s="81"/>
      <c r="P163" s="82"/>
      <c r="Q163" s="81"/>
      <c r="R163" s="81"/>
      <c r="S163" s="82"/>
      <c r="T163" s="81"/>
      <c r="U163" s="82"/>
      <c r="V163" s="81"/>
      <c r="W163" s="81"/>
      <c r="X163" s="82"/>
      <c r="Y163" s="81"/>
      <c r="Z163" s="82"/>
      <c r="AA163" s="81"/>
      <c r="AB163" s="81"/>
      <c r="AC163" s="82"/>
      <c r="AD163" s="81"/>
      <c r="AE163" s="82"/>
      <c r="AF163" s="81"/>
      <c r="AG163" s="81"/>
      <c r="AH163" s="81"/>
      <c r="AI163" s="81"/>
      <c r="AJ163" s="82"/>
      <c r="AK163" s="82"/>
      <c r="AL163" s="83"/>
      <c r="AM163" s="82"/>
      <c r="AN163" s="82"/>
      <c r="AO163" s="82"/>
      <c r="AP163" s="83"/>
      <c r="AQ163" s="82"/>
      <c r="AR163" s="82"/>
      <c r="AS163" s="82"/>
      <c r="AT163" s="83"/>
      <c r="AU163" s="82"/>
      <c r="AV163" s="82"/>
      <c r="AW163" s="82"/>
      <c r="AX163" s="82"/>
      <c r="AY163" s="84"/>
    </row>
    <row r="164" spans="2:51" ht="14.25">
      <c r="B164" s="76"/>
      <c r="C164" s="81"/>
      <c r="D164" s="82"/>
      <c r="E164" s="81"/>
      <c r="F164" s="82"/>
      <c r="G164" s="81"/>
      <c r="H164" s="81"/>
      <c r="I164" s="82"/>
      <c r="J164" s="81"/>
      <c r="K164" s="82"/>
      <c r="L164" s="81"/>
      <c r="M164" s="81"/>
      <c r="N164" s="82"/>
      <c r="O164" s="81"/>
      <c r="P164" s="82"/>
      <c r="Q164" s="81"/>
      <c r="R164" s="81"/>
      <c r="S164" s="82"/>
      <c r="T164" s="81"/>
      <c r="U164" s="82"/>
      <c r="V164" s="81"/>
      <c r="W164" s="81"/>
      <c r="X164" s="82"/>
      <c r="Y164" s="81"/>
      <c r="Z164" s="82"/>
      <c r="AA164" s="81"/>
      <c r="AB164" s="81"/>
      <c r="AC164" s="82"/>
      <c r="AD164" s="81"/>
      <c r="AE164" s="82"/>
      <c r="AF164" s="81"/>
      <c r="AG164" s="81"/>
      <c r="AH164" s="81"/>
      <c r="AI164" s="81"/>
      <c r="AJ164" s="82"/>
      <c r="AK164" s="82"/>
      <c r="AL164" s="83"/>
      <c r="AM164" s="82"/>
      <c r="AN164" s="82"/>
      <c r="AO164" s="82"/>
      <c r="AP164" s="83"/>
      <c r="AQ164" s="82"/>
      <c r="AR164" s="82"/>
      <c r="AS164" s="82"/>
      <c r="AT164" s="83"/>
      <c r="AU164" s="82"/>
      <c r="AV164" s="82"/>
      <c r="AW164" s="82"/>
      <c r="AX164" s="82"/>
      <c r="AY164" s="84"/>
    </row>
    <row r="165" spans="2:51" ht="14.25">
      <c r="B165" s="76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1"/>
      <c r="AJ165" s="82"/>
      <c r="AK165" s="82"/>
      <c r="AL165" s="83"/>
      <c r="AM165" s="82"/>
      <c r="AN165" s="82"/>
      <c r="AO165" s="82"/>
      <c r="AP165" s="83"/>
      <c r="AQ165" s="82"/>
      <c r="AR165" s="82"/>
      <c r="AS165" s="82"/>
      <c r="AT165" s="83"/>
      <c r="AU165" s="82"/>
      <c r="AV165" s="83"/>
      <c r="AW165" s="83"/>
      <c r="AX165" s="83"/>
      <c r="AY165" s="84"/>
    </row>
    <row r="166" spans="2:51" ht="14.25">
      <c r="B166" s="76"/>
      <c r="C166" s="81"/>
      <c r="D166" s="82"/>
      <c r="E166" s="81"/>
      <c r="F166" s="82"/>
      <c r="G166" s="81"/>
      <c r="H166" s="81"/>
      <c r="I166" s="82"/>
      <c r="J166" s="81"/>
      <c r="K166" s="82"/>
      <c r="L166" s="81"/>
      <c r="M166" s="81"/>
      <c r="N166" s="82"/>
      <c r="O166" s="81"/>
      <c r="P166" s="82"/>
      <c r="Q166" s="81"/>
      <c r="R166" s="81"/>
      <c r="S166" s="82"/>
      <c r="T166" s="81"/>
      <c r="U166" s="82"/>
      <c r="V166" s="81"/>
      <c r="W166" s="81"/>
      <c r="X166" s="82"/>
      <c r="Y166" s="81"/>
      <c r="Z166" s="82"/>
      <c r="AA166" s="81"/>
      <c r="AB166" s="81"/>
      <c r="AC166" s="82"/>
      <c r="AD166" s="81"/>
      <c r="AE166" s="82"/>
      <c r="AF166" s="81"/>
      <c r="AG166" s="81"/>
      <c r="AH166" s="81"/>
      <c r="AI166" s="81"/>
      <c r="AJ166" s="82"/>
      <c r="AK166" s="82"/>
      <c r="AL166" s="83"/>
      <c r="AM166" s="82"/>
      <c r="AN166" s="82"/>
      <c r="AO166" s="82"/>
      <c r="AP166" s="83"/>
      <c r="AQ166" s="82"/>
      <c r="AR166" s="82"/>
      <c r="AS166" s="82"/>
      <c r="AT166" s="83"/>
      <c r="AU166" s="82"/>
      <c r="AV166" s="82"/>
      <c r="AW166" s="82"/>
      <c r="AX166" s="82"/>
      <c r="AY166" s="84"/>
    </row>
    <row r="167" spans="2:51" ht="14.25">
      <c r="B167" s="76"/>
      <c r="C167" s="81"/>
      <c r="D167" s="82"/>
      <c r="E167" s="81"/>
      <c r="F167" s="82"/>
      <c r="G167" s="81"/>
      <c r="H167" s="81"/>
      <c r="I167" s="82"/>
      <c r="J167" s="81"/>
      <c r="K167" s="82"/>
      <c r="L167" s="81"/>
      <c r="M167" s="81"/>
      <c r="N167" s="82"/>
      <c r="O167" s="81"/>
      <c r="P167" s="82"/>
      <c r="Q167" s="81"/>
      <c r="R167" s="81"/>
      <c r="S167" s="82"/>
      <c r="T167" s="81"/>
      <c r="U167" s="82"/>
      <c r="V167" s="81"/>
      <c r="W167" s="81"/>
      <c r="X167" s="82"/>
      <c r="Y167" s="81"/>
      <c r="Z167" s="82"/>
      <c r="AA167" s="81"/>
      <c r="AB167" s="81"/>
      <c r="AC167" s="82"/>
      <c r="AD167" s="81"/>
      <c r="AE167" s="82"/>
      <c r="AF167" s="81"/>
      <c r="AG167" s="81"/>
      <c r="AH167" s="81"/>
      <c r="AI167" s="81"/>
      <c r="AJ167" s="82"/>
      <c r="AK167" s="82"/>
      <c r="AL167" s="83"/>
      <c r="AM167" s="82"/>
      <c r="AN167" s="82"/>
      <c r="AO167" s="82"/>
      <c r="AP167" s="83"/>
      <c r="AQ167" s="82"/>
      <c r="AR167" s="82"/>
      <c r="AS167" s="82"/>
      <c r="AT167" s="83"/>
      <c r="AU167" s="82"/>
      <c r="AV167" s="82"/>
      <c r="AW167" s="82"/>
      <c r="AX167" s="82"/>
      <c r="AY167" s="84"/>
    </row>
    <row r="168" spans="2:51" ht="14.25">
      <c r="B168" s="76"/>
      <c r="C168" s="81"/>
      <c r="D168" s="82"/>
      <c r="E168" s="81"/>
      <c r="F168" s="82"/>
      <c r="G168" s="81"/>
      <c r="H168" s="81"/>
      <c r="I168" s="82"/>
      <c r="J168" s="81"/>
      <c r="K168" s="82"/>
      <c r="L168" s="81"/>
      <c r="M168" s="81"/>
      <c r="N168" s="82"/>
      <c r="O168" s="81"/>
      <c r="P168" s="82"/>
      <c r="Q168" s="81"/>
      <c r="R168" s="81"/>
      <c r="S168" s="82"/>
      <c r="T168" s="81"/>
      <c r="U168" s="82"/>
      <c r="V168" s="81"/>
      <c r="W168" s="81"/>
      <c r="X168" s="82"/>
      <c r="Y168" s="81"/>
      <c r="Z168" s="82"/>
      <c r="AA168" s="81"/>
      <c r="AB168" s="81"/>
      <c r="AC168" s="82"/>
      <c r="AD168" s="81"/>
      <c r="AE168" s="82"/>
      <c r="AF168" s="81"/>
      <c r="AG168" s="81"/>
      <c r="AH168" s="81"/>
      <c r="AI168" s="81"/>
      <c r="AJ168" s="82"/>
      <c r="AK168" s="82"/>
      <c r="AL168" s="83"/>
      <c r="AM168" s="82"/>
      <c r="AN168" s="82"/>
      <c r="AO168" s="82"/>
      <c r="AP168" s="83"/>
      <c r="AQ168" s="82"/>
      <c r="AR168" s="82"/>
      <c r="AS168" s="82"/>
      <c r="AT168" s="83"/>
      <c r="AU168" s="82"/>
      <c r="AV168" s="82"/>
      <c r="AW168" s="82"/>
      <c r="AX168" s="82"/>
      <c r="AY168" s="84"/>
    </row>
  </sheetData>
  <sheetProtection sheet="1" objects="1" scenarios="1"/>
  <mergeCells count="238"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AY155"/>
  <sheetViews>
    <sheetView zoomScale="90" zoomScaleNormal="90" zoomScalePageLayoutView="0" workbookViewId="0" topLeftCell="A1">
      <selection activeCell="AC20" sqref="AC18:AE20"/>
    </sheetView>
  </sheetViews>
  <sheetFormatPr defaultColWidth="9.140625" defaultRowHeight="15"/>
  <cols>
    <col min="1" max="1" width="1.57421875" style="85" customWidth="1"/>
    <col min="2" max="2" width="15.57421875" style="85" customWidth="1"/>
    <col min="3" max="33" width="3.8515625" style="85" customWidth="1"/>
    <col min="34" max="34" width="3.7109375" style="85" customWidth="1"/>
    <col min="35" max="35" width="15.57421875" style="85" customWidth="1"/>
    <col min="36" max="37" width="5.57421875" style="85" customWidth="1"/>
    <col min="38" max="39" width="8.57421875" style="85" customWidth="1"/>
    <col min="40" max="41" width="5.57421875" style="85" customWidth="1"/>
    <col min="42" max="43" width="8.57421875" style="85" customWidth="1"/>
    <col min="44" max="45" width="5.57421875" style="85" customWidth="1"/>
    <col min="46" max="46" width="9.57421875" style="85" customWidth="1"/>
    <col min="47" max="49" width="8.57421875" style="85" customWidth="1"/>
    <col min="50" max="50" width="15.7109375" style="85" customWidth="1"/>
    <col min="51" max="51" width="9.57421875" style="85" customWidth="1"/>
    <col min="52" max="16384" width="9.00390625" style="85" customWidth="1"/>
  </cols>
  <sheetData>
    <row r="1" spans="2:51" ht="17.25">
      <c r="B1" s="530" t="s">
        <v>81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I1" s="531" t="str">
        <f>B1</f>
        <v>レディースフリー チャレンジ</v>
      </c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</row>
    <row r="2" spans="2:51" ht="18" thickBot="1">
      <c r="B2" s="532" t="s">
        <v>82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86"/>
      <c r="AH2" s="87"/>
      <c r="AI2" s="533" t="str">
        <f>B2</f>
        <v>Ｍコート    Ａグループ</v>
      </c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</row>
    <row r="3" spans="2:51" ht="14.25">
      <c r="B3" s="534"/>
      <c r="C3" s="536" t="str">
        <f>'[1]ﾚﾃﾞｨｰｽﾁｬﾚﾝｼﾞ'!$D$14</f>
        <v>ORANGE</v>
      </c>
      <c r="D3" s="537"/>
      <c r="E3" s="537"/>
      <c r="F3" s="537"/>
      <c r="G3" s="538"/>
      <c r="H3" s="542" t="str">
        <f>'[1]ﾚﾃﾞｨｰｽﾁｬﾚﾝｼﾞ'!$D$15</f>
        <v>K &amp; M</v>
      </c>
      <c r="I3" s="537"/>
      <c r="J3" s="537"/>
      <c r="K3" s="537"/>
      <c r="L3" s="538"/>
      <c r="M3" s="542" t="str">
        <f>'[1]ﾚﾃﾞｨｰｽﾁｬﾚﾝｼﾞ'!$D$16</f>
        <v>リリーズ A</v>
      </c>
      <c r="N3" s="537"/>
      <c r="O3" s="537"/>
      <c r="P3" s="537"/>
      <c r="Q3" s="538"/>
      <c r="R3" s="542" t="str">
        <f>'[1]ﾚﾃﾞｨｰｽﾁｬﾚﾝｼﾞ'!$G$16</f>
        <v>キラーズ 星</v>
      </c>
      <c r="S3" s="537"/>
      <c r="T3" s="537"/>
      <c r="U3" s="537"/>
      <c r="V3" s="538"/>
      <c r="W3" s="542" t="str">
        <f>'[1]ﾚﾃﾞｨｰｽﾁｬﾚﾝｼﾞ'!$G$15</f>
        <v>フルーツポンチ・プチ</v>
      </c>
      <c r="X3" s="537"/>
      <c r="Y3" s="537"/>
      <c r="Z3" s="537"/>
      <c r="AA3" s="538"/>
      <c r="AB3" s="542" t="str">
        <f>'[1]ﾚﾃﾞｨｰｽﾁｬﾚﾝｼﾞ'!$G$14</f>
        <v>向日葵</v>
      </c>
      <c r="AC3" s="537"/>
      <c r="AD3" s="537"/>
      <c r="AE3" s="537"/>
      <c r="AF3" s="555"/>
      <c r="AG3" s="88"/>
      <c r="AH3" s="88"/>
      <c r="AI3" s="534"/>
      <c r="AJ3" s="557" t="s">
        <v>18</v>
      </c>
      <c r="AK3" s="545"/>
      <c r="AL3" s="546"/>
      <c r="AM3" s="547" t="s">
        <v>19</v>
      </c>
      <c r="AN3" s="544" t="s">
        <v>36</v>
      </c>
      <c r="AO3" s="545"/>
      <c r="AP3" s="546"/>
      <c r="AQ3" s="547" t="s">
        <v>19</v>
      </c>
      <c r="AR3" s="544" t="s">
        <v>21</v>
      </c>
      <c r="AS3" s="545"/>
      <c r="AT3" s="546"/>
      <c r="AU3" s="547" t="s">
        <v>22</v>
      </c>
      <c r="AV3" s="549" t="s">
        <v>37</v>
      </c>
      <c r="AW3" s="549" t="s">
        <v>38</v>
      </c>
      <c r="AX3" s="551" t="s">
        <v>25</v>
      </c>
      <c r="AY3" s="553" t="s">
        <v>75</v>
      </c>
    </row>
    <row r="4" spans="2:51" ht="15" thickBot="1">
      <c r="B4" s="535"/>
      <c r="C4" s="539"/>
      <c r="D4" s="540"/>
      <c r="E4" s="540"/>
      <c r="F4" s="540"/>
      <c r="G4" s="541"/>
      <c r="H4" s="543"/>
      <c r="I4" s="540"/>
      <c r="J4" s="540"/>
      <c r="K4" s="540"/>
      <c r="L4" s="541"/>
      <c r="M4" s="543"/>
      <c r="N4" s="540"/>
      <c r="O4" s="540"/>
      <c r="P4" s="540"/>
      <c r="Q4" s="541"/>
      <c r="R4" s="543"/>
      <c r="S4" s="540"/>
      <c r="T4" s="540"/>
      <c r="U4" s="540"/>
      <c r="V4" s="541"/>
      <c r="W4" s="543"/>
      <c r="X4" s="540"/>
      <c r="Y4" s="540"/>
      <c r="Z4" s="540"/>
      <c r="AA4" s="541"/>
      <c r="AB4" s="543"/>
      <c r="AC4" s="540"/>
      <c r="AD4" s="540"/>
      <c r="AE4" s="540"/>
      <c r="AF4" s="556"/>
      <c r="AG4" s="88"/>
      <c r="AH4" s="88"/>
      <c r="AI4" s="535"/>
      <c r="AJ4" s="89" t="s">
        <v>26</v>
      </c>
      <c r="AK4" s="90" t="s">
        <v>27</v>
      </c>
      <c r="AL4" s="90" t="s">
        <v>28</v>
      </c>
      <c r="AM4" s="548"/>
      <c r="AN4" s="89" t="s">
        <v>26</v>
      </c>
      <c r="AO4" s="90" t="s">
        <v>27</v>
      </c>
      <c r="AP4" s="90" t="s">
        <v>28</v>
      </c>
      <c r="AQ4" s="548"/>
      <c r="AR4" s="89" t="s">
        <v>26</v>
      </c>
      <c r="AS4" s="90" t="s">
        <v>27</v>
      </c>
      <c r="AT4" s="90" t="s">
        <v>28</v>
      </c>
      <c r="AU4" s="548"/>
      <c r="AV4" s="550"/>
      <c r="AW4" s="550"/>
      <c r="AX4" s="552"/>
      <c r="AY4" s="554"/>
    </row>
    <row r="5" spans="2:51" ht="17.25">
      <c r="B5" s="558" t="str">
        <f>C3</f>
        <v>ORANGE</v>
      </c>
      <c r="C5" s="561"/>
      <c r="D5" s="562"/>
      <c r="E5" s="562"/>
      <c r="F5" s="562"/>
      <c r="G5" s="563"/>
      <c r="H5" s="564">
        <v>10</v>
      </c>
      <c r="I5" s="565"/>
      <c r="J5" s="565"/>
      <c r="K5" s="565"/>
      <c r="L5" s="566"/>
      <c r="M5" s="564">
        <v>7</v>
      </c>
      <c r="N5" s="565"/>
      <c r="O5" s="565"/>
      <c r="P5" s="565"/>
      <c r="Q5" s="566"/>
      <c r="R5" s="567">
        <v>0</v>
      </c>
      <c r="S5" s="568"/>
      <c r="T5" s="568"/>
      <c r="U5" s="568"/>
      <c r="V5" s="569"/>
      <c r="W5" s="564">
        <v>4</v>
      </c>
      <c r="X5" s="565"/>
      <c r="Y5" s="565"/>
      <c r="Z5" s="565"/>
      <c r="AA5" s="566"/>
      <c r="AB5" s="564">
        <v>1</v>
      </c>
      <c r="AC5" s="565"/>
      <c r="AD5" s="565"/>
      <c r="AE5" s="565"/>
      <c r="AF5" s="594"/>
      <c r="AG5" s="91"/>
      <c r="AH5" s="91"/>
      <c r="AI5" s="558" t="str">
        <f>B5</f>
        <v>ORANGE</v>
      </c>
      <c r="AJ5" s="595">
        <f>IF(C6&gt;G6,1,0)+IF(H6&gt;L6,1,0)+IF(M6&gt;Q6,1,0)+IF(R6&gt;V6,1,0)+IF(W6&gt;AA6,1,0)+IF(AB6&gt;AF6,1,0)</f>
        <v>2</v>
      </c>
      <c r="AK5" s="591">
        <f>IF(G6&gt;C6,1,0)+IF(L6&gt;H6,1,0)+IF(Q6&gt;M6,1,0)+IF(V6&gt;R6,1,0)+IF(AA6&gt;W6,1,0)+IF(AF6&gt;AB6,1,0)</f>
        <v>2</v>
      </c>
      <c r="AL5" s="582">
        <f>SUM(AJ5/(AJ5+AK5))</f>
        <v>0.5</v>
      </c>
      <c r="AM5" s="591">
        <f>RANK(AL5,$AL$5:$AL$28,0)</f>
        <v>3</v>
      </c>
      <c r="AN5" s="591">
        <f>SUM(C6+H6+M6+R6+W6+AB6)</f>
        <v>6</v>
      </c>
      <c r="AO5" s="591">
        <f>SUM(G6+L6+Q6+V6+AA6+AF6)</f>
        <v>5</v>
      </c>
      <c r="AP5" s="582">
        <f>SUM(AN5/(AN5+AO5))</f>
        <v>0.5454545454545454</v>
      </c>
      <c r="AQ5" s="591">
        <f>RANK(AP5,$AP$5:$AP$28,0)</f>
        <v>4</v>
      </c>
      <c r="AR5" s="591">
        <f>SUM(D6+D7+D8+I6+I7+I8+N6+N7+N8+S6+S7+S8+X6+X7+X8+AC6+AC7+AC8)</f>
        <v>154</v>
      </c>
      <c r="AS5" s="591">
        <f>SUM(F6+F7+F8+K6+K7+K8+P6+P7+P8+U6+U7+U8+Z6+Z7+Z8+AE6+AE7+AE8)</f>
        <v>139</v>
      </c>
      <c r="AT5" s="582">
        <f>SUM(AR5/(AR5+AS5))</f>
        <v>0.5255972696245734</v>
      </c>
      <c r="AU5" s="591">
        <f>RANK(AT5,$AT$5:$AT$28,0)</f>
        <v>2</v>
      </c>
      <c r="AV5" s="582">
        <f>RANK(AL5,$AL$5:$AL$28,1)+AP5</f>
        <v>3.5454545454545454</v>
      </c>
      <c r="AW5" s="582">
        <f>RANK(AV5,$AV$5:$AV$28,1)+AT5</f>
        <v>3.5255972696245736</v>
      </c>
      <c r="AX5" s="585" t="str">
        <f>$AI$5</f>
        <v>ORANGE</v>
      </c>
      <c r="AY5" s="588">
        <f>RANK(AW5,$AW$5:$AW$28)</f>
        <v>4</v>
      </c>
    </row>
    <row r="6" spans="2:51" ht="13.5">
      <c r="B6" s="559"/>
      <c r="C6" s="570">
        <f>IF(D6&gt;F6,1,0)+IF(D7&gt;F7,1,0)+IF(D8&gt;F8,1,0)</f>
        <v>0</v>
      </c>
      <c r="D6" s="92"/>
      <c r="E6" s="93" t="s">
        <v>31</v>
      </c>
      <c r="F6" s="92"/>
      <c r="G6" s="573">
        <f>IF(F6&gt;D6,1,0)+IF(F7&gt;D7,1,0)+IF(F8&gt;D8,1,0)</f>
        <v>0</v>
      </c>
      <c r="H6" s="576">
        <f>IF(I6&gt;K6,1,0)+IF(I7&gt;K7,1,0)+IF(I8&gt;K8,1,0)</f>
        <v>2</v>
      </c>
      <c r="I6" s="94">
        <v>13</v>
      </c>
      <c r="J6" s="95" t="s">
        <v>31</v>
      </c>
      <c r="K6" s="94">
        <v>15</v>
      </c>
      <c r="L6" s="576">
        <f>IF(K6&gt;I6,1,0)+IF(K7&gt;I7,1,0)+IF(K8&gt;I8,1,0)</f>
        <v>1</v>
      </c>
      <c r="M6" s="576">
        <f>IF(N6&gt;P6,1,0)+IF(N7&gt;P7,1,0)+IF(N8&gt;P8,1,0)</f>
        <v>1</v>
      </c>
      <c r="N6" s="94">
        <v>15</v>
      </c>
      <c r="O6" s="95" t="s">
        <v>31</v>
      </c>
      <c r="P6" s="94">
        <v>8</v>
      </c>
      <c r="Q6" s="576">
        <f>IF(P6&gt;N6,1,0)+IF(P7&gt;N7,1,0)+IF(P8&gt;N8,1,0)</f>
        <v>2</v>
      </c>
      <c r="R6" s="579">
        <f>IF(S6&gt;U6,1,0)+IF(S7&gt;U7,1,0)+IF(S8&gt;U8,1,0)</f>
        <v>0</v>
      </c>
      <c r="S6" s="96"/>
      <c r="T6" s="97" t="s">
        <v>31</v>
      </c>
      <c r="U6" s="96"/>
      <c r="V6" s="579">
        <f>IF(U6&gt;S6,1,0)+IF(U7&gt;S7,1,0)+IF(U8&gt;S8,1,0)</f>
        <v>0</v>
      </c>
      <c r="W6" s="576">
        <f>IF(X6&gt;Z6,1,0)+IF(X7&gt;Z7,1,0)+IF(X8&gt;Z8,1,0)</f>
        <v>1</v>
      </c>
      <c r="X6" s="94">
        <v>15</v>
      </c>
      <c r="Y6" s="95" t="s">
        <v>31</v>
      </c>
      <c r="Z6" s="94">
        <v>11</v>
      </c>
      <c r="AA6" s="576">
        <f>IF(Z6&gt;X6,1,0)+IF(Z7&gt;X7,1,0)+IF(Z8&gt;X8,1,0)</f>
        <v>2</v>
      </c>
      <c r="AB6" s="576">
        <f>IF(AC6&gt;AE6,1,0)+IF(AC7&gt;AE7,1,0)+IF(AC8&gt;AE8,1,0)</f>
        <v>2</v>
      </c>
      <c r="AC6" s="94">
        <v>15</v>
      </c>
      <c r="AD6" s="95" t="s">
        <v>31</v>
      </c>
      <c r="AE6" s="94">
        <v>11</v>
      </c>
      <c r="AF6" s="598">
        <f>IF(AE6&gt;AC6,1,0)+IF(AE7&gt;AC7,1,0)+IF(AE8&gt;AC8,1,0)</f>
        <v>0</v>
      </c>
      <c r="AG6" s="98"/>
      <c r="AH6" s="98"/>
      <c r="AI6" s="559"/>
      <c r="AJ6" s="596"/>
      <c r="AK6" s="592"/>
      <c r="AL6" s="583"/>
      <c r="AM6" s="592"/>
      <c r="AN6" s="592"/>
      <c r="AO6" s="592"/>
      <c r="AP6" s="583"/>
      <c r="AQ6" s="592"/>
      <c r="AR6" s="592"/>
      <c r="AS6" s="592"/>
      <c r="AT6" s="583"/>
      <c r="AU6" s="592"/>
      <c r="AV6" s="583"/>
      <c r="AW6" s="583"/>
      <c r="AX6" s="586"/>
      <c r="AY6" s="589"/>
    </row>
    <row r="7" spans="2:51" ht="13.5">
      <c r="B7" s="559"/>
      <c r="C7" s="571"/>
      <c r="D7" s="92"/>
      <c r="E7" s="93" t="s">
        <v>31</v>
      </c>
      <c r="F7" s="92"/>
      <c r="G7" s="574"/>
      <c r="H7" s="577"/>
      <c r="I7" s="94">
        <v>15</v>
      </c>
      <c r="J7" s="95" t="s">
        <v>31</v>
      </c>
      <c r="K7" s="94">
        <v>11</v>
      </c>
      <c r="L7" s="577"/>
      <c r="M7" s="577"/>
      <c r="N7" s="94">
        <v>11</v>
      </c>
      <c r="O7" s="95" t="s">
        <v>31</v>
      </c>
      <c r="P7" s="94">
        <v>15</v>
      </c>
      <c r="Q7" s="577"/>
      <c r="R7" s="580"/>
      <c r="S7" s="96"/>
      <c r="T7" s="97" t="s">
        <v>31</v>
      </c>
      <c r="U7" s="96"/>
      <c r="V7" s="580"/>
      <c r="W7" s="577"/>
      <c r="X7" s="94">
        <v>11</v>
      </c>
      <c r="Y7" s="95" t="s">
        <v>31</v>
      </c>
      <c r="Z7" s="94">
        <v>15</v>
      </c>
      <c r="AA7" s="577"/>
      <c r="AB7" s="577"/>
      <c r="AC7" s="94">
        <v>15</v>
      </c>
      <c r="AD7" s="95" t="s">
        <v>31</v>
      </c>
      <c r="AE7" s="94">
        <v>9</v>
      </c>
      <c r="AF7" s="599"/>
      <c r="AG7" s="98"/>
      <c r="AH7" s="98"/>
      <c r="AI7" s="559"/>
      <c r="AJ7" s="596"/>
      <c r="AK7" s="592"/>
      <c r="AL7" s="583"/>
      <c r="AM7" s="592"/>
      <c r="AN7" s="592"/>
      <c r="AO7" s="592"/>
      <c r="AP7" s="583"/>
      <c r="AQ7" s="592"/>
      <c r="AR7" s="592"/>
      <c r="AS7" s="592"/>
      <c r="AT7" s="583"/>
      <c r="AU7" s="592"/>
      <c r="AV7" s="583"/>
      <c r="AW7" s="583"/>
      <c r="AX7" s="586"/>
      <c r="AY7" s="589"/>
    </row>
    <row r="8" spans="2:51" ht="13.5">
      <c r="B8" s="560"/>
      <c r="C8" s="572"/>
      <c r="D8" s="92"/>
      <c r="E8" s="93" t="s">
        <v>31</v>
      </c>
      <c r="F8" s="92"/>
      <c r="G8" s="575"/>
      <c r="H8" s="578"/>
      <c r="I8" s="94">
        <v>15</v>
      </c>
      <c r="J8" s="95" t="s">
        <v>31</v>
      </c>
      <c r="K8" s="94">
        <v>12</v>
      </c>
      <c r="L8" s="578"/>
      <c r="M8" s="578"/>
      <c r="N8" s="94">
        <v>16</v>
      </c>
      <c r="O8" s="95" t="s">
        <v>31</v>
      </c>
      <c r="P8" s="94">
        <v>17</v>
      </c>
      <c r="Q8" s="578"/>
      <c r="R8" s="581"/>
      <c r="S8" s="96"/>
      <c r="T8" s="97" t="s">
        <v>31</v>
      </c>
      <c r="U8" s="96"/>
      <c r="V8" s="581"/>
      <c r="W8" s="578"/>
      <c r="X8" s="94">
        <v>13</v>
      </c>
      <c r="Y8" s="95" t="s">
        <v>31</v>
      </c>
      <c r="Z8" s="94">
        <v>15</v>
      </c>
      <c r="AA8" s="578"/>
      <c r="AB8" s="578"/>
      <c r="AC8" s="94"/>
      <c r="AD8" s="95" t="s">
        <v>31</v>
      </c>
      <c r="AE8" s="94"/>
      <c r="AF8" s="600"/>
      <c r="AG8" s="98"/>
      <c r="AH8" s="98"/>
      <c r="AI8" s="560"/>
      <c r="AJ8" s="597"/>
      <c r="AK8" s="593"/>
      <c r="AL8" s="584"/>
      <c r="AM8" s="593"/>
      <c r="AN8" s="593"/>
      <c r="AO8" s="593"/>
      <c r="AP8" s="584"/>
      <c r="AQ8" s="593"/>
      <c r="AR8" s="593"/>
      <c r="AS8" s="593"/>
      <c r="AT8" s="584"/>
      <c r="AU8" s="593"/>
      <c r="AV8" s="584"/>
      <c r="AW8" s="584"/>
      <c r="AX8" s="587"/>
      <c r="AY8" s="590"/>
    </row>
    <row r="9" spans="2:51" ht="17.25">
      <c r="B9" s="601" t="str">
        <f>H3</f>
        <v>K &amp; M</v>
      </c>
      <c r="C9" s="602">
        <f>H5</f>
        <v>10</v>
      </c>
      <c r="D9" s="603"/>
      <c r="E9" s="603"/>
      <c r="F9" s="603"/>
      <c r="G9" s="604"/>
      <c r="H9" s="605"/>
      <c r="I9" s="606"/>
      <c r="J9" s="606"/>
      <c r="K9" s="606"/>
      <c r="L9" s="607"/>
      <c r="M9" s="608">
        <v>0</v>
      </c>
      <c r="N9" s="609"/>
      <c r="O9" s="609"/>
      <c r="P9" s="609"/>
      <c r="Q9" s="610"/>
      <c r="R9" s="611">
        <v>6</v>
      </c>
      <c r="S9" s="612"/>
      <c r="T9" s="612"/>
      <c r="U9" s="612"/>
      <c r="V9" s="613"/>
      <c r="W9" s="611">
        <v>2</v>
      </c>
      <c r="X9" s="612"/>
      <c r="Y9" s="612"/>
      <c r="Z9" s="612"/>
      <c r="AA9" s="613"/>
      <c r="AB9" s="611">
        <v>8</v>
      </c>
      <c r="AC9" s="612"/>
      <c r="AD9" s="612"/>
      <c r="AE9" s="612"/>
      <c r="AF9" s="624"/>
      <c r="AG9" s="91"/>
      <c r="AH9" s="91"/>
      <c r="AI9" s="601" t="str">
        <f>B9</f>
        <v>K &amp; M</v>
      </c>
      <c r="AJ9" s="625">
        <f>IF(C10&gt;G10,1,0)+IF(H10&gt;L10,1,0)+IF(M10&gt;Q10,1,0)+IF(R10&gt;V10,1,0)+IF(W10&gt;AA10,1,0)+IF(AB10&gt;AF10,1,0)</f>
        <v>3</v>
      </c>
      <c r="AK9" s="623">
        <f>IF(G10&gt;C10,1,0)+IF(L10&gt;H10,1,0)+IF(Q10&gt;M10,1,0)+IF(V10&gt;R10,1,0)+IF(AA10&gt;W10,1,0)+IF(AF10&gt;AB10,1,0)</f>
        <v>1</v>
      </c>
      <c r="AL9" s="620">
        <f>SUM(AJ9/(AJ9+AK9))</f>
        <v>0.75</v>
      </c>
      <c r="AM9" s="623">
        <f>RANK(AL9,$AL$5:$AL$28,0)</f>
        <v>2</v>
      </c>
      <c r="AN9" s="623">
        <f>SUM(C10+H10+M10+R10+W10+AB10)</f>
        <v>7</v>
      </c>
      <c r="AO9" s="623">
        <f>SUM(G10+L10+Q10+V10+AA10+AF10)</f>
        <v>3</v>
      </c>
      <c r="AP9" s="620">
        <f>SUM(AN9/(AN9+AO9))</f>
        <v>0.7</v>
      </c>
      <c r="AQ9" s="623">
        <f>RANK(AP9,$AP$5:$AP$28,0)</f>
        <v>2</v>
      </c>
      <c r="AR9" s="623">
        <f>SUM(D10+D11+D12+I10+I11+I12+N10+N11+N12+S10+S11+S12+X10+X11+X12+AC10+AC11+AC12)</f>
        <v>141</v>
      </c>
      <c r="AS9" s="623">
        <f>SUM(F10+F11+F12+K10+K11+K12+P10+P11+P12+U10+U11+U12+Z10+Z11+Z12+AE10+AE11+AE12)</f>
        <v>106</v>
      </c>
      <c r="AT9" s="620">
        <f>SUM(AR9/(AR9+AS9))</f>
        <v>0.5708502024291497</v>
      </c>
      <c r="AU9" s="623">
        <f>RANK(AT9,$AT$5:$AT$28,0)</f>
        <v>1</v>
      </c>
      <c r="AV9" s="620">
        <f>RANK(AL9,$AL$5:$AL$28,1)+AP9</f>
        <v>5.7</v>
      </c>
      <c r="AW9" s="620">
        <f>RANK(AV9,$AV$5:$AV$28,1)+AT9</f>
        <v>5.57085020242915</v>
      </c>
      <c r="AX9" s="621" t="str">
        <f>$AI$9</f>
        <v>K &amp; M</v>
      </c>
      <c r="AY9" s="622">
        <f>RANK(AW9,$AW$5:$AW$28)</f>
        <v>2</v>
      </c>
    </row>
    <row r="10" spans="2:51" ht="13.5">
      <c r="B10" s="559"/>
      <c r="C10" s="614">
        <f>IF(D10&gt;F10,1,0)+IF(D11&gt;F11,1,0)+IF(D12&gt;F12,1,0)</f>
        <v>1</v>
      </c>
      <c r="D10" s="99">
        <f>K6</f>
        <v>15</v>
      </c>
      <c r="E10" s="95" t="s">
        <v>31</v>
      </c>
      <c r="F10" s="99">
        <f>I6</f>
        <v>13</v>
      </c>
      <c r="G10" s="617">
        <f>IF(F10&gt;D10,1,0)+IF(F11&gt;D11,1,0)+IF(F12&gt;D12,1,0)</f>
        <v>2</v>
      </c>
      <c r="H10" s="573">
        <f>IF(I10&gt;K10,1,0)+IF(I11&gt;K11,1,0)+IF(I12&gt;K12,1,0)</f>
        <v>0</v>
      </c>
      <c r="I10" s="92"/>
      <c r="J10" s="93" t="s">
        <v>31</v>
      </c>
      <c r="K10" s="92"/>
      <c r="L10" s="573">
        <f>IF(K10&gt;I10,1,0)+IF(K11&gt;I11,1,0)+IF(K12&gt;I12,1,0)</f>
        <v>0</v>
      </c>
      <c r="M10" s="579">
        <f>IF(N10&gt;P10,1,0)+IF(N11&gt;P11,1,0)+IF(N12&gt;P12,1,0)</f>
        <v>0</v>
      </c>
      <c r="N10" s="96"/>
      <c r="O10" s="97" t="s">
        <v>31</v>
      </c>
      <c r="P10" s="96"/>
      <c r="Q10" s="579">
        <f>IF(P10&gt;N10,1,0)+IF(P11&gt;N11,1,0)+IF(P12&gt;N12,1,0)</f>
        <v>0</v>
      </c>
      <c r="R10" s="576">
        <f>IF(S10&gt;U10,1,0)+IF(S11&gt;U11,1,0)+IF(S12&gt;U12,1,0)</f>
        <v>2</v>
      </c>
      <c r="S10" s="94">
        <v>15</v>
      </c>
      <c r="T10" s="95" t="s">
        <v>31</v>
      </c>
      <c r="U10" s="94">
        <v>9</v>
      </c>
      <c r="V10" s="576">
        <f>IF(U10&gt;S10,1,0)+IF(U11&gt;S11,1,0)+IF(U12&gt;S12,1,0)</f>
        <v>0</v>
      </c>
      <c r="W10" s="576">
        <f>IF(X10&gt;Z10,1,0)+IF(X11&gt;Z11,1,0)+IF(X12&gt;Z12,1,0)</f>
        <v>2</v>
      </c>
      <c r="X10" s="94">
        <v>15</v>
      </c>
      <c r="Y10" s="95" t="s">
        <v>31</v>
      </c>
      <c r="Z10" s="94">
        <v>5</v>
      </c>
      <c r="AA10" s="576">
        <f>IF(Z10&gt;X10,1,0)+IF(Z11&gt;X11,1,0)+IF(Z12&gt;X12,1,0)</f>
        <v>0</v>
      </c>
      <c r="AB10" s="576">
        <f>IF(AC10&gt;AE10,1,0)+IF(AC11&gt;AE11,1,0)+IF(AC12&gt;AE12,1,0)</f>
        <v>2</v>
      </c>
      <c r="AC10" s="94">
        <v>15</v>
      </c>
      <c r="AD10" s="95" t="s">
        <v>31</v>
      </c>
      <c r="AE10" s="94">
        <v>13</v>
      </c>
      <c r="AF10" s="598">
        <f>IF(AE10&gt;AC10,1,0)+IF(AE11&gt;AC11,1,0)+IF(AE12&gt;AC12,1,0)</f>
        <v>1</v>
      </c>
      <c r="AG10" s="98"/>
      <c r="AH10" s="98"/>
      <c r="AI10" s="559"/>
      <c r="AJ10" s="596"/>
      <c r="AK10" s="592"/>
      <c r="AL10" s="583"/>
      <c r="AM10" s="592"/>
      <c r="AN10" s="592"/>
      <c r="AO10" s="592"/>
      <c r="AP10" s="583"/>
      <c r="AQ10" s="592"/>
      <c r="AR10" s="592"/>
      <c r="AS10" s="592"/>
      <c r="AT10" s="583"/>
      <c r="AU10" s="592"/>
      <c r="AV10" s="583"/>
      <c r="AW10" s="583"/>
      <c r="AX10" s="586"/>
      <c r="AY10" s="589"/>
    </row>
    <row r="11" spans="2:51" ht="13.5">
      <c r="B11" s="559"/>
      <c r="C11" s="615"/>
      <c r="D11" s="99">
        <f>K7</f>
        <v>11</v>
      </c>
      <c r="E11" s="95" t="s">
        <v>31</v>
      </c>
      <c r="F11" s="99">
        <f>I7</f>
        <v>15</v>
      </c>
      <c r="G11" s="618"/>
      <c r="H11" s="574"/>
      <c r="I11" s="92"/>
      <c r="J11" s="93" t="s">
        <v>31</v>
      </c>
      <c r="K11" s="92"/>
      <c r="L11" s="574"/>
      <c r="M11" s="580"/>
      <c r="N11" s="96"/>
      <c r="O11" s="97" t="s">
        <v>31</v>
      </c>
      <c r="P11" s="96"/>
      <c r="Q11" s="580"/>
      <c r="R11" s="577"/>
      <c r="S11" s="94">
        <v>15</v>
      </c>
      <c r="T11" s="95" t="s">
        <v>31</v>
      </c>
      <c r="U11" s="94">
        <v>6</v>
      </c>
      <c r="V11" s="577"/>
      <c r="W11" s="577"/>
      <c r="X11" s="94">
        <v>15</v>
      </c>
      <c r="Y11" s="95" t="s">
        <v>31</v>
      </c>
      <c r="Z11" s="94">
        <v>7</v>
      </c>
      <c r="AA11" s="577"/>
      <c r="AB11" s="577"/>
      <c r="AC11" s="94">
        <v>13</v>
      </c>
      <c r="AD11" s="95" t="s">
        <v>31</v>
      </c>
      <c r="AE11" s="94">
        <v>15</v>
      </c>
      <c r="AF11" s="599"/>
      <c r="AG11" s="98"/>
      <c r="AH11" s="98"/>
      <c r="AI11" s="559"/>
      <c r="AJ11" s="596"/>
      <c r="AK11" s="592"/>
      <c r="AL11" s="583"/>
      <c r="AM11" s="592"/>
      <c r="AN11" s="592"/>
      <c r="AO11" s="592"/>
      <c r="AP11" s="583"/>
      <c r="AQ11" s="592"/>
      <c r="AR11" s="592"/>
      <c r="AS11" s="592"/>
      <c r="AT11" s="583"/>
      <c r="AU11" s="592"/>
      <c r="AV11" s="583"/>
      <c r="AW11" s="583"/>
      <c r="AX11" s="586"/>
      <c r="AY11" s="589"/>
    </row>
    <row r="12" spans="2:51" ht="13.5">
      <c r="B12" s="560"/>
      <c r="C12" s="616"/>
      <c r="D12" s="99">
        <f>K8</f>
        <v>12</v>
      </c>
      <c r="E12" s="95" t="s">
        <v>31</v>
      </c>
      <c r="F12" s="99">
        <f>I8</f>
        <v>15</v>
      </c>
      <c r="G12" s="619"/>
      <c r="H12" s="575"/>
      <c r="I12" s="92"/>
      <c r="J12" s="93" t="s">
        <v>31</v>
      </c>
      <c r="K12" s="92"/>
      <c r="L12" s="575"/>
      <c r="M12" s="581"/>
      <c r="N12" s="96"/>
      <c r="O12" s="97" t="s">
        <v>31</v>
      </c>
      <c r="P12" s="96"/>
      <c r="Q12" s="581"/>
      <c r="R12" s="578"/>
      <c r="S12" s="94"/>
      <c r="T12" s="95" t="s">
        <v>31</v>
      </c>
      <c r="U12" s="94"/>
      <c r="V12" s="578"/>
      <c r="W12" s="578"/>
      <c r="X12" s="94"/>
      <c r="Y12" s="95" t="s">
        <v>31</v>
      </c>
      <c r="Z12" s="94"/>
      <c r="AA12" s="578"/>
      <c r="AB12" s="578"/>
      <c r="AC12" s="94">
        <v>15</v>
      </c>
      <c r="AD12" s="95" t="s">
        <v>31</v>
      </c>
      <c r="AE12" s="94">
        <v>8</v>
      </c>
      <c r="AF12" s="600"/>
      <c r="AG12" s="98"/>
      <c r="AH12" s="98"/>
      <c r="AI12" s="560"/>
      <c r="AJ12" s="597"/>
      <c r="AK12" s="593"/>
      <c r="AL12" s="584"/>
      <c r="AM12" s="593"/>
      <c r="AN12" s="593"/>
      <c r="AO12" s="593"/>
      <c r="AP12" s="584"/>
      <c r="AQ12" s="593"/>
      <c r="AR12" s="593"/>
      <c r="AS12" s="593"/>
      <c r="AT12" s="584"/>
      <c r="AU12" s="593"/>
      <c r="AV12" s="584"/>
      <c r="AW12" s="584"/>
      <c r="AX12" s="587"/>
      <c r="AY12" s="590"/>
    </row>
    <row r="13" spans="2:51" ht="17.25">
      <c r="B13" s="601" t="str">
        <f>M3</f>
        <v>リリーズ A</v>
      </c>
      <c r="C13" s="602">
        <f>M5</f>
        <v>7</v>
      </c>
      <c r="D13" s="603"/>
      <c r="E13" s="603"/>
      <c r="F13" s="603"/>
      <c r="G13" s="604"/>
      <c r="H13" s="608">
        <f>M9</f>
        <v>0</v>
      </c>
      <c r="I13" s="609"/>
      <c r="J13" s="609"/>
      <c r="K13" s="609"/>
      <c r="L13" s="610"/>
      <c r="M13" s="605"/>
      <c r="N13" s="606"/>
      <c r="O13" s="606"/>
      <c r="P13" s="606"/>
      <c r="Q13" s="607"/>
      <c r="R13" s="611">
        <v>3</v>
      </c>
      <c r="S13" s="612"/>
      <c r="T13" s="612"/>
      <c r="U13" s="612"/>
      <c r="V13" s="613"/>
      <c r="W13" s="611">
        <v>11</v>
      </c>
      <c r="X13" s="612"/>
      <c r="Y13" s="612"/>
      <c r="Z13" s="612"/>
      <c r="AA13" s="613"/>
      <c r="AB13" s="611">
        <v>5</v>
      </c>
      <c r="AC13" s="612"/>
      <c r="AD13" s="612"/>
      <c r="AE13" s="612"/>
      <c r="AF13" s="624"/>
      <c r="AG13" s="91"/>
      <c r="AH13" s="91"/>
      <c r="AI13" s="601" t="str">
        <f>B13</f>
        <v>リリーズ A</v>
      </c>
      <c r="AJ13" s="625">
        <f>IF(C14&gt;G14,1,0)+IF(H14&gt;L14,1,0)+IF(M14&gt;Q14,1,0)+IF(R14&gt;V14,1,0)+IF(W14&gt;AA14,1,0)+IF(AB14&gt;AF14,1,0)</f>
        <v>4</v>
      </c>
      <c r="AK13" s="623">
        <f>IF(G14&gt;C14,1,0)+IF(L14&gt;H14,1,0)+IF(Q14&gt;M14,1,0)+IF(V14&gt;R14,1,0)+IF(AA14&gt;W14,1,0)+IF(AF14&gt;AB14,1,0)</f>
        <v>0</v>
      </c>
      <c r="AL13" s="620">
        <f>SUM(AJ13/(AJ13+AK13))</f>
        <v>1</v>
      </c>
      <c r="AM13" s="623">
        <f>RANK(AL13,$AL$5:$AL$28,0)</f>
        <v>1</v>
      </c>
      <c r="AN13" s="623">
        <f>SUM(C14+H14+M14+R14+W14+AB14)</f>
        <v>8</v>
      </c>
      <c r="AO13" s="623">
        <f>SUM(G14+L14+Q14+V14+AA14+AF14)</f>
        <v>3</v>
      </c>
      <c r="AP13" s="620">
        <f>SUM(AN13/(AN13+AO13))</f>
        <v>0.7272727272727273</v>
      </c>
      <c r="AQ13" s="623">
        <f>RANK(AP13,$AP$5:$AP$28,0)</f>
        <v>1</v>
      </c>
      <c r="AR13" s="623">
        <f>SUM(D14+D15+D16+I14+I15+I16+N14+N15+N16+S14+S15+S16+X14+X15+X16+AC14+AC15+AC16)</f>
        <v>154</v>
      </c>
      <c r="AS13" s="623">
        <f>SUM(F14+F15+F16+K14+K15+K16+P14+P15+P16+U14+U15+U16+Z14+Z15+Z16+AE14+AE15+AE16)</f>
        <v>143</v>
      </c>
      <c r="AT13" s="620">
        <f>SUM(AR13/(AR13+AS13))</f>
        <v>0.5185185185185185</v>
      </c>
      <c r="AU13" s="623">
        <f>RANK(AT13,$AT$5:$AT$28,0)</f>
        <v>3</v>
      </c>
      <c r="AV13" s="620">
        <f>RANK(AL13,$AL$5:$AL$28,1)+AP13</f>
        <v>6.7272727272727275</v>
      </c>
      <c r="AW13" s="620">
        <f>RANK(AV13,$AV$5:$AV$28,1)+AT13</f>
        <v>6.518518518518518</v>
      </c>
      <c r="AX13" s="621" t="str">
        <f>$AI$13</f>
        <v>リリーズ A</v>
      </c>
      <c r="AY13" s="622">
        <f>RANK(AW13,$AW$5:$AW$28)</f>
        <v>1</v>
      </c>
    </row>
    <row r="14" spans="2:51" ht="13.5">
      <c r="B14" s="559"/>
      <c r="C14" s="614">
        <f>IF(D14&gt;F14,1,0)+IF(D15&gt;F15,1,0)+IF(D16&gt;F16,1,0)</f>
        <v>2</v>
      </c>
      <c r="D14" s="99">
        <f>P6</f>
        <v>8</v>
      </c>
      <c r="E14" s="95" t="s">
        <v>31</v>
      </c>
      <c r="F14" s="99">
        <f>N6</f>
        <v>15</v>
      </c>
      <c r="G14" s="617">
        <f>IF(F14&gt;D14,1,0)+IF(F15&gt;D15,1,0)+IF(F16&gt;D16,1,0)</f>
        <v>1</v>
      </c>
      <c r="H14" s="579">
        <f>IF(I14&gt;K14,1,0)+IF(I15&gt;K15,1,0)+IF(I16&gt;K16,1,0)</f>
        <v>0</v>
      </c>
      <c r="I14" s="96">
        <f>P10</f>
        <v>0</v>
      </c>
      <c r="J14" s="97" t="s">
        <v>31</v>
      </c>
      <c r="K14" s="96">
        <f>N10</f>
        <v>0</v>
      </c>
      <c r="L14" s="579">
        <f>IF(K14&gt;I14,1,0)+IF(K15&gt;I15,1,0)+IF(K16&gt;I16,1,0)</f>
        <v>0</v>
      </c>
      <c r="M14" s="573">
        <f>IF(N14&gt;P14,1,0)+IF(N15&gt;P15,1,0)+IF(N16&gt;P16,1,0)</f>
        <v>0</v>
      </c>
      <c r="N14" s="92"/>
      <c r="O14" s="93" t="s">
        <v>31</v>
      </c>
      <c r="P14" s="92"/>
      <c r="Q14" s="573">
        <f>IF(P14&gt;N14,1,0)+IF(P15&gt;N15,1,0)+IF(P16&gt;N16,1,0)</f>
        <v>0</v>
      </c>
      <c r="R14" s="576">
        <f>IF(S14&gt;U14,1,0)+IF(S15&gt;U15,1,0)+IF(S16&gt;U16,1,0)</f>
        <v>2</v>
      </c>
      <c r="S14" s="94">
        <v>13</v>
      </c>
      <c r="T14" s="95" t="s">
        <v>31</v>
      </c>
      <c r="U14" s="94">
        <v>15</v>
      </c>
      <c r="V14" s="576">
        <f>IF(U14&gt;S14,1,0)+IF(U15&gt;S15,1,0)+IF(U16&gt;S16,1,0)</f>
        <v>1</v>
      </c>
      <c r="W14" s="576">
        <f>IF(X14&gt;Z14,1,0)+IF(X15&gt;Z15,1,0)+IF(X16&gt;Z16,1,0)</f>
        <v>2</v>
      </c>
      <c r="X14" s="94">
        <v>15</v>
      </c>
      <c r="Y14" s="95" t="s">
        <v>31</v>
      </c>
      <c r="Z14" s="94">
        <v>8</v>
      </c>
      <c r="AA14" s="576">
        <f>IF(Z14&gt;X14,1,0)+IF(Z15&gt;X15,1,0)+IF(Z16&gt;X16,1,0)</f>
        <v>1</v>
      </c>
      <c r="AB14" s="576">
        <f>IF(AC14&gt;AE14,1,0)+IF(AC15&gt;AE15,1,0)+IF(AC16&gt;AE16,1,0)</f>
        <v>2</v>
      </c>
      <c r="AC14" s="94">
        <v>15</v>
      </c>
      <c r="AD14" s="95" t="s">
        <v>31</v>
      </c>
      <c r="AE14" s="94">
        <v>13</v>
      </c>
      <c r="AF14" s="598">
        <f>IF(AE14&gt;AC14,1,0)+IF(AE15&gt;AC15,1,0)+IF(AE16&gt;AC16,1,0)</f>
        <v>0</v>
      </c>
      <c r="AG14" s="98"/>
      <c r="AH14" s="98"/>
      <c r="AI14" s="559"/>
      <c r="AJ14" s="596"/>
      <c r="AK14" s="592"/>
      <c r="AL14" s="583"/>
      <c r="AM14" s="592"/>
      <c r="AN14" s="592"/>
      <c r="AO14" s="592"/>
      <c r="AP14" s="583"/>
      <c r="AQ14" s="592"/>
      <c r="AR14" s="592"/>
      <c r="AS14" s="592"/>
      <c r="AT14" s="583"/>
      <c r="AU14" s="592"/>
      <c r="AV14" s="583"/>
      <c r="AW14" s="583"/>
      <c r="AX14" s="586"/>
      <c r="AY14" s="589"/>
    </row>
    <row r="15" spans="2:51" ht="13.5">
      <c r="B15" s="559"/>
      <c r="C15" s="615"/>
      <c r="D15" s="99">
        <f>P7</f>
        <v>15</v>
      </c>
      <c r="E15" s="95" t="s">
        <v>31</v>
      </c>
      <c r="F15" s="99">
        <f>N7</f>
        <v>11</v>
      </c>
      <c r="G15" s="618"/>
      <c r="H15" s="580"/>
      <c r="I15" s="96">
        <f>P11</f>
        <v>0</v>
      </c>
      <c r="J15" s="97" t="s">
        <v>31</v>
      </c>
      <c r="K15" s="96">
        <f>N11</f>
        <v>0</v>
      </c>
      <c r="L15" s="580"/>
      <c r="M15" s="574"/>
      <c r="N15" s="92"/>
      <c r="O15" s="93" t="s">
        <v>31</v>
      </c>
      <c r="P15" s="92"/>
      <c r="Q15" s="574"/>
      <c r="R15" s="577"/>
      <c r="S15" s="94">
        <v>15</v>
      </c>
      <c r="T15" s="95" t="s">
        <v>31</v>
      </c>
      <c r="U15" s="94">
        <v>13</v>
      </c>
      <c r="V15" s="577"/>
      <c r="W15" s="577"/>
      <c r="X15" s="94">
        <v>9</v>
      </c>
      <c r="Y15" s="95" t="s">
        <v>31</v>
      </c>
      <c r="Z15" s="94">
        <v>15</v>
      </c>
      <c r="AA15" s="577"/>
      <c r="AB15" s="577"/>
      <c r="AC15" s="94">
        <v>15</v>
      </c>
      <c r="AD15" s="95" t="s">
        <v>31</v>
      </c>
      <c r="AE15" s="94">
        <v>13</v>
      </c>
      <c r="AF15" s="599"/>
      <c r="AG15" s="98"/>
      <c r="AH15" s="98"/>
      <c r="AI15" s="559"/>
      <c r="AJ15" s="596"/>
      <c r="AK15" s="592"/>
      <c r="AL15" s="583"/>
      <c r="AM15" s="592"/>
      <c r="AN15" s="592"/>
      <c r="AO15" s="592"/>
      <c r="AP15" s="583"/>
      <c r="AQ15" s="592"/>
      <c r="AR15" s="592"/>
      <c r="AS15" s="592"/>
      <c r="AT15" s="583"/>
      <c r="AU15" s="592"/>
      <c r="AV15" s="583"/>
      <c r="AW15" s="583"/>
      <c r="AX15" s="586"/>
      <c r="AY15" s="589"/>
    </row>
    <row r="16" spans="2:51" ht="13.5">
      <c r="B16" s="560"/>
      <c r="C16" s="616"/>
      <c r="D16" s="99">
        <f>P8</f>
        <v>17</v>
      </c>
      <c r="E16" s="95" t="s">
        <v>29</v>
      </c>
      <c r="F16" s="99">
        <f>N8</f>
        <v>16</v>
      </c>
      <c r="G16" s="619"/>
      <c r="H16" s="581"/>
      <c r="I16" s="96">
        <f>P12</f>
        <v>0</v>
      </c>
      <c r="J16" s="97" t="s">
        <v>29</v>
      </c>
      <c r="K16" s="96">
        <f>N12</f>
        <v>0</v>
      </c>
      <c r="L16" s="581"/>
      <c r="M16" s="575"/>
      <c r="N16" s="92"/>
      <c r="O16" s="93" t="s">
        <v>80</v>
      </c>
      <c r="P16" s="92"/>
      <c r="Q16" s="575"/>
      <c r="R16" s="578"/>
      <c r="S16" s="94">
        <v>17</v>
      </c>
      <c r="T16" s="95" t="s">
        <v>77</v>
      </c>
      <c r="U16" s="94">
        <v>16</v>
      </c>
      <c r="V16" s="578"/>
      <c r="W16" s="578"/>
      <c r="X16" s="94">
        <v>15</v>
      </c>
      <c r="Y16" s="95" t="s">
        <v>29</v>
      </c>
      <c r="Z16" s="94">
        <v>8</v>
      </c>
      <c r="AA16" s="578"/>
      <c r="AB16" s="578"/>
      <c r="AC16" s="94"/>
      <c r="AD16" s="95" t="s">
        <v>83</v>
      </c>
      <c r="AE16" s="94"/>
      <c r="AF16" s="600"/>
      <c r="AG16" s="98"/>
      <c r="AH16" s="98"/>
      <c r="AI16" s="560"/>
      <c r="AJ16" s="597"/>
      <c r="AK16" s="593"/>
      <c r="AL16" s="584"/>
      <c r="AM16" s="593"/>
      <c r="AN16" s="593"/>
      <c r="AO16" s="593"/>
      <c r="AP16" s="584"/>
      <c r="AQ16" s="593"/>
      <c r="AR16" s="593"/>
      <c r="AS16" s="593"/>
      <c r="AT16" s="584"/>
      <c r="AU16" s="593"/>
      <c r="AV16" s="584"/>
      <c r="AW16" s="584"/>
      <c r="AX16" s="587"/>
      <c r="AY16" s="590"/>
    </row>
    <row r="17" spans="2:51" ht="17.25">
      <c r="B17" s="601" t="str">
        <f>R3</f>
        <v>キラーズ 星</v>
      </c>
      <c r="C17" s="626">
        <f>R5</f>
        <v>0</v>
      </c>
      <c r="D17" s="609"/>
      <c r="E17" s="609"/>
      <c r="F17" s="609"/>
      <c r="G17" s="610"/>
      <c r="H17" s="627">
        <f>R9</f>
        <v>6</v>
      </c>
      <c r="I17" s="603"/>
      <c r="J17" s="603"/>
      <c r="K17" s="603"/>
      <c r="L17" s="604"/>
      <c r="M17" s="627">
        <f>R13</f>
        <v>3</v>
      </c>
      <c r="N17" s="603"/>
      <c r="O17" s="603"/>
      <c r="P17" s="603"/>
      <c r="Q17" s="604"/>
      <c r="R17" s="605"/>
      <c r="S17" s="606"/>
      <c r="T17" s="606"/>
      <c r="U17" s="606"/>
      <c r="V17" s="607"/>
      <c r="W17" s="611">
        <v>9</v>
      </c>
      <c r="X17" s="612"/>
      <c r="Y17" s="612"/>
      <c r="Z17" s="612"/>
      <c r="AA17" s="613"/>
      <c r="AB17" s="611">
        <v>12</v>
      </c>
      <c r="AC17" s="612"/>
      <c r="AD17" s="612"/>
      <c r="AE17" s="612"/>
      <c r="AF17" s="624"/>
      <c r="AG17" s="91"/>
      <c r="AH17" s="91"/>
      <c r="AI17" s="601" t="str">
        <f>B17</f>
        <v>キラーズ 星</v>
      </c>
      <c r="AJ17" s="625">
        <f>IF(C18&gt;G18,1,0)+IF(H18&gt;L18,1,0)+IF(M18&gt;Q18,1,0)+IF(R18&gt;V18,1,0)+IF(W18&gt;AA18,1,0)+IF(AB18&gt;AF18,1,0)</f>
        <v>2</v>
      </c>
      <c r="AK17" s="623">
        <f>IF(G18&gt;C18,1,0)+IF(L18&gt;H18,1,0)+IF(Q18&gt;M18,1,0)+IF(V18&gt;R18,1,0)+IF(AA18&gt;W18,1,0)+IF(AF18&gt;AB18,1,0)</f>
        <v>2</v>
      </c>
      <c r="AL17" s="620">
        <f>SUM(AJ17/(AJ17+AK17))</f>
        <v>0.5</v>
      </c>
      <c r="AM17" s="623">
        <f>RANK(AL17,$AL$5:$AL$28,0)</f>
        <v>3</v>
      </c>
      <c r="AN17" s="623">
        <f>SUM(C18+H18+M18+R18+W18+AB18)</f>
        <v>5</v>
      </c>
      <c r="AO17" s="623">
        <f>SUM(G18+L18+Q18+V18+AA18+AF18)</f>
        <v>4</v>
      </c>
      <c r="AP17" s="620">
        <f>SUM(AN17/(AN17+AO17))</f>
        <v>0.5555555555555556</v>
      </c>
      <c r="AQ17" s="623">
        <f>RANK(AP17,$AP$5:$AP$28,0)</f>
        <v>3</v>
      </c>
      <c r="AR17" s="623">
        <f>SUM(D18+D19+D20+I18+I19+I20+N18+N19+N20+S18+S19+S20+X18+X19+X20+AC18+AC19+AC20)</f>
        <v>119</v>
      </c>
      <c r="AS17" s="623">
        <f>SUM(F18+F19+F20+K18+K19+K20+P18+P19+P20+U18+U19+U20+Z18+Z19+Z20+AE18+AE19+AE20)</f>
        <v>112</v>
      </c>
      <c r="AT17" s="620">
        <f>SUM(AR17/(AR17+AS17))</f>
        <v>0.5151515151515151</v>
      </c>
      <c r="AU17" s="623">
        <f>RANK(AT17,$AT$5:$AT$28,0)</f>
        <v>4</v>
      </c>
      <c r="AV17" s="620">
        <f>RANK(AL17,$AL$5:$AL$28,1)+AP17</f>
        <v>3.5555555555555554</v>
      </c>
      <c r="AW17" s="620">
        <f>RANK(AV17,$AV$5:$AV$28,1)+AT17</f>
        <v>4.515151515151516</v>
      </c>
      <c r="AX17" s="621" t="str">
        <f>$AI$17</f>
        <v>キラーズ 星</v>
      </c>
      <c r="AY17" s="622">
        <f>RANK(AW17,$AW$5:$AW$28)</f>
        <v>3</v>
      </c>
    </row>
    <row r="18" spans="2:51" ht="13.5">
      <c r="B18" s="559"/>
      <c r="C18" s="628">
        <f>IF(D18&gt;F18,1,0)+IF(D19&gt;F19,1,0)+IF(D20&gt;F20,1,0)</f>
        <v>0</v>
      </c>
      <c r="D18" s="96">
        <f>U6</f>
        <v>0</v>
      </c>
      <c r="E18" s="97" t="s">
        <v>29</v>
      </c>
      <c r="F18" s="96">
        <f>S6</f>
        <v>0</v>
      </c>
      <c r="G18" s="579">
        <f>IF(F18&gt;D18,1,0)+IF(F19&gt;D19,1,0)+IF(F20&gt;D20,1,0)</f>
        <v>0</v>
      </c>
      <c r="H18" s="617">
        <f>IF(I18&gt;K18,1,0)+IF(I19&gt;K19,1,0)+IF(I20&gt;K20,1,0)</f>
        <v>0</v>
      </c>
      <c r="I18" s="99">
        <f>U10</f>
        <v>9</v>
      </c>
      <c r="J18" s="95" t="s">
        <v>29</v>
      </c>
      <c r="K18" s="99">
        <f>S10</f>
        <v>15</v>
      </c>
      <c r="L18" s="617">
        <f>IF(K18&gt;I18,1,0)+IF(K19&gt;I19,1,0)+IF(K20&gt;I20,1,0)</f>
        <v>2</v>
      </c>
      <c r="M18" s="617">
        <f>IF(N18&gt;P18,1,0)+IF(N19&gt;P19,1,0)+IF(N20&gt;P20,1,0)</f>
        <v>1</v>
      </c>
      <c r="N18" s="99">
        <f>U14</f>
        <v>15</v>
      </c>
      <c r="O18" s="95" t="s">
        <v>83</v>
      </c>
      <c r="P18" s="99">
        <f>S14</f>
        <v>13</v>
      </c>
      <c r="Q18" s="617">
        <f>IF(P18&gt;N18,1,0)+IF(P19&gt;N19,1,0)+IF(P20&gt;N20,1,0)</f>
        <v>2</v>
      </c>
      <c r="R18" s="573">
        <f>IF(S18&gt;U18,1,0)+IF(S19&gt;U19,1,0)+IF(S20&gt;U20,1,0)</f>
        <v>0</v>
      </c>
      <c r="S18" s="92"/>
      <c r="T18" s="93" t="s">
        <v>84</v>
      </c>
      <c r="U18" s="92"/>
      <c r="V18" s="573">
        <f>IF(U18&gt;S18,1,0)+IF(U19&gt;S19,1,0)+IF(U20&gt;S20,1,0)</f>
        <v>0</v>
      </c>
      <c r="W18" s="576">
        <f>IF(X18&gt;Z18,1,0)+IF(X19&gt;Z19,1,0)+IF(X20&gt;Z20,1,0)</f>
        <v>2</v>
      </c>
      <c r="X18" s="94">
        <v>15</v>
      </c>
      <c r="Y18" s="95" t="s">
        <v>29</v>
      </c>
      <c r="Z18" s="94">
        <v>9</v>
      </c>
      <c r="AA18" s="576">
        <f>IF(Z18&gt;X18,1,0)+IF(Z19&gt;X19,1,0)+IF(Z20&gt;X20,1,0)</f>
        <v>0</v>
      </c>
      <c r="AB18" s="576">
        <f>IF(AC18&gt;AE18,1,0)+IF(AC19&gt;AE19,1,0)+IF(AC20&gt;AE20,1,0)</f>
        <v>2</v>
      </c>
      <c r="AC18" s="94">
        <v>15</v>
      </c>
      <c r="AD18" s="95" t="s">
        <v>85</v>
      </c>
      <c r="AE18" s="94">
        <v>11</v>
      </c>
      <c r="AF18" s="598">
        <f>IF(AE18&gt;AC18,1,0)+IF(AE19&gt;AC19,1,0)+IF(AE20&gt;AC20,1,0)</f>
        <v>0</v>
      </c>
      <c r="AG18" s="98"/>
      <c r="AH18" s="98"/>
      <c r="AI18" s="559"/>
      <c r="AJ18" s="596"/>
      <c r="AK18" s="592"/>
      <c r="AL18" s="583"/>
      <c r="AM18" s="592"/>
      <c r="AN18" s="592"/>
      <c r="AO18" s="592"/>
      <c r="AP18" s="583"/>
      <c r="AQ18" s="592"/>
      <c r="AR18" s="592"/>
      <c r="AS18" s="592"/>
      <c r="AT18" s="583"/>
      <c r="AU18" s="592"/>
      <c r="AV18" s="583"/>
      <c r="AW18" s="583"/>
      <c r="AX18" s="586"/>
      <c r="AY18" s="589"/>
    </row>
    <row r="19" spans="2:51" ht="13.5">
      <c r="B19" s="559"/>
      <c r="C19" s="629"/>
      <c r="D19" s="96">
        <f>U7</f>
        <v>0</v>
      </c>
      <c r="E19" s="97" t="s">
        <v>29</v>
      </c>
      <c r="F19" s="96">
        <f>S7</f>
        <v>0</v>
      </c>
      <c r="G19" s="580"/>
      <c r="H19" s="618"/>
      <c r="I19" s="99">
        <f>U11</f>
        <v>6</v>
      </c>
      <c r="J19" s="95" t="s">
        <v>31</v>
      </c>
      <c r="K19" s="99">
        <f>S11</f>
        <v>15</v>
      </c>
      <c r="L19" s="618"/>
      <c r="M19" s="618"/>
      <c r="N19" s="99">
        <f>U15</f>
        <v>13</v>
      </c>
      <c r="O19" s="95" t="s">
        <v>31</v>
      </c>
      <c r="P19" s="99">
        <f>S15</f>
        <v>15</v>
      </c>
      <c r="Q19" s="618"/>
      <c r="R19" s="574"/>
      <c r="S19" s="92"/>
      <c r="T19" s="93" t="s">
        <v>80</v>
      </c>
      <c r="U19" s="92"/>
      <c r="V19" s="574"/>
      <c r="W19" s="577"/>
      <c r="X19" s="94">
        <v>15</v>
      </c>
      <c r="Y19" s="95" t="s">
        <v>80</v>
      </c>
      <c r="Z19" s="94">
        <v>5</v>
      </c>
      <c r="AA19" s="577"/>
      <c r="AB19" s="577"/>
      <c r="AC19" s="94">
        <v>15</v>
      </c>
      <c r="AD19" s="95" t="s">
        <v>80</v>
      </c>
      <c r="AE19" s="94">
        <v>12</v>
      </c>
      <c r="AF19" s="599"/>
      <c r="AG19" s="98"/>
      <c r="AH19" s="98"/>
      <c r="AI19" s="559"/>
      <c r="AJ19" s="596"/>
      <c r="AK19" s="592"/>
      <c r="AL19" s="583"/>
      <c r="AM19" s="592"/>
      <c r="AN19" s="592"/>
      <c r="AO19" s="592"/>
      <c r="AP19" s="583"/>
      <c r="AQ19" s="592"/>
      <c r="AR19" s="592"/>
      <c r="AS19" s="592"/>
      <c r="AT19" s="583"/>
      <c r="AU19" s="592"/>
      <c r="AV19" s="583"/>
      <c r="AW19" s="583"/>
      <c r="AX19" s="586"/>
      <c r="AY19" s="589"/>
    </row>
    <row r="20" spans="2:51" ht="13.5">
      <c r="B20" s="560"/>
      <c r="C20" s="630"/>
      <c r="D20" s="96">
        <f>U8</f>
        <v>0</v>
      </c>
      <c r="E20" s="97" t="s">
        <v>31</v>
      </c>
      <c r="F20" s="96">
        <f>S8</f>
        <v>0</v>
      </c>
      <c r="G20" s="581"/>
      <c r="H20" s="619"/>
      <c r="I20" s="99">
        <f>U12</f>
        <v>0</v>
      </c>
      <c r="J20" s="95" t="s">
        <v>29</v>
      </c>
      <c r="K20" s="99">
        <f>S12</f>
        <v>0</v>
      </c>
      <c r="L20" s="619"/>
      <c r="M20" s="619"/>
      <c r="N20" s="99">
        <f>U16</f>
        <v>16</v>
      </c>
      <c r="O20" s="95" t="s">
        <v>85</v>
      </c>
      <c r="P20" s="99">
        <f>S16</f>
        <v>17</v>
      </c>
      <c r="Q20" s="619"/>
      <c r="R20" s="575"/>
      <c r="S20" s="92"/>
      <c r="T20" s="93" t="s">
        <v>84</v>
      </c>
      <c r="U20" s="92"/>
      <c r="V20" s="575"/>
      <c r="W20" s="578"/>
      <c r="X20" s="94"/>
      <c r="Y20" s="95" t="s">
        <v>84</v>
      </c>
      <c r="Z20" s="94"/>
      <c r="AA20" s="578"/>
      <c r="AB20" s="578"/>
      <c r="AC20" s="94"/>
      <c r="AD20" s="95" t="s">
        <v>84</v>
      </c>
      <c r="AE20" s="94"/>
      <c r="AF20" s="600"/>
      <c r="AG20" s="98"/>
      <c r="AH20" s="98"/>
      <c r="AI20" s="560"/>
      <c r="AJ20" s="597"/>
      <c r="AK20" s="593"/>
      <c r="AL20" s="584"/>
      <c r="AM20" s="593"/>
      <c r="AN20" s="593"/>
      <c r="AO20" s="593"/>
      <c r="AP20" s="584"/>
      <c r="AQ20" s="593"/>
      <c r="AR20" s="593"/>
      <c r="AS20" s="593"/>
      <c r="AT20" s="584"/>
      <c r="AU20" s="593"/>
      <c r="AV20" s="584"/>
      <c r="AW20" s="584"/>
      <c r="AX20" s="587"/>
      <c r="AY20" s="590"/>
    </row>
    <row r="21" spans="2:51" ht="13.5">
      <c r="B21" s="601" t="str">
        <f>W3</f>
        <v>フルーツポンチ・プチ</v>
      </c>
      <c r="C21" s="602">
        <f>W5</f>
        <v>4</v>
      </c>
      <c r="D21" s="603"/>
      <c r="E21" s="603"/>
      <c r="F21" s="603"/>
      <c r="G21" s="604"/>
      <c r="H21" s="627">
        <f>W9</f>
        <v>2</v>
      </c>
      <c r="I21" s="603"/>
      <c r="J21" s="603"/>
      <c r="K21" s="603"/>
      <c r="L21" s="604"/>
      <c r="M21" s="627">
        <f>W13</f>
        <v>11</v>
      </c>
      <c r="N21" s="603"/>
      <c r="O21" s="603"/>
      <c r="P21" s="603"/>
      <c r="Q21" s="604"/>
      <c r="R21" s="627">
        <f>W17</f>
        <v>9</v>
      </c>
      <c r="S21" s="603"/>
      <c r="T21" s="603"/>
      <c r="U21" s="603"/>
      <c r="V21" s="604"/>
      <c r="W21" s="605"/>
      <c r="X21" s="606"/>
      <c r="Y21" s="606"/>
      <c r="Z21" s="606"/>
      <c r="AA21" s="607"/>
      <c r="AB21" s="608">
        <v>0</v>
      </c>
      <c r="AC21" s="609"/>
      <c r="AD21" s="609"/>
      <c r="AE21" s="609"/>
      <c r="AF21" s="631"/>
      <c r="AG21" s="91"/>
      <c r="AH21" s="91"/>
      <c r="AI21" s="601" t="str">
        <f>B21</f>
        <v>フルーツポンチ・プチ</v>
      </c>
      <c r="AJ21" s="625">
        <f>IF(C22&gt;G22,1,0)+IF(H22&gt;L22,1,0)+IF(M22&gt;Q22,1,0)+IF(R22&gt;V22,1,0)+IF(W22&gt;AA22,1,0)+IF(AB22&gt;AF22,1,0)</f>
        <v>1</v>
      </c>
      <c r="AK21" s="623">
        <f>IF(G22&gt;C22,1,0)+IF(L22&gt;H22,1,0)+IF(Q22&gt;M22,1,0)+IF(V22&gt;R22,1,0)+IF(AA22&gt;W22,1,0)+IF(AF22&gt;AB22,1,0)</f>
        <v>3</v>
      </c>
      <c r="AL21" s="620">
        <f>SUM(AJ21/(AJ21+AK21))</f>
        <v>0.25</v>
      </c>
      <c r="AM21" s="623">
        <f>RANK(AL21,$AL$5:$AL$28,0)</f>
        <v>5</v>
      </c>
      <c r="AN21" s="623">
        <f>SUM(C22+H22+M22+R22+W22+AB22)</f>
        <v>3</v>
      </c>
      <c r="AO21" s="623">
        <f>SUM(G22+L22+Q22+V22+AA22+AF22)</f>
        <v>7</v>
      </c>
      <c r="AP21" s="620">
        <f>SUM(AN21/(AN21+AO21))</f>
        <v>0.3</v>
      </c>
      <c r="AQ21" s="623">
        <f>RANK(AP21,$AP$5:$AP$28,0)</f>
        <v>5</v>
      </c>
      <c r="AR21" s="623">
        <f>SUM(D22+D23+D24+I22+I23+I24+N22+N23+N24+S22+S23+S24+X22+X23+X24+AC22+AC23+AC24)</f>
        <v>98</v>
      </c>
      <c r="AS21" s="623">
        <f>SUM(F22+F23+F24+K22+K23+K24+P22+P23+P24+U22+U23+U24+Z22+Z23+Z24+AE22+AE23+AE24)</f>
        <v>138</v>
      </c>
      <c r="AT21" s="620">
        <f>SUM(AR21/(AR21+AS21))</f>
        <v>0.4152542372881356</v>
      </c>
      <c r="AU21" s="623">
        <f>RANK(AT21,$AT$5:$AT$28,0)</f>
        <v>6</v>
      </c>
      <c r="AV21" s="620">
        <f>RANK(AL21,$AL$5:$AL$28,1)+AP21</f>
        <v>2.3</v>
      </c>
      <c r="AW21" s="620">
        <f>RANK(AV21,$AV$5:$AV$28,1)+AT21</f>
        <v>2.415254237288136</v>
      </c>
      <c r="AX21" s="621" t="str">
        <f>$AI$21</f>
        <v>フルーツポンチ・プチ</v>
      </c>
      <c r="AY21" s="622">
        <f>RANK(AW21,$AW$5:$AW$28)</f>
        <v>5</v>
      </c>
    </row>
    <row r="22" spans="2:51" ht="13.5">
      <c r="B22" s="559"/>
      <c r="C22" s="614">
        <f>IF(D22&gt;F22,1,0)+IF(D23&gt;F23,1,0)+IF(D24&gt;F24,1,0)</f>
        <v>2</v>
      </c>
      <c r="D22" s="99">
        <f>Z6</f>
        <v>11</v>
      </c>
      <c r="E22" s="95" t="s">
        <v>29</v>
      </c>
      <c r="F22" s="99">
        <f>X6</f>
        <v>15</v>
      </c>
      <c r="G22" s="617">
        <f>IF(F22&gt;D22,1,0)+IF(F23&gt;D23,1,0)+IF(F24&gt;D24,1,0)</f>
        <v>1</v>
      </c>
      <c r="H22" s="617">
        <f>IF(I22&gt;K22,1,0)+IF(I23&gt;K23,1,0)+IF(I24&gt;K24,1,0)</f>
        <v>0</v>
      </c>
      <c r="I22" s="99">
        <f>Z10</f>
        <v>5</v>
      </c>
      <c r="J22" s="95" t="s">
        <v>29</v>
      </c>
      <c r="K22" s="99">
        <f>X10</f>
        <v>15</v>
      </c>
      <c r="L22" s="617">
        <f>IF(K22&gt;I22,1,0)+IF(K23&gt;I23,1,0)+IF(K24&gt;I24,1,0)</f>
        <v>2</v>
      </c>
      <c r="M22" s="617">
        <f>IF(N22&gt;P22,1,0)+IF(N23&gt;P23,1,0)+IF(N24&gt;P24,1,0)</f>
        <v>1</v>
      </c>
      <c r="N22" s="99">
        <f>Z14</f>
        <v>8</v>
      </c>
      <c r="O22" s="95" t="s">
        <v>77</v>
      </c>
      <c r="P22" s="99">
        <f>X14</f>
        <v>15</v>
      </c>
      <c r="Q22" s="617">
        <f>IF(P22&gt;N22,1,0)+IF(P23&gt;N23,1,0)+IF(P24&gt;N24,1,0)</f>
        <v>2</v>
      </c>
      <c r="R22" s="617">
        <f>IF(S22&gt;U22,1,0)+IF(S23&gt;U23,1,0)+IF(S24&gt;U24,1,0)</f>
        <v>0</v>
      </c>
      <c r="S22" s="99">
        <f>Z18</f>
        <v>9</v>
      </c>
      <c r="T22" s="95" t="s">
        <v>86</v>
      </c>
      <c r="U22" s="99">
        <f>X18</f>
        <v>15</v>
      </c>
      <c r="V22" s="617">
        <f>IF(U22&gt;S22,1,0)+IF(U23&gt;S23,1,0)+IF(U24&gt;S24,1,0)</f>
        <v>2</v>
      </c>
      <c r="W22" s="573">
        <f>IF(X22&gt;Z22,1,0)+IF(X23&gt;Z23,1,0)+IF(X24&gt;Z24,1,0)</f>
        <v>0</v>
      </c>
      <c r="X22" s="92"/>
      <c r="Y22" s="93" t="s">
        <v>77</v>
      </c>
      <c r="Z22" s="92"/>
      <c r="AA22" s="573">
        <f>IF(Z22&gt;X22,1,0)+IF(Z23&gt;X23,1,0)+IF(Z24&gt;X24,1,0)</f>
        <v>0</v>
      </c>
      <c r="AB22" s="579">
        <f>IF(AC22&gt;AE22,1,0)+IF(AC23&gt;AE23,1,0)+IF(AC24&gt;AE24,1,0)</f>
        <v>0</v>
      </c>
      <c r="AC22" s="96"/>
      <c r="AD22" s="97" t="s">
        <v>77</v>
      </c>
      <c r="AE22" s="96"/>
      <c r="AF22" s="632">
        <f>IF(AE22&gt;AC22,1,0)+IF(AE23&gt;AC23,1,0)+IF(AE24&gt;AC24,1,0)</f>
        <v>0</v>
      </c>
      <c r="AG22" s="98"/>
      <c r="AH22" s="98"/>
      <c r="AI22" s="559"/>
      <c r="AJ22" s="596"/>
      <c r="AK22" s="592"/>
      <c r="AL22" s="583"/>
      <c r="AM22" s="592"/>
      <c r="AN22" s="592"/>
      <c r="AO22" s="592"/>
      <c r="AP22" s="583"/>
      <c r="AQ22" s="592"/>
      <c r="AR22" s="592"/>
      <c r="AS22" s="592"/>
      <c r="AT22" s="583"/>
      <c r="AU22" s="592"/>
      <c r="AV22" s="583"/>
      <c r="AW22" s="583"/>
      <c r="AX22" s="586"/>
      <c r="AY22" s="589"/>
    </row>
    <row r="23" spans="2:51" ht="13.5">
      <c r="B23" s="559"/>
      <c r="C23" s="615"/>
      <c r="D23" s="99">
        <f>Z7</f>
        <v>15</v>
      </c>
      <c r="E23" s="95" t="s">
        <v>29</v>
      </c>
      <c r="F23" s="99">
        <f>X7</f>
        <v>11</v>
      </c>
      <c r="G23" s="618"/>
      <c r="H23" s="618"/>
      <c r="I23" s="99">
        <f>Z11</f>
        <v>7</v>
      </c>
      <c r="J23" s="95" t="s">
        <v>29</v>
      </c>
      <c r="K23" s="99">
        <f>X11</f>
        <v>15</v>
      </c>
      <c r="L23" s="618"/>
      <c r="M23" s="618"/>
      <c r="N23" s="99">
        <f>Z15</f>
        <v>15</v>
      </c>
      <c r="O23" s="95" t="s">
        <v>29</v>
      </c>
      <c r="P23" s="99">
        <f>X15</f>
        <v>9</v>
      </c>
      <c r="Q23" s="618"/>
      <c r="R23" s="618"/>
      <c r="S23" s="99">
        <f>Z19</f>
        <v>5</v>
      </c>
      <c r="T23" s="95" t="s">
        <v>31</v>
      </c>
      <c r="U23" s="99">
        <f>X19</f>
        <v>15</v>
      </c>
      <c r="V23" s="618"/>
      <c r="W23" s="574"/>
      <c r="X23" s="92"/>
      <c r="Y23" s="93" t="s">
        <v>31</v>
      </c>
      <c r="Z23" s="92"/>
      <c r="AA23" s="574"/>
      <c r="AB23" s="580"/>
      <c r="AC23" s="96"/>
      <c r="AD23" s="97" t="s">
        <v>31</v>
      </c>
      <c r="AE23" s="96"/>
      <c r="AF23" s="633"/>
      <c r="AG23" s="98"/>
      <c r="AH23" s="98"/>
      <c r="AI23" s="559"/>
      <c r="AJ23" s="596"/>
      <c r="AK23" s="592"/>
      <c r="AL23" s="583"/>
      <c r="AM23" s="592"/>
      <c r="AN23" s="592"/>
      <c r="AO23" s="592"/>
      <c r="AP23" s="583"/>
      <c r="AQ23" s="592"/>
      <c r="AR23" s="592"/>
      <c r="AS23" s="592"/>
      <c r="AT23" s="583"/>
      <c r="AU23" s="592"/>
      <c r="AV23" s="583"/>
      <c r="AW23" s="583"/>
      <c r="AX23" s="586"/>
      <c r="AY23" s="589"/>
    </row>
    <row r="24" spans="2:51" ht="13.5">
      <c r="B24" s="560"/>
      <c r="C24" s="616"/>
      <c r="D24" s="99">
        <f>Z8</f>
        <v>15</v>
      </c>
      <c r="E24" s="95" t="s">
        <v>31</v>
      </c>
      <c r="F24" s="99">
        <f>X8</f>
        <v>13</v>
      </c>
      <c r="G24" s="619"/>
      <c r="H24" s="619"/>
      <c r="I24" s="99">
        <f>Z12</f>
        <v>0</v>
      </c>
      <c r="J24" s="95" t="s">
        <v>31</v>
      </c>
      <c r="K24" s="99">
        <f>X12</f>
        <v>0</v>
      </c>
      <c r="L24" s="619"/>
      <c r="M24" s="619"/>
      <c r="N24" s="99">
        <f>Z16</f>
        <v>8</v>
      </c>
      <c r="O24" s="95" t="s">
        <v>31</v>
      </c>
      <c r="P24" s="99">
        <f>X16</f>
        <v>15</v>
      </c>
      <c r="Q24" s="619"/>
      <c r="R24" s="619"/>
      <c r="S24" s="99">
        <f>Z20</f>
        <v>0</v>
      </c>
      <c r="T24" s="95" t="s">
        <v>31</v>
      </c>
      <c r="U24" s="99">
        <f>X20</f>
        <v>0</v>
      </c>
      <c r="V24" s="619"/>
      <c r="W24" s="575"/>
      <c r="X24" s="92"/>
      <c r="Y24" s="93" t="s">
        <v>31</v>
      </c>
      <c r="Z24" s="92"/>
      <c r="AA24" s="575"/>
      <c r="AB24" s="581"/>
      <c r="AC24" s="96"/>
      <c r="AD24" s="97" t="s">
        <v>31</v>
      </c>
      <c r="AE24" s="96"/>
      <c r="AF24" s="634"/>
      <c r="AG24" s="98"/>
      <c r="AH24" s="98"/>
      <c r="AI24" s="560"/>
      <c r="AJ24" s="597"/>
      <c r="AK24" s="593"/>
      <c r="AL24" s="584"/>
      <c r="AM24" s="593"/>
      <c r="AN24" s="593"/>
      <c r="AO24" s="593"/>
      <c r="AP24" s="584"/>
      <c r="AQ24" s="593"/>
      <c r="AR24" s="593"/>
      <c r="AS24" s="593"/>
      <c r="AT24" s="584"/>
      <c r="AU24" s="593"/>
      <c r="AV24" s="584"/>
      <c r="AW24" s="584"/>
      <c r="AX24" s="587"/>
      <c r="AY24" s="590"/>
    </row>
    <row r="25" spans="2:51" ht="13.5">
      <c r="B25" s="601" t="str">
        <f>AB3</f>
        <v>向日葵</v>
      </c>
      <c r="C25" s="602">
        <f>AB5</f>
        <v>1</v>
      </c>
      <c r="D25" s="603"/>
      <c r="E25" s="603"/>
      <c r="F25" s="603"/>
      <c r="G25" s="604"/>
      <c r="H25" s="627">
        <f>AB9</f>
        <v>8</v>
      </c>
      <c r="I25" s="603"/>
      <c r="J25" s="603"/>
      <c r="K25" s="603"/>
      <c r="L25" s="604"/>
      <c r="M25" s="627">
        <f>AB13</f>
        <v>5</v>
      </c>
      <c r="N25" s="603"/>
      <c r="O25" s="603"/>
      <c r="P25" s="603"/>
      <c r="Q25" s="604"/>
      <c r="R25" s="627">
        <f>AB17</f>
        <v>12</v>
      </c>
      <c r="S25" s="603"/>
      <c r="T25" s="603"/>
      <c r="U25" s="603"/>
      <c r="V25" s="604"/>
      <c r="W25" s="608">
        <f>AB21</f>
        <v>0</v>
      </c>
      <c r="X25" s="609"/>
      <c r="Y25" s="609"/>
      <c r="Z25" s="609"/>
      <c r="AA25" s="610"/>
      <c r="AB25" s="605"/>
      <c r="AC25" s="606"/>
      <c r="AD25" s="606"/>
      <c r="AE25" s="606"/>
      <c r="AF25" s="643"/>
      <c r="AG25" s="91"/>
      <c r="AH25" s="91"/>
      <c r="AI25" s="601" t="str">
        <f>B25</f>
        <v>向日葵</v>
      </c>
      <c r="AJ25" s="625">
        <f>IF(C26&gt;G26,1,0)+IF(H26&gt;L26,1,0)+IF(M26&gt;Q26,1,0)+IF(R26&gt;V26,1,0)+IF(W26&gt;AA26,1,0)+IF(AB26&gt;AF26,1,0)</f>
        <v>0</v>
      </c>
      <c r="AK25" s="623">
        <f>IF(G26&gt;C26,1,0)+IF(L26&gt;H26,1,0)+IF(Q26&gt;M26,1,0)+IF(V26&gt;R26,1,0)+IF(AA26&gt;W26,1,0)+IF(AF26&gt;AB26,1,0)</f>
        <v>4</v>
      </c>
      <c r="AL25" s="620">
        <f>SUM(AJ25/(AJ25+AK25))</f>
        <v>0</v>
      </c>
      <c r="AM25" s="623">
        <f>RANK(AL25,$AL$5:$AL$28,0)</f>
        <v>6</v>
      </c>
      <c r="AN25" s="623">
        <f>SUM(C26+H26+M26+R26+W26+AB26)</f>
        <v>1</v>
      </c>
      <c r="AO25" s="623">
        <f>SUM(G26+L26+Q26+V26+AA26+AF26)</f>
        <v>8</v>
      </c>
      <c r="AP25" s="620">
        <f>SUM(AN25/(AN25+AO25))</f>
        <v>0.1111111111111111</v>
      </c>
      <c r="AQ25" s="623">
        <f>RANK(AP25,$AP$5:$AP$28,0)</f>
        <v>6</v>
      </c>
      <c r="AR25" s="623">
        <f>SUM(D26+D27+D28+I26+I27+I28+N26+N27+N28+S26+S27+S28+X26+X27+X28+AC26+AC27+AC28)</f>
        <v>105</v>
      </c>
      <c r="AS25" s="623">
        <f>SUM(F26+F27+F28+K26+K27+K28+P26+P27+P28+U26+U27+U28+Z26+Z27+Z28+AE26+AE27+AE28)</f>
        <v>133</v>
      </c>
      <c r="AT25" s="620">
        <f>SUM(AR25/(AR25+AS25))</f>
        <v>0.4411764705882353</v>
      </c>
      <c r="AU25" s="623">
        <f>RANK(AT25,$AT$5:$AT$28,0)</f>
        <v>5</v>
      </c>
      <c r="AV25" s="620">
        <f>RANK(AL25,$AL$5:$AL$28,1)+AP25</f>
        <v>1.1111111111111112</v>
      </c>
      <c r="AW25" s="620">
        <f>RANK(AV25,$AV$5:$AV$28,1)+AT25</f>
        <v>1.4411764705882353</v>
      </c>
      <c r="AX25" s="621" t="str">
        <f>$AI$25</f>
        <v>向日葵</v>
      </c>
      <c r="AY25" s="622">
        <f>RANK(AW25,$AW$5:$AW$28)</f>
        <v>6</v>
      </c>
    </row>
    <row r="26" spans="2:51" ht="13.5">
      <c r="B26" s="559"/>
      <c r="C26" s="614">
        <f>IF(D26&gt;F26,1,0)+IF(D27&gt;F27,1,0)+IF(D28&gt;F28,1,0)</f>
        <v>0</v>
      </c>
      <c r="D26" s="99">
        <f>AE6</f>
        <v>11</v>
      </c>
      <c r="E26" s="95" t="s">
        <v>31</v>
      </c>
      <c r="F26" s="99">
        <f>AC6</f>
        <v>15</v>
      </c>
      <c r="G26" s="617">
        <f>IF(F26&gt;D26,1,0)+IF(F27&gt;D27,1,0)+IF(F28&gt;D28,1,0)</f>
        <v>2</v>
      </c>
      <c r="H26" s="617">
        <f>IF(I26&gt;K26,1,0)+IF(I27&gt;K27,1,0)+IF(I28&gt;K28,1,0)</f>
        <v>1</v>
      </c>
      <c r="I26" s="99">
        <f>AE10</f>
        <v>13</v>
      </c>
      <c r="J26" s="95" t="s">
        <v>31</v>
      </c>
      <c r="K26" s="99">
        <f>AC10</f>
        <v>15</v>
      </c>
      <c r="L26" s="617">
        <f>IF(K26&gt;I26,1,0)+IF(K27&gt;I27,1,0)+IF(K28&gt;I28,1,0)</f>
        <v>2</v>
      </c>
      <c r="M26" s="617">
        <f>IF(N26&gt;P26,1,0)+IF(N27&gt;P27,1,0)+IF(N28&gt;P28,1,0)</f>
        <v>0</v>
      </c>
      <c r="N26" s="99">
        <f>AE14</f>
        <v>13</v>
      </c>
      <c r="O26" s="95" t="s">
        <v>31</v>
      </c>
      <c r="P26" s="99">
        <f>AC14</f>
        <v>15</v>
      </c>
      <c r="Q26" s="617">
        <f>IF(P26&gt;N26,1,0)+IF(P27&gt;N27,1,0)+IF(P28&gt;N28,1,0)</f>
        <v>2</v>
      </c>
      <c r="R26" s="617">
        <f>IF(S26&gt;U26,1,0)+IF(S27&gt;U27,1,0)+IF(S28&gt;U28,1,0)</f>
        <v>0</v>
      </c>
      <c r="S26" s="99">
        <f>AE18</f>
        <v>11</v>
      </c>
      <c r="T26" s="95" t="s">
        <v>31</v>
      </c>
      <c r="U26" s="99">
        <f>AC18</f>
        <v>15</v>
      </c>
      <c r="V26" s="617">
        <f>IF(U26&gt;S26,1,0)+IF(U27&gt;S27,1,0)+IF(U28&gt;S28,1,0)</f>
        <v>2</v>
      </c>
      <c r="W26" s="579">
        <f>IF(X26&gt;Z26,1,0)+IF(X27&gt;Z27,1,0)+IF(X28&gt;Z28,1,0)</f>
        <v>0</v>
      </c>
      <c r="X26" s="96">
        <f>AE22</f>
        <v>0</v>
      </c>
      <c r="Y26" s="97" t="s">
        <v>31</v>
      </c>
      <c r="Z26" s="96">
        <f>AC22</f>
        <v>0</v>
      </c>
      <c r="AA26" s="579">
        <f>IF(Z26&gt;X26,1,0)+IF(Z27&gt;X27,1,0)+IF(Z28&gt;X28,1,0)</f>
        <v>0</v>
      </c>
      <c r="AB26" s="573">
        <f>IF(AC26&gt;AE26,1,0)+IF(AC27&gt;AE27,1,0)+IF(AC28&gt;AE28,1,0)</f>
        <v>0</v>
      </c>
      <c r="AC26" s="92"/>
      <c r="AD26" s="93" t="s">
        <v>31</v>
      </c>
      <c r="AE26" s="92"/>
      <c r="AF26" s="646">
        <f>IF(AE26&gt;AC26,1,0)+IF(AE27&gt;AC27,1,0)+IF(AE28&gt;AC28,1,0)</f>
        <v>0</v>
      </c>
      <c r="AG26" s="98"/>
      <c r="AH26" s="98"/>
      <c r="AI26" s="559"/>
      <c r="AJ26" s="596"/>
      <c r="AK26" s="592"/>
      <c r="AL26" s="583"/>
      <c r="AM26" s="592"/>
      <c r="AN26" s="592"/>
      <c r="AO26" s="592"/>
      <c r="AP26" s="583"/>
      <c r="AQ26" s="592"/>
      <c r="AR26" s="592"/>
      <c r="AS26" s="592"/>
      <c r="AT26" s="583"/>
      <c r="AU26" s="592"/>
      <c r="AV26" s="583"/>
      <c r="AW26" s="583"/>
      <c r="AX26" s="586"/>
      <c r="AY26" s="589"/>
    </row>
    <row r="27" spans="2:51" ht="13.5">
      <c r="B27" s="559"/>
      <c r="C27" s="615"/>
      <c r="D27" s="99">
        <f>AE7</f>
        <v>9</v>
      </c>
      <c r="E27" s="95" t="s">
        <v>31</v>
      </c>
      <c r="F27" s="99">
        <f>AC7</f>
        <v>15</v>
      </c>
      <c r="G27" s="618"/>
      <c r="H27" s="618"/>
      <c r="I27" s="99">
        <f>AE11</f>
        <v>15</v>
      </c>
      <c r="J27" s="95" t="s">
        <v>31</v>
      </c>
      <c r="K27" s="99">
        <f>AC11</f>
        <v>13</v>
      </c>
      <c r="L27" s="618"/>
      <c r="M27" s="618"/>
      <c r="N27" s="99">
        <f>AE15</f>
        <v>13</v>
      </c>
      <c r="O27" s="95" t="s">
        <v>31</v>
      </c>
      <c r="P27" s="99">
        <f>AC15</f>
        <v>15</v>
      </c>
      <c r="Q27" s="618"/>
      <c r="R27" s="618"/>
      <c r="S27" s="99">
        <f>AE19</f>
        <v>12</v>
      </c>
      <c r="T27" s="95" t="s">
        <v>31</v>
      </c>
      <c r="U27" s="99">
        <f>AC19</f>
        <v>15</v>
      </c>
      <c r="V27" s="618"/>
      <c r="W27" s="580"/>
      <c r="X27" s="96">
        <f>AE23</f>
        <v>0</v>
      </c>
      <c r="Y27" s="97" t="s">
        <v>31</v>
      </c>
      <c r="Z27" s="96">
        <f>AC23</f>
        <v>0</v>
      </c>
      <c r="AA27" s="580"/>
      <c r="AB27" s="574"/>
      <c r="AC27" s="92"/>
      <c r="AD27" s="93" t="s">
        <v>31</v>
      </c>
      <c r="AE27" s="92"/>
      <c r="AF27" s="647"/>
      <c r="AG27" s="98"/>
      <c r="AH27" s="98"/>
      <c r="AI27" s="559"/>
      <c r="AJ27" s="596"/>
      <c r="AK27" s="592"/>
      <c r="AL27" s="583"/>
      <c r="AM27" s="592"/>
      <c r="AN27" s="592"/>
      <c r="AO27" s="592"/>
      <c r="AP27" s="583"/>
      <c r="AQ27" s="592"/>
      <c r="AR27" s="592"/>
      <c r="AS27" s="592"/>
      <c r="AT27" s="583"/>
      <c r="AU27" s="592"/>
      <c r="AV27" s="583"/>
      <c r="AW27" s="583"/>
      <c r="AX27" s="586"/>
      <c r="AY27" s="589"/>
    </row>
    <row r="28" spans="2:51" ht="14.25" thickBot="1">
      <c r="B28" s="635"/>
      <c r="C28" s="636"/>
      <c r="D28" s="100">
        <f>AE8</f>
        <v>0</v>
      </c>
      <c r="E28" s="101" t="s">
        <v>31</v>
      </c>
      <c r="F28" s="100">
        <f>AC8</f>
        <v>0</v>
      </c>
      <c r="G28" s="637"/>
      <c r="H28" s="637"/>
      <c r="I28" s="100">
        <f>AE12</f>
        <v>8</v>
      </c>
      <c r="J28" s="101" t="s">
        <v>31</v>
      </c>
      <c r="K28" s="100">
        <f>AC12</f>
        <v>15</v>
      </c>
      <c r="L28" s="637"/>
      <c r="M28" s="637"/>
      <c r="N28" s="100">
        <f>AE16</f>
        <v>0</v>
      </c>
      <c r="O28" s="101" t="s">
        <v>31</v>
      </c>
      <c r="P28" s="100">
        <f>AC16</f>
        <v>0</v>
      </c>
      <c r="Q28" s="637"/>
      <c r="R28" s="637"/>
      <c r="S28" s="100">
        <f>AE20</f>
        <v>0</v>
      </c>
      <c r="T28" s="101" t="s">
        <v>31</v>
      </c>
      <c r="U28" s="100">
        <f>AC20</f>
        <v>0</v>
      </c>
      <c r="V28" s="637"/>
      <c r="W28" s="638"/>
      <c r="X28" s="102">
        <f>AE24</f>
        <v>0</v>
      </c>
      <c r="Y28" s="103" t="s">
        <v>31</v>
      </c>
      <c r="Z28" s="102">
        <f>AC24</f>
        <v>0</v>
      </c>
      <c r="AA28" s="638"/>
      <c r="AB28" s="645"/>
      <c r="AC28" s="104"/>
      <c r="AD28" s="105" t="s">
        <v>31</v>
      </c>
      <c r="AE28" s="104"/>
      <c r="AF28" s="648"/>
      <c r="AG28" s="106"/>
      <c r="AH28" s="107"/>
      <c r="AI28" s="635"/>
      <c r="AJ28" s="644"/>
      <c r="AK28" s="641"/>
      <c r="AL28" s="642"/>
      <c r="AM28" s="641"/>
      <c r="AN28" s="641"/>
      <c r="AO28" s="641"/>
      <c r="AP28" s="642"/>
      <c r="AQ28" s="641"/>
      <c r="AR28" s="641"/>
      <c r="AS28" s="641"/>
      <c r="AT28" s="642"/>
      <c r="AU28" s="641"/>
      <c r="AV28" s="642"/>
      <c r="AW28" s="642"/>
      <c r="AX28" s="639"/>
      <c r="AY28" s="640"/>
    </row>
    <row r="72" spans="2:51" ht="17.25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9"/>
      <c r="AH72" s="109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</row>
    <row r="73" spans="2:51" ht="17.25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2:51" ht="17.25"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1"/>
      <c r="AJ74" s="113"/>
      <c r="AK74" s="113"/>
      <c r="AL74" s="113"/>
      <c r="AM74" s="114"/>
      <c r="AN74" s="113"/>
      <c r="AO74" s="113"/>
      <c r="AP74" s="113"/>
      <c r="AQ74" s="114"/>
      <c r="AR74" s="113"/>
      <c r="AS74" s="113"/>
      <c r="AT74" s="113"/>
      <c r="AU74" s="114"/>
      <c r="AV74" s="113"/>
      <c r="AW74" s="113"/>
      <c r="AX74" s="113"/>
      <c r="AY74" s="115"/>
    </row>
    <row r="75" spans="2:51" ht="17.25"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1"/>
      <c r="AJ75" s="113"/>
      <c r="AK75" s="113"/>
      <c r="AL75" s="113"/>
      <c r="AM75" s="114"/>
      <c r="AN75" s="113"/>
      <c r="AO75" s="113"/>
      <c r="AP75" s="113"/>
      <c r="AQ75" s="114"/>
      <c r="AR75" s="113"/>
      <c r="AS75" s="113"/>
      <c r="AT75" s="113"/>
      <c r="AU75" s="114"/>
      <c r="AV75" s="113"/>
      <c r="AW75" s="113"/>
      <c r="AX75" s="113"/>
      <c r="AY75" s="115"/>
    </row>
    <row r="76" spans="2:51" ht="14.25">
      <c r="B76" s="112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7"/>
      <c r="AJ76" s="111"/>
      <c r="AK76" s="111"/>
      <c r="AL76" s="118"/>
      <c r="AM76" s="111"/>
      <c r="AN76" s="111"/>
      <c r="AO76" s="111"/>
      <c r="AP76" s="118"/>
      <c r="AQ76" s="111"/>
      <c r="AR76" s="111"/>
      <c r="AS76" s="111"/>
      <c r="AT76" s="118"/>
      <c r="AU76" s="111"/>
      <c r="AV76" s="118"/>
      <c r="AW76" s="118"/>
      <c r="AX76" s="118"/>
      <c r="AY76" s="119"/>
    </row>
    <row r="77" spans="2:51" ht="14.25">
      <c r="B77" s="112"/>
      <c r="C77" s="117"/>
      <c r="D77" s="111"/>
      <c r="E77" s="117"/>
      <c r="F77" s="111"/>
      <c r="G77" s="117"/>
      <c r="H77" s="117"/>
      <c r="I77" s="111"/>
      <c r="J77" s="117"/>
      <c r="K77" s="111"/>
      <c r="L77" s="117"/>
      <c r="M77" s="117"/>
      <c r="N77" s="111"/>
      <c r="O77" s="117"/>
      <c r="P77" s="111"/>
      <c r="Q77" s="117"/>
      <c r="R77" s="117"/>
      <c r="S77" s="111"/>
      <c r="T77" s="117"/>
      <c r="U77" s="111"/>
      <c r="V77" s="117"/>
      <c r="W77" s="117"/>
      <c r="X77" s="111"/>
      <c r="Y77" s="117"/>
      <c r="Z77" s="111"/>
      <c r="AA77" s="117"/>
      <c r="AB77" s="117"/>
      <c r="AC77" s="111"/>
      <c r="AD77" s="117"/>
      <c r="AE77" s="111"/>
      <c r="AF77" s="117"/>
      <c r="AG77" s="117"/>
      <c r="AH77" s="117"/>
      <c r="AI77" s="117"/>
      <c r="AJ77" s="111"/>
      <c r="AK77" s="111"/>
      <c r="AL77" s="118"/>
      <c r="AM77" s="111"/>
      <c r="AN77" s="111"/>
      <c r="AO77" s="111"/>
      <c r="AP77" s="118"/>
      <c r="AQ77" s="111"/>
      <c r="AR77" s="111"/>
      <c r="AS77" s="111"/>
      <c r="AT77" s="118"/>
      <c r="AU77" s="111"/>
      <c r="AV77" s="111"/>
      <c r="AW77" s="111"/>
      <c r="AX77" s="111"/>
      <c r="AY77" s="119"/>
    </row>
    <row r="78" spans="2:51" ht="14.25">
      <c r="B78" s="112"/>
      <c r="C78" s="117"/>
      <c r="D78" s="111"/>
      <c r="E78" s="117"/>
      <c r="F78" s="111"/>
      <c r="G78" s="117"/>
      <c r="H78" s="117"/>
      <c r="I78" s="111"/>
      <c r="J78" s="117"/>
      <c r="K78" s="111"/>
      <c r="L78" s="117"/>
      <c r="M78" s="117"/>
      <c r="N78" s="111"/>
      <c r="O78" s="117"/>
      <c r="P78" s="111"/>
      <c r="Q78" s="117"/>
      <c r="R78" s="117"/>
      <c r="S78" s="111"/>
      <c r="T78" s="117"/>
      <c r="U78" s="111"/>
      <c r="V78" s="117"/>
      <c r="W78" s="117"/>
      <c r="X78" s="111"/>
      <c r="Y78" s="117"/>
      <c r="Z78" s="111"/>
      <c r="AA78" s="117"/>
      <c r="AB78" s="117"/>
      <c r="AC78" s="111"/>
      <c r="AD78" s="117"/>
      <c r="AE78" s="111"/>
      <c r="AF78" s="117"/>
      <c r="AG78" s="117"/>
      <c r="AH78" s="117"/>
      <c r="AI78" s="117"/>
      <c r="AJ78" s="111"/>
      <c r="AK78" s="111"/>
      <c r="AL78" s="118"/>
      <c r="AM78" s="111"/>
      <c r="AN78" s="111"/>
      <c r="AO78" s="111"/>
      <c r="AP78" s="118"/>
      <c r="AQ78" s="111"/>
      <c r="AR78" s="111"/>
      <c r="AS78" s="111"/>
      <c r="AT78" s="118"/>
      <c r="AU78" s="111"/>
      <c r="AV78" s="111"/>
      <c r="AW78" s="111"/>
      <c r="AX78" s="111"/>
      <c r="AY78" s="119"/>
    </row>
    <row r="79" spans="2:51" ht="14.25">
      <c r="B79" s="112"/>
      <c r="C79" s="117"/>
      <c r="D79" s="111"/>
      <c r="E79" s="117"/>
      <c r="F79" s="111"/>
      <c r="G79" s="117"/>
      <c r="H79" s="117"/>
      <c r="I79" s="111"/>
      <c r="J79" s="117"/>
      <c r="K79" s="111"/>
      <c r="L79" s="117"/>
      <c r="M79" s="117"/>
      <c r="N79" s="111"/>
      <c r="O79" s="117"/>
      <c r="P79" s="111"/>
      <c r="Q79" s="117"/>
      <c r="R79" s="117"/>
      <c r="S79" s="111"/>
      <c r="T79" s="117"/>
      <c r="U79" s="111"/>
      <c r="V79" s="117"/>
      <c r="W79" s="117"/>
      <c r="X79" s="111"/>
      <c r="Y79" s="117"/>
      <c r="Z79" s="111"/>
      <c r="AA79" s="117"/>
      <c r="AB79" s="117"/>
      <c r="AC79" s="111"/>
      <c r="AD79" s="117"/>
      <c r="AE79" s="111"/>
      <c r="AF79" s="117"/>
      <c r="AG79" s="117"/>
      <c r="AH79" s="117"/>
      <c r="AI79" s="117"/>
      <c r="AJ79" s="111"/>
      <c r="AK79" s="111"/>
      <c r="AL79" s="118"/>
      <c r="AM79" s="111"/>
      <c r="AN79" s="111"/>
      <c r="AO79" s="111"/>
      <c r="AP79" s="118"/>
      <c r="AQ79" s="111"/>
      <c r="AR79" s="111"/>
      <c r="AS79" s="111"/>
      <c r="AT79" s="118"/>
      <c r="AU79" s="111"/>
      <c r="AV79" s="111"/>
      <c r="AW79" s="111"/>
      <c r="AX79" s="111"/>
      <c r="AY79" s="119"/>
    </row>
    <row r="80" spans="2:51" ht="14.25">
      <c r="B80" s="112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7"/>
      <c r="AJ80" s="111"/>
      <c r="AK80" s="111"/>
      <c r="AL80" s="118"/>
      <c r="AM80" s="111"/>
      <c r="AN80" s="111"/>
      <c r="AO80" s="111"/>
      <c r="AP80" s="118"/>
      <c r="AQ80" s="111"/>
      <c r="AR80" s="111"/>
      <c r="AS80" s="111"/>
      <c r="AT80" s="118"/>
      <c r="AU80" s="111"/>
      <c r="AV80" s="118"/>
      <c r="AW80" s="118"/>
      <c r="AX80" s="118"/>
      <c r="AY80" s="119"/>
    </row>
    <row r="81" spans="2:51" ht="14.25">
      <c r="B81" s="112"/>
      <c r="C81" s="117"/>
      <c r="D81" s="111"/>
      <c r="E81" s="117"/>
      <c r="F81" s="111"/>
      <c r="G81" s="117"/>
      <c r="H81" s="117"/>
      <c r="I81" s="111"/>
      <c r="J81" s="117"/>
      <c r="K81" s="111"/>
      <c r="L81" s="117"/>
      <c r="M81" s="117"/>
      <c r="N81" s="111"/>
      <c r="O81" s="117"/>
      <c r="P81" s="111"/>
      <c r="Q81" s="117"/>
      <c r="R81" s="117"/>
      <c r="S81" s="111"/>
      <c r="T81" s="117"/>
      <c r="U81" s="111"/>
      <c r="V81" s="117"/>
      <c r="W81" s="117"/>
      <c r="X81" s="111"/>
      <c r="Y81" s="117"/>
      <c r="Z81" s="111"/>
      <c r="AA81" s="117"/>
      <c r="AB81" s="117"/>
      <c r="AC81" s="111"/>
      <c r="AD81" s="117"/>
      <c r="AE81" s="111"/>
      <c r="AF81" s="117"/>
      <c r="AG81" s="117"/>
      <c r="AH81" s="117"/>
      <c r="AI81" s="117"/>
      <c r="AJ81" s="111"/>
      <c r="AK81" s="111"/>
      <c r="AL81" s="118"/>
      <c r="AM81" s="111"/>
      <c r="AN81" s="111"/>
      <c r="AO81" s="111"/>
      <c r="AP81" s="118"/>
      <c r="AQ81" s="111"/>
      <c r="AR81" s="111"/>
      <c r="AS81" s="111"/>
      <c r="AT81" s="118"/>
      <c r="AU81" s="111"/>
      <c r="AV81" s="111"/>
      <c r="AW81" s="111"/>
      <c r="AX81" s="111"/>
      <c r="AY81" s="119"/>
    </row>
    <row r="82" spans="2:51" ht="14.25">
      <c r="B82" s="112"/>
      <c r="C82" s="117"/>
      <c r="D82" s="111"/>
      <c r="E82" s="117"/>
      <c r="F82" s="111"/>
      <c r="G82" s="117"/>
      <c r="H82" s="117"/>
      <c r="I82" s="111"/>
      <c r="J82" s="117"/>
      <c r="K82" s="111"/>
      <c r="L82" s="117"/>
      <c r="M82" s="117"/>
      <c r="N82" s="111"/>
      <c r="O82" s="117"/>
      <c r="P82" s="111"/>
      <c r="Q82" s="117"/>
      <c r="R82" s="117"/>
      <c r="S82" s="111"/>
      <c r="T82" s="117"/>
      <c r="U82" s="111"/>
      <c r="V82" s="117"/>
      <c r="W82" s="117"/>
      <c r="X82" s="111"/>
      <c r="Y82" s="117"/>
      <c r="Z82" s="111"/>
      <c r="AA82" s="117"/>
      <c r="AB82" s="117"/>
      <c r="AC82" s="111"/>
      <c r="AD82" s="117"/>
      <c r="AE82" s="111"/>
      <c r="AF82" s="117"/>
      <c r="AG82" s="117"/>
      <c r="AH82" s="117"/>
      <c r="AI82" s="117"/>
      <c r="AJ82" s="111"/>
      <c r="AK82" s="111"/>
      <c r="AL82" s="118"/>
      <c r="AM82" s="111"/>
      <c r="AN82" s="111"/>
      <c r="AO82" s="111"/>
      <c r="AP82" s="118"/>
      <c r="AQ82" s="111"/>
      <c r="AR82" s="111"/>
      <c r="AS82" s="111"/>
      <c r="AT82" s="118"/>
      <c r="AU82" s="111"/>
      <c r="AV82" s="111"/>
      <c r="AW82" s="111"/>
      <c r="AX82" s="111"/>
      <c r="AY82" s="119"/>
    </row>
    <row r="83" spans="2:51" ht="14.25">
      <c r="B83" s="112"/>
      <c r="C83" s="117"/>
      <c r="D83" s="111"/>
      <c r="E83" s="117"/>
      <c r="F83" s="111"/>
      <c r="G83" s="117"/>
      <c r="H83" s="117"/>
      <c r="I83" s="111"/>
      <c r="J83" s="117"/>
      <c r="K83" s="111"/>
      <c r="L83" s="117"/>
      <c r="M83" s="117"/>
      <c r="N83" s="111"/>
      <c r="O83" s="117"/>
      <c r="P83" s="111"/>
      <c r="Q83" s="117"/>
      <c r="R83" s="117"/>
      <c r="S83" s="111"/>
      <c r="T83" s="117"/>
      <c r="U83" s="111"/>
      <c r="V83" s="117"/>
      <c r="W83" s="117"/>
      <c r="X83" s="111"/>
      <c r="Y83" s="117"/>
      <c r="Z83" s="111"/>
      <c r="AA83" s="117"/>
      <c r="AB83" s="117"/>
      <c r="AC83" s="111"/>
      <c r="AD83" s="117"/>
      <c r="AE83" s="111"/>
      <c r="AF83" s="117"/>
      <c r="AG83" s="117"/>
      <c r="AH83" s="117"/>
      <c r="AI83" s="117"/>
      <c r="AJ83" s="111"/>
      <c r="AK83" s="111"/>
      <c r="AL83" s="118"/>
      <c r="AM83" s="111"/>
      <c r="AN83" s="111"/>
      <c r="AO83" s="111"/>
      <c r="AP83" s="118"/>
      <c r="AQ83" s="111"/>
      <c r="AR83" s="111"/>
      <c r="AS83" s="111"/>
      <c r="AT83" s="118"/>
      <c r="AU83" s="111"/>
      <c r="AV83" s="111"/>
      <c r="AW83" s="111"/>
      <c r="AX83" s="111"/>
      <c r="AY83" s="119"/>
    </row>
    <row r="84" spans="2:51" ht="14.25">
      <c r="B84" s="112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7"/>
      <c r="AJ84" s="111"/>
      <c r="AK84" s="111"/>
      <c r="AL84" s="118"/>
      <c r="AM84" s="111"/>
      <c r="AN84" s="111"/>
      <c r="AO84" s="111"/>
      <c r="AP84" s="118"/>
      <c r="AQ84" s="111"/>
      <c r="AR84" s="111"/>
      <c r="AS84" s="111"/>
      <c r="AT84" s="118"/>
      <c r="AU84" s="111"/>
      <c r="AV84" s="118"/>
      <c r="AW84" s="118"/>
      <c r="AX84" s="118"/>
      <c r="AY84" s="119"/>
    </row>
    <row r="85" spans="2:51" ht="14.25">
      <c r="B85" s="112"/>
      <c r="C85" s="117"/>
      <c r="D85" s="111"/>
      <c r="E85" s="117"/>
      <c r="F85" s="111"/>
      <c r="G85" s="117"/>
      <c r="H85" s="117"/>
      <c r="I85" s="111"/>
      <c r="J85" s="117"/>
      <c r="K85" s="111"/>
      <c r="L85" s="117"/>
      <c r="M85" s="117"/>
      <c r="N85" s="111"/>
      <c r="O85" s="117"/>
      <c r="P85" s="111"/>
      <c r="Q85" s="117"/>
      <c r="R85" s="117"/>
      <c r="S85" s="111"/>
      <c r="T85" s="117"/>
      <c r="U85" s="111"/>
      <c r="V85" s="117"/>
      <c r="W85" s="117"/>
      <c r="X85" s="111"/>
      <c r="Y85" s="117"/>
      <c r="Z85" s="111"/>
      <c r="AA85" s="117"/>
      <c r="AB85" s="117"/>
      <c r="AC85" s="111"/>
      <c r="AD85" s="117"/>
      <c r="AE85" s="111"/>
      <c r="AF85" s="117"/>
      <c r="AG85" s="117"/>
      <c r="AH85" s="117"/>
      <c r="AI85" s="117"/>
      <c r="AJ85" s="111"/>
      <c r="AK85" s="111"/>
      <c r="AL85" s="118"/>
      <c r="AM85" s="111"/>
      <c r="AN85" s="111"/>
      <c r="AO85" s="111"/>
      <c r="AP85" s="118"/>
      <c r="AQ85" s="111"/>
      <c r="AR85" s="111"/>
      <c r="AS85" s="111"/>
      <c r="AT85" s="118"/>
      <c r="AU85" s="111"/>
      <c r="AV85" s="111"/>
      <c r="AW85" s="111"/>
      <c r="AX85" s="111"/>
      <c r="AY85" s="119"/>
    </row>
    <row r="86" spans="2:51" ht="14.25">
      <c r="B86" s="112"/>
      <c r="C86" s="117"/>
      <c r="D86" s="111"/>
      <c r="E86" s="117"/>
      <c r="F86" s="111"/>
      <c r="G86" s="117"/>
      <c r="H86" s="117"/>
      <c r="I86" s="111"/>
      <c r="J86" s="117"/>
      <c r="K86" s="111"/>
      <c r="L86" s="117"/>
      <c r="M86" s="117"/>
      <c r="N86" s="111"/>
      <c r="O86" s="117"/>
      <c r="P86" s="111"/>
      <c r="Q86" s="117"/>
      <c r="R86" s="117"/>
      <c r="S86" s="111"/>
      <c r="T86" s="117"/>
      <c r="U86" s="111"/>
      <c r="V86" s="117"/>
      <c r="W86" s="117"/>
      <c r="X86" s="111"/>
      <c r="Y86" s="117"/>
      <c r="Z86" s="111"/>
      <c r="AA86" s="117"/>
      <c r="AB86" s="117"/>
      <c r="AC86" s="111"/>
      <c r="AD86" s="117"/>
      <c r="AE86" s="111"/>
      <c r="AF86" s="117"/>
      <c r="AG86" s="117"/>
      <c r="AH86" s="117"/>
      <c r="AI86" s="117"/>
      <c r="AJ86" s="111"/>
      <c r="AK86" s="111"/>
      <c r="AL86" s="118"/>
      <c r="AM86" s="111"/>
      <c r="AN86" s="111"/>
      <c r="AO86" s="111"/>
      <c r="AP86" s="118"/>
      <c r="AQ86" s="111"/>
      <c r="AR86" s="111"/>
      <c r="AS86" s="111"/>
      <c r="AT86" s="118"/>
      <c r="AU86" s="111"/>
      <c r="AV86" s="111"/>
      <c r="AW86" s="111"/>
      <c r="AX86" s="111"/>
      <c r="AY86" s="119"/>
    </row>
    <row r="87" spans="2:51" ht="14.25">
      <c r="B87" s="112"/>
      <c r="C87" s="117"/>
      <c r="D87" s="111"/>
      <c r="E87" s="117"/>
      <c r="F87" s="111"/>
      <c r="G87" s="117"/>
      <c r="H87" s="117"/>
      <c r="I87" s="111"/>
      <c r="J87" s="117"/>
      <c r="K87" s="111"/>
      <c r="L87" s="117"/>
      <c r="M87" s="117"/>
      <c r="N87" s="111"/>
      <c r="O87" s="117"/>
      <c r="P87" s="111"/>
      <c r="Q87" s="117"/>
      <c r="R87" s="117"/>
      <c r="S87" s="111"/>
      <c r="T87" s="117"/>
      <c r="U87" s="111"/>
      <c r="V87" s="117"/>
      <c r="W87" s="117"/>
      <c r="X87" s="111"/>
      <c r="Y87" s="117"/>
      <c r="Z87" s="111"/>
      <c r="AA87" s="117"/>
      <c r="AB87" s="117"/>
      <c r="AC87" s="111"/>
      <c r="AD87" s="117"/>
      <c r="AE87" s="111"/>
      <c r="AF87" s="117"/>
      <c r="AG87" s="117"/>
      <c r="AH87" s="117"/>
      <c r="AI87" s="117"/>
      <c r="AJ87" s="111"/>
      <c r="AK87" s="111"/>
      <c r="AL87" s="118"/>
      <c r="AM87" s="111"/>
      <c r="AN87" s="111"/>
      <c r="AO87" s="111"/>
      <c r="AP87" s="118"/>
      <c r="AQ87" s="111"/>
      <c r="AR87" s="111"/>
      <c r="AS87" s="111"/>
      <c r="AT87" s="118"/>
      <c r="AU87" s="111"/>
      <c r="AV87" s="111"/>
      <c r="AW87" s="111"/>
      <c r="AX87" s="111"/>
      <c r="AY87" s="119"/>
    </row>
    <row r="88" spans="2:51" ht="14.25">
      <c r="B88" s="112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7"/>
      <c r="AJ88" s="111"/>
      <c r="AK88" s="111"/>
      <c r="AL88" s="118"/>
      <c r="AM88" s="111"/>
      <c r="AN88" s="111"/>
      <c r="AO88" s="111"/>
      <c r="AP88" s="118"/>
      <c r="AQ88" s="111"/>
      <c r="AR88" s="111"/>
      <c r="AS88" s="111"/>
      <c r="AT88" s="118"/>
      <c r="AU88" s="111"/>
      <c r="AV88" s="118"/>
      <c r="AW88" s="118"/>
      <c r="AX88" s="118"/>
      <c r="AY88" s="119"/>
    </row>
    <row r="89" spans="2:51" ht="14.25">
      <c r="B89" s="112"/>
      <c r="C89" s="117"/>
      <c r="D89" s="111"/>
      <c r="E89" s="117"/>
      <c r="F89" s="111"/>
      <c r="G89" s="117"/>
      <c r="H89" s="117"/>
      <c r="I89" s="111"/>
      <c r="J89" s="117"/>
      <c r="K89" s="111"/>
      <c r="L89" s="117"/>
      <c r="M89" s="117"/>
      <c r="N89" s="111"/>
      <c r="O89" s="117"/>
      <c r="P89" s="111"/>
      <c r="Q89" s="117"/>
      <c r="R89" s="117"/>
      <c r="S89" s="111"/>
      <c r="T89" s="117"/>
      <c r="U89" s="111"/>
      <c r="V89" s="117"/>
      <c r="W89" s="117"/>
      <c r="X89" s="111"/>
      <c r="Y89" s="117"/>
      <c r="Z89" s="111"/>
      <c r="AA89" s="117"/>
      <c r="AB89" s="117"/>
      <c r="AC89" s="111"/>
      <c r="AD89" s="117"/>
      <c r="AE89" s="111"/>
      <c r="AF89" s="117"/>
      <c r="AG89" s="117"/>
      <c r="AH89" s="117"/>
      <c r="AI89" s="117"/>
      <c r="AJ89" s="111"/>
      <c r="AK89" s="111"/>
      <c r="AL89" s="118"/>
      <c r="AM89" s="111"/>
      <c r="AN89" s="111"/>
      <c r="AO89" s="111"/>
      <c r="AP89" s="118"/>
      <c r="AQ89" s="111"/>
      <c r="AR89" s="111"/>
      <c r="AS89" s="111"/>
      <c r="AT89" s="118"/>
      <c r="AU89" s="111"/>
      <c r="AV89" s="111"/>
      <c r="AW89" s="111"/>
      <c r="AX89" s="111"/>
      <c r="AY89" s="119"/>
    </row>
    <row r="90" spans="2:51" ht="14.25">
      <c r="B90" s="112"/>
      <c r="C90" s="117"/>
      <c r="D90" s="111"/>
      <c r="E90" s="117"/>
      <c r="F90" s="111"/>
      <c r="G90" s="117"/>
      <c r="H90" s="117"/>
      <c r="I90" s="111"/>
      <c r="J90" s="117"/>
      <c r="K90" s="111"/>
      <c r="L90" s="117"/>
      <c r="M90" s="117"/>
      <c r="N90" s="111"/>
      <c r="O90" s="117"/>
      <c r="P90" s="111"/>
      <c r="Q90" s="117"/>
      <c r="R90" s="117"/>
      <c r="S90" s="111"/>
      <c r="T90" s="117"/>
      <c r="U90" s="111"/>
      <c r="V90" s="117"/>
      <c r="W90" s="117"/>
      <c r="X90" s="111"/>
      <c r="Y90" s="117"/>
      <c r="Z90" s="111"/>
      <c r="AA90" s="117"/>
      <c r="AB90" s="117"/>
      <c r="AC90" s="111"/>
      <c r="AD90" s="117"/>
      <c r="AE90" s="111"/>
      <c r="AF90" s="117"/>
      <c r="AG90" s="117"/>
      <c r="AH90" s="117"/>
      <c r="AI90" s="117"/>
      <c r="AJ90" s="111"/>
      <c r="AK90" s="111"/>
      <c r="AL90" s="118"/>
      <c r="AM90" s="111"/>
      <c r="AN90" s="111"/>
      <c r="AO90" s="111"/>
      <c r="AP90" s="118"/>
      <c r="AQ90" s="111"/>
      <c r="AR90" s="111"/>
      <c r="AS90" s="111"/>
      <c r="AT90" s="118"/>
      <c r="AU90" s="111"/>
      <c r="AV90" s="111"/>
      <c r="AW90" s="111"/>
      <c r="AX90" s="111"/>
      <c r="AY90" s="119"/>
    </row>
    <row r="91" spans="2:51" ht="14.25">
      <c r="B91" s="112"/>
      <c r="C91" s="117"/>
      <c r="D91" s="111"/>
      <c r="E91" s="117"/>
      <c r="F91" s="111"/>
      <c r="G91" s="117"/>
      <c r="H91" s="117"/>
      <c r="I91" s="111"/>
      <c r="J91" s="117"/>
      <c r="K91" s="111"/>
      <c r="L91" s="117"/>
      <c r="M91" s="117"/>
      <c r="N91" s="111"/>
      <c r="O91" s="117"/>
      <c r="P91" s="111"/>
      <c r="Q91" s="117"/>
      <c r="R91" s="117"/>
      <c r="S91" s="111"/>
      <c r="T91" s="117"/>
      <c r="U91" s="111"/>
      <c r="V91" s="117"/>
      <c r="W91" s="117"/>
      <c r="X91" s="111"/>
      <c r="Y91" s="117"/>
      <c r="Z91" s="111"/>
      <c r="AA91" s="117"/>
      <c r="AB91" s="117"/>
      <c r="AC91" s="111"/>
      <c r="AD91" s="117"/>
      <c r="AE91" s="111"/>
      <c r="AF91" s="117"/>
      <c r="AG91" s="117"/>
      <c r="AH91" s="117"/>
      <c r="AI91" s="117"/>
      <c r="AJ91" s="111"/>
      <c r="AK91" s="111"/>
      <c r="AL91" s="118"/>
      <c r="AM91" s="111"/>
      <c r="AN91" s="111"/>
      <c r="AO91" s="111"/>
      <c r="AP91" s="118"/>
      <c r="AQ91" s="111"/>
      <c r="AR91" s="111"/>
      <c r="AS91" s="111"/>
      <c r="AT91" s="118"/>
      <c r="AU91" s="111"/>
      <c r="AV91" s="111"/>
      <c r="AW91" s="111"/>
      <c r="AX91" s="111"/>
      <c r="AY91" s="119"/>
    </row>
    <row r="92" spans="2:51" ht="14.25">
      <c r="B92" s="112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7"/>
      <c r="AJ92" s="111"/>
      <c r="AK92" s="111"/>
      <c r="AL92" s="118"/>
      <c r="AM92" s="111"/>
      <c r="AN92" s="111"/>
      <c r="AO92" s="111"/>
      <c r="AP92" s="118"/>
      <c r="AQ92" s="111"/>
      <c r="AR92" s="111"/>
      <c r="AS92" s="111"/>
      <c r="AT92" s="118"/>
      <c r="AU92" s="111"/>
      <c r="AV92" s="118"/>
      <c r="AW92" s="118"/>
      <c r="AX92" s="118"/>
      <c r="AY92" s="119"/>
    </row>
    <row r="93" spans="2:51" ht="14.25">
      <c r="B93" s="112"/>
      <c r="C93" s="117"/>
      <c r="D93" s="111"/>
      <c r="E93" s="117"/>
      <c r="F93" s="111"/>
      <c r="G93" s="117"/>
      <c r="H93" s="117"/>
      <c r="I93" s="111"/>
      <c r="J93" s="117"/>
      <c r="K93" s="111"/>
      <c r="L93" s="117"/>
      <c r="M93" s="117"/>
      <c r="N93" s="111"/>
      <c r="O93" s="117"/>
      <c r="P93" s="111"/>
      <c r="Q93" s="117"/>
      <c r="R93" s="117"/>
      <c r="S93" s="111"/>
      <c r="T93" s="117"/>
      <c r="U93" s="111"/>
      <c r="V93" s="117"/>
      <c r="W93" s="117"/>
      <c r="X93" s="111"/>
      <c r="Y93" s="117"/>
      <c r="Z93" s="111"/>
      <c r="AA93" s="117"/>
      <c r="AB93" s="117"/>
      <c r="AC93" s="111"/>
      <c r="AD93" s="117"/>
      <c r="AE93" s="111"/>
      <c r="AF93" s="117"/>
      <c r="AG93" s="117"/>
      <c r="AH93" s="117"/>
      <c r="AI93" s="117"/>
      <c r="AJ93" s="111"/>
      <c r="AK93" s="111"/>
      <c r="AL93" s="118"/>
      <c r="AM93" s="111"/>
      <c r="AN93" s="111"/>
      <c r="AO93" s="111"/>
      <c r="AP93" s="118"/>
      <c r="AQ93" s="111"/>
      <c r="AR93" s="111"/>
      <c r="AS93" s="111"/>
      <c r="AT93" s="118"/>
      <c r="AU93" s="111"/>
      <c r="AV93" s="111"/>
      <c r="AW93" s="111"/>
      <c r="AX93" s="111"/>
      <c r="AY93" s="119"/>
    </row>
    <row r="94" spans="2:51" ht="14.25">
      <c r="B94" s="112"/>
      <c r="C94" s="117"/>
      <c r="D94" s="111"/>
      <c r="E94" s="117"/>
      <c r="F94" s="111"/>
      <c r="G94" s="117"/>
      <c r="H94" s="117"/>
      <c r="I94" s="111"/>
      <c r="J94" s="117"/>
      <c r="K94" s="111"/>
      <c r="L94" s="117"/>
      <c r="M94" s="117"/>
      <c r="N94" s="111"/>
      <c r="O94" s="117"/>
      <c r="P94" s="111"/>
      <c r="Q94" s="117"/>
      <c r="R94" s="117"/>
      <c r="S94" s="111"/>
      <c r="T94" s="117"/>
      <c r="U94" s="111"/>
      <c r="V94" s="117"/>
      <c r="W94" s="117"/>
      <c r="X94" s="111"/>
      <c r="Y94" s="117"/>
      <c r="Z94" s="111"/>
      <c r="AA94" s="117"/>
      <c r="AB94" s="117"/>
      <c r="AC94" s="111"/>
      <c r="AD94" s="117"/>
      <c r="AE94" s="111"/>
      <c r="AF94" s="117"/>
      <c r="AG94" s="117"/>
      <c r="AH94" s="117"/>
      <c r="AI94" s="117"/>
      <c r="AJ94" s="111"/>
      <c r="AK94" s="111"/>
      <c r="AL94" s="118"/>
      <c r="AM94" s="111"/>
      <c r="AN94" s="111"/>
      <c r="AO94" s="111"/>
      <c r="AP94" s="118"/>
      <c r="AQ94" s="111"/>
      <c r="AR94" s="111"/>
      <c r="AS94" s="111"/>
      <c r="AT94" s="118"/>
      <c r="AU94" s="111"/>
      <c r="AV94" s="111"/>
      <c r="AW94" s="111"/>
      <c r="AX94" s="111"/>
      <c r="AY94" s="119"/>
    </row>
    <row r="95" spans="2:51" ht="14.25">
      <c r="B95" s="112"/>
      <c r="C95" s="117"/>
      <c r="D95" s="111"/>
      <c r="E95" s="117"/>
      <c r="F95" s="111"/>
      <c r="G95" s="117"/>
      <c r="H95" s="117"/>
      <c r="I95" s="111"/>
      <c r="J95" s="117"/>
      <c r="K95" s="111"/>
      <c r="L95" s="117"/>
      <c r="M95" s="117"/>
      <c r="N95" s="111"/>
      <c r="O95" s="117"/>
      <c r="P95" s="111"/>
      <c r="Q95" s="117"/>
      <c r="R95" s="117"/>
      <c r="S95" s="111"/>
      <c r="T95" s="117"/>
      <c r="U95" s="111"/>
      <c r="V95" s="117"/>
      <c r="W95" s="117"/>
      <c r="X95" s="111"/>
      <c r="Y95" s="117"/>
      <c r="Z95" s="111"/>
      <c r="AA95" s="117"/>
      <c r="AB95" s="117"/>
      <c r="AC95" s="111"/>
      <c r="AD95" s="117"/>
      <c r="AE95" s="111"/>
      <c r="AF95" s="117"/>
      <c r="AG95" s="117"/>
      <c r="AH95" s="117"/>
      <c r="AI95" s="117"/>
      <c r="AJ95" s="111"/>
      <c r="AK95" s="111"/>
      <c r="AL95" s="118"/>
      <c r="AM95" s="111"/>
      <c r="AN95" s="111"/>
      <c r="AO95" s="111"/>
      <c r="AP95" s="118"/>
      <c r="AQ95" s="111"/>
      <c r="AR95" s="111"/>
      <c r="AS95" s="111"/>
      <c r="AT95" s="118"/>
      <c r="AU95" s="111"/>
      <c r="AV95" s="111"/>
      <c r="AW95" s="111"/>
      <c r="AX95" s="111"/>
      <c r="AY95" s="119"/>
    </row>
    <row r="96" spans="2:51" ht="14.25">
      <c r="B96" s="112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7"/>
      <c r="AJ96" s="111"/>
      <c r="AK96" s="111"/>
      <c r="AL96" s="118"/>
      <c r="AM96" s="111"/>
      <c r="AN96" s="111"/>
      <c r="AO96" s="111"/>
      <c r="AP96" s="118"/>
      <c r="AQ96" s="111"/>
      <c r="AR96" s="111"/>
      <c r="AS96" s="111"/>
      <c r="AT96" s="118"/>
      <c r="AU96" s="111"/>
      <c r="AV96" s="118"/>
      <c r="AW96" s="118"/>
      <c r="AX96" s="118"/>
      <c r="AY96" s="119"/>
    </row>
    <row r="97" spans="2:51" ht="14.25">
      <c r="B97" s="112"/>
      <c r="C97" s="117"/>
      <c r="D97" s="111"/>
      <c r="E97" s="117"/>
      <c r="F97" s="111"/>
      <c r="G97" s="117"/>
      <c r="H97" s="117"/>
      <c r="I97" s="111"/>
      <c r="J97" s="117"/>
      <c r="K97" s="111"/>
      <c r="L97" s="117"/>
      <c r="M97" s="117"/>
      <c r="N97" s="111"/>
      <c r="O97" s="117"/>
      <c r="P97" s="111"/>
      <c r="Q97" s="117"/>
      <c r="R97" s="117"/>
      <c r="S97" s="111"/>
      <c r="T97" s="117"/>
      <c r="U97" s="111"/>
      <c r="V97" s="117"/>
      <c r="W97" s="117"/>
      <c r="X97" s="111"/>
      <c r="Y97" s="117"/>
      <c r="Z97" s="111"/>
      <c r="AA97" s="117"/>
      <c r="AB97" s="117"/>
      <c r="AC97" s="111"/>
      <c r="AD97" s="117"/>
      <c r="AE97" s="111"/>
      <c r="AF97" s="117"/>
      <c r="AG97" s="117"/>
      <c r="AH97" s="117"/>
      <c r="AI97" s="117"/>
      <c r="AJ97" s="111"/>
      <c r="AK97" s="111"/>
      <c r="AL97" s="118"/>
      <c r="AM97" s="111"/>
      <c r="AN97" s="111"/>
      <c r="AO97" s="111"/>
      <c r="AP97" s="118"/>
      <c r="AQ97" s="111"/>
      <c r="AR97" s="111"/>
      <c r="AS97" s="111"/>
      <c r="AT97" s="118"/>
      <c r="AU97" s="111"/>
      <c r="AV97" s="111"/>
      <c r="AW97" s="111"/>
      <c r="AX97" s="111"/>
      <c r="AY97" s="119"/>
    </row>
    <row r="98" spans="2:51" ht="14.25">
      <c r="B98" s="112"/>
      <c r="C98" s="117"/>
      <c r="D98" s="111"/>
      <c r="E98" s="117"/>
      <c r="F98" s="111"/>
      <c r="G98" s="117"/>
      <c r="H98" s="117"/>
      <c r="I98" s="111"/>
      <c r="J98" s="117"/>
      <c r="K98" s="111"/>
      <c r="L98" s="117"/>
      <c r="M98" s="117"/>
      <c r="N98" s="111"/>
      <c r="O98" s="117"/>
      <c r="P98" s="111"/>
      <c r="Q98" s="117"/>
      <c r="R98" s="117"/>
      <c r="S98" s="111"/>
      <c r="T98" s="117"/>
      <c r="U98" s="111"/>
      <c r="V98" s="117"/>
      <c r="W98" s="117"/>
      <c r="X98" s="111"/>
      <c r="Y98" s="117"/>
      <c r="Z98" s="111"/>
      <c r="AA98" s="117"/>
      <c r="AB98" s="117"/>
      <c r="AC98" s="111"/>
      <c r="AD98" s="117"/>
      <c r="AE98" s="111"/>
      <c r="AF98" s="117"/>
      <c r="AG98" s="117"/>
      <c r="AH98" s="117"/>
      <c r="AI98" s="117"/>
      <c r="AJ98" s="111"/>
      <c r="AK98" s="111"/>
      <c r="AL98" s="118"/>
      <c r="AM98" s="111"/>
      <c r="AN98" s="111"/>
      <c r="AO98" s="111"/>
      <c r="AP98" s="118"/>
      <c r="AQ98" s="111"/>
      <c r="AR98" s="111"/>
      <c r="AS98" s="111"/>
      <c r="AT98" s="118"/>
      <c r="AU98" s="111"/>
      <c r="AV98" s="111"/>
      <c r="AW98" s="111"/>
      <c r="AX98" s="111"/>
      <c r="AY98" s="119"/>
    </row>
    <row r="99" spans="2:51" ht="14.25">
      <c r="B99" s="112"/>
      <c r="C99" s="117"/>
      <c r="D99" s="111"/>
      <c r="E99" s="117"/>
      <c r="F99" s="111"/>
      <c r="G99" s="117"/>
      <c r="H99" s="117"/>
      <c r="I99" s="111"/>
      <c r="J99" s="117"/>
      <c r="K99" s="111"/>
      <c r="L99" s="117"/>
      <c r="M99" s="117"/>
      <c r="N99" s="111"/>
      <c r="O99" s="117"/>
      <c r="P99" s="111"/>
      <c r="Q99" s="117"/>
      <c r="R99" s="117"/>
      <c r="S99" s="111"/>
      <c r="T99" s="117"/>
      <c r="U99" s="111"/>
      <c r="V99" s="117"/>
      <c r="W99" s="117"/>
      <c r="X99" s="111"/>
      <c r="Y99" s="117"/>
      <c r="Z99" s="111"/>
      <c r="AA99" s="117"/>
      <c r="AB99" s="117"/>
      <c r="AC99" s="111"/>
      <c r="AD99" s="117"/>
      <c r="AE99" s="111"/>
      <c r="AF99" s="117"/>
      <c r="AG99" s="117"/>
      <c r="AH99" s="117"/>
      <c r="AI99" s="117"/>
      <c r="AJ99" s="111"/>
      <c r="AK99" s="111"/>
      <c r="AL99" s="118"/>
      <c r="AM99" s="111"/>
      <c r="AN99" s="111"/>
      <c r="AO99" s="111"/>
      <c r="AP99" s="118"/>
      <c r="AQ99" s="111"/>
      <c r="AR99" s="111"/>
      <c r="AS99" s="111"/>
      <c r="AT99" s="118"/>
      <c r="AU99" s="111"/>
      <c r="AV99" s="111"/>
      <c r="AW99" s="111"/>
      <c r="AX99" s="111"/>
      <c r="AY99" s="119"/>
    </row>
    <row r="100" spans="2:51" ht="17.2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9"/>
      <c r="AH100" s="109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</row>
    <row r="101" spans="2:51" ht="17.2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</row>
    <row r="102" spans="2:51" ht="17.25"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1"/>
      <c r="AJ102" s="113"/>
      <c r="AK102" s="113"/>
      <c r="AL102" s="113"/>
      <c r="AM102" s="114"/>
      <c r="AN102" s="113"/>
      <c r="AO102" s="113"/>
      <c r="AP102" s="113"/>
      <c r="AQ102" s="114"/>
      <c r="AR102" s="113"/>
      <c r="AS102" s="113"/>
      <c r="AT102" s="113"/>
      <c r="AU102" s="114"/>
      <c r="AV102" s="113"/>
      <c r="AW102" s="113"/>
      <c r="AX102" s="113"/>
      <c r="AY102" s="115"/>
    </row>
    <row r="103" spans="2:51" ht="17.25"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1"/>
      <c r="AJ103" s="113"/>
      <c r="AK103" s="113"/>
      <c r="AL103" s="113"/>
      <c r="AM103" s="114"/>
      <c r="AN103" s="113"/>
      <c r="AO103" s="113"/>
      <c r="AP103" s="113"/>
      <c r="AQ103" s="114"/>
      <c r="AR103" s="113"/>
      <c r="AS103" s="113"/>
      <c r="AT103" s="113"/>
      <c r="AU103" s="114"/>
      <c r="AV103" s="113"/>
      <c r="AW103" s="113"/>
      <c r="AX103" s="113"/>
      <c r="AY103" s="115"/>
    </row>
    <row r="104" spans="2:51" ht="14.25">
      <c r="B104" s="112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7"/>
      <c r="AJ104" s="111"/>
      <c r="AK104" s="111"/>
      <c r="AL104" s="118"/>
      <c r="AM104" s="111"/>
      <c r="AN104" s="111"/>
      <c r="AO104" s="111"/>
      <c r="AP104" s="118"/>
      <c r="AQ104" s="111"/>
      <c r="AR104" s="111"/>
      <c r="AS104" s="111"/>
      <c r="AT104" s="118"/>
      <c r="AU104" s="111"/>
      <c r="AV104" s="118"/>
      <c r="AW104" s="118"/>
      <c r="AX104" s="118"/>
      <c r="AY104" s="119"/>
    </row>
    <row r="105" spans="2:51" ht="14.25">
      <c r="B105" s="112"/>
      <c r="C105" s="117"/>
      <c r="D105" s="111"/>
      <c r="E105" s="117"/>
      <c r="F105" s="111"/>
      <c r="G105" s="117"/>
      <c r="H105" s="117"/>
      <c r="I105" s="111"/>
      <c r="J105" s="117"/>
      <c r="K105" s="111"/>
      <c r="L105" s="117"/>
      <c r="M105" s="117"/>
      <c r="N105" s="111"/>
      <c r="O105" s="117"/>
      <c r="P105" s="111"/>
      <c r="Q105" s="117"/>
      <c r="R105" s="117"/>
      <c r="S105" s="111"/>
      <c r="T105" s="117"/>
      <c r="U105" s="111"/>
      <c r="V105" s="117"/>
      <c r="W105" s="117"/>
      <c r="X105" s="111"/>
      <c r="Y105" s="117"/>
      <c r="Z105" s="111"/>
      <c r="AA105" s="117"/>
      <c r="AB105" s="117"/>
      <c r="AC105" s="111"/>
      <c r="AD105" s="117"/>
      <c r="AE105" s="111"/>
      <c r="AF105" s="117"/>
      <c r="AG105" s="117"/>
      <c r="AH105" s="117"/>
      <c r="AI105" s="117"/>
      <c r="AJ105" s="111"/>
      <c r="AK105" s="111"/>
      <c r="AL105" s="118"/>
      <c r="AM105" s="111"/>
      <c r="AN105" s="111"/>
      <c r="AO105" s="111"/>
      <c r="AP105" s="118"/>
      <c r="AQ105" s="111"/>
      <c r="AR105" s="111"/>
      <c r="AS105" s="111"/>
      <c r="AT105" s="118"/>
      <c r="AU105" s="111"/>
      <c r="AV105" s="111"/>
      <c r="AW105" s="111"/>
      <c r="AX105" s="111"/>
      <c r="AY105" s="119"/>
    </row>
    <row r="106" spans="2:51" ht="14.25">
      <c r="B106" s="112"/>
      <c r="C106" s="117"/>
      <c r="D106" s="111"/>
      <c r="E106" s="117"/>
      <c r="F106" s="111"/>
      <c r="G106" s="117"/>
      <c r="H106" s="117"/>
      <c r="I106" s="111"/>
      <c r="J106" s="117"/>
      <c r="K106" s="111"/>
      <c r="L106" s="117"/>
      <c r="M106" s="117"/>
      <c r="N106" s="111"/>
      <c r="O106" s="117"/>
      <c r="P106" s="111"/>
      <c r="Q106" s="117"/>
      <c r="R106" s="117"/>
      <c r="S106" s="111"/>
      <c r="T106" s="117"/>
      <c r="U106" s="111"/>
      <c r="V106" s="117"/>
      <c r="W106" s="117"/>
      <c r="X106" s="111"/>
      <c r="Y106" s="117"/>
      <c r="Z106" s="111"/>
      <c r="AA106" s="117"/>
      <c r="AB106" s="117"/>
      <c r="AC106" s="111"/>
      <c r="AD106" s="117"/>
      <c r="AE106" s="111"/>
      <c r="AF106" s="117"/>
      <c r="AG106" s="117"/>
      <c r="AH106" s="117"/>
      <c r="AI106" s="117"/>
      <c r="AJ106" s="111"/>
      <c r="AK106" s="111"/>
      <c r="AL106" s="118"/>
      <c r="AM106" s="111"/>
      <c r="AN106" s="111"/>
      <c r="AO106" s="111"/>
      <c r="AP106" s="118"/>
      <c r="AQ106" s="111"/>
      <c r="AR106" s="111"/>
      <c r="AS106" s="111"/>
      <c r="AT106" s="118"/>
      <c r="AU106" s="111"/>
      <c r="AV106" s="111"/>
      <c r="AW106" s="111"/>
      <c r="AX106" s="111"/>
      <c r="AY106" s="119"/>
    </row>
    <row r="107" spans="2:51" ht="14.25">
      <c r="B107" s="112"/>
      <c r="C107" s="117"/>
      <c r="D107" s="111"/>
      <c r="E107" s="117"/>
      <c r="F107" s="111"/>
      <c r="G107" s="117"/>
      <c r="H107" s="117"/>
      <c r="I107" s="111"/>
      <c r="J107" s="117"/>
      <c r="K107" s="111"/>
      <c r="L107" s="117"/>
      <c r="M107" s="117"/>
      <c r="N107" s="111"/>
      <c r="O107" s="117"/>
      <c r="P107" s="111"/>
      <c r="Q107" s="117"/>
      <c r="R107" s="117"/>
      <c r="S107" s="111"/>
      <c r="T107" s="117"/>
      <c r="U107" s="111"/>
      <c r="V107" s="117"/>
      <c r="W107" s="117"/>
      <c r="X107" s="111"/>
      <c r="Y107" s="117"/>
      <c r="Z107" s="111"/>
      <c r="AA107" s="117"/>
      <c r="AB107" s="117"/>
      <c r="AC107" s="111"/>
      <c r="AD107" s="117"/>
      <c r="AE107" s="111"/>
      <c r="AF107" s="117"/>
      <c r="AG107" s="117"/>
      <c r="AH107" s="117"/>
      <c r="AI107" s="117"/>
      <c r="AJ107" s="111"/>
      <c r="AK107" s="111"/>
      <c r="AL107" s="118"/>
      <c r="AM107" s="111"/>
      <c r="AN107" s="111"/>
      <c r="AO107" s="111"/>
      <c r="AP107" s="118"/>
      <c r="AQ107" s="111"/>
      <c r="AR107" s="111"/>
      <c r="AS107" s="111"/>
      <c r="AT107" s="118"/>
      <c r="AU107" s="111"/>
      <c r="AV107" s="111"/>
      <c r="AW107" s="111"/>
      <c r="AX107" s="111"/>
      <c r="AY107" s="119"/>
    </row>
    <row r="108" spans="2:51" ht="14.25">
      <c r="B108" s="11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7"/>
      <c r="AJ108" s="111"/>
      <c r="AK108" s="111"/>
      <c r="AL108" s="118"/>
      <c r="AM108" s="111"/>
      <c r="AN108" s="111"/>
      <c r="AO108" s="111"/>
      <c r="AP108" s="118"/>
      <c r="AQ108" s="111"/>
      <c r="AR108" s="111"/>
      <c r="AS108" s="111"/>
      <c r="AT108" s="118"/>
      <c r="AU108" s="111"/>
      <c r="AV108" s="118"/>
      <c r="AW108" s="118"/>
      <c r="AX108" s="118"/>
      <c r="AY108" s="119"/>
    </row>
    <row r="109" spans="2:51" ht="14.25">
      <c r="B109" s="112"/>
      <c r="C109" s="117"/>
      <c r="D109" s="111"/>
      <c r="E109" s="117"/>
      <c r="F109" s="111"/>
      <c r="G109" s="117"/>
      <c r="H109" s="117"/>
      <c r="I109" s="111"/>
      <c r="J109" s="117"/>
      <c r="K109" s="111"/>
      <c r="L109" s="117"/>
      <c r="M109" s="117"/>
      <c r="N109" s="111"/>
      <c r="O109" s="117"/>
      <c r="P109" s="111"/>
      <c r="Q109" s="117"/>
      <c r="R109" s="117"/>
      <c r="S109" s="111"/>
      <c r="T109" s="117"/>
      <c r="U109" s="111"/>
      <c r="V109" s="117"/>
      <c r="W109" s="117"/>
      <c r="X109" s="111"/>
      <c r="Y109" s="117"/>
      <c r="Z109" s="111"/>
      <c r="AA109" s="117"/>
      <c r="AB109" s="117"/>
      <c r="AC109" s="111"/>
      <c r="AD109" s="117"/>
      <c r="AE109" s="111"/>
      <c r="AF109" s="117"/>
      <c r="AG109" s="117"/>
      <c r="AH109" s="117"/>
      <c r="AI109" s="117"/>
      <c r="AJ109" s="111"/>
      <c r="AK109" s="111"/>
      <c r="AL109" s="118"/>
      <c r="AM109" s="111"/>
      <c r="AN109" s="111"/>
      <c r="AO109" s="111"/>
      <c r="AP109" s="118"/>
      <c r="AQ109" s="111"/>
      <c r="AR109" s="111"/>
      <c r="AS109" s="111"/>
      <c r="AT109" s="118"/>
      <c r="AU109" s="111"/>
      <c r="AV109" s="111"/>
      <c r="AW109" s="111"/>
      <c r="AX109" s="111"/>
      <c r="AY109" s="119"/>
    </row>
    <row r="110" spans="2:51" ht="14.25">
      <c r="B110" s="112"/>
      <c r="C110" s="117"/>
      <c r="D110" s="111"/>
      <c r="E110" s="117"/>
      <c r="F110" s="111"/>
      <c r="G110" s="117"/>
      <c r="H110" s="117"/>
      <c r="I110" s="111"/>
      <c r="J110" s="117"/>
      <c r="K110" s="111"/>
      <c r="L110" s="117"/>
      <c r="M110" s="117"/>
      <c r="N110" s="111"/>
      <c r="O110" s="117"/>
      <c r="P110" s="111"/>
      <c r="Q110" s="117"/>
      <c r="R110" s="117"/>
      <c r="S110" s="111"/>
      <c r="T110" s="117"/>
      <c r="U110" s="111"/>
      <c r="V110" s="117"/>
      <c r="W110" s="117"/>
      <c r="X110" s="111"/>
      <c r="Y110" s="117"/>
      <c r="Z110" s="111"/>
      <c r="AA110" s="117"/>
      <c r="AB110" s="117"/>
      <c r="AC110" s="111"/>
      <c r="AD110" s="117"/>
      <c r="AE110" s="111"/>
      <c r="AF110" s="117"/>
      <c r="AG110" s="117"/>
      <c r="AH110" s="117"/>
      <c r="AI110" s="117"/>
      <c r="AJ110" s="111"/>
      <c r="AK110" s="111"/>
      <c r="AL110" s="118"/>
      <c r="AM110" s="111"/>
      <c r="AN110" s="111"/>
      <c r="AO110" s="111"/>
      <c r="AP110" s="118"/>
      <c r="AQ110" s="111"/>
      <c r="AR110" s="111"/>
      <c r="AS110" s="111"/>
      <c r="AT110" s="118"/>
      <c r="AU110" s="111"/>
      <c r="AV110" s="111"/>
      <c r="AW110" s="111"/>
      <c r="AX110" s="111"/>
      <c r="AY110" s="119"/>
    </row>
    <row r="111" spans="2:51" ht="14.25">
      <c r="B111" s="112"/>
      <c r="C111" s="117"/>
      <c r="D111" s="111"/>
      <c r="E111" s="117"/>
      <c r="F111" s="111"/>
      <c r="G111" s="117"/>
      <c r="H111" s="117"/>
      <c r="I111" s="111"/>
      <c r="J111" s="117"/>
      <c r="K111" s="111"/>
      <c r="L111" s="117"/>
      <c r="M111" s="117"/>
      <c r="N111" s="111"/>
      <c r="O111" s="117"/>
      <c r="P111" s="111"/>
      <c r="Q111" s="117"/>
      <c r="R111" s="117"/>
      <c r="S111" s="111"/>
      <c r="T111" s="117"/>
      <c r="U111" s="111"/>
      <c r="V111" s="117"/>
      <c r="W111" s="117"/>
      <c r="X111" s="111"/>
      <c r="Y111" s="117"/>
      <c r="Z111" s="111"/>
      <c r="AA111" s="117"/>
      <c r="AB111" s="117"/>
      <c r="AC111" s="111"/>
      <c r="AD111" s="117"/>
      <c r="AE111" s="111"/>
      <c r="AF111" s="117"/>
      <c r="AG111" s="117"/>
      <c r="AH111" s="117"/>
      <c r="AI111" s="117"/>
      <c r="AJ111" s="111"/>
      <c r="AK111" s="111"/>
      <c r="AL111" s="118"/>
      <c r="AM111" s="111"/>
      <c r="AN111" s="111"/>
      <c r="AO111" s="111"/>
      <c r="AP111" s="118"/>
      <c r="AQ111" s="111"/>
      <c r="AR111" s="111"/>
      <c r="AS111" s="111"/>
      <c r="AT111" s="118"/>
      <c r="AU111" s="111"/>
      <c r="AV111" s="111"/>
      <c r="AW111" s="111"/>
      <c r="AX111" s="111"/>
      <c r="AY111" s="119"/>
    </row>
    <row r="112" spans="2:51" ht="14.25">
      <c r="B112" s="112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7"/>
      <c r="AJ112" s="111"/>
      <c r="AK112" s="111"/>
      <c r="AL112" s="118"/>
      <c r="AM112" s="111"/>
      <c r="AN112" s="111"/>
      <c r="AO112" s="111"/>
      <c r="AP112" s="118"/>
      <c r="AQ112" s="111"/>
      <c r="AR112" s="111"/>
      <c r="AS112" s="111"/>
      <c r="AT112" s="118"/>
      <c r="AU112" s="111"/>
      <c r="AV112" s="118"/>
      <c r="AW112" s="118"/>
      <c r="AX112" s="118"/>
      <c r="AY112" s="119"/>
    </row>
    <row r="113" spans="2:51" ht="14.25">
      <c r="B113" s="112"/>
      <c r="C113" s="117"/>
      <c r="D113" s="111"/>
      <c r="E113" s="117"/>
      <c r="F113" s="111"/>
      <c r="G113" s="117"/>
      <c r="H113" s="117"/>
      <c r="I113" s="111"/>
      <c r="J113" s="117"/>
      <c r="K113" s="111"/>
      <c r="L113" s="117"/>
      <c r="M113" s="117"/>
      <c r="N113" s="111"/>
      <c r="O113" s="117"/>
      <c r="P113" s="111"/>
      <c r="Q113" s="117"/>
      <c r="R113" s="117"/>
      <c r="S113" s="111"/>
      <c r="T113" s="117"/>
      <c r="U113" s="111"/>
      <c r="V113" s="117"/>
      <c r="W113" s="117"/>
      <c r="X113" s="111"/>
      <c r="Y113" s="117"/>
      <c r="Z113" s="111"/>
      <c r="AA113" s="117"/>
      <c r="AB113" s="117"/>
      <c r="AC113" s="111"/>
      <c r="AD113" s="117"/>
      <c r="AE113" s="111"/>
      <c r="AF113" s="117"/>
      <c r="AG113" s="117"/>
      <c r="AH113" s="117"/>
      <c r="AI113" s="117"/>
      <c r="AJ113" s="111"/>
      <c r="AK113" s="111"/>
      <c r="AL113" s="118"/>
      <c r="AM113" s="111"/>
      <c r="AN113" s="111"/>
      <c r="AO113" s="111"/>
      <c r="AP113" s="118"/>
      <c r="AQ113" s="111"/>
      <c r="AR113" s="111"/>
      <c r="AS113" s="111"/>
      <c r="AT113" s="118"/>
      <c r="AU113" s="111"/>
      <c r="AV113" s="111"/>
      <c r="AW113" s="111"/>
      <c r="AX113" s="111"/>
      <c r="AY113" s="119"/>
    </row>
    <row r="114" spans="2:51" ht="14.25">
      <c r="B114" s="112"/>
      <c r="C114" s="117"/>
      <c r="D114" s="111"/>
      <c r="E114" s="117"/>
      <c r="F114" s="111"/>
      <c r="G114" s="117"/>
      <c r="H114" s="117"/>
      <c r="I114" s="111"/>
      <c r="J114" s="117"/>
      <c r="K114" s="111"/>
      <c r="L114" s="117"/>
      <c r="M114" s="117"/>
      <c r="N114" s="111"/>
      <c r="O114" s="117"/>
      <c r="P114" s="111"/>
      <c r="Q114" s="117"/>
      <c r="R114" s="117"/>
      <c r="S114" s="111"/>
      <c r="T114" s="117"/>
      <c r="U114" s="111"/>
      <c r="V114" s="117"/>
      <c r="W114" s="117"/>
      <c r="X114" s="111"/>
      <c r="Y114" s="117"/>
      <c r="Z114" s="111"/>
      <c r="AA114" s="117"/>
      <c r="AB114" s="117"/>
      <c r="AC114" s="111"/>
      <c r="AD114" s="117"/>
      <c r="AE114" s="111"/>
      <c r="AF114" s="117"/>
      <c r="AG114" s="117"/>
      <c r="AH114" s="117"/>
      <c r="AI114" s="117"/>
      <c r="AJ114" s="111"/>
      <c r="AK114" s="111"/>
      <c r="AL114" s="118"/>
      <c r="AM114" s="111"/>
      <c r="AN114" s="111"/>
      <c r="AO114" s="111"/>
      <c r="AP114" s="118"/>
      <c r="AQ114" s="111"/>
      <c r="AR114" s="111"/>
      <c r="AS114" s="111"/>
      <c r="AT114" s="118"/>
      <c r="AU114" s="111"/>
      <c r="AV114" s="111"/>
      <c r="AW114" s="111"/>
      <c r="AX114" s="111"/>
      <c r="AY114" s="119"/>
    </row>
    <row r="115" spans="2:51" ht="14.25">
      <c r="B115" s="112"/>
      <c r="C115" s="117"/>
      <c r="D115" s="111"/>
      <c r="E115" s="117"/>
      <c r="F115" s="111"/>
      <c r="G115" s="117"/>
      <c r="H115" s="117"/>
      <c r="I115" s="111"/>
      <c r="J115" s="117"/>
      <c r="K115" s="111"/>
      <c r="L115" s="117"/>
      <c r="M115" s="117"/>
      <c r="N115" s="111"/>
      <c r="O115" s="117"/>
      <c r="P115" s="111"/>
      <c r="Q115" s="117"/>
      <c r="R115" s="117"/>
      <c r="S115" s="111"/>
      <c r="T115" s="117"/>
      <c r="U115" s="111"/>
      <c r="V115" s="117"/>
      <c r="W115" s="117"/>
      <c r="X115" s="111"/>
      <c r="Y115" s="117"/>
      <c r="Z115" s="111"/>
      <c r="AA115" s="117"/>
      <c r="AB115" s="117"/>
      <c r="AC115" s="111"/>
      <c r="AD115" s="117"/>
      <c r="AE115" s="111"/>
      <c r="AF115" s="117"/>
      <c r="AG115" s="117"/>
      <c r="AH115" s="117"/>
      <c r="AI115" s="117"/>
      <c r="AJ115" s="111"/>
      <c r="AK115" s="111"/>
      <c r="AL115" s="118"/>
      <c r="AM115" s="111"/>
      <c r="AN115" s="111"/>
      <c r="AO115" s="111"/>
      <c r="AP115" s="118"/>
      <c r="AQ115" s="111"/>
      <c r="AR115" s="111"/>
      <c r="AS115" s="111"/>
      <c r="AT115" s="118"/>
      <c r="AU115" s="111"/>
      <c r="AV115" s="111"/>
      <c r="AW115" s="111"/>
      <c r="AX115" s="111"/>
      <c r="AY115" s="119"/>
    </row>
    <row r="116" spans="2:51" ht="14.25">
      <c r="B116" s="11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7"/>
      <c r="AJ116" s="111"/>
      <c r="AK116" s="111"/>
      <c r="AL116" s="118"/>
      <c r="AM116" s="111"/>
      <c r="AN116" s="111"/>
      <c r="AO116" s="111"/>
      <c r="AP116" s="118"/>
      <c r="AQ116" s="111"/>
      <c r="AR116" s="111"/>
      <c r="AS116" s="111"/>
      <c r="AT116" s="118"/>
      <c r="AU116" s="111"/>
      <c r="AV116" s="118"/>
      <c r="AW116" s="118"/>
      <c r="AX116" s="118"/>
      <c r="AY116" s="119"/>
    </row>
    <row r="117" spans="2:51" ht="14.25">
      <c r="B117" s="112"/>
      <c r="C117" s="117"/>
      <c r="D117" s="111"/>
      <c r="E117" s="117"/>
      <c r="F117" s="111"/>
      <c r="G117" s="117"/>
      <c r="H117" s="117"/>
      <c r="I117" s="111"/>
      <c r="J117" s="117"/>
      <c r="K117" s="111"/>
      <c r="L117" s="117"/>
      <c r="M117" s="117"/>
      <c r="N117" s="111"/>
      <c r="O117" s="117"/>
      <c r="P117" s="111"/>
      <c r="Q117" s="117"/>
      <c r="R117" s="117"/>
      <c r="S117" s="111"/>
      <c r="T117" s="117"/>
      <c r="U117" s="111"/>
      <c r="V117" s="117"/>
      <c r="W117" s="117"/>
      <c r="X117" s="111"/>
      <c r="Y117" s="117"/>
      <c r="Z117" s="111"/>
      <c r="AA117" s="117"/>
      <c r="AB117" s="117"/>
      <c r="AC117" s="111"/>
      <c r="AD117" s="117"/>
      <c r="AE117" s="111"/>
      <c r="AF117" s="117"/>
      <c r="AG117" s="117"/>
      <c r="AH117" s="117"/>
      <c r="AI117" s="117"/>
      <c r="AJ117" s="111"/>
      <c r="AK117" s="111"/>
      <c r="AL117" s="118"/>
      <c r="AM117" s="111"/>
      <c r="AN117" s="111"/>
      <c r="AO117" s="111"/>
      <c r="AP117" s="118"/>
      <c r="AQ117" s="111"/>
      <c r="AR117" s="111"/>
      <c r="AS117" s="111"/>
      <c r="AT117" s="118"/>
      <c r="AU117" s="111"/>
      <c r="AV117" s="111"/>
      <c r="AW117" s="111"/>
      <c r="AX117" s="111"/>
      <c r="AY117" s="119"/>
    </row>
    <row r="118" spans="2:51" ht="14.25">
      <c r="B118" s="112"/>
      <c r="C118" s="117"/>
      <c r="D118" s="111"/>
      <c r="E118" s="117"/>
      <c r="F118" s="111"/>
      <c r="G118" s="117"/>
      <c r="H118" s="117"/>
      <c r="I118" s="111"/>
      <c r="J118" s="117"/>
      <c r="K118" s="111"/>
      <c r="L118" s="117"/>
      <c r="M118" s="117"/>
      <c r="N118" s="111"/>
      <c r="O118" s="117"/>
      <c r="P118" s="111"/>
      <c r="Q118" s="117"/>
      <c r="R118" s="117"/>
      <c r="S118" s="111"/>
      <c r="T118" s="117"/>
      <c r="U118" s="111"/>
      <c r="V118" s="117"/>
      <c r="W118" s="117"/>
      <c r="X118" s="111"/>
      <c r="Y118" s="117"/>
      <c r="Z118" s="111"/>
      <c r="AA118" s="117"/>
      <c r="AB118" s="117"/>
      <c r="AC118" s="111"/>
      <c r="AD118" s="117"/>
      <c r="AE118" s="111"/>
      <c r="AF118" s="117"/>
      <c r="AG118" s="117"/>
      <c r="AH118" s="117"/>
      <c r="AI118" s="117"/>
      <c r="AJ118" s="111"/>
      <c r="AK118" s="111"/>
      <c r="AL118" s="118"/>
      <c r="AM118" s="111"/>
      <c r="AN118" s="111"/>
      <c r="AO118" s="111"/>
      <c r="AP118" s="118"/>
      <c r="AQ118" s="111"/>
      <c r="AR118" s="111"/>
      <c r="AS118" s="111"/>
      <c r="AT118" s="118"/>
      <c r="AU118" s="111"/>
      <c r="AV118" s="111"/>
      <c r="AW118" s="111"/>
      <c r="AX118" s="111"/>
      <c r="AY118" s="119"/>
    </row>
    <row r="119" spans="2:51" ht="14.25">
      <c r="B119" s="112"/>
      <c r="C119" s="117"/>
      <c r="D119" s="111"/>
      <c r="E119" s="117"/>
      <c r="F119" s="111"/>
      <c r="G119" s="117"/>
      <c r="H119" s="117"/>
      <c r="I119" s="111"/>
      <c r="J119" s="117"/>
      <c r="K119" s="111"/>
      <c r="L119" s="117"/>
      <c r="M119" s="117"/>
      <c r="N119" s="111"/>
      <c r="O119" s="117"/>
      <c r="P119" s="111"/>
      <c r="Q119" s="117"/>
      <c r="R119" s="117"/>
      <c r="S119" s="111"/>
      <c r="T119" s="117"/>
      <c r="U119" s="111"/>
      <c r="V119" s="117"/>
      <c r="W119" s="117"/>
      <c r="X119" s="111"/>
      <c r="Y119" s="117"/>
      <c r="Z119" s="111"/>
      <c r="AA119" s="117"/>
      <c r="AB119" s="117"/>
      <c r="AC119" s="111"/>
      <c r="AD119" s="117"/>
      <c r="AE119" s="111"/>
      <c r="AF119" s="117"/>
      <c r="AG119" s="117"/>
      <c r="AH119" s="117"/>
      <c r="AI119" s="117"/>
      <c r="AJ119" s="111"/>
      <c r="AK119" s="111"/>
      <c r="AL119" s="118"/>
      <c r="AM119" s="111"/>
      <c r="AN119" s="111"/>
      <c r="AO119" s="111"/>
      <c r="AP119" s="118"/>
      <c r="AQ119" s="111"/>
      <c r="AR119" s="111"/>
      <c r="AS119" s="111"/>
      <c r="AT119" s="118"/>
      <c r="AU119" s="111"/>
      <c r="AV119" s="111"/>
      <c r="AW119" s="111"/>
      <c r="AX119" s="111"/>
      <c r="AY119" s="119"/>
    </row>
    <row r="120" spans="2:51" ht="14.25">
      <c r="B120" s="112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7"/>
      <c r="AJ120" s="111"/>
      <c r="AK120" s="111"/>
      <c r="AL120" s="118"/>
      <c r="AM120" s="111"/>
      <c r="AN120" s="111"/>
      <c r="AO120" s="111"/>
      <c r="AP120" s="118"/>
      <c r="AQ120" s="111"/>
      <c r="AR120" s="111"/>
      <c r="AS120" s="111"/>
      <c r="AT120" s="118"/>
      <c r="AU120" s="111"/>
      <c r="AV120" s="118"/>
      <c r="AW120" s="118"/>
      <c r="AX120" s="118"/>
      <c r="AY120" s="119"/>
    </row>
    <row r="121" spans="2:51" ht="14.25">
      <c r="B121" s="112"/>
      <c r="C121" s="117"/>
      <c r="D121" s="111"/>
      <c r="E121" s="117"/>
      <c r="F121" s="111"/>
      <c r="G121" s="117"/>
      <c r="H121" s="117"/>
      <c r="I121" s="111"/>
      <c r="J121" s="117"/>
      <c r="K121" s="111"/>
      <c r="L121" s="117"/>
      <c r="M121" s="117"/>
      <c r="N121" s="111"/>
      <c r="O121" s="117"/>
      <c r="P121" s="111"/>
      <c r="Q121" s="117"/>
      <c r="R121" s="117"/>
      <c r="S121" s="111"/>
      <c r="T121" s="117"/>
      <c r="U121" s="111"/>
      <c r="V121" s="117"/>
      <c r="W121" s="117"/>
      <c r="X121" s="111"/>
      <c r="Y121" s="117"/>
      <c r="Z121" s="111"/>
      <c r="AA121" s="117"/>
      <c r="AB121" s="117"/>
      <c r="AC121" s="111"/>
      <c r="AD121" s="117"/>
      <c r="AE121" s="111"/>
      <c r="AF121" s="117"/>
      <c r="AG121" s="117"/>
      <c r="AH121" s="117"/>
      <c r="AI121" s="117"/>
      <c r="AJ121" s="111"/>
      <c r="AK121" s="111"/>
      <c r="AL121" s="118"/>
      <c r="AM121" s="111"/>
      <c r="AN121" s="111"/>
      <c r="AO121" s="111"/>
      <c r="AP121" s="118"/>
      <c r="AQ121" s="111"/>
      <c r="AR121" s="111"/>
      <c r="AS121" s="111"/>
      <c r="AT121" s="118"/>
      <c r="AU121" s="111"/>
      <c r="AV121" s="111"/>
      <c r="AW121" s="111"/>
      <c r="AX121" s="111"/>
      <c r="AY121" s="119"/>
    </row>
    <row r="122" spans="2:51" ht="14.25">
      <c r="B122" s="112"/>
      <c r="C122" s="117"/>
      <c r="D122" s="111"/>
      <c r="E122" s="117"/>
      <c r="F122" s="111"/>
      <c r="G122" s="117"/>
      <c r="H122" s="117"/>
      <c r="I122" s="111"/>
      <c r="J122" s="117"/>
      <c r="K122" s="111"/>
      <c r="L122" s="117"/>
      <c r="M122" s="117"/>
      <c r="N122" s="111"/>
      <c r="O122" s="117"/>
      <c r="P122" s="111"/>
      <c r="Q122" s="117"/>
      <c r="R122" s="117"/>
      <c r="S122" s="111"/>
      <c r="T122" s="117"/>
      <c r="U122" s="111"/>
      <c r="V122" s="117"/>
      <c r="W122" s="117"/>
      <c r="X122" s="111"/>
      <c r="Y122" s="117"/>
      <c r="Z122" s="111"/>
      <c r="AA122" s="117"/>
      <c r="AB122" s="117"/>
      <c r="AC122" s="111"/>
      <c r="AD122" s="117"/>
      <c r="AE122" s="111"/>
      <c r="AF122" s="117"/>
      <c r="AG122" s="117"/>
      <c r="AH122" s="117"/>
      <c r="AI122" s="117"/>
      <c r="AJ122" s="111"/>
      <c r="AK122" s="111"/>
      <c r="AL122" s="118"/>
      <c r="AM122" s="111"/>
      <c r="AN122" s="111"/>
      <c r="AO122" s="111"/>
      <c r="AP122" s="118"/>
      <c r="AQ122" s="111"/>
      <c r="AR122" s="111"/>
      <c r="AS122" s="111"/>
      <c r="AT122" s="118"/>
      <c r="AU122" s="111"/>
      <c r="AV122" s="111"/>
      <c r="AW122" s="111"/>
      <c r="AX122" s="111"/>
      <c r="AY122" s="119"/>
    </row>
    <row r="123" spans="2:51" ht="14.25">
      <c r="B123" s="112"/>
      <c r="C123" s="117"/>
      <c r="D123" s="111"/>
      <c r="E123" s="117"/>
      <c r="F123" s="111"/>
      <c r="G123" s="117"/>
      <c r="H123" s="117"/>
      <c r="I123" s="111"/>
      <c r="J123" s="117"/>
      <c r="K123" s="111"/>
      <c r="L123" s="117"/>
      <c r="M123" s="117"/>
      <c r="N123" s="111"/>
      <c r="O123" s="117"/>
      <c r="P123" s="111"/>
      <c r="Q123" s="117"/>
      <c r="R123" s="117"/>
      <c r="S123" s="111"/>
      <c r="T123" s="117"/>
      <c r="U123" s="111"/>
      <c r="V123" s="117"/>
      <c r="W123" s="117"/>
      <c r="X123" s="111"/>
      <c r="Y123" s="117"/>
      <c r="Z123" s="111"/>
      <c r="AA123" s="117"/>
      <c r="AB123" s="117"/>
      <c r="AC123" s="111"/>
      <c r="AD123" s="117"/>
      <c r="AE123" s="111"/>
      <c r="AF123" s="117"/>
      <c r="AG123" s="117"/>
      <c r="AH123" s="117"/>
      <c r="AI123" s="117"/>
      <c r="AJ123" s="111"/>
      <c r="AK123" s="111"/>
      <c r="AL123" s="118"/>
      <c r="AM123" s="111"/>
      <c r="AN123" s="111"/>
      <c r="AO123" s="111"/>
      <c r="AP123" s="118"/>
      <c r="AQ123" s="111"/>
      <c r="AR123" s="111"/>
      <c r="AS123" s="111"/>
      <c r="AT123" s="118"/>
      <c r="AU123" s="111"/>
      <c r="AV123" s="111"/>
      <c r="AW123" s="111"/>
      <c r="AX123" s="111"/>
      <c r="AY123" s="119"/>
    </row>
    <row r="124" spans="2:51" ht="14.25">
      <c r="B124" s="112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7"/>
      <c r="AJ124" s="111"/>
      <c r="AK124" s="111"/>
      <c r="AL124" s="118"/>
      <c r="AM124" s="111"/>
      <c r="AN124" s="111"/>
      <c r="AO124" s="111"/>
      <c r="AP124" s="118"/>
      <c r="AQ124" s="111"/>
      <c r="AR124" s="111"/>
      <c r="AS124" s="111"/>
      <c r="AT124" s="118"/>
      <c r="AU124" s="111"/>
      <c r="AV124" s="118"/>
      <c r="AW124" s="118"/>
      <c r="AX124" s="118"/>
      <c r="AY124" s="119"/>
    </row>
    <row r="125" spans="2:51" ht="14.25">
      <c r="B125" s="112"/>
      <c r="C125" s="117"/>
      <c r="D125" s="111"/>
      <c r="E125" s="117"/>
      <c r="F125" s="111"/>
      <c r="G125" s="117"/>
      <c r="H125" s="117"/>
      <c r="I125" s="111"/>
      <c r="J125" s="117"/>
      <c r="K125" s="111"/>
      <c r="L125" s="117"/>
      <c r="M125" s="117"/>
      <c r="N125" s="111"/>
      <c r="O125" s="117"/>
      <c r="P125" s="111"/>
      <c r="Q125" s="117"/>
      <c r="R125" s="117"/>
      <c r="S125" s="111"/>
      <c r="T125" s="117"/>
      <c r="U125" s="111"/>
      <c r="V125" s="117"/>
      <c r="W125" s="117"/>
      <c r="X125" s="111"/>
      <c r="Y125" s="117"/>
      <c r="Z125" s="111"/>
      <c r="AA125" s="117"/>
      <c r="AB125" s="117"/>
      <c r="AC125" s="111"/>
      <c r="AD125" s="117"/>
      <c r="AE125" s="111"/>
      <c r="AF125" s="117"/>
      <c r="AG125" s="117"/>
      <c r="AH125" s="117"/>
      <c r="AI125" s="117"/>
      <c r="AJ125" s="111"/>
      <c r="AK125" s="111"/>
      <c r="AL125" s="118"/>
      <c r="AM125" s="111"/>
      <c r="AN125" s="111"/>
      <c r="AO125" s="111"/>
      <c r="AP125" s="118"/>
      <c r="AQ125" s="111"/>
      <c r="AR125" s="111"/>
      <c r="AS125" s="111"/>
      <c r="AT125" s="118"/>
      <c r="AU125" s="111"/>
      <c r="AV125" s="111"/>
      <c r="AW125" s="111"/>
      <c r="AX125" s="111"/>
      <c r="AY125" s="119"/>
    </row>
    <row r="126" spans="2:51" ht="14.25">
      <c r="B126" s="112"/>
      <c r="C126" s="117"/>
      <c r="D126" s="111"/>
      <c r="E126" s="117"/>
      <c r="F126" s="111"/>
      <c r="G126" s="117"/>
      <c r="H126" s="117"/>
      <c r="I126" s="111"/>
      <c r="J126" s="117"/>
      <c r="K126" s="111"/>
      <c r="L126" s="117"/>
      <c r="M126" s="117"/>
      <c r="N126" s="111"/>
      <c r="O126" s="117"/>
      <c r="P126" s="111"/>
      <c r="Q126" s="117"/>
      <c r="R126" s="117"/>
      <c r="S126" s="111"/>
      <c r="T126" s="117"/>
      <c r="U126" s="111"/>
      <c r="V126" s="117"/>
      <c r="W126" s="117"/>
      <c r="X126" s="111"/>
      <c r="Y126" s="117"/>
      <c r="Z126" s="111"/>
      <c r="AA126" s="117"/>
      <c r="AB126" s="117"/>
      <c r="AC126" s="111"/>
      <c r="AD126" s="117"/>
      <c r="AE126" s="111"/>
      <c r="AF126" s="117"/>
      <c r="AG126" s="117"/>
      <c r="AH126" s="117"/>
      <c r="AI126" s="117"/>
      <c r="AJ126" s="111"/>
      <c r="AK126" s="111"/>
      <c r="AL126" s="118"/>
      <c r="AM126" s="111"/>
      <c r="AN126" s="111"/>
      <c r="AO126" s="111"/>
      <c r="AP126" s="118"/>
      <c r="AQ126" s="111"/>
      <c r="AR126" s="111"/>
      <c r="AS126" s="111"/>
      <c r="AT126" s="118"/>
      <c r="AU126" s="111"/>
      <c r="AV126" s="111"/>
      <c r="AW126" s="111"/>
      <c r="AX126" s="111"/>
      <c r="AY126" s="119"/>
    </row>
    <row r="127" spans="2:51" ht="14.25">
      <c r="B127" s="112"/>
      <c r="C127" s="117"/>
      <c r="D127" s="111"/>
      <c r="E127" s="117"/>
      <c r="F127" s="111"/>
      <c r="G127" s="117"/>
      <c r="H127" s="117"/>
      <c r="I127" s="111"/>
      <c r="J127" s="117"/>
      <c r="K127" s="111"/>
      <c r="L127" s="117"/>
      <c r="M127" s="117"/>
      <c r="N127" s="111"/>
      <c r="O127" s="117"/>
      <c r="P127" s="111"/>
      <c r="Q127" s="117"/>
      <c r="R127" s="117"/>
      <c r="S127" s="111"/>
      <c r="T127" s="117"/>
      <c r="U127" s="111"/>
      <c r="V127" s="117"/>
      <c r="W127" s="117"/>
      <c r="X127" s="111"/>
      <c r="Y127" s="117"/>
      <c r="Z127" s="111"/>
      <c r="AA127" s="117"/>
      <c r="AB127" s="117"/>
      <c r="AC127" s="111"/>
      <c r="AD127" s="117"/>
      <c r="AE127" s="111"/>
      <c r="AF127" s="117"/>
      <c r="AG127" s="117"/>
      <c r="AH127" s="117"/>
      <c r="AI127" s="117"/>
      <c r="AJ127" s="111"/>
      <c r="AK127" s="111"/>
      <c r="AL127" s="118"/>
      <c r="AM127" s="111"/>
      <c r="AN127" s="111"/>
      <c r="AO127" s="111"/>
      <c r="AP127" s="118"/>
      <c r="AQ127" s="111"/>
      <c r="AR127" s="111"/>
      <c r="AS127" s="111"/>
      <c r="AT127" s="118"/>
      <c r="AU127" s="111"/>
      <c r="AV127" s="111"/>
      <c r="AW127" s="111"/>
      <c r="AX127" s="111"/>
      <c r="AY127" s="119"/>
    </row>
    <row r="128" spans="2:51" ht="17.25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9"/>
      <c r="AH128" s="109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</row>
    <row r="129" spans="2:51" ht="17.25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</row>
    <row r="130" spans="2:51" ht="17.25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1"/>
      <c r="AJ130" s="113"/>
      <c r="AK130" s="113"/>
      <c r="AL130" s="113"/>
      <c r="AM130" s="114"/>
      <c r="AN130" s="113"/>
      <c r="AO130" s="113"/>
      <c r="AP130" s="113"/>
      <c r="AQ130" s="114"/>
      <c r="AR130" s="113"/>
      <c r="AS130" s="113"/>
      <c r="AT130" s="113"/>
      <c r="AU130" s="114"/>
      <c r="AV130" s="113"/>
      <c r="AW130" s="113"/>
      <c r="AX130" s="113"/>
      <c r="AY130" s="115"/>
    </row>
    <row r="131" spans="2:51" ht="17.25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1"/>
      <c r="AJ131" s="113"/>
      <c r="AK131" s="113"/>
      <c r="AL131" s="113"/>
      <c r="AM131" s="114"/>
      <c r="AN131" s="113"/>
      <c r="AO131" s="113"/>
      <c r="AP131" s="113"/>
      <c r="AQ131" s="114"/>
      <c r="AR131" s="113"/>
      <c r="AS131" s="113"/>
      <c r="AT131" s="113"/>
      <c r="AU131" s="114"/>
      <c r="AV131" s="113"/>
      <c r="AW131" s="113"/>
      <c r="AX131" s="113"/>
      <c r="AY131" s="115"/>
    </row>
    <row r="132" spans="2:51" ht="14.25">
      <c r="B132" s="112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7"/>
      <c r="AJ132" s="111"/>
      <c r="AK132" s="111"/>
      <c r="AL132" s="118"/>
      <c r="AM132" s="111"/>
      <c r="AN132" s="111"/>
      <c r="AO132" s="111"/>
      <c r="AP132" s="118"/>
      <c r="AQ132" s="111"/>
      <c r="AR132" s="111"/>
      <c r="AS132" s="111"/>
      <c r="AT132" s="118"/>
      <c r="AU132" s="111"/>
      <c r="AV132" s="118"/>
      <c r="AW132" s="118"/>
      <c r="AX132" s="118"/>
      <c r="AY132" s="119"/>
    </row>
    <row r="133" spans="2:51" ht="14.25">
      <c r="B133" s="112"/>
      <c r="C133" s="117"/>
      <c r="D133" s="111"/>
      <c r="E133" s="117"/>
      <c r="F133" s="111"/>
      <c r="G133" s="117"/>
      <c r="H133" s="117"/>
      <c r="I133" s="111"/>
      <c r="J133" s="117"/>
      <c r="K133" s="111"/>
      <c r="L133" s="117"/>
      <c r="M133" s="117"/>
      <c r="N133" s="111"/>
      <c r="O133" s="117"/>
      <c r="P133" s="111"/>
      <c r="Q133" s="117"/>
      <c r="R133" s="117"/>
      <c r="S133" s="111"/>
      <c r="T133" s="117"/>
      <c r="U133" s="111"/>
      <c r="V133" s="117"/>
      <c r="W133" s="117"/>
      <c r="X133" s="111"/>
      <c r="Y133" s="117"/>
      <c r="Z133" s="111"/>
      <c r="AA133" s="117"/>
      <c r="AB133" s="117"/>
      <c r="AC133" s="111"/>
      <c r="AD133" s="117"/>
      <c r="AE133" s="111"/>
      <c r="AF133" s="117"/>
      <c r="AG133" s="117"/>
      <c r="AH133" s="117"/>
      <c r="AI133" s="117"/>
      <c r="AJ133" s="111"/>
      <c r="AK133" s="111"/>
      <c r="AL133" s="118"/>
      <c r="AM133" s="111"/>
      <c r="AN133" s="111"/>
      <c r="AO133" s="111"/>
      <c r="AP133" s="118"/>
      <c r="AQ133" s="111"/>
      <c r="AR133" s="111"/>
      <c r="AS133" s="111"/>
      <c r="AT133" s="118"/>
      <c r="AU133" s="111"/>
      <c r="AV133" s="111"/>
      <c r="AW133" s="111"/>
      <c r="AX133" s="111"/>
      <c r="AY133" s="119"/>
    </row>
    <row r="134" spans="2:51" ht="14.25">
      <c r="B134" s="112"/>
      <c r="C134" s="117"/>
      <c r="D134" s="111"/>
      <c r="E134" s="117"/>
      <c r="F134" s="111"/>
      <c r="G134" s="117"/>
      <c r="H134" s="117"/>
      <c r="I134" s="111"/>
      <c r="J134" s="117"/>
      <c r="K134" s="111"/>
      <c r="L134" s="117"/>
      <c r="M134" s="117"/>
      <c r="N134" s="111"/>
      <c r="O134" s="117"/>
      <c r="P134" s="111"/>
      <c r="Q134" s="117"/>
      <c r="R134" s="117"/>
      <c r="S134" s="111"/>
      <c r="T134" s="117"/>
      <c r="U134" s="111"/>
      <c r="V134" s="117"/>
      <c r="W134" s="117"/>
      <c r="X134" s="111"/>
      <c r="Y134" s="117"/>
      <c r="Z134" s="111"/>
      <c r="AA134" s="117"/>
      <c r="AB134" s="117"/>
      <c r="AC134" s="111"/>
      <c r="AD134" s="117"/>
      <c r="AE134" s="111"/>
      <c r="AF134" s="117"/>
      <c r="AG134" s="117"/>
      <c r="AH134" s="117"/>
      <c r="AI134" s="117"/>
      <c r="AJ134" s="111"/>
      <c r="AK134" s="111"/>
      <c r="AL134" s="118"/>
      <c r="AM134" s="111"/>
      <c r="AN134" s="111"/>
      <c r="AO134" s="111"/>
      <c r="AP134" s="118"/>
      <c r="AQ134" s="111"/>
      <c r="AR134" s="111"/>
      <c r="AS134" s="111"/>
      <c r="AT134" s="118"/>
      <c r="AU134" s="111"/>
      <c r="AV134" s="111"/>
      <c r="AW134" s="111"/>
      <c r="AX134" s="111"/>
      <c r="AY134" s="119"/>
    </row>
    <row r="135" spans="2:51" ht="14.25">
      <c r="B135" s="112"/>
      <c r="C135" s="117"/>
      <c r="D135" s="111"/>
      <c r="E135" s="117"/>
      <c r="F135" s="111"/>
      <c r="G135" s="117"/>
      <c r="H135" s="117"/>
      <c r="I135" s="111"/>
      <c r="J135" s="117"/>
      <c r="K135" s="111"/>
      <c r="L135" s="117"/>
      <c r="M135" s="117"/>
      <c r="N135" s="111"/>
      <c r="O135" s="117"/>
      <c r="P135" s="111"/>
      <c r="Q135" s="117"/>
      <c r="R135" s="117"/>
      <c r="S135" s="111"/>
      <c r="T135" s="117"/>
      <c r="U135" s="111"/>
      <c r="V135" s="117"/>
      <c r="W135" s="117"/>
      <c r="X135" s="111"/>
      <c r="Y135" s="117"/>
      <c r="Z135" s="111"/>
      <c r="AA135" s="117"/>
      <c r="AB135" s="117"/>
      <c r="AC135" s="111"/>
      <c r="AD135" s="117"/>
      <c r="AE135" s="111"/>
      <c r="AF135" s="117"/>
      <c r="AG135" s="117"/>
      <c r="AH135" s="117"/>
      <c r="AI135" s="117"/>
      <c r="AJ135" s="111"/>
      <c r="AK135" s="111"/>
      <c r="AL135" s="118"/>
      <c r="AM135" s="111"/>
      <c r="AN135" s="111"/>
      <c r="AO135" s="111"/>
      <c r="AP135" s="118"/>
      <c r="AQ135" s="111"/>
      <c r="AR135" s="111"/>
      <c r="AS135" s="111"/>
      <c r="AT135" s="118"/>
      <c r="AU135" s="111"/>
      <c r="AV135" s="111"/>
      <c r="AW135" s="111"/>
      <c r="AX135" s="111"/>
      <c r="AY135" s="119"/>
    </row>
    <row r="136" spans="2:51" ht="14.25">
      <c r="B136" s="112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7"/>
      <c r="AJ136" s="111"/>
      <c r="AK136" s="111"/>
      <c r="AL136" s="118"/>
      <c r="AM136" s="111"/>
      <c r="AN136" s="111"/>
      <c r="AO136" s="111"/>
      <c r="AP136" s="118"/>
      <c r="AQ136" s="111"/>
      <c r="AR136" s="111"/>
      <c r="AS136" s="111"/>
      <c r="AT136" s="118"/>
      <c r="AU136" s="111"/>
      <c r="AV136" s="118"/>
      <c r="AW136" s="118"/>
      <c r="AX136" s="118"/>
      <c r="AY136" s="119"/>
    </row>
    <row r="137" spans="2:51" ht="14.25">
      <c r="B137" s="112"/>
      <c r="C137" s="117"/>
      <c r="D137" s="111"/>
      <c r="E137" s="117"/>
      <c r="F137" s="111"/>
      <c r="G137" s="117"/>
      <c r="H137" s="117"/>
      <c r="I137" s="111"/>
      <c r="J137" s="117"/>
      <c r="K137" s="111"/>
      <c r="L137" s="117"/>
      <c r="M137" s="117"/>
      <c r="N137" s="111"/>
      <c r="O137" s="117"/>
      <c r="P137" s="111"/>
      <c r="Q137" s="117"/>
      <c r="R137" s="117"/>
      <c r="S137" s="111"/>
      <c r="T137" s="117"/>
      <c r="U137" s="111"/>
      <c r="V137" s="117"/>
      <c r="W137" s="117"/>
      <c r="X137" s="111"/>
      <c r="Y137" s="117"/>
      <c r="Z137" s="111"/>
      <c r="AA137" s="117"/>
      <c r="AB137" s="117"/>
      <c r="AC137" s="111"/>
      <c r="AD137" s="117"/>
      <c r="AE137" s="111"/>
      <c r="AF137" s="117"/>
      <c r="AG137" s="117"/>
      <c r="AH137" s="117"/>
      <c r="AI137" s="117"/>
      <c r="AJ137" s="111"/>
      <c r="AK137" s="111"/>
      <c r="AL137" s="118"/>
      <c r="AM137" s="111"/>
      <c r="AN137" s="111"/>
      <c r="AO137" s="111"/>
      <c r="AP137" s="118"/>
      <c r="AQ137" s="111"/>
      <c r="AR137" s="111"/>
      <c r="AS137" s="111"/>
      <c r="AT137" s="118"/>
      <c r="AU137" s="111"/>
      <c r="AV137" s="111"/>
      <c r="AW137" s="111"/>
      <c r="AX137" s="111"/>
      <c r="AY137" s="119"/>
    </row>
    <row r="138" spans="2:51" ht="14.25">
      <c r="B138" s="112"/>
      <c r="C138" s="117"/>
      <c r="D138" s="111"/>
      <c r="E138" s="117"/>
      <c r="F138" s="111"/>
      <c r="G138" s="117"/>
      <c r="H138" s="117"/>
      <c r="I138" s="111"/>
      <c r="J138" s="117"/>
      <c r="K138" s="111"/>
      <c r="L138" s="117"/>
      <c r="M138" s="117"/>
      <c r="N138" s="111"/>
      <c r="O138" s="117"/>
      <c r="P138" s="111"/>
      <c r="Q138" s="117"/>
      <c r="R138" s="117"/>
      <c r="S138" s="111"/>
      <c r="T138" s="117"/>
      <c r="U138" s="111"/>
      <c r="V138" s="117"/>
      <c r="W138" s="117"/>
      <c r="X138" s="111"/>
      <c r="Y138" s="117"/>
      <c r="Z138" s="111"/>
      <c r="AA138" s="117"/>
      <c r="AB138" s="117"/>
      <c r="AC138" s="111"/>
      <c r="AD138" s="117"/>
      <c r="AE138" s="111"/>
      <c r="AF138" s="117"/>
      <c r="AG138" s="117"/>
      <c r="AH138" s="117"/>
      <c r="AI138" s="117"/>
      <c r="AJ138" s="111"/>
      <c r="AK138" s="111"/>
      <c r="AL138" s="118"/>
      <c r="AM138" s="111"/>
      <c r="AN138" s="111"/>
      <c r="AO138" s="111"/>
      <c r="AP138" s="118"/>
      <c r="AQ138" s="111"/>
      <c r="AR138" s="111"/>
      <c r="AS138" s="111"/>
      <c r="AT138" s="118"/>
      <c r="AU138" s="111"/>
      <c r="AV138" s="111"/>
      <c r="AW138" s="111"/>
      <c r="AX138" s="111"/>
      <c r="AY138" s="119"/>
    </row>
    <row r="139" spans="2:51" ht="14.25">
      <c r="B139" s="112"/>
      <c r="C139" s="117"/>
      <c r="D139" s="111"/>
      <c r="E139" s="117"/>
      <c r="F139" s="111"/>
      <c r="G139" s="117"/>
      <c r="H139" s="117"/>
      <c r="I139" s="111"/>
      <c r="J139" s="117"/>
      <c r="K139" s="111"/>
      <c r="L139" s="117"/>
      <c r="M139" s="117"/>
      <c r="N139" s="111"/>
      <c r="O139" s="117"/>
      <c r="P139" s="111"/>
      <c r="Q139" s="117"/>
      <c r="R139" s="117"/>
      <c r="S139" s="111"/>
      <c r="T139" s="117"/>
      <c r="U139" s="111"/>
      <c r="V139" s="117"/>
      <c r="W139" s="117"/>
      <c r="X139" s="111"/>
      <c r="Y139" s="117"/>
      <c r="Z139" s="111"/>
      <c r="AA139" s="117"/>
      <c r="AB139" s="117"/>
      <c r="AC139" s="111"/>
      <c r="AD139" s="117"/>
      <c r="AE139" s="111"/>
      <c r="AF139" s="117"/>
      <c r="AG139" s="117"/>
      <c r="AH139" s="117"/>
      <c r="AI139" s="117"/>
      <c r="AJ139" s="111"/>
      <c r="AK139" s="111"/>
      <c r="AL139" s="118"/>
      <c r="AM139" s="111"/>
      <c r="AN139" s="111"/>
      <c r="AO139" s="111"/>
      <c r="AP139" s="118"/>
      <c r="AQ139" s="111"/>
      <c r="AR139" s="111"/>
      <c r="AS139" s="111"/>
      <c r="AT139" s="118"/>
      <c r="AU139" s="111"/>
      <c r="AV139" s="111"/>
      <c r="AW139" s="111"/>
      <c r="AX139" s="111"/>
      <c r="AY139" s="119"/>
    </row>
    <row r="140" spans="2:51" ht="14.25">
      <c r="B140" s="112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7"/>
      <c r="AJ140" s="111"/>
      <c r="AK140" s="111"/>
      <c r="AL140" s="118"/>
      <c r="AM140" s="111"/>
      <c r="AN140" s="111"/>
      <c r="AO140" s="111"/>
      <c r="AP140" s="118"/>
      <c r="AQ140" s="111"/>
      <c r="AR140" s="111"/>
      <c r="AS140" s="111"/>
      <c r="AT140" s="118"/>
      <c r="AU140" s="111"/>
      <c r="AV140" s="118"/>
      <c r="AW140" s="118"/>
      <c r="AX140" s="118"/>
      <c r="AY140" s="119"/>
    </row>
    <row r="141" spans="2:51" ht="14.25">
      <c r="B141" s="112"/>
      <c r="C141" s="117"/>
      <c r="D141" s="111"/>
      <c r="E141" s="117"/>
      <c r="F141" s="111"/>
      <c r="G141" s="117"/>
      <c r="H141" s="117"/>
      <c r="I141" s="111"/>
      <c r="J141" s="117"/>
      <c r="K141" s="111"/>
      <c r="L141" s="117"/>
      <c r="M141" s="117"/>
      <c r="N141" s="111"/>
      <c r="O141" s="117"/>
      <c r="P141" s="111"/>
      <c r="Q141" s="117"/>
      <c r="R141" s="117"/>
      <c r="S141" s="111"/>
      <c r="T141" s="117"/>
      <c r="U141" s="111"/>
      <c r="V141" s="117"/>
      <c r="W141" s="117"/>
      <c r="X141" s="111"/>
      <c r="Y141" s="117"/>
      <c r="Z141" s="111"/>
      <c r="AA141" s="117"/>
      <c r="AB141" s="117"/>
      <c r="AC141" s="111"/>
      <c r="AD141" s="117"/>
      <c r="AE141" s="111"/>
      <c r="AF141" s="117"/>
      <c r="AG141" s="117"/>
      <c r="AH141" s="117"/>
      <c r="AI141" s="117"/>
      <c r="AJ141" s="111"/>
      <c r="AK141" s="111"/>
      <c r="AL141" s="118"/>
      <c r="AM141" s="111"/>
      <c r="AN141" s="111"/>
      <c r="AO141" s="111"/>
      <c r="AP141" s="118"/>
      <c r="AQ141" s="111"/>
      <c r="AR141" s="111"/>
      <c r="AS141" s="111"/>
      <c r="AT141" s="118"/>
      <c r="AU141" s="111"/>
      <c r="AV141" s="111"/>
      <c r="AW141" s="111"/>
      <c r="AX141" s="111"/>
      <c r="AY141" s="119"/>
    </row>
    <row r="142" spans="2:51" ht="14.25">
      <c r="B142" s="112"/>
      <c r="C142" s="117"/>
      <c r="D142" s="111"/>
      <c r="E142" s="117"/>
      <c r="F142" s="111"/>
      <c r="G142" s="117"/>
      <c r="H142" s="117"/>
      <c r="I142" s="111"/>
      <c r="J142" s="117"/>
      <c r="K142" s="111"/>
      <c r="L142" s="117"/>
      <c r="M142" s="117"/>
      <c r="N142" s="111"/>
      <c r="O142" s="117"/>
      <c r="P142" s="111"/>
      <c r="Q142" s="117"/>
      <c r="R142" s="117"/>
      <c r="S142" s="111"/>
      <c r="T142" s="117"/>
      <c r="U142" s="111"/>
      <c r="V142" s="117"/>
      <c r="W142" s="117"/>
      <c r="X142" s="111"/>
      <c r="Y142" s="117"/>
      <c r="Z142" s="111"/>
      <c r="AA142" s="117"/>
      <c r="AB142" s="117"/>
      <c r="AC142" s="111"/>
      <c r="AD142" s="117"/>
      <c r="AE142" s="111"/>
      <c r="AF142" s="117"/>
      <c r="AG142" s="117"/>
      <c r="AH142" s="117"/>
      <c r="AI142" s="117"/>
      <c r="AJ142" s="111"/>
      <c r="AK142" s="111"/>
      <c r="AL142" s="118"/>
      <c r="AM142" s="111"/>
      <c r="AN142" s="111"/>
      <c r="AO142" s="111"/>
      <c r="AP142" s="118"/>
      <c r="AQ142" s="111"/>
      <c r="AR142" s="111"/>
      <c r="AS142" s="111"/>
      <c r="AT142" s="118"/>
      <c r="AU142" s="111"/>
      <c r="AV142" s="111"/>
      <c r="AW142" s="111"/>
      <c r="AX142" s="111"/>
      <c r="AY142" s="119"/>
    </row>
    <row r="143" spans="2:51" ht="14.25">
      <c r="B143" s="112"/>
      <c r="C143" s="117"/>
      <c r="D143" s="111"/>
      <c r="E143" s="117"/>
      <c r="F143" s="111"/>
      <c r="G143" s="117"/>
      <c r="H143" s="117"/>
      <c r="I143" s="111"/>
      <c r="J143" s="117"/>
      <c r="K143" s="111"/>
      <c r="L143" s="117"/>
      <c r="M143" s="117"/>
      <c r="N143" s="111"/>
      <c r="O143" s="117"/>
      <c r="P143" s="111"/>
      <c r="Q143" s="117"/>
      <c r="R143" s="117"/>
      <c r="S143" s="111"/>
      <c r="T143" s="117"/>
      <c r="U143" s="111"/>
      <c r="V143" s="117"/>
      <c r="W143" s="117"/>
      <c r="X143" s="111"/>
      <c r="Y143" s="117"/>
      <c r="Z143" s="111"/>
      <c r="AA143" s="117"/>
      <c r="AB143" s="117"/>
      <c r="AC143" s="111"/>
      <c r="AD143" s="117"/>
      <c r="AE143" s="111"/>
      <c r="AF143" s="117"/>
      <c r="AG143" s="117"/>
      <c r="AH143" s="117"/>
      <c r="AI143" s="117"/>
      <c r="AJ143" s="111"/>
      <c r="AK143" s="111"/>
      <c r="AL143" s="118"/>
      <c r="AM143" s="111"/>
      <c r="AN143" s="111"/>
      <c r="AO143" s="111"/>
      <c r="AP143" s="118"/>
      <c r="AQ143" s="111"/>
      <c r="AR143" s="111"/>
      <c r="AS143" s="111"/>
      <c r="AT143" s="118"/>
      <c r="AU143" s="111"/>
      <c r="AV143" s="111"/>
      <c r="AW143" s="111"/>
      <c r="AX143" s="111"/>
      <c r="AY143" s="119"/>
    </row>
    <row r="144" spans="2:51" ht="14.25">
      <c r="B144" s="112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7"/>
      <c r="AJ144" s="111"/>
      <c r="AK144" s="111"/>
      <c r="AL144" s="118"/>
      <c r="AM144" s="111"/>
      <c r="AN144" s="111"/>
      <c r="AO144" s="111"/>
      <c r="AP144" s="118"/>
      <c r="AQ144" s="111"/>
      <c r="AR144" s="111"/>
      <c r="AS144" s="111"/>
      <c r="AT144" s="118"/>
      <c r="AU144" s="111"/>
      <c r="AV144" s="118"/>
      <c r="AW144" s="118"/>
      <c r="AX144" s="118"/>
      <c r="AY144" s="119"/>
    </row>
    <row r="145" spans="2:51" ht="14.25">
      <c r="B145" s="112"/>
      <c r="C145" s="117"/>
      <c r="D145" s="111"/>
      <c r="E145" s="117"/>
      <c r="F145" s="111"/>
      <c r="G145" s="117"/>
      <c r="H145" s="117"/>
      <c r="I145" s="111"/>
      <c r="J145" s="117"/>
      <c r="K145" s="111"/>
      <c r="L145" s="117"/>
      <c r="M145" s="117"/>
      <c r="N145" s="111"/>
      <c r="O145" s="117"/>
      <c r="P145" s="111"/>
      <c r="Q145" s="117"/>
      <c r="R145" s="117"/>
      <c r="S145" s="111"/>
      <c r="T145" s="117"/>
      <c r="U145" s="111"/>
      <c r="V145" s="117"/>
      <c r="W145" s="117"/>
      <c r="X145" s="111"/>
      <c r="Y145" s="117"/>
      <c r="Z145" s="111"/>
      <c r="AA145" s="117"/>
      <c r="AB145" s="117"/>
      <c r="AC145" s="111"/>
      <c r="AD145" s="117"/>
      <c r="AE145" s="111"/>
      <c r="AF145" s="117"/>
      <c r="AG145" s="117"/>
      <c r="AH145" s="117"/>
      <c r="AI145" s="117"/>
      <c r="AJ145" s="111"/>
      <c r="AK145" s="111"/>
      <c r="AL145" s="118"/>
      <c r="AM145" s="111"/>
      <c r="AN145" s="111"/>
      <c r="AO145" s="111"/>
      <c r="AP145" s="118"/>
      <c r="AQ145" s="111"/>
      <c r="AR145" s="111"/>
      <c r="AS145" s="111"/>
      <c r="AT145" s="118"/>
      <c r="AU145" s="111"/>
      <c r="AV145" s="111"/>
      <c r="AW145" s="111"/>
      <c r="AX145" s="111"/>
      <c r="AY145" s="119"/>
    </row>
    <row r="146" spans="2:51" ht="14.25">
      <c r="B146" s="112"/>
      <c r="C146" s="117"/>
      <c r="D146" s="111"/>
      <c r="E146" s="117"/>
      <c r="F146" s="111"/>
      <c r="G146" s="117"/>
      <c r="H146" s="117"/>
      <c r="I146" s="111"/>
      <c r="J146" s="117"/>
      <c r="K146" s="111"/>
      <c r="L146" s="117"/>
      <c r="M146" s="117"/>
      <c r="N146" s="111"/>
      <c r="O146" s="117"/>
      <c r="P146" s="111"/>
      <c r="Q146" s="117"/>
      <c r="R146" s="117"/>
      <c r="S146" s="111"/>
      <c r="T146" s="117"/>
      <c r="U146" s="111"/>
      <c r="V146" s="117"/>
      <c r="W146" s="117"/>
      <c r="X146" s="111"/>
      <c r="Y146" s="117"/>
      <c r="Z146" s="111"/>
      <c r="AA146" s="117"/>
      <c r="AB146" s="117"/>
      <c r="AC146" s="111"/>
      <c r="AD146" s="117"/>
      <c r="AE146" s="111"/>
      <c r="AF146" s="117"/>
      <c r="AG146" s="117"/>
      <c r="AH146" s="117"/>
      <c r="AI146" s="117"/>
      <c r="AJ146" s="111"/>
      <c r="AK146" s="111"/>
      <c r="AL146" s="118"/>
      <c r="AM146" s="111"/>
      <c r="AN146" s="111"/>
      <c r="AO146" s="111"/>
      <c r="AP146" s="118"/>
      <c r="AQ146" s="111"/>
      <c r="AR146" s="111"/>
      <c r="AS146" s="111"/>
      <c r="AT146" s="118"/>
      <c r="AU146" s="111"/>
      <c r="AV146" s="111"/>
      <c r="AW146" s="111"/>
      <c r="AX146" s="111"/>
      <c r="AY146" s="119"/>
    </row>
    <row r="147" spans="2:51" ht="14.25">
      <c r="B147" s="112"/>
      <c r="C147" s="117"/>
      <c r="D147" s="111"/>
      <c r="E147" s="117"/>
      <c r="F147" s="111"/>
      <c r="G147" s="117"/>
      <c r="H147" s="117"/>
      <c r="I147" s="111"/>
      <c r="J147" s="117"/>
      <c r="K147" s="111"/>
      <c r="L147" s="117"/>
      <c r="M147" s="117"/>
      <c r="N147" s="111"/>
      <c r="O147" s="117"/>
      <c r="P147" s="111"/>
      <c r="Q147" s="117"/>
      <c r="R147" s="117"/>
      <c r="S147" s="111"/>
      <c r="T147" s="117"/>
      <c r="U147" s="111"/>
      <c r="V147" s="117"/>
      <c r="W147" s="117"/>
      <c r="X147" s="111"/>
      <c r="Y147" s="117"/>
      <c r="Z147" s="111"/>
      <c r="AA147" s="117"/>
      <c r="AB147" s="117"/>
      <c r="AC147" s="111"/>
      <c r="AD147" s="117"/>
      <c r="AE147" s="111"/>
      <c r="AF147" s="117"/>
      <c r="AG147" s="117"/>
      <c r="AH147" s="117"/>
      <c r="AI147" s="117"/>
      <c r="AJ147" s="111"/>
      <c r="AK147" s="111"/>
      <c r="AL147" s="118"/>
      <c r="AM147" s="111"/>
      <c r="AN147" s="111"/>
      <c r="AO147" s="111"/>
      <c r="AP147" s="118"/>
      <c r="AQ147" s="111"/>
      <c r="AR147" s="111"/>
      <c r="AS147" s="111"/>
      <c r="AT147" s="118"/>
      <c r="AU147" s="111"/>
      <c r="AV147" s="111"/>
      <c r="AW147" s="111"/>
      <c r="AX147" s="111"/>
      <c r="AY147" s="119"/>
    </row>
    <row r="148" spans="2:51" ht="14.25">
      <c r="B148" s="112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7"/>
      <c r="AJ148" s="111"/>
      <c r="AK148" s="111"/>
      <c r="AL148" s="118"/>
      <c r="AM148" s="111"/>
      <c r="AN148" s="111"/>
      <c r="AO148" s="111"/>
      <c r="AP148" s="118"/>
      <c r="AQ148" s="111"/>
      <c r="AR148" s="111"/>
      <c r="AS148" s="111"/>
      <c r="AT148" s="118"/>
      <c r="AU148" s="111"/>
      <c r="AV148" s="118"/>
      <c r="AW148" s="118"/>
      <c r="AX148" s="118"/>
      <c r="AY148" s="119"/>
    </row>
    <row r="149" spans="2:51" ht="14.25">
      <c r="B149" s="112"/>
      <c r="C149" s="117"/>
      <c r="D149" s="111"/>
      <c r="E149" s="117"/>
      <c r="F149" s="111"/>
      <c r="G149" s="117"/>
      <c r="H149" s="117"/>
      <c r="I149" s="111"/>
      <c r="J149" s="117"/>
      <c r="K149" s="111"/>
      <c r="L149" s="117"/>
      <c r="M149" s="117"/>
      <c r="N149" s="111"/>
      <c r="O149" s="117"/>
      <c r="P149" s="111"/>
      <c r="Q149" s="117"/>
      <c r="R149" s="117"/>
      <c r="S149" s="111"/>
      <c r="T149" s="117"/>
      <c r="U149" s="111"/>
      <c r="V149" s="117"/>
      <c r="W149" s="117"/>
      <c r="X149" s="111"/>
      <c r="Y149" s="117"/>
      <c r="Z149" s="111"/>
      <c r="AA149" s="117"/>
      <c r="AB149" s="117"/>
      <c r="AC149" s="111"/>
      <c r="AD149" s="117"/>
      <c r="AE149" s="111"/>
      <c r="AF149" s="117"/>
      <c r="AG149" s="117"/>
      <c r="AH149" s="117"/>
      <c r="AI149" s="117"/>
      <c r="AJ149" s="111"/>
      <c r="AK149" s="111"/>
      <c r="AL149" s="118"/>
      <c r="AM149" s="111"/>
      <c r="AN149" s="111"/>
      <c r="AO149" s="111"/>
      <c r="AP149" s="118"/>
      <c r="AQ149" s="111"/>
      <c r="AR149" s="111"/>
      <c r="AS149" s="111"/>
      <c r="AT149" s="118"/>
      <c r="AU149" s="111"/>
      <c r="AV149" s="111"/>
      <c r="AW149" s="111"/>
      <c r="AX149" s="111"/>
      <c r="AY149" s="119"/>
    </row>
    <row r="150" spans="2:51" ht="14.25">
      <c r="B150" s="112"/>
      <c r="C150" s="117"/>
      <c r="D150" s="111"/>
      <c r="E150" s="117"/>
      <c r="F150" s="111"/>
      <c r="G150" s="117"/>
      <c r="H150" s="117"/>
      <c r="I150" s="111"/>
      <c r="J150" s="117"/>
      <c r="K150" s="111"/>
      <c r="L150" s="117"/>
      <c r="M150" s="117"/>
      <c r="N150" s="111"/>
      <c r="O150" s="117"/>
      <c r="P150" s="111"/>
      <c r="Q150" s="117"/>
      <c r="R150" s="117"/>
      <c r="S150" s="111"/>
      <c r="T150" s="117"/>
      <c r="U150" s="111"/>
      <c r="V150" s="117"/>
      <c r="W150" s="117"/>
      <c r="X150" s="111"/>
      <c r="Y150" s="117"/>
      <c r="Z150" s="111"/>
      <c r="AA150" s="117"/>
      <c r="AB150" s="117"/>
      <c r="AC150" s="111"/>
      <c r="AD150" s="117"/>
      <c r="AE150" s="111"/>
      <c r="AF150" s="117"/>
      <c r="AG150" s="117"/>
      <c r="AH150" s="117"/>
      <c r="AI150" s="117"/>
      <c r="AJ150" s="111"/>
      <c r="AK150" s="111"/>
      <c r="AL150" s="118"/>
      <c r="AM150" s="111"/>
      <c r="AN150" s="111"/>
      <c r="AO150" s="111"/>
      <c r="AP150" s="118"/>
      <c r="AQ150" s="111"/>
      <c r="AR150" s="111"/>
      <c r="AS150" s="111"/>
      <c r="AT150" s="118"/>
      <c r="AU150" s="111"/>
      <c r="AV150" s="111"/>
      <c r="AW150" s="111"/>
      <c r="AX150" s="111"/>
      <c r="AY150" s="119"/>
    </row>
    <row r="151" spans="2:51" ht="14.25">
      <c r="B151" s="112"/>
      <c r="C151" s="117"/>
      <c r="D151" s="111"/>
      <c r="E151" s="117"/>
      <c r="F151" s="111"/>
      <c r="G151" s="117"/>
      <c r="H151" s="117"/>
      <c r="I151" s="111"/>
      <c r="J151" s="117"/>
      <c r="K151" s="111"/>
      <c r="L151" s="117"/>
      <c r="M151" s="117"/>
      <c r="N151" s="111"/>
      <c r="O151" s="117"/>
      <c r="P151" s="111"/>
      <c r="Q151" s="117"/>
      <c r="R151" s="117"/>
      <c r="S151" s="111"/>
      <c r="T151" s="117"/>
      <c r="U151" s="111"/>
      <c r="V151" s="117"/>
      <c r="W151" s="117"/>
      <c r="X151" s="111"/>
      <c r="Y151" s="117"/>
      <c r="Z151" s="111"/>
      <c r="AA151" s="117"/>
      <c r="AB151" s="117"/>
      <c r="AC151" s="111"/>
      <c r="AD151" s="117"/>
      <c r="AE151" s="111"/>
      <c r="AF151" s="117"/>
      <c r="AG151" s="117"/>
      <c r="AH151" s="117"/>
      <c r="AI151" s="117"/>
      <c r="AJ151" s="111"/>
      <c r="AK151" s="111"/>
      <c r="AL151" s="118"/>
      <c r="AM151" s="111"/>
      <c r="AN151" s="111"/>
      <c r="AO151" s="111"/>
      <c r="AP151" s="118"/>
      <c r="AQ151" s="111"/>
      <c r="AR151" s="111"/>
      <c r="AS151" s="111"/>
      <c r="AT151" s="118"/>
      <c r="AU151" s="111"/>
      <c r="AV151" s="111"/>
      <c r="AW151" s="111"/>
      <c r="AX151" s="111"/>
      <c r="AY151" s="119"/>
    </row>
    <row r="152" spans="2:51" ht="14.25">
      <c r="B152" s="112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7"/>
      <c r="AJ152" s="111"/>
      <c r="AK152" s="111"/>
      <c r="AL152" s="118"/>
      <c r="AM152" s="111"/>
      <c r="AN152" s="111"/>
      <c r="AO152" s="111"/>
      <c r="AP152" s="118"/>
      <c r="AQ152" s="111"/>
      <c r="AR152" s="111"/>
      <c r="AS152" s="111"/>
      <c r="AT152" s="118"/>
      <c r="AU152" s="111"/>
      <c r="AV152" s="118"/>
      <c r="AW152" s="118"/>
      <c r="AX152" s="118"/>
      <c r="AY152" s="119"/>
    </row>
    <row r="153" spans="2:51" ht="14.25">
      <c r="B153" s="112"/>
      <c r="C153" s="117"/>
      <c r="D153" s="111"/>
      <c r="E153" s="117"/>
      <c r="F153" s="111"/>
      <c r="G153" s="117"/>
      <c r="H153" s="117"/>
      <c r="I153" s="111"/>
      <c r="J153" s="117"/>
      <c r="K153" s="111"/>
      <c r="L153" s="117"/>
      <c r="M153" s="117"/>
      <c r="N153" s="111"/>
      <c r="O153" s="117"/>
      <c r="P153" s="111"/>
      <c r="Q153" s="117"/>
      <c r="R153" s="117"/>
      <c r="S153" s="111"/>
      <c r="T153" s="117"/>
      <c r="U153" s="111"/>
      <c r="V153" s="117"/>
      <c r="W153" s="117"/>
      <c r="X153" s="111"/>
      <c r="Y153" s="117"/>
      <c r="Z153" s="111"/>
      <c r="AA153" s="117"/>
      <c r="AB153" s="117"/>
      <c r="AC153" s="111"/>
      <c r="AD153" s="117"/>
      <c r="AE153" s="111"/>
      <c r="AF153" s="117"/>
      <c r="AG153" s="117"/>
      <c r="AH153" s="117"/>
      <c r="AI153" s="117"/>
      <c r="AJ153" s="111"/>
      <c r="AK153" s="111"/>
      <c r="AL153" s="118"/>
      <c r="AM153" s="111"/>
      <c r="AN153" s="111"/>
      <c r="AO153" s="111"/>
      <c r="AP153" s="118"/>
      <c r="AQ153" s="111"/>
      <c r="AR153" s="111"/>
      <c r="AS153" s="111"/>
      <c r="AT153" s="118"/>
      <c r="AU153" s="111"/>
      <c r="AV153" s="111"/>
      <c r="AW153" s="111"/>
      <c r="AX153" s="111"/>
      <c r="AY153" s="119"/>
    </row>
    <row r="154" spans="2:51" ht="14.25">
      <c r="B154" s="112"/>
      <c r="C154" s="117"/>
      <c r="D154" s="111"/>
      <c r="E154" s="117"/>
      <c r="F154" s="111"/>
      <c r="G154" s="117"/>
      <c r="H154" s="117"/>
      <c r="I154" s="111"/>
      <c r="J154" s="117"/>
      <c r="K154" s="111"/>
      <c r="L154" s="117"/>
      <c r="M154" s="117"/>
      <c r="N154" s="111"/>
      <c r="O154" s="117"/>
      <c r="P154" s="111"/>
      <c r="Q154" s="117"/>
      <c r="R154" s="117"/>
      <c r="S154" s="111"/>
      <c r="T154" s="117"/>
      <c r="U154" s="111"/>
      <c r="V154" s="117"/>
      <c r="W154" s="117"/>
      <c r="X154" s="111"/>
      <c r="Y154" s="117"/>
      <c r="Z154" s="111"/>
      <c r="AA154" s="117"/>
      <c r="AB154" s="117"/>
      <c r="AC154" s="111"/>
      <c r="AD154" s="117"/>
      <c r="AE154" s="111"/>
      <c r="AF154" s="117"/>
      <c r="AG154" s="117"/>
      <c r="AH154" s="117"/>
      <c r="AI154" s="117"/>
      <c r="AJ154" s="111"/>
      <c r="AK154" s="111"/>
      <c r="AL154" s="118"/>
      <c r="AM154" s="111"/>
      <c r="AN154" s="111"/>
      <c r="AO154" s="111"/>
      <c r="AP154" s="118"/>
      <c r="AQ154" s="111"/>
      <c r="AR154" s="111"/>
      <c r="AS154" s="111"/>
      <c r="AT154" s="118"/>
      <c r="AU154" s="111"/>
      <c r="AV154" s="111"/>
      <c r="AW154" s="111"/>
      <c r="AX154" s="111"/>
      <c r="AY154" s="119"/>
    </row>
    <row r="155" spans="2:51" ht="14.25">
      <c r="B155" s="112"/>
      <c r="C155" s="117"/>
      <c r="D155" s="111"/>
      <c r="E155" s="117"/>
      <c r="F155" s="111"/>
      <c r="G155" s="117"/>
      <c r="H155" s="117"/>
      <c r="I155" s="111"/>
      <c r="J155" s="117"/>
      <c r="K155" s="111"/>
      <c r="L155" s="117"/>
      <c r="M155" s="117"/>
      <c r="N155" s="111"/>
      <c r="O155" s="117"/>
      <c r="P155" s="111"/>
      <c r="Q155" s="117"/>
      <c r="R155" s="117"/>
      <c r="S155" s="111"/>
      <c r="T155" s="117"/>
      <c r="U155" s="111"/>
      <c r="V155" s="117"/>
      <c r="W155" s="117"/>
      <c r="X155" s="111"/>
      <c r="Y155" s="117"/>
      <c r="Z155" s="111"/>
      <c r="AA155" s="117"/>
      <c r="AB155" s="117"/>
      <c r="AC155" s="111"/>
      <c r="AD155" s="117"/>
      <c r="AE155" s="111"/>
      <c r="AF155" s="117"/>
      <c r="AG155" s="117"/>
      <c r="AH155" s="117"/>
      <c r="AI155" s="117"/>
      <c r="AJ155" s="111"/>
      <c r="AK155" s="111"/>
      <c r="AL155" s="118"/>
      <c r="AM155" s="111"/>
      <c r="AN155" s="111"/>
      <c r="AO155" s="111"/>
      <c r="AP155" s="118"/>
      <c r="AQ155" s="111"/>
      <c r="AR155" s="111"/>
      <c r="AS155" s="111"/>
      <c r="AT155" s="118"/>
      <c r="AU155" s="111"/>
      <c r="AV155" s="111"/>
      <c r="AW155" s="111"/>
      <c r="AX155" s="111"/>
      <c r="AY155" s="119"/>
    </row>
  </sheetData>
  <sheetProtection sheet="1" objects="1" scenarios="1"/>
  <mergeCells count="238"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AY155"/>
  <sheetViews>
    <sheetView zoomScale="90" zoomScaleNormal="90" zoomScalePageLayoutView="0" workbookViewId="0" topLeftCell="A1">
      <selection activeCell="AF18" sqref="AF18:AF20"/>
    </sheetView>
  </sheetViews>
  <sheetFormatPr defaultColWidth="9.140625" defaultRowHeight="15"/>
  <cols>
    <col min="1" max="1" width="1.57421875" style="85" customWidth="1"/>
    <col min="2" max="2" width="15.57421875" style="85" customWidth="1"/>
    <col min="3" max="33" width="3.8515625" style="85" customWidth="1"/>
    <col min="34" max="34" width="3.7109375" style="85" customWidth="1"/>
    <col min="35" max="35" width="15.57421875" style="85" customWidth="1"/>
    <col min="36" max="37" width="5.57421875" style="85" customWidth="1"/>
    <col min="38" max="39" width="8.57421875" style="85" customWidth="1"/>
    <col min="40" max="41" width="5.57421875" style="85" customWidth="1"/>
    <col min="42" max="43" width="8.57421875" style="85" customWidth="1"/>
    <col min="44" max="45" width="5.57421875" style="85" customWidth="1"/>
    <col min="46" max="46" width="9.57421875" style="85" customWidth="1"/>
    <col min="47" max="49" width="8.57421875" style="85" customWidth="1"/>
    <col min="50" max="50" width="15.7109375" style="85" customWidth="1"/>
    <col min="51" max="51" width="9.57421875" style="85" customWidth="1"/>
    <col min="52" max="16384" width="9.00390625" style="85" customWidth="1"/>
  </cols>
  <sheetData>
    <row r="1" spans="2:51" ht="17.25">
      <c r="B1" s="530" t="s">
        <v>81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I1" s="531" t="str">
        <f>B1</f>
        <v>レディースフリー チャレンジ</v>
      </c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</row>
    <row r="2" spans="2:51" ht="18" thickBot="1">
      <c r="B2" s="532" t="s">
        <v>87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86"/>
      <c r="AH2" s="87"/>
      <c r="AI2" s="533" t="str">
        <f>B2</f>
        <v>Ｎコート    Ｂグループ</v>
      </c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</row>
    <row r="3" spans="2:51" ht="14.25">
      <c r="B3" s="534"/>
      <c r="C3" s="536" t="str">
        <f>'[1]ﾚﾃﾞｨｰｽﾁｬﾚﾝｼﾞ'!$D$40</f>
        <v>キララ D</v>
      </c>
      <c r="D3" s="537"/>
      <c r="E3" s="537"/>
      <c r="F3" s="537"/>
      <c r="G3" s="538"/>
      <c r="H3" s="542" t="str">
        <f>'[1]ﾚﾃﾞｨｰｽﾁｬﾚﾝｼﾞ'!$D$41</f>
        <v>フレッシュひめ</v>
      </c>
      <c r="I3" s="537"/>
      <c r="J3" s="537"/>
      <c r="K3" s="537"/>
      <c r="L3" s="538"/>
      <c r="M3" s="542" t="str">
        <f>'[1]ﾚﾃﾞｨｰｽﾁｬﾚﾝｼﾞ'!$D$42</f>
        <v>Team渡辺</v>
      </c>
      <c r="N3" s="537"/>
      <c r="O3" s="537"/>
      <c r="P3" s="537"/>
      <c r="Q3" s="538"/>
      <c r="R3" s="542" t="str">
        <f>'[1]ﾚﾃﾞｨｰｽﾁｬﾚﾝｼﾞ'!$G$42</f>
        <v>サムライウーマン</v>
      </c>
      <c r="S3" s="537"/>
      <c r="T3" s="537"/>
      <c r="U3" s="537"/>
      <c r="V3" s="538"/>
      <c r="W3" s="542" t="str">
        <f>'[1]ﾚﾃﾞｨｰｽﾁｬﾚﾝｼﾞ'!$G$41</f>
        <v>リリーズ Y</v>
      </c>
      <c r="X3" s="537"/>
      <c r="Y3" s="537"/>
      <c r="Z3" s="537"/>
      <c r="AA3" s="538"/>
      <c r="AB3" s="542" t="str">
        <f>'[1]ﾚﾃﾞｨｰｽﾁｬﾚﾝｼﾞ'!$G$40</f>
        <v>M.V.P</v>
      </c>
      <c r="AC3" s="537"/>
      <c r="AD3" s="537"/>
      <c r="AE3" s="537"/>
      <c r="AF3" s="555"/>
      <c r="AG3" s="88"/>
      <c r="AH3" s="88"/>
      <c r="AI3" s="534"/>
      <c r="AJ3" s="557" t="s">
        <v>18</v>
      </c>
      <c r="AK3" s="545"/>
      <c r="AL3" s="546"/>
      <c r="AM3" s="547" t="s">
        <v>19</v>
      </c>
      <c r="AN3" s="544" t="s">
        <v>36</v>
      </c>
      <c r="AO3" s="545"/>
      <c r="AP3" s="546"/>
      <c r="AQ3" s="547" t="s">
        <v>19</v>
      </c>
      <c r="AR3" s="544" t="s">
        <v>21</v>
      </c>
      <c r="AS3" s="545"/>
      <c r="AT3" s="546"/>
      <c r="AU3" s="547" t="s">
        <v>22</v>
      </c>
      <c r="AV3" s="549" t="s">
        <v>37</v>
      </c>
      <c r="AW3" s="549" t="s">
        <v>38</v>
      </c>
      <c r="AX3" s="551" t="s">
        <v>25</v>
      </c>
      <c r="AY3" s="553" t="s">
        <v>75</v>
      </c>
    </row>
    <row r="4" spans="2:51" ht="15" thickBot="1">
      <c r="B4" s="535"/>
      <c r="C4" s="539"/>
      <c r="D4" s="540"/>
      <c r="E4" s="540"/>
      <c r="F4" s="540"/>
      <c r="G4" s="541"/>
      <c r="H4" s="543"/>
      <c r="I4" s="540"/>
      <c r="J4" s="540"/>
      <c r="K4" s="540"/>
      <c r="L4" s="541"/>
      <c r="M4" s="543"/>
      <c r="N4" s="540"/>
      <c r="O4" s="540"/>
      <c r="P4" s="540"/>
      <c r="Q4" s="541"/>
      <c r="R4" s="543"/>
      <c r="S4" s="540"/>
      <c r="T4" s="540"/>
      <c r="U4" s="540"/>
      <c r="V4" s="541"/>
      <c r="W4" s="543"/>
      <c r="X4" s="540"/>
      <c r="Y4" s="540"/>
      <c r="Z4" s="540"/>
      <c r="AA4" s="541"/>
      <c r="AB4" s="543"/>
      <c r="AC4" s="540"/>
      <c r="AD4" s="540"/>
      <c r="AE4" s="540"/>
      <c r="AF4" s="556"/>
      <c r="AG4" s="88"/>
      <c r="AH4" s="88"/>
      <c r="AI4" s="535"/>
      <c r="AJ4" s="89" t="s">
        <v>26</v>
      </c>
      <c r="AK4" s="90" t="s">
        <v>27</v>
      </c>
      <c r="AL4" s="90" t="s">
        <v>28</v>
      </c>
      <c r="AM4" s="548"/>
      <c r="AN4" s="89" t="s">
        <v>26</v>
      </c>
      <c r="AO4" s="90" t="s">
        <v>27</v>
      </c>
      <c r="AP4" s="90" t="s">
        <v>28</v>
      </c>
      <c r="AQ4" s="548"/>
      <c r="AR4" s="89" t="s">
        <v>26</v>
      </c>
      <c r="AS4" s="90" t="s">
        <v>27</v>
      </c>
      <c r="AT4" s="90" t="s">
        <v>28</v>
      </c>
      <c r="AU4" s="548"/>
      <c r="AV4" s="550"/>
      <c r="AW4" s="550"/>
      <c r="AX4" s="552"/>
      <c r="AY4" s="554"/>
    </row>
    <row r="5" spans="2:51" ht="17.25">
      <c r="B5" s="558" t="str">
        <f>C3</f>
        <v>キララ D</v>
      </c>
      <c r="C5" s="561"/>
      <c r="D5" s="562"/>
      <c r="E5" s="562"/>
      <c r="F5" s="562"/>
      <c r="G5" s="563"/>
      <c r="H5" s="564">
        <v>10</v>
      </c>
      <c r="I5" s="565"/>
      <c r="J5" s="565"/>
      <c r="K5" s="565"/>
      <c r="L5" s="566"/>
      <c r="M5" s="564">
        <v>7</v>
      </c>
      <c r="N5" s="565"/>
      <c r="O5" s="565"/>
      <c r="P5" s="565"/>
      <c r="Q5" s="566"/>
      <c r="R5" s="567">
        <v>0</v>
      </c>
      <c r="S5" s="568"/>
      <c r="T5" s="568"/>
      <c r="U5" s="568"/>
      <c r="V5" s="569"/>
      <c r="W5" s="564">
        <v>4</v>
      </c>
      <c r="X5" s="565"/>
      <c r="Y5" s="565"/>
      <c r="Z5" s="565"/>
      <c r="AA5" s="566"/>
      <c r="AB5" s="564">
        <v>1</v>
      </c>
      <c r="AC5" s="565"/>
      <c r="AD5" s="565"/>
      <c r="AE5" s="565"/>
      <c r="AF5" s="594"/>
      <c r="AG5" s="91"/>
      <c r="AH5" s="91"/>
      <c r="AI5" s="558" t="str">
        <f>B5</f>
        <v>キララ D</v>
      </c>
      <c r="AJ5" s="595">
        <f>IF(C6&gt;G6,1,0)+IF(H6&gt;L6,1,0)+IF(M6&gt;Q6,1,0)+IF(R6&gt;V6,1,0)+IF(W6&gt;AA6,1,0)+IF(AB6&gt;AF6,1,0)</f>
        <v>1</v>
      </c>
      <c r="AK5" s="591">
        <f>IF(G6&gt;C6,1,0)+IF(L6&gt;H6,1,0)+IF(Q6&gt;M6,1,0)+IF(V6&gt;R6,1,0)+IF(AA6&gt;W6,1,0)+IF(AF6&gt;AB6,1,0)</f>
        <v>3</v>
      </c>
      <c r="AL5" s="582">
        <f>SUM(AJ5/(AJ5+AK5))</f>
        <v>0.25</v>
      </c>
      <c r="AM5" s="591">
        <f>RANK(AL5,$AL$5:$AL$28,0)</f>
        <v>5</v>
      </c>
      <c r="AN5" s="591">
        <f>SUM(C6+H6+M6+R6+W6+AB6)</f>
        <v>2</v>
      </c>
      <c r="AO5" s="591">
        <f>SUM(G6+L6+Q6+V6+AA6+AF6)</f>
        <v>7</v>
      </c>
      <c r="AP5" s="582">
        <f>SUM(AN5/(AN5+AO5))</f>
        <v>0.2222222222222222</v>
      </c>
      <c r="AQ5" s="591">
        <f>RANK(AP5,$AP$5:$AP$28,0)</f>
        <v>5</v>
      </c>
      <c r="AR5" s="591">
        <f>SUM(D6+D7+D8+I6+I7+I8+N6+N7+N8+S6+S7+S8+X6+X7+X8+AC6+AC7+AC8)</f>
        <v>88</v>
      </c>
      <c r="AS5" s="591">
        <f>SUM(F6+F7+F8+K6+K7+K8+P6+P7+P8+U6+U7+U8+Z6+Z7+Z8+AE6+AE7+AE8)</f>
        <v>132</v>
      </c>
      <c r="AT5" s="582">
        <f>SUM(AR5/(AR5+AS5))</f>
        <v>0.4</v>
      </c>
      <c r="AU5" s="591">
        <f>RANK(AT5,$AT$5:$AT$28,0)</f>
        <v>5</v>
      </c>
      <c r="AV5" s="582">
        <f>RANK(AL5,$AL$5:$AL$28,1)+AP5</f>
        <v>2.2222222222222223</v>
      </c>
      <c r="AW5" s="582">
        <f>RANK(AV5,$AV$5:$AV$28,1)+AT5</f>
        <v>2.4</v>
      </c>
      <c r="AX5" s="585" t="str">
        <f>$AI$5</f>
        <v>キララ D</v>
      </c>
      <c r="AY5" s="588">
        <f>RANK(AW5,$AW$5:$AW$28)</f>
        <v>5</v>
      </c>
    </row>
    <row r="6" spans="2:51" ht="13.5">
      <c r="B6" s="559"/>
      <c r="C6" s="570">
        <f>IF(D6&gt;F6,1,0)+IF(D7&gt;F7,1,0)+IF(D8&gt;F8,1,0)</f>
        <v>0</v>
      </c>
      <c r="D6" s="92"/>
      <c r="E6" s="93" t="s">
        <v>31</v>
      </c>
      <c r="F6" s="92"/>
      <c r="G6" s="573">
        <f>IF(F6&gt;D6,1,0)+IF(F7&gt;D7,1,0)+IF(F8&gt;D8,1,0)</f>
        <v>0</v>
      </c>
      <c r="H6" s="576">
        <f>IF(I6&gt;K6,1,0)+IF(I7&gt;K7,1,0)+IF(I8&gt;K8,1,0)</f>
        <v>2</v>
      </c>
      <c r="I6" s="94">
        <v>15</v>
      </c>
      <c r="J6" s="95" t="s">
        <v>31</v>
      </c>
      <c r="K6" s="94">
        <v>12</v>
      </c>
      <c r="L6" s="576">
        <f>IF(K6&gt;I6,1,0)+IF(K7&gt;I7,1,0)+IF(K8&gt;I8,1,0)</f>
        <v>1</v>
      </c>
      <c r="M6" s="576">
        <f>IF(N6&gt;P6,1,0)+IF(N7&gt;P7,1,0)+IF(N8&gt;P8,1,0)</f>
        <v>0</v>
      </c>
      <c r="N6" s="94">
        <v>10</v>
      </c>
      <c r="O6" s="95" t="s">
        <v>31</v>
      </c>
      <c r="P6" s="94">
        <v>15</v>
      </c>
      <c r="Q6" s="576">
        <f>IF(P6&gt;N6,1,0)+IF(P7&gt;N7,1,0)+IF(P8&gt;N8,1,0)</f>
        <v>2</v>
      </c>
      <c r="R6" s="579">
        <f>IF(S6&gt;U6,1,0)+IF(S7&gt;U7,1,0)+IF(S8&gt;U8,1,0)</f>
        <v>0</v>
      </c>
      <c r="S6" s="96"/>
      <c r="T6" s="97" t="s">
        <v>31</v>
      </c>
      <c r="U6" s="96"/>
      <c r="V6" s="579">
        <f>IF(U6&gt;S6,1,0)+IF(U7&gt;S7,1,0)+IF(U8&gt;S8,1,0)</f>
        <v>0</v>
      </c>
      <c r="W6" s="576">
        <f>IF(X6&gt;Z6,1,0)+IF(X7&gt;Z7,1,0)+IF(X8&gt;Z8,1,0)</f>
        <v>0</v>
      </c>
      <c r="X6" s="94">
        <v>7</v>
      </c>
      <c r="Y6" s="95" t="s">
        <v>31</v>
      </c>
      <c r="Z6" s="94">
        <v>15</v>
      </c>
      <c r="AA6" s="576">
        <f>IF(Z6&gt;X6,1,0)+IF(Z7&gt;X7,1,0)+IF(Z8&gt;X8,1,0)</f>
        <v>2</v>
      </c>
      <c r="AB6" s="576">
        <f>IF(AC6&gt;AE6,1,0)+IF(AC7&gt;AE7,1,0)+IF(AC8&gt;AE8,1,0)</f>
        <v>0</v>
      </c>
      <c r="AC6" s="94">
        <v>10</v>
      </c>
      <c r="AD6" s="95" t="s">
        <v>31</v>
      </c>
      <c r="AE6" s="94">
        <v>15</v>
      </c>
      <c r="AF6" s="598">
        <f>IF(AE6&gt;AC6,1,0)+IF(AE7&gt;AC7,1,0)+IF(AE8&gt;AC8,1,0)</f>
        <v>2</v>
      </c>
      <c r="AG6" s="98"/>
      <c r="AH6" s="98"/>
      <c r="AI6" s="559"/>
      <c r="AJ6" s="596"/>
      <c r="AK6" s="592"/>
      <c r="AL6" s="583"/>
      <c r="AM6" s="592"/>
      <c r="AN6" s="592"/>
      <c r="AO6" s="592"/>
      <c r="AP6" s="583"/>
      <c r="AQ6" s="592"/>
      <c r="AR6" s="592"/>
      <c r="AS6" s="592"/>
      <c r="AT6" s="583"/>
      <c r="AU6" s="592"/>
      <c r="AV6" s="583"/>
      <c r="AW6" s="583"/>
      <c r="AX6" s="586"/>
      <c r="AY6" s="589"/>
    </row>
    <row r="7" spans="2:51" ht="13.5">
      <c r="B7" s="559"/>
      <c r="C7" s="571"/>
      <c r="D7" s="92"/>
      <c r="E7" s="93" t="s">
        <v>31</v>
      </c>
      <c r="F7" s="92"/>
      <c r="G7" s="574"/>
      <c r="H7" s="577"/>
      <c r="I7" s="94">
        <v>13</v>
      </c>
      <c r="J7" s="95" t="s">
        <v>31</v>
      </c>
      <c r="K7" s="94">
        <v>15</v>
      </c>
      <c r="L7" s="577"/>
      <c r="M7" s="577"/>
      <c r="N7" s="94">
        <v>6</v>
      </c>
      <c r="O7" s="95" t="s">
        <v>31</v>
      </c>
      <c r="P7" s="94">
        <v>15</v>
      </c>
      <c r="Q7" s="577"/>
      <c r="R7" s="580"/>
      <c r="S7" s="96"/>
      <c r="T7" s="97" t="s">
        <v>31</v>
      </c>
      <c r="U7" s="96"/>
      <c r="V7" s="580"/>
      <c r="W7" s="577"/>
      <c r="X7" s="94">
        <v>4</v>
      </c>
      <c r="Y7" s="95" t="s">
        <v>31</v>
      </c>
      <c r="Z7" s="94">
        <v>15</v>
      </c>
      <c r="AA7" s="577"/>
      <c r="AB7" s="577"/>
      <c r="AC7" s="94">
        <v>6</v>
      </c>
      <c r="AD7" s="95" t="s">
        <v>31</v>
      </c>
      <c r="AE7" s="94">
        <v>15</v>
      </c>
      <c r="AF7" s="599"/>
      <c r="AG7" s="98"/>
      <c r="AH7" s="98"/>
      <c r="AI7" s="559"/>
      <c r="AJ7" s="596"/>
      <c r="AK7" s="592"/>
      <c r="AL7" s="583"/>
      <c r="AM7" s="592"/>
      <c r="AN7" s="592"/>
      <c r="AO7" s="592"/>
      <c r="AP7" s="583"/>
      <c r="AQ7" s="592"/>
      <c r="AR7" s="592"/>
      <c r="AS7" s="592"/>
      <c r="AT7" s="583"/>
      <c r="AU7" s="592"/>
      <c r="AV7" s="583"/>
      <c r="AW7" s="583"/>
      <c r="AX7" s="586"/>
      <c r="AY7" s="589"/>
    </row>
    <row r="8" spans="2:51" ht="13.5">
      <c r="B8" s="560"/>
      <c r="C8" s="572"/>
      <c r="D8" s="92"/>
      <c r="E8" s="93" t="s">
        <v>31</v>
      </c>
      <c r="F8" s="92"/>
      <c r="G8" s="575"/>
      <c r="H8" s="578"/>
      <c r="I8" s="94">
        <v>17</v>
      </c>
      <c r="J8" s="95" t="s">
        <v>31</v>
      </c>
      <c r="K8" s="94">
        <v>15</v>
      </c>
      <c r="L8" s="578"/>
      <c r="M8" s="578"/>
      <c r="N8" s="94"/>
      <c r="O8" s="95" t="s">
        <v>31</v>
      </c>
      <c r="P8" s="94"/>
      <c r="Q8" s="578"/>
      <c r="R8" s="581"/>
      <c r="S8" s="96"/>
      <c r="T8" s="97" t="s">
        <v>31</v>
      </c>
      <c r="U8" s="96"/>
      <c r="V8" s="581"/>
      <c r="W8" s="578"/>
      <c r="X8" s="94"/>
      <c r="Y8" s="95" t="s">
        <v>31</v>
      </c>
      <c r="Z8" s="94"/>
      <c r="AA8" s="578"/>
      <c r="AB8" s="578"/>
      <c r="AC8" s="94"/>
      <c r="AD8" s="95" t="s">
        <v>31</v>
      </c>
      <c r="AE8" s="94"/>
      <c r="AF8" s="600"/>
      <c r="AG8" s="98"/>
      <c r="AH8" s="98"/>
      <c r="AI8" s="560"/>
      <c r="AJ8" s="597"/>
      <c r="AK8" s="593"/>
      <c r="AL8" s="584"/>
      <c r="AM8" s="593"/>
      <c r="AN8" s="593"/>
      <c r="AO8" s="593"/>
      <c r="AP8" s="584"/>
      <c r="AQ8" s="593"/>
      <c r="AR8" s="593"/>
      <c r="AS8" s="593"/>
      <c r="AT8" s="584"/>
      <c r="AU8" s="593"/>
      <c r="AV8" s="584"/>
      <c r="AW8" s="584"/>
      <c r="AX8" s="587"/>
      <c r="AY8" s="590"/>
    </row>
    <row r="9" spans="2:51" ht="17.25">
      <c r="B9" s="601" t="str">
        <f>H3</f>
        <v>フレッシュひめ</v>
      </c>
      <c r="C9" s="602">
        <f>H5</f>
        <v>10</v>
      </c>
      <c r="D9" s="603"/>
      <c r="E9" s="603"/>
      <c r="F9" s="603"/>
      <c r="G9" s="604"/>
      <c r="H9" s="605"/>
      <c r="I9" s="606"/>
      <c r="J9" s="606"/>
      <c r="K9" s="606"/>
      <c r="L9" s="607"/>
      <c r="M9" s="608">
        <v>0</v>
      </c>
      <c r="N9" s="609"/>
      <c r="O9" s="609"/>
      <c r="P9" s="609"/>
      <c r="Q9" s="610"/>
      <c r="R9" s="611">
        <v>6</v>
      </c>
      <c r="S9" s="612"/>
      <c r="T9" s="612"/>
      <c r="U9" s="612"/>
      <c r="V9" s="613"/>
      <c r="W9" s="611">
        <v>2</v>
      </c>
      <c r="X9" s="612"/>
      <c r="Y9" s="612"/>
      <c r="Z9" s="612"/>
      <c r="AA9" s="613"/>
      <c r="AB9" s="611">
        <v>8</v>
      </c>
      <c r="AC9" s="612"/>
      <c r="AD9" s="612"/>
      <c r="AE9" s="612"/>
      <c r="AF9" s="624"/>
      <c r="AG9" s="91"/>
      <c r="AH9" s="91"/>
      <c r="AI9" s="601" t="str">
        <f>B9</f>
        <v>フレッシュひめ</v>
      </c>
      <c r="AJ9" s="625">
        <f>IF(C10&gt;G10,1,0)+IF(H10&gt;L10,1,0)+IF(M10&gt;Q10,1,0)+IF(R10&gt;V10,1,0)+IF(W10&gt;AA10,1,0)+IF(AB10&gt;AF10,1,0)</f>
        <v>2</v>
      </c>
      <c r="AK9" s="623">
        <f>IF(G10&gt;C10,1,0)+IF(L10&gt;H10,1,0)+IF(Q10&gt;M10,1,0)+IF(V10&gt;R10,1,0)+IF(AA10&gt;W10,1,0)+IF(AF10&gt;AB10,1,0)</f>
        <v>2</v>
      </c>
      <c r="AL9" s="620">
        <f>SUM(AJ9/(AJ9+AK9))</f>
        <v>0.5</v>
      </c>
      <c r="AM9" s="623">
        <f>RANK(AL9,$AL$5:$AL$28,0)</f>
        <v>3</v>
      </c>
      <c r="AN9" s="623">
        <f>SUM(C10+H10+M10+R10+W10+AB10)</f>
        <v>5</v>
      </c>
      <c r="AO9" s="623">
        <f>SUM(G10+L10+Q10+V10+AA10+AF10)</f>
        <v>5</v>
      </c>
      <c r="AP9" s="620">
        <f>SUM(AN9/(AN9+AO9))</f>
        <v>0.5</v>
      </c>
      <c r="AQ9" s="623">
        <f>RANK(AP9,$AP$5:$AP$28,0)</f>
        <v>4</v>
      </c>
      <c r="AR9" s="623">
        <f>SUM(D10+D11+D12+I10+I11+I12+N10+N11+N12+S10+S11+S12+X10+X11+X12+AC10+AC11+AC12)</f>
        <v>130</v>
      </c>
      <c r="AS9" s="623">
        <f>SUM(F10+F11+F12+K10+K11+K12+P10+P11+P12+U10+U11+U12+Z10+Z11+Z12+AE10+AE11+AE12)</f>
        <v>133</v>
      </c>
      <c r="AT9" s="620">
        <f>SUM(AR9/(AR9+AS9))</f>
        <v>0.49429657794676807</v>
      </c>
      <c r="AU9" s="623">
        <f>RANK(AT9,$AT$5:$AT$28,0)</f>
        <v>4</v>
      </c>
      <c r="AV9" s="620">
        <f>RANK(AL9,$AL$5:$AL$28,1)+AP9</f>
        <v>3.5</v>
      </c>
      <c r="AW9" s="620">
        <f>RANK(AV9,$AV$5:$AV$28,1)+AT9</f>
        <v>3.494296577946768</v>
      </c>
      <c r="AX9" s="621" t="str">
        <f>$AI$9</f>
        <v>フレッシュひめ</v>
      </c>
      <c r="AY9" s="622">
        <f>RANK(AW9,$AW$5:$AW$28)</f>
        <v>4</v>
      </c>
    </row>
    <row r="10" spans="2:51" ht="13.5">
      <c r="B10" s="559"/>
      <c r="C10" s="614">
        <f>IF(D10&gt;F10,1,0)+IF(D11&gt;F11,1,0)+IF(D12&gt;F12,1,0)</f>
        <v>1</v>
      </c>
      <c r="D10" s="99">
        <f>K6</f>
        <v>12</v>
      </c>
      <c r="E10" s="95" t="s">
        <v>31</v>
      </c>
      <c r="F10" s="99">
        <f>I6</f>
        <v>15</v>
      </c>
      <c r="G10" s="617">
        <f>IF(F10&gt;D10,1,0)+IF(F11&gt;D11,1,0)+IF(F12&gt;D12,1,0)</f>
        <v>2</v>
      </c>
      <c r="H10" s="573">
        <f>IF(I10&gt;K10,1,0)+IF(I11&gt;K11,1,0)+IF(I12&gt;K12,1,0)</f>
        <v>0</v>
      </c>
      <c r="I10" s="92"/>
      <c r="J10" s="93" t="s">
        <v>31</v>
      </c>
      <c r="K10" s="92"/>
      <c r="L10" s="573">
        <f>IF(K10&gt;I10,1,0)+IF(K11&gt;I11,1,0)+IF(K12&gt;I12,1,0)</f>
        <v>0</v>
      </c>
      <c r="M10" s="579">
        <f>IF(N10&gt;P10,1,0)+IF(N11&gt;P11,1,0)+IF(N12&gt;P12,1,0)</f>
        <v>0</v>
      </c>
      <c r="N10" s="96"/>
      <c r="O10" s="97" t="s">
        <v>31</v>
      </c>
      <c r="P10" s="96"/>
      <c r="Q10" s="579">
        <f>IF(P10&gt;N10,1,0)+IF(P11&gt;N11,1,0)+IF(P12&gt;N12,1,0)</f>
        <v>0</v>
      </c>
      <c r="R10" s="576">
        <f>IF(S10&gt;U10,1,0)+IF(S11&gt;U11,1,0)+IF(S12&gt;U12,1,0)</f>
        <v>2</v>
      </c>
      <c r="S10" s="94">
        <v>15</v>
      </c>
      <c r="T10" s="95" t="s">
        <v>31</v>
      </c>
      <c r="U10" s="94">
        <v>8</v>
      </c>
      <c r="V10" s="576">
        <f>IF(U10&gt;S10,1,0)+IF(U11&gt;S11,1,0)+IF(U12&gt;S12,1,0)</f>
        <v>0</v>
      </c>
      <c r="W10" s="576">
        <f>IF(X10&gt;Z10,1,0)+IF(X11&gt;Z11,1,0)+IF(X12&gt;Z12,1,0)</f>
        <v>0</v>
      </c>
      <c r="X10" s="94">
        <v>7</v>
      </c>
      <c r="Y10" s="95" t="s">
        <v>31</v>
      </c>
      <c r="Z10" s="94">
        <v>15</v>
      </c>
      <c r="AA10" s="576">
        <f>IF(Z10&gt;X10,1,0)+IF(Z11&gt;X11,1,0)+IF(Z12&gt;X12,1,0)</f>
        <v>2</v>
      </c>
      <c r="AB10" s="576">
        <f>IF(AC10&gt;AE10,1,0)+IF(AC11&gt;AE11,1,0)+IF(AC12&gt;AE12,1,0)</f>
        <v>2</v>
      </c>
      <c r="AC10" s="94">
        <v>8</v>
      </c>
      <c r="AD10" s="95" t="s">
        <v>31</v>
      </c>
      <c r="AE10" s="94">
        <v>15</v>
      </c>
      <c r="AF10" s="598">
        <f>IF(AE10&gt;AC10,1,0)+IF(AE11&gt;AC11,1,0)+IF(AE12&gt;AC12,1,0)</f>
        <v>1</v>
      </c>
      <c r="AG10" s="98"/>
      <c r="AH10" s="98"/>
      <c r="AI10" s="559"/>
      <c r="AJ10" s="596"/>
      <c r="AK10" s="592"/>
      <c r="AL10" s="583"/>
      <c r="AM10" s="592"/>
      <c r="AN10" s="592"/>
      <c r="AO10" s="592"/>
      <c r="AP10" s="583"/>
      <c r="AQ10" s="592"/>
      <c r="AR10" s="592"/>
      <c r="AS10" s="592"/>
      <c r="AT10" s="583"/>
      <c r="AU10" s="592"/>
      <c r="AV10" s="583"/>
      <c r="AW10" s="583"/>
      <c r="AX10" s="586"/>
      <c r="AY10" s="589"/>
    </row>
    <row r="11" spans="2:51" ht="13.5">
      <c r="B11" s="559"/>
      <c r="C11" s="615"/>
      <c r="D11" s="99">
        <f>K7</f>
        <v>15</v>
      </c>
      <c r="E11" s="95" t="s">
        <v>31</v>
      </c>
      <c r="F11" s="99">
        <f>I7</f>
        <v>13</v>
      </c>
      <c r="G11" s="618"/>
      <c r="H11" s="574"/>
      <c r="I11" s="92"/>
      <c r="J11" s="93" t="s">
        <v>31</v>
      </c>
      <c r="K11" s="92"/>
      <c r="L11" s="574"/>
      <c r="M11" s="580"/>
      <c r="N11" s="96"/>
      <c r="O11" s="97" t="s">
        <v>31</v>
      </c>
      <c r="P11" s="96"/>
      <c r="Q11" s="580"/>
      <c r="R11" s="577"/>
      <c r="S11" s="94">
        <v>15</v>
      </c>
      <c r="T11" s="95" t="s">
        <v>31</v>
      </c>
      <c r="U11" s="94">
        <v>9</v>
      </c>
      <c r="V11" s="577"/>
      <c r="W11" s="577"/>
      <c r="X11" s="94">
        <v>11</v>
      </c>
      <c r="Y11" s="95" t="s">
        <v>31</v>
      </c>
      <c r="Z11" s="94">
        <v>15</v>
      </c>
      <c r="AA11" s="577"/>
      <c r="AB11" s="577"/>
      <c r="AC11" s="94">
        <v>15</v>
      </c>
      <c r="AD11" s="95" t="s">
        <v>31</v>
      </c>
      <c r="AE11" s="94">
        <v>11</v>
      </c>
      <c r="AF11" s="599"/>
      <c r="AG11" s="98"/>
      <c r="AH11" s="98"/>
      <c r="AI11" s="559"/>
      <c r="AJ11" s="596"/>
      <c r="AK11" s="592"/>
      <c r="AL11" s="583"/>
      <c r="AM11" s="592"/>
      <c r="AN11" s="592"/>
      <c r="AO11" s="592"/>
      <c r="AP11" s="583"/>
      <c r="AQ11" s="592"/>
      <c r="AR11" s="592"/>
      <c r="AS11" s="592"/>
      <c r="AT11" s="583"/>
      <c r="AU11" s="592"/>
      <c r="AV11" s="583"/>
      <c r="AW11" s="583"/>
      <c r="AX11" s="586"/>
      <c r="AY11" s="589"/>
    </row>
    <row r="12" spans="2:51" ht="13.5">
      <c r="B12" s="560"/>
      <c r="C12" s="616"/>
      <c r="D12" s="99">
        <f>K8</f>
        <v>15</v>
      </c>
      <c r="E12" s="95" t="s">
        <v>31</v>
      </c>
      <c r="F12" s="99">
        <f>I8</f>
        <v>17</v>
      </c>
      <c r="G12" s="619"/>
      <c r="H12" s="575"/>
      <c r="I12" s="92"/>
      <c r="J12" s="93" t="s">
        <v>31</v>
      </c>
      <c r="K12" s="92"/>
      <c r="L12" s="575"/>
      <c r="M12" s="581"/>
      <c r="N12" s="96"/>
      <c r="O12" s="97" t="s">
        <v>31</v>
      </c>
      <c r="P12" s="96"/>
      <c r="Q12" s="581"/>
      <c r="R12" s="578"/>
      <c r="S12" s="94"/>
      <c r="T12" s="95" t="s">
        <v>31</v>
      </c>
      <c r="U12" s="94"/>
      <c r="V12" s="578"/>
      <c r="W12" s="578"/>
      <c r="X12" s="94"/>
      <c r="Y12" s="95" t="s">
        <v>31</v>
      </c>
      <c r="Z12" s="94"/>
      <c r="AA12" s="578"/>
      <c r="AB12" s="578"/>
      <c r="AC12" s="94">
        <v>17</v>
      </c>
      <c r="AD12" s="95" t="s">
        <v>31</v>
      </c>
      <c r="AE12" s="94">
        <v>15</v>
      </c>
      <c r="AF12" s="600"/>
      <c r="AG12" s="98"/>
      <c r="AH12" s="98"/>
      <c r="AI12" s="560"/>
      <c r="AJ12" s="597"/>
      <c r="AK12" s="593"/>
      <c r="AL12" s="584"/>
      <c r="AM12" s="593"/>
      <c r="AN12" s="593"/>
      <c r="AO12" s="593"/>
      <c r="AP12" s="584"/>
      <c r="AQ12" s="593"/>
      <c r="AR12" s="593"/>
      <c r="AS12" s="593"/>
      <c r="AT12" s="584"/>
      <c r="AU12" s="593"/>
      <c r="AV12" s="584"/>
      <c r="AW12" s="584"/>
      <c r="AX12" s="587"/>
      <c r="AY12" s="590"/>
    </row>
    <row r="13" spans="2:51" ht="17.25">
      <c r="B13" s="601" t="str">
        <f>M3</f>
        <v>Team渡辺</v>
      </c>
      <c r="C13" s="602">
        <f>M5</f>
        <v>7</v>
      </c>
      <c r="D13" s="603"/>
      <c r="E13" s="603"/>
      <c r="F13" s="603"/>
      <c r="G13" s="604"/>
      <c r="H13" s="608">
        <f>M9</f>
        <v>0</v>
      </c>
      <c r="I13" s="609"/>
      <c r="J13" s="609"/>
      <c r="K13" s="609"/>
      <c r="L13" s="610"/>
      <c r="M13" s="605"/>
      <c r="N13" s="606"/>
      <c r="O13" s="606"/>
      <c r="P13" s="606"/>
      <c r="Q13" s="607"/>
      <c r="R13" s="611">
        <v>3</v>
      </c>
      <c r="S13" s="612"/>
      <c r="T13" s="612"/>
      <c r="U13" s="612"/>
      <c r="V13" s="613"/>
      <c r="W13" s="611">
        <v>11</v>
      </c>
      <c r="X13" s="612"/>
      <c r="Y13" s="612"/>
      <c r="Z13" s="612"/>
      <c r="AA13" s="613"/>
      <c r="AB13" s="611">
        <v>5</v>
      </c>
      <c r="AC13" s="612"/>
      <c r="AD13" s="612"/>
      <c r="AE13" s="612"/>
      <c r="AF13" s="624"/>
      <c r="AG13" s="91"/>
      <c r="AH13" s="91"/>
      <c r="AI13" s="601" t="str">
        <f>B13</f>
        <v>Team渡辺</v>
      </c>
      <c r="AJ13" s="625">
        <f>IF(C14&gt;G14,1,0)+IF(H14&gt;L14,1,0)+IF(M14&gt;Q14,1,0)+IF(R14&gt;V14,1,0)+IF(W14&gt;AA14,1,0)+IF(AB14&gt;AF14,1,0)</f>
        <v>3</v>
      </c>
      <c r="AK13" s="623">
        <f>IF(G14&gt;C14,1,0)+IF(L14&gt;H14,1,0)+IF(Q14&gt;M14,1,0)+IF(V14&gt;R14,1,0)+IF(AA14&gt;W14,1,0)+IF(AF14&gt;AB14,1,0)</f>
        <v>1</v>
      </c>
      <c r="AL13" s="620">
        <f>SUM(AJ13/(AJ13+AK13))</f>
        <v>0.75</v>
      </c>
      <c r="AM13" s="623">
        <f>RANK(AL13,$AL$5:$AL$28,0)</f>
        <v>2</v>
      </c>
      <c r="AN13" s="623">
        <f>SUM(C14+H14+M14+R14+W14+AB14)</f>
        <v>7</v>
      </c>
      <c r="AO13" s="623">
        <f>SUM(G14+L14+Q14+V14+AA14+AF14)</f>
        <v>2</v>
      </c>
      <c r="AP13" s="620">
        <f>SUM(AN13/(AN13+AO13))</f>
        <v>0.7777777777777778</v>
      </c>
      <c r="AQ13" s="623">
        <f>RANK(AP13,$AP$5:$AP$28,0)</f>
        <v>2</v>
      </c>
      <c r="AR13" s="623">
        <f>SUM(D14+D15+D16+I14+I15+I16+N14+N15+N16+S14+S15+S16+X14+X15+X16+AC14+AC15+AC16)</f>
        <v>127</v>
      </c>
      <c r="AS13" s="623">
        <f>SUM(F14+F15+F16+K14+K15+K16+P14+P15+P16+U14+U15+U16+Z14+Z15+Z16+AE14+AE15+AE16)</f>
        <v>93</v>
      </c>
      <c r="AT13" s="620">
        <f>SUM(AR13/(AR13+AS13))</f>
        <v>0.5772727272727273</v>
      </c>
      <c r="AU13" s="623">
        <f>RANK(AT13,$AT$5:$AT$28,0)</f>
        <v>2</v>
      </c>
      <c r="AV13" s="620">
        <f>RANK(AL13,$AL$5:$AL$28,1)+AP13</f>
        <v>5.777777777777778</v>
      </c>
      <c r="AW13" s="620">
        <f>RANK(AV13,$AV$5:$AV$28,1)+AT13</f>
        <v>5.577272727272727</v>
      </c>
      <c r="AX13" s="621" t="str">
        <f>$AI$13</f>
        <v>Team渡辺</v>
      </c>
      <c r="AY13" s="622">
        <f>RANK(AW13,$AW$5:$AW$28)</f>
        <v>2</v>
      </c>
    </row>
    <row r="14" spans="2:51" ht="13.5">
      <c r="B14" s="559"/>
      <c r="C14" s="614">
        <f>IF(D14&gt;F14,1,0)+IF(D15&gt;F15,1,0)+IF(D16&gt;F16,1,0)</f>
        <v>2</v>
      </c>
      <c r="D14" s="99">
        <f>P6</f>
        <v>15</v>
      </c>
      <c r="E14" s="95" t="s">
        <v>31</v>
      </c>
      <c r="F14" s="99">
        <f>N6</f>
        <v>10</v>
      </c>
      <c r="G14" s="617">
        <f>IF(F14&gt;D14,1,0)+IF(F15&gt;D15,1,0)+IF(F16&gt;D16,1,0)</f>
        <v>0</v>
      </c>
      <c r="H14" s="579">
        <f>IF(I14&gt;K14,1,0)+IF(I15&gt;K15,1,0)+IF(I16&gt;K16,1,0)</f>
        <v>0</v>
      </c>
      <c r="I14" s="96">
        <f>P10</f>
        <v>0</v>
      </c>
      <c r="J14" s="97" t="s">
        <v>31</v>
      </c>
      <c r="K14" s="96">
        <f>N10</f>
        <v>0</v>
      </c>
      <c r="L14" s="579">
        <f>IF(K14&gt;I14,1,0)+IF(K15&gt;I15,1,0)+IF(K16&gt;I16,1,0)</f>
        <v>0</v>
      </c>
      <c r="M14" s="573">
        <f>IF(N14&gt;P14,1,0)+IF(N15&gt;P15,1,0)+IF(N16&gt;P16,1,0)</f>
        <v>0</v>
      </c>
      <c r="N14" s="92"/>
      <c r="O14" s="93" t="s">
        <v>31</v>
      </c>
      <c r="P14" s="92"/>
      <c r="Q14" s="573">
        <f>IF(P14&gt;N14,1,0)+IF(P15&gt;N15,1,0)+IF(P16&gt;N16,1,0)</f>
        <v>0</v>
      </c>
      <c r="R14" s="576">
        <f>IF(S14&gt;U14,1,0)+IF(S15&gt;U15,1,0)+IF(S16&gt;U16,1,0)</f>
        <v>2</v>
      </c>
      <c r="S14" s="94">
        <v>15</v>
      </c>
      <c r="T14" s="95" t="s">
        <v>31</v>
      </c>
      <c r="U14" s="94">
        <v>7</v>
      </c>
      <c r="V14" s="576">
        <f>IF(U14&gt;S14,1,0)+IF(U15&gt;S15,1,0)+IF(U16&gt;S16,1,0)</f>
        <v>0</v>
      </c>
      <c r="W14" s="576">
        <f>IF(X14&gt;Z14,1,0)+IF(X15&gt;Z15,1,0)+IF(X16&gt;Z16,1,0)</f>
        <v>1</v>
      </c>
      <c r="X14" s="94">
        <v>15</v>
      </c>
      <c r="Y14" s="95" t="s">
        <v>31</v>
      </c>
      <c r="Z14" s="94">
        <v>9</v>
      </c>
      <c r="AA14" s="576">
        <f>IF(Z14&gt;X14,1,0)+IF(Z15&gt;X15,1,0)+IF(Z16&gt;X16,1,0)</f>
        <v>2</v>
      </c>
      <c r="AB14" s="576">
        <f>IF(AC14&gt;AE14,1,0)+IF(AC15&gt;AE15,1,0)+IF(AC16&gt;AE16,1,0)</f>
        <v>2</v>
      </c>
      <c r="AC14" s="94">
        <v>15</v>
      </c>
      <c r="AD14" s="95" t="s">
        <v>31</v>
      </c>
      <c r="AE14" s="94">
        <v>13</v>
      </c>
      <c r="AF14" s="598">
        <f>IF(AE14&gt;AC14,1,0)+IF(AE15&gt;AC15,1,0)+IF(AE16&gt;AC16,1,0)</f>
        <v>0</v>
      </c>
      <c r="AG14" s="98"/>
      <c r="AH14" s="98"/>
      <c r="AI14" s="559"/>
      <c r="AJ14" s="596"/>
      <c r="AK14" s="592"/>
      <c r="AL14" s="583"/>
      <c r="AM14" s="592"/>
      <c r="AN14" s="592"/>
      <c r="AO14" s="592"/>
      <c r="AP14" s="583"/>
      <c r="AQ14" s="592"/>
      <c r="AR14" s="592"/>
      <c r="AS14" s="592"/>
      <c r="AT14" s="583"/>
      <c r="AU14" s="592"/>
      <c r="AV14" s="583"/>
      <c r="AW14" s="583"/>
      <c r="AX14" s="586"/>
      <c r="AY14" s="589"/>
    </row>
    <row r="15" spans="2:51" ht="13.5">
      <c r="B15" s="559"/>
      <c r="C15" s="615"/>
      <c r="D15" s="99">
        <f>P7</f>
        <v>15</v>
      </c>
      <c r="E15" s="95" t="s">
        <v>31</v>
      </c>
      <c r="F15" s="99">
        <f>N7</f>
        <v>6</v>
      </c>
      <c r="G15" s="618"/>
      <c r="H15" s="580"/>
      <c r="I15" s="96">
        <f>P11</f>
        <v>0</v>
      </c>
      <c r="J15" s="97" t="s">
        <v>31</v>
      </c>
      <c r="K15" s="96">
        <f>N11</f>
        <v>0</v>
      </c>
      <c r="L15" s="580"/>
      <c r="M15" s="574"/>
      <c r="N15" s="92"/>
      <c r="O15" s="93" t="s">
        <v>31</v>
      </c>
      <c r="P15" s="92"/>
      <c r="Q15" s="574"/>
      <c r="R15" s="577"/>
      <c r="S15" s="94">
        <v>15</v>
      </c>
      <c r="T15" s="95" t="s">
        <v>31</v>
      </c>
      <c r="U15" s="94">
        <v>5</v>
      </c>
      <c r="V15" s="577"/>
      <c r="W15" s="577"/>
      <c r="X15" s="94">
        <v>12</v>
      </c>
      <c r="Y15" s="95" t="s">
        <v>31</v>
      </c>
      <c r="Z15" s="94">
        <v>15</v>
      </c>
      <c r="AA15" s="577"/>
      <c r="AB15" s="577"/>
      <c r="AC15" s="94">
        <v>15</v>
      </c>
      <c r="AD15" s="95" t="s">
        <v>31</v>
      </c>
      <c r="AE15" s="94">
        <v>13</v>
      </c>
      <c r="AF15" s="599"/>
      <c r="AG15" s="98"/>
      <c r="AH15" s="98"/>
      <c r="AI15" s="559"/>
      <c r="AJ15" s="596"/>
      <c r="AK15" s="592"/>
      <c r="AL15" s="583"/>
      <c r="AM15" s="592"/>
      <c r="AN15" s="592"/>
      <c r="AO15" s="592"/>
      <c r="AP15" s="583"/>
      <c r="AQ15" s="592"/>
      <c r="AR15" s="592"/>
      <c r="AS15" s="592"/>
      <c r="AT15" s="583"/>
      <c r="AU15" s="592"/>
      <c r="AV15" s="583"/>
      <c r="AW15" s="583"/>
      <c r="AX15" s="586"/>
      <c r="AY15" s="589"/>
    </row>
    <row r="16" spans="2:51" ht="13.5">
      <c r="B16" s="560"/>
      <c r="C16" s="616"/>
      <c r="D16" s="99">
        <f>P8</f>
        <v>0</v>
      </c>
      <c r="E16" s="95" t="s">
        <v>31</v>
      </c>
      <c r="F16" s="99">
        <f>N8</f>
        <v>0</v>
      </c>
      <c r="G16" s="619"/>
      <c r="H16" s="581"/>
      <c r="I16" s="96">
        <f>P12</f>
        <v>0</v>
      </c>
      <c r="J16" s="97" t="s">
        <v>31</v>
      </c>
      <c r="K16" s="96">
        <f>N12</f>
        <v>0</v>
      </c>
      <c r="L16" s="581"/>
      <c r="M16" s="575"/>
      <c r="N16" s="92"/>
      <c r="O16" s="93" t="s">
        <v>31</v>
      </c>
      <c r="P16" s="92"/>
      <c r="Q16" s="575"/>
      <c r="R16" s="578"/>
      <c r="S16" s="94"/>
      <c r="T16" s="95" t="s">
        <v>31</v>
      </c>
      <c r="U16" s="94"/>
      <c r="V16" s="578"/>
      <c r="W16" s="578"/>
      <c r="X16" s="94">
        <v>10</v>
      </c>
      <c r="Y16" s="95" t="s">
        <v>31</v>
      </c>
      <c r="Z16" s="94">
        <v>15</v>
      </c>
      <c r="AA16" s="578"/>
      <c r="AB16" s="578"/>
      <c r="AC16" s="94"/>
      <c r="AD16" s="95" t="s">
        <v>31</v>
      </c>
      <c r="AE16" s="94"/>
      <c r="AF16" s="600"/>
      <c r="AG16" s="98"/>
      <c r="AH16" s="98"/>
      <c r="AI16" s="560"/>
      <c r="AJ16" s="597"/>
      <c r="AK16" s="593"/>
      <c r="AL16" s="584"/>
      <c r="AM16" s="593"/>
      <c r="AN16" s="593"/>
      <c r="AO16" s="593"/>
      <c r="AP16" s="584"/>
      <c r="AQ16" s="593"/>
      <c r="AR16" s="593"/>
      <c r="AS16" s="593"/>
      <c r="AT16" s="584"/>
      <c r="AU16" s="593"/>
      <c r="AV16" s="584"/>
      <c r="AW16" s="584"/>
      <c r="AX16" s="587"/>
      <c r="AY16" s="590"/>
    </row>
    <row r="17" spans="2:51" ht="17.25">
      <c r="B17" s="601" t="str">
        <f>R3</f>
        <v>サムライウーマン</v>
      </c>
      <c r="C17" s="626">
        <f>R5</f>
        <v>0</v>
      </c>
      <c r="D17" s="609"/>
      <c r="E17" s="609"/>
      <c r="F17" s="609"/>
      <c r="G17" s="610"/>
      <c r="H17" s="627">
        <f>R9</f>
        <v>6</v>
      </c>
      <c r="I17" s="603"/>
      <c r="J17" s="603"/>
      <c r="K17" s="603"/>
      <c r="L17" s="604"/>
      <c r="M17" s="627">
        <f>R13</f>
        <v>3</v>
      </c>
      <c r="N17" s="603"/>
      <c r="O17" s="603"/>
      <c r="P17" s="603"/>
      <c r="Q17" s="604"/>
      <c r="R17" s="605"/>
      <c r="S17" s="606"/>
      <c r="T17" s="606"/>
      <c r="U17" s="606"/>
      <c r="V17" s="607"/>
      <c r="W17" s="611">
        <v>9</v>
      </c>
      <c r="X17" s="612"/>
      <c r="Y17" s="612"/>
      <c r="Z17" s="612"/>
      <c r="AA17" s="613"/>
      <c r="AB17" s="611">
        <v>12</v>
      </c>
      <c r="AC17" s="612"/>
      <c r="AD17" s="612"/>
      <c r="AE17" s="612"/>
      <c r="AF17" s="624"/>
      <c r="AG17" s="91"/>
      <c r="AH17" s="91"/>
      <c r="AI17" s="601" t="str">
        <f>B17</f>
        <v>サムライウーマン</v>
      </c>
      <c r="AJ17" s="625">
        <f>IF(C18&gt;G18,1,0)+IF(H18&gt;L18,1,0)+IF(M18&gt;Q18,1,0)+IF(R18&gt;V18,1,0)+IF(W18&gt;AA18,1,0)+IF(AB18&gt;AF18,1,0)</f>
        <v>0</v>
      </c>
      <c r="AK17" s="623">
        <f>IF(G18&gt;C18,1,0)+IF(L18&gt;H18,1,0)+IF(Q18&gt;M18,1,0)+IF(V18&gt;R18,1,0)+IF(AA18&gt;W18,1,0)+IF(AF18&gt;AB18,1,0)</f>
        <v>4</v>
      </c>
      <c r="AL17" s="620">
        <f>SUM(AJ17/(AJ17+AK17))</f>
        <v>0</v>
      </c>
      <c r="AM17" s="623">
        <f>RANK(AL17,$AL$5:$AL$28,0)</f>
        <v>6</v>
      </c>
      <c r="AN17" s="623">
        <f>SUM(C18+H18+M18+R18+W18+AB18)</f>
        <v>0</v>
      </c>
      <c r="AO17" s="623">
        <f>SUM(G18+L18+Q18+V18+AA18+AF18)</f>
        <v>8</v>
      </c>
      <c r="AP17" s="620">
        <f>SUM(AN17/(AN17+AO17))</f>
        <v>0</v>
      </c>
      <c r="AQ17" s="623">
        <f>RANK(AP17,$AP$5:$AP$28,0)</f>
        <v>6</v>
      </c>
      <c r="AR17" s="623">
        <f>SUM(D18+D19+D20+I18+I19+I20+N18+N19+N20+S18+S19+S20+X18+X19+X20+AC18+AC19+AC20)</f>
        <v>74</v>
      </c>
      <c r="AS17" s="623">
        <f>SUM(F18+F19+F20+K18+K19+K20+P18+P19+P20+U18+U19+U20+Z18+Z19+Z20+AE18+AE19+AE20)</f>
        <v>122</v>
      </c>
      <c r="AT17" s="620">
        <f>SUM(AR17/(AR17+AS17))</f>
        <v>0.37755102040816324</v>
      </c>
      <c r="AU17" s="623">
        <f>RANK(AT17,$AT$5:$AT$28,0)</f>
        <v>6</v>
      </c>
      <c r="AV17" s="620">
        <f>RANK(AL17,$AL$5:$AL$28,1)+AP17</f>
        <v>1</v>
      </c>
      <c r="AW17" s="620">
        <f>RANK(AV17,$AV$5:$AV$28,1)+AT17</f>
        <v>1.3775510204081631</v>
      </c>
      <c r="AX17" s="621" t="str">
        <f>$AI$17</f>
        <v>サムライウーマン</v>
      </c>
      <c r="AY17" s="622">
        <f>RANK(AW17,$AW$5:$AW$28)</f>
        <v>6</v>
      </c>
    </row>
    <row r="18" spans="2:51" ht="13.5">
      <c r="B18" s="559"/>
      <c r="C18" s="628">
        <f>IF(D18&gt;F18,1,0)+IF(D19&gt;F19,1,0)+IF(D20&gt;F20,1,0)</f>
        <v>0</v>
      </c>
      <c r="D18" s="96">
        <f>U6</f>
        <v>0</v>
      </c>
      <c r="E18" s="97" t="s">
        <v>31</v>
      </c>
      <c r="F18" s="96">
        <f>S6</f>
        <v>0</v>
      </c>
      <c r="G18" s="579">
        <f>IF(F18&gt;D18,1,0)+IF(F19&gt;D19,1,0)+IF(F20&gt;D20,1,0)</f>
        <v>0</v>
      </c>
      <c r="H18" s="617">
        <f>IF(I18&gt;K18,1,0)+IF(I19&gt;K19,1,0)+IF(I20&gt;K20,1,0)</f>
        <v>0</v>
      </c>
      <c r="I18" s="99">
        <f>U10</f>
        <v>8</v>
      </c>
      <c r="J18" s="95" t="s">
        <v>31</v>
      </c>
      <c r="K18" s="99">
        <f>S10</f>
        <v>15</v>
      </c>
      <c r="L18" s="617">
        <f>IF(K18&gt;I18,1,0)+IF(K19&gt;I19,1,0)+IF(K20&gt;I20,1,0)</f>
        <v>2</v>
      </c>
      <c r="M18" s="617">
        <f>IF(N18&gt;P18,1,0)+IF(N19&gt;P19,1,0)+IF(N20&gt;P20,1,0)</f>
        <v>0</v>
      </c>
      <c r="N18" s="99">
        <f>U14</f>
        <v>7</v>
      </c>
      <c r="O18" s="95" t="s">
        <v>31</v>
      </c>
      <c r="P18" s="99">
        <f>S14</f>
        <v>15</v>
      </c>
      <c r="Q18" s="617">
        <f>IF(P18&gt;N18,1,0)+IF(P19&gt;N19,1,0)+IF(P20&gt;N20,1,0)</f>
        <v>2</v>
      </c>
      <c r="R18" s="573">
        <f>IF(S18&gt;U18,1,0)+IF(S19&gt;U19,1,0)+IF(S20&gt;U20,1,0)</f>
        <v>0</v>
      </c>
      <c r="S18" s="92"/>
      <c r="T18" s="93" t="s">
        <v>31</v>
      </c>
      <c r="U18" s="92"/>
      <c r="V18" s="573">
        <f>IF(U18&gt;S18,1,0)+IF(U19&gt;S19,1,0)+IF(U20&gt;S20,1,0)</f>
        <v>0</v>
      </c>
      <c r="W18" s="576">
        <f>IF(X18&gt;Z18,1,0)+IF(X19&gt;Z19,1,0)+IF(X20&gt;Z20,1,0)</f>
        <v>0</v>
      </c>
      <c r="X18" s="94">
        <v>9</v>
      </c>
      <c r="Y18" s="95" t="s">
        <v>31</v>
      </c>
      <c r="Z18" s="94">
        <v>15</v>
      </c>
      <c r="AA18" s="576">
        <f>IF(Z18&gt;X18,1,0)+IF(Z19&gt;X19,1,0)+IF(Z20&gt;X20,1,0)</f>
        <v>2</v>
      </c>
      <c r="AB18" s="576">
        <f>IF(AC18&gt;AE18,1,0)+IF(AC19&gt;AE19,1,0)+IF(AC20&gt;AE20,1,0)</f>
        <v>0</v>
      </c>
      <c r="AC18" s="94">
        <v>9</v>
      </c>
      <c r="AD18" s="95" t="s">
        <v>31</v>
      </c>
      <c r="AE18" s="94">
        <v>15</v>
      </c>
      <c r="AF18" s="598">
        <f>IF(AE18&gt;AC18,1,0)+IF(AE19&gt;AC19,1,0)+IF(AE20&gt;AC20,1,0)</f>
        <v>2</v>
      </c>
      <c r="AG18" s="98"/>
      <c r="AH18" s="98"/>
      <c r="AI18" s="559"/>
      <c r="AJ18" s="596"/>
      <c r="AK18" s="592"/>
      <c r="AL18" s="583"/>
      <c r="AM18" s="592"/>
      <c r="AN18" s="592"/>
      <c r="AO18" s="592"/>
      <c r="AP18" s="583"/>
      <c r="AQ18" s="592"/>
      <c r="AR18" s="592"/>
      <c r="AS18" s="592"/>
      <c r="AT18" s="583"/>
      <c r="AU18" s="592"/>
      <c r="AV18" s="583"/>
      <c r="AW18" s="583"/>
      <c r="AX18" s="586"/>
      <c r="AY18" s="589"/>
    </row>
    <row r="19" spans="2:51" ht="13.5">
      <c r="B19" s="559"/>
      <c r="C19" s="629"/>
      <c r="D19" s="96">
        <f>U7</f>
        <v>0</v>
      </c>
      <c r="E19" s="97" t="s">
        <v>31</v>
      </c>
      <c r="F19" s="96">
        <f>S7</f>
        <v>0</v>
      </c>
      <c r="G19" s="580"/>
      <c r="H19" s="618"/>
      <c r="I19" s="99">
        <f>U11</f>
        <v>9</v>
      </c>
      <c r="J19" s="95" t="s">
        <v>31</v>
      </c>
      <c r="K19" s="99">
        <f>S11</f>
        <v>15</v>
      </c>
      <c r="L19" s="618"/>
      <c r="M19" s="618"/>
      <c r="N19" s="99">
        <f>U15</f>
        <v>5</v>
      </c>
      <c r="O19" s="95" t="s">
        <v>31</v>
      </c>
      <c r="P19" s="99">
        <f>S15</f>
        <v>15</v>
      </c>
      <c r="Q19" s="618"/>
      <c r="R19" s="574"/>
      <c r="S19" s="92"/>
      <c r="T19" s="93" t="s">
        <v>31</v>
      </c>
      <c r="U19" s="92"/>
      <c r="V19" s="574"/>
      <c r="W19" s="577"/>
      <c r="X19" s="94">
        <v>12</v>
      </c>
      <c r="Y19" s="95" t="s">
        <v>31</v>
      </c>
      <c r="Z19" s="94">
        <v>15</v>
      </c>
      <c r="AA19" s="577"/>
      <c r="AB19" s="577"/>
      <c r="AC19" s="94">
        <v>15</v>
      </c>
      <c r="AD19" s="95" t="s">
        <v>31</v>
      </c>
      <c r="AE19" s="94">
        <v>17</v>
      </c>
      <c r="AF19" s="599"/>
      <c r="AG19" s="98"/>
      <c r="AH19" s="98"/>
      <c r="AI19" s="559"/>
      <c r="AJ19" s="596"/>
      <c r="AK19" s="592"/>
      <c r="AL19" s="583"/>
      <c r="AM19" s="592"/>
      <c r="AN19" s="592"/>
      <c r="AO19" s="592"/>
      <c r="AP19" s="583"/>
      <c r="AQ19" s="592"/>
      <c r="AR19" s="592"/>
      <c r="AS19" s="592"/>
      <c r="AT19" s="583"/>
      <c r="AU19" s="592"/>
      <c r="AV19" s="583"/>
      <c r="AW19" s="583"/>
      <c r="AX19" s="586"/>
      <c r="AY19" s="589"/>
    </row>
    <row r="20" spans="2:51" ht="13.5">
      <c r="B20" s="560"/>
      <c r="C20" s="630"/>
      <c r="D20" s="96">
        <f>U8</f>
        <v>0</v>
      </c>
      <c r="E20" s="97" t="s">
        <v>31</v>
      </c>
      <c r="F20" s="96">
        <f>S8</f>
        <v>0</v>
      </c>
      <c r="G20" s="581"/>
      <c r="H20" s="619"/>
      <c r="I20" s="99">
        <f>U12</f>
        <v>0</v>
      </c>
      <c r="J20" s="95" t="s">
        <v>31</v>
      </c>
      <c r="K20" s="99">
        <f>S12</f>
        <v>0</v>
      </c>
      <c r="L20" s="619"/>
      <c r="M20" s="619"/>
      <c r="N20" s="99">
        <f>U16</f>
        <v>0</v>
      </c>
      <c r="O20" s="95" t="s">
        <v>31</v>
      </c>
      <c r="P20" s="99">
        <f>S16</f>
        <v>0</v>
      </c>
      <c r="Q20" s="619"/>
      <c r="R20" s="575"/>
      <c r="S20" s="92"/>
      <c r="T20" s="93" t="s">
        <v>31</v>
      </c>
      <c r="U20" s="92"/>
      <c r="V20" s="575"/>
      <c r="W20" s="578"/>
      <c r="X20" s="94"/>
      <c r="Y20" s="95" t="s">
        <v>31</v>
      </c>
      <c r="Z20" s="94"/>
      <c r="AA20" s="578"/>
      <c r="AB20" s="578"/>
      <c r="AC20" s="94"/>
      <c r="AD20" s="95" t="s">
        <v>31</v>
      </c>
      <c r="AE20" s="94"/>
      <c r="AF20" s="600"/>
      <c r="AG20" s="98"/>
      <c r="AH20" s="98"/>
      <c r="AI20" s="560"/>
      <c r="AJ20" s="597"/>
      <c r="AK20" s="593"/>
      <c r="AL20" s="584"/>
      <c r="AM20" s="593"/>
      <c r="AN20" s="593"/>
      <c r="AO20" s="593"/>
      <c r="AP20" s="584"/>
      <c r="AQ20" s="593"/>
      <c r="AR20" s="593"/>
      <c r="AS20" s="593"/>
      <c r="AT20" s="584"/>
      <c r="AU20" s="593"/>
      <c r="AV20" s="584"/>
      <c r="AW20" s="584"/>
      <c r="AX20" s="587"/>
      <c r="AY20" s="590"/>
    </row>
    <row r="21" spans="2:51" ht="13.5">
      <c r="B21" s="601" t="str">
        <f>W3</f>
        <v>リリーズ Y</v>
      </c>
      <c r="C21" s="602">
        <f>W5</f>
        <v>4</v>
      </c>
      <c r="D21" s="603"/>
      <c r="E21" s="603"/>
      <c r="F21" s="603"/>
      <c r="G21" s="604"/>
      <c r="H21" s="627">
        <f>W9</f>
        <v>2</v>
      </c>
      <c r="I21" s="603"/>
      <c r="J21" s="603"/>
      <c r="K21" s="603"/>
      <c r="L21" s="604"/>
      <c r="M21" s="627">
        <f>W13</f>
        <v>11</v>
      </c>
      <c r="N21" s="603"/>
      <c r="O21" s="603"/>
      <c r="P21" s="603"/>
      <c r="Q21" s="604"/>
      <c r="R21" s="627">
        <f>W17</f>
        <v>9</v>
      </c>
      <c r="S21" s="603"/>
      <c r="T21" s="603"/>
      <c r="U21" s="603"/>
      <c r="V21" s="604"/>
      <c r="W21" s="605"/>
      <c r="X21" s="606"/>
      <c r="Y21" s="606"/>
      <c r="Z21" s="606"/>
      <c r="AA21" s="607"/>
      <c r="AB21" s="608">
        <v>0</v>
      </c>
      <c r="AC21" s="609"/>
      <c r="AD21" s="609"/>
      <c r="AE21" s="609"/>
      <c r="AF21" s="631"/>
      <c r="AG21" s="91"/>
      <c r="AH21" s="91"/>
      <c r="AI21" s="601" t="str">
        <f>B21</f>
        <v>リリーズ Y</v>
      </c>
      <c r="AJ21" s="625">
        <f>IF(C22&gt;G22,1,0)+IF(H22&gt;L22,1,0)+IF(M22&gt;Q22,1,0)+IF(R22&gt;V22,1,0)+IF(W22&gt;AA22,1,0)+IF(AB22&gt;AF22,1,0)</f>
        <v>4</v>
      </c>
      <c r="AK21" s="623">
        <f>IF(G22&gt;C22,1,0)+IF(L22&gt;H22,1,0)+IF(Q22&gt;M22,1,0)+IF(V22&gt;R22,1,0)+IF(AA22&gt;W22,1,0)+IF(AF22&gt;AB22,1,0)</f>
        <v>0</v>
      </c>
      <c r="AL21" s="620">
        <f>SUM(AJ21/(AJ21+AK21))</f>
        <v>1</v>
      </c>
      <c r="AM21" s="623">
        <f>RANK(AL21,$AL$5:$AL$28,0)</f>
        <v>1</v>
      </c>
      <c r="AN21" s="623">
        <f>SUM(C22+H22+M22+R22+W22+AB22)</f>
        <v>8</v>
      </c>
      <c r="AO21" s="623">
        <f>SUM(G22+L22+Q22+V22+AA22+AF22)</f>
        <v>1</v>
      </c>
      <c r="AP21" s="620">
        <f>SUM(AN21/(AN21+AO21))</f>
        <v>0.8888888888888888</v>
      </c>
      <c r="AQ21" s="623">
        <f>RANK(AP21,$AP$5:$AP$28,0)</f>
        <v>1</v>
      </c>
      <c r="AR21" s="623">
        <f>SUM(D22+D23+D24+I22+I23+I24+N22+N23+N24+S22+S23+S24+X22+X23+X24+AC22+AC23+AC24)</f>
        <v>129</v>
      </c>
      <c r="AS21" s="623">
        <f>SUM(F22+F23+F24+K22+K23+K24+P22+P23+P24+U22+U23+U24+Z22+Z23+Z24+AE22+AE23+AE24)</f>
        <v>87</v>
      </c>
      <c r="AT21" s="620">
        <f>SUM(AR21/(AR21+AS21))</f>
        <v>0.5972222222222222</v>
      </c>
      <c r="AU21" s="623">
        <f>RANK(AT21,$AT$5:$AT$28,0)</f>
        <v>1</v>
      </c>
      <c r="AV21" s="620">
        <f>RANK(AL21,$AL$5:$AL$28,1)+AP21</f>
        <v>6.888888888888889</v>
      </c>
      <c r="AW21" s="620">
        <f>RANK(AV21,$AV$5:$AV$28,1)+AT21</f>
        <v>6.597222222222222</v>
      </c>
      <c r="AX21" s="621" t="str">
        <f>$AI$21</f>
        <v>リリーズ Y</v>
      </c>
      <c r="AY21" s="622">
        <f>RANK(AW21,$AW$5:$AW$28)</f>
        <v>1</v>
      </c>
    </row>
    <row r="22" spans="2:51" ht="13.5">
      <c r="B22" s="559"/>
      <c r="C22" s="614">
        <f>IF(D22&gt;F22,1,0)+IF(D23&gt;F23,1,0)+IF(D24&gt;F24,1,0)</f>
        <v>2</v>
      </c>
      <c r="D22" s="99">
        <f>Z6</f>
        <v>15</v>
      </c>
      <c r="E22" s="95" t="s">
        <v>31</v>
      </c>
      <c r="F22" s="99">
        <f>X6</f>
        <v>7</v>
      </c>
      <c r="G22" s="617">
        <f>IF(F22&gt;D22,1,0)+IF(F23&gt;D23,1,0)+IF(F24&gt;D24,1,0)</f>
        <v>0</v>
      </c>
      <c r="H22" s="617">
        <f>IF(I22&gt;K22,1,0)+IF(I23&gt;K23,1,0)+IF(I24&gt;K24,1,0)</f>
        <v>2</v>
      </c>
      <c r="I22" s="99">
        <f>Z10</f>
        <v>15</v>
      </c>
      <c r="J22" s="95" t="s">
        <v>31</v>
      </c>
      <c r="K22" s="99">
        <f>X10</f>
        <v>7</v>
      </c>
      <c r="L22" s="617">
        <f>IF(K22&gt;I22,1,0)+IF(K23&gt;I23,1,0)+IF(K24&gt;I24,1,0)</f>
        <v>0</v>
      </c>
      <c r="M22" s="617">
        <f>IF(N22&gt;P22,1,0)+IF(N23&gt;P23,1,0)+IF(N24&gt;P24,1,0)</f>
        <v>2</v>
      </c>
      <c r="N22" s="99">
        <f>Z14</f>
        <v>9</v>
      </c>
      <c r="O22" s="95" t="s">
        <v>31</v>
      </c>
      <c r="P22" s="99">
        <f>X14</f>
        <v>15</v>
      </c>
      <c r="Q22" s="617">
        <f>IF(P22&gt;N22,1,0)+IF(P23&gt;N23,1,0)+IF(P24&gt;N24,1,0)</f>
        <v>1</v>
      </c>
      <c r="R22" s="617">
        <f>IF(S22&gt;U22,1,0)+IF(S23&gt;U23,1,0)+IF(S24&gt;U24,1,0)</f>
        <v>2</v>
      </c>
      <c r="S22" s="99">
        <f>Z18</f>
        <v>15</v>
      </c>
      <c r="T22" s="95" t="s">
        <v>29</v>
      </c>
      <c r="U22" s="99">
        <f>X18</f>
        <v>9</v>
      </c>
      <c r="V22" s="617">
        <f>IF(U22&gt;S22,1,0)+IF(U23&gt;S23,1,0)+IF(U24&gt;S24,1,0)</f>
        <v>0</v>
      </c>
      <c r="W22" s="573">
        <f>IF(X22&gt;Z22,1,0)+IF(X23&gt;Z23,1,0)+IF(X24&gt;Z24,1,0)</f>
        <v>0</v>
      </c>
      <c r="X22" s="92"/>
      <c r="Y22" s="93" t="s">
        <v>31</v>
      </c>
      <c r="Z22" s="92"/>
      <c r="AA22" s="573">
        <f>IF(Z22&gt;X22,1,0)+IF(Z23&gt;X23,1,0)+IF(Z24&gt;X24,1,0)</f>
        <v>0</v>
      </c>
      <c r="AB22" s="579">
        <f>IF(AC22&gt;AE22,1,0)+IF(AC23&gt;AE23,1,0)+IF(AC24&gt;AE24,1,0)</f>
        <v>0</v>
      </c>
      <c r="AC22" s="96"/>
      <c r="AD22" s="97" t="s">
        <v>31</v>
      </c>
      <c r="AE22" s="96"/>
      <c r="AF22" s="632">
        <f>IF(AE22&gt;AC22,1,0)+IF(AE23&gt;AC23,1,0)+IF(AE24&gt;AC24,1,0)</f>
        <v>0</v>
      </c>
      <c r="AG22" s="98"/>
      <c r="AH22" s="98"/>
      <c r="AI22" s="559"/>
      <c r="AJ22" s="596"/>
      <c r="AK22" s="592"/>
      <c r="AL22" s="583"/>
      <c r="AM22" s="592"/>
      <c r="AN22" s="592"/>
      <c r="AO22" s="592"/>
      <c r="AP22" s="583"/>
      <c r="AQ22" s="592"/>
      <c r="AR22" s="592"/>
      <c r="AS22" s="592"/>
      <c r="AT22" s="583"/>
      <c r="AU22" s="592"/>
      <c r="AV22" s="583"/>
      <c r="AW22" s="583"/>
      <c r="AX22" s="586"/>
      <c r="AY22" s="589"/>
    </row>
    <row r="23" spans="2:51" ht="13.5">
      <c r="B23" s="559"/>
      <c r="C23" s="615"/>
      <c r="D23" s="99">
        <f>Z7</f>
        <v>15</v>
      </c>
      <c r="E23" s="95" t="s">
        <v>31</v>
      </c>
      <c r="F23" s="99">
        <f>X7</f>
        <v>4</v>
      </c>
      <c r="G23" s="618"/>
      <c r="H23" s="618"/>
      <c r="I23" s="99">
        <f>Z11</f>
        <v>15</v>
      </c>
      <c r="J23" s="95" t="s">
        <v>31</v>
      </c>
      <c r="K23" s="99">
        <f>X11</f>
        <v>11</v>
      </c>
      <c r="L23" s="618"/>
      <c r="M23" s="618"/>
      <c r="N23" s="99">
        <f>Z15</f>
        <v>15</v>
      </c>
      <c r="O23" s="95" t="s">
        <v>31</v>
      </c>
      <c r="P23" s="99">
        <f>X15</f>
        <v>12</v>
      </c>
      <c r="Q23" s="618"/>
      <c r="R23" s="618"/>
      <c r="S23" s="99">
        <f>Z19</f>
        <v>15</v>
      </c>
      <c r="T23" s="95" t="s">
        <v>29</v>
      </c>
      <c r="U23" s="99">
        <f>X19</f>
        <v>12</v>
      </c>
      <c r="V23" s="618"/>
      <c r="W23" s="574"/>
      <c r="X23" s="92"/>
      <c r="Y23" s="93" t="s">
        <v>31</v>
      </c>
      <c r="Z23" s="92"/>
      <c r="AA23" s="574"/>
      <c r="AB23" s="580"/>
      <c r="AC23" s="96"/>
      <c r="AD23" s="97" t="s">
        <v>31</v>
      </c>
      <c r="AE23" s="96"/>
      <c r="AF23" s="633"/>
      <c r="AG23" s="98"/>
      <c r="AH23" s="98"/>
      <c r="AI23" s="559"/>
      <c r="AJ23" s="596"/>
      <c r="AK23" s="592"/>
      <c r="AL23" s="583"/>
      <c r="AM23" s="592"/>
      <c r="AN23" s="592"/>
      <c r="AO23" s="592"/>
      <c r="AP23" s="583"/>
      <c r="AQ23" s="592"/>
      <c r="AR23" s="592"/>
      <c r="AS23" s="592"/>
      <c r="AT23" s="583"/>
      <c r="AU23" s="592"/>
      <c r="AV23" s="583"/>
      <c r="AW23" s="583"/>
      <c r="AX23" s="586"/>
      <c r="AY23" s="589"/>
    </row>
    <row r="24" spans="2:51" ht="13.5">
      <c r="B24" s="560"/>
      <c r="C24" s="616"/>
      <c r="D24" s="99">
        <f>Z8</f>
        <v>0</v>
      </c>
      <c r="E24" s="95" t="s">
        <v>29</v>
      </c>
      <c r="F24" s="99">
        <f>X8</f>
        <v>0</v>
      </c>
      <c r="G24" s="619"/>
      <c r="H24" s="619"/>
      <c r="I24" s="99">
        <f>Z12</f>
        <v>0</v>
      </c>
      <c r="J24" s="95" t="s">
        <v>31</v>
      </c>
      <c r="K24" s="99">
        <f>X12</f>
        <v>0</v>
      </c>
      <c r="L24" s="619"/>
      <c r="M24" s="619"/>
      <c r="N24" s="99">
        <f>Z16</f>
        <v>15</v>
      </c>
      <c r="O24" s="95" t="s">
        <v>31</v>
      </c>
      <c r="P24" s="99">
        <f>X16</f>
        <v>10</v>
      </c>
      <c r="Q24" s="619"/>
      <c r="R24" s="619"/>
      <c r="S24" s="99">
        <f>Z20</f>
        <v>0</v>
      </c>
      <c r="T24" s="95" t="s">
        <v>31</v>
      </c>
      <c r="U24" s="99">
        <f>X20</f>
        <v>0</v>
      </c>
      <c r="V24" s="619"/>
      <c r="W24" s="575"/>
      <c r="X24" s="92"/>
      <c r="Y24" s="93" t="s">
        <v>31</v>
      </c>
      <c r="Z24" s="92"/>
      <c r="AA24" s="575"/>
      <c r="AB24" s="581"/>
      <c r="AC24" s="96"/>
      <c r="AD24" s="97" t="s">
        <v>31</v>
      </c>
      <c r="AE24" s="96"/>
      <c r="AF24" s="634"/>
      <c r="AG24" s="98"/>
      <c r="AH24" s="98"/>
      <c r="AI24" s="560"/>
      <c r="AJ24" s="597"/>
      <c r="AK24" s="593"/>
      <c r="AL24" s="584"/>
      <c r="AM24" s="593"/>
      <c r="AN24" s="593"/>
      <c r="AO24" s="593"/>
      <c r="AP24" s="584"/>
      <c r="AQ24" s="593"/>
      <c r="AR24" s="593"/>
      <c r="AS24" s="593"/>
      <c r="AT24" s="584"/>
      <c r="AU24" s="593"/>
      <c r="AV24" s="584"/>
      <c r="AW24" s="584"/>
      <c r="AX24" s="587"/>
      <c r="AY24" s="590"/>
    </row>
    <row r="25" spans="2:51" ht="13.5">
      <c r="B25" s="601" t="str">
        <f>AB3</f>
        <v>M.V.P</v>
      </c>
      <c r="C25" s="602">
        <f>AB5</f>
        <v>1</v>
      </c>
      <c r="D25" s="603"/>
      <c r="E25" s="603"/>
      <c r="F25" s="603"/>
      <c r="G25" s="604"/>
      <c r="H25" s="627">
        <f>AB9</f>
        <v>8</v>
      </c>
      <c r="I25" s="603"/>
      <c r="J25" s="603"/>
      <c r="K25" s="603"/>
      <c r="L25" s="604"/>
      <c r="M25" s="627">
        <f>AB13</f>
        <v>5</v>
      </c>
      <c r="N25" s="603"/>
      <c r="O25" s="603"/>
      <c r="P25" s="603"/>
      <c r="Q25" s="604"/>
      <c r="R25" s="627">
        <f>AB17</f>
        <v>12</v>
      </c>
      <c r="S25" s="603"/>
      <c r="T25" s="603"/>
      <c r="U25" s="603"/>
      <c r="V25" s="604"/>
      <c r="W25" s="608">
        <f>AB21</f>
        <v>0</v>
      </c>
      <c r="X25" s="609"/>
      <c r="Y25" s="609"/>
      <c r="Z25" s="609"/>
      <c r="AA25" s="610"/>
      <c r="AB25" s="605"/>
      <c r="AC25" s="606"/>
      <c r="AD25" s="606"/>
      <c r="AE25" s="606"/>
      <c r="AF25" s="643"/>
      <c r="AG25" s="91"/>
      <c r="AH25" s="91"/>
      <c r="AI25" s="601" t="str">
        <f>B25</f>
        <v>M.V.P</v>
      </c>
      <c r="AJ25" s="625">
        <f>IF(C26&gt;G26,1,0)+IF(H26&gt;L26,1,0)+IF(M26&gt;Q26,1,0)+IF(R26&gt;V26,1,0)+IF(W26&gt;AA26,1,0)+IF(AB26&gt;AF26,1,0)</f>
        <v>2</v>
      </c>
      <c r="AK25" s="623">
        <f>IF(G26&gt;C26,1,0)+IF(L26&gt;H26,1,0)+IF(Q26&gt;M26,1,0)+IF(V26&gt;R26,1,0)+IF(AA26&gt;W26,1,0)+IF(AF26&gt;AB26,1,0)</f>
        <v>2</v>
      </c>
      <c r="AL25" s="620">
        <f>SUM(AJ25/(AJ25+AK25))</f>
        <v>0.5</v>
      </c>
      <c r="AM25" s="623">
        <f>RANK(AL25,$AL$5:$AL$28,0)</f>
        <v>3</v>
      </c>
      <c r="AN25" s="623">
        <f>SUM(C26+H26+M26+R26+W26+AB26)</f>
        <v>5</v>
      </c>
      <c r="AO25" s="623">
        <f>SUM(G26+L26+Q26+V26+AA26+AF26)</f>
        <v>4</v>
      </c>
      <c r="AP25" s="620">
        <f>SUM(AN25/(AN25+AO25))</f>
        <v>0.5555555555555556</v>
      </c>
      <c r="AQ25" s="623">
        <f>RANK(AP25,$AP$5:$AP$28,0)</f>
        <v>3</v>
      </c>
      <c r="AR25" s="623">
        <f>SUM(D26+D27+D28+I26+I27+I28+N26+N27+N28+S26+S27+S28+X26+X27+X28+AC26+AC27+AC28)</f>
        <v>129</v>
      </c>
      <c r="AS25" s="623">
        <f>SUM(F26+F27+F28+K26+K27+K28+P26+P27+P28+U26+U27+U28+Z26+Z27+Z28+AE26+AE27+AE28)</f>
        <v>110</v>
      </c>
      <c r="AT25" s="620">
        <f>SUM(AR25/(AR25+AS25))</f>
        <v>0.5397489539748954</v>
      </c>
      <c r="AU25" s="623">
        <f>RANK(AT25,$AT$5:$AT$28,0)</f>
        <v>3</v>
      </c>
      <c r="AV25" s="620">
        <f>RANK(AL25,$AL$5:$AL$28,1)+AP25</f>
        <v>3.5555555555555554</v>
      </c>
      <c r="AW25" s="620">
        <f>RANK(AV25,$AV$5:$AV$28,1)+AT25</f>
        <v>4.539748953974895</v>
      </c>
      <c r="AX25" s="621" t="str">
        <f>$AI$25</f>
        <v>M.V.P</v>
      </c>
      <c r="AY25" s="622">
        <f>RANK(AW25,$AW$5:$AW$28)</f>
        <v>3</v>
      </c>
    </row>
    <row r="26" spans="2:51" ht="13.5">
      <c r="B26" s="559"/>
      <c r="C26" s="614">
        <f>IF(D26&gt;F26,1,0)+IF(D27&gt;F27,1,0)+IF(D28&gt;F28,1,0)</f>
        <v>2</v>
      </c>
      <c r="D26" s="99">
        <f>AE6</f>
        <v>15</v>
      </c>
      <c r="E26" s="95" t="s">
        <v>31</v>
      </c>
      <c r="F26" s="99">
        <f>AC6</f>
        <v>10</v>
      </c>
      <c r="G26" s="617">
        <f>IF(F26&gt;D26,1,0)+IF(F27&gt;D27,1,0)+IF(F28&gt;D28,1,0)</f>
        <v>0</v>
      </c>
      <c r="H26" s="617">
        <f>IF(I26&gt;K26,1,0)+IF(I27&gt;K27,1,0)+IF(I28&gt;K28,1,0)</f>
        <v>1</v>
      </c>
      <c r="I26" s="99">
        <f>AE10</f>
        <v>15</v>
      </c>
      <c r="J26" s="95" t="s">
        <v>31</v>
      </c>
      <c r="K26" s="99">
        <f>AC10</f>
        <v>8</v>
      </c>
      <c r="L26" s="617">
        <f>IF(K26&gt;I26,1,0)+IF(K27&gt;I27,1,0)+IF(K28&gt;I28,1,0)</f>
        <v>2</v>
      </c>
      <c r="M26" s="617">
        <f>IF(N26&gt;P26,1,0)+IF(N27&gt;P27,1,0)+IF(N28&gt;P28,1,0)</f>
        <v>0</v>
      </c>
      <c r="N26" s="99">
        <f>AE14</f>
        <v>13</v>
      </c>
      <c r="O26" s="95" t="s">
        <v>31</v>
      </c>
      <c r="P26" s="99">
        <f>AC14</f>
        <v>15</v>
      </c>
      <c r="Q26" s="617">
        <f>IF(P26&gt;N26,1,0)+IF(P27&gt;N27,1,0)+IF(P28&gt;N28,1,0)</f>
        <v>2</v>
      </c>
      <c r="R26" s="617">
        <f>IF(S26&gt;U26,1,0)+IF(S27&gt;U27,1,0)+IF(S28&gt;U28,1,0)</f>
        <v>2</v>
      </c>
      <c r="S26" s="99">
        <f>AE18</f>
        <v>15</v>
      </c>
      <c r="T26" s="95" t="s">
        <v>31</v>
      </c>
      <c r="U26" s="99">
        <f>AC18</f>
        <v>9</v>
      </c>
      <c r="V26" s="617">
        <f>IF(U26&gt;S26,1,0)+IF(U27&gt;S27,1,0)+IF(U28&gt;S28,1,0)</f>
        <v>0</v>
      </c>
      <c r="W26" s="579">
        <f>IF(X26&gt;Z26,1,0)+IF(X27&gt;Z27,1,0)+IF(X28&gt;Z28,1,0)</f>
        <v>0</v>
      </c>
      <c r="X26" s="96">
        <f>AE22</f>
        <v>0</v>
      </c>
      <c r="Y26" s="97" t="s">
        <v>31</v>
      </c>
      <c r="Z26" s="96">
        <f>AC22</f>
        <v>0</v>
      </c>
      <c r="AA26" s="579">
        <f>IF(Z26&gt;X26,1,0)+IF(Z27&gt;X27,1,0)+IF(Z28&gt;X28,1,0)</f>
        <v>0</v>
      </c>
      <c r="AB26" s="573">
        <f>IF(AC26&gt;AE26,1,0)+IF(AC27&gt;AE27,1,0)+IF(AC28&gt;AE28,1,0)</f>
        <v>0</v>
      </c>
      <c r="AC26" s="92"/>
      <c r="AD26" s="93" t="s">
        <v>31</v>
      </c>
      <c r="AE26" s="92"/>
      <c r="AF26" s="646">
        <f>IF(AE26&gt;AC26,1,0)+IF(AE27&gt;AC27,1,0)+IF(AE28&gt;AC28,1,0)</f>
        <v>0</v>
      </c>
      <c r="AG26" s="98"/>
      <c r="AH26" s="98"/>
      <c r="AI26" s="559"/>
      <c r="AJ26" s="596"/>
      <c r="AK26" s="592"/>
      <c r="AL26" s="583"/>
      <c r="AM26" s="592"/>
      <c r="AN26" s="592"/>
      <c r="AO26" s="592"/>
      <c r="AP26" s="583"/>
      <c r="AQ26" s="592"/>
      <c r="AR26" s="592"/>
      <c r="AS26" s="592"/>
      <c r="AT26" s="583"/>
      <c r="AU26" s="592"/>
      <c r="AV26" s="583"/>
      <c r="AW26" s="583"/>
      <c r="AX26" s="586"/>
      <c r="AY26" s="589"/>
    </row>
    <row r="27" spans="2:51" ht="13.5">
      <c r="B27" s="559"/>
      <c r="C27" s="615"/>
      <c r="D27" s="99">
        <f>AE7</f>
        <v>15</v>
      </c>
      <c r="E27" s="95" t="s">
        <v>31</v>
      </c>
      <c r="F27" s="99">
        <f>AC7</f>
        <v>6</v>
      </c>
      <c r="G27" s="618"/>
      <c r="H27" s="618"/>
      <c r="I27" s="99">
        <f>AE11</f>
        <v>11</v>
      </c>
      <c r="J27" s="95" t="s">
        <v>31</v>
      </c>
      <c r="K27" s="99">
        <f>AC11</f>
        <v>15</v>
      </c>
      <c r="L27" s="618"/>
      <c r="M27" s="618"/>
      <c r="N27" s="99">
        <f>AE15</f>
        <v>13</v>
      </c>
      <c r="O27" s="95" t="s">
        <v>31</v>
      </c>
      <c r="P27" s="99">
        <f>AC15</f>
        <v>15</v>
      </c>
      <c r="Q27" s="618"/>
      <c r="R27" s="618"/>
      <c r="S27" s="99">
        <f>AE19</f>
        <v>17</v>
      </c>
      <c r="T27" s="95" t="s">
        <v>31</v>
      </c>
      <c r="U27" s="99">
        <f>AC19</f>
        <v>15</v>
      </c>
      <c r="V27" s="618"/>
      <c r="W27" s="580"/>
      <c r="X27" s="96">
        <f>AE23</f>
        <v>0</v>
      </c>
      <c r="Y27" s="97" t="s">
        <v>31</v>
      </c>
      <c r="Z27" s="96">
        <f>AC23</f>
        <v>0</v>
      </c>
      <c r="AA27" s="580"/>
      <c r="AB27" s="574"/>
      <c r="AC27" s="92"/>
      <c r="AD27" s="93" t="s">
        <v>31</v>
      </c>
      <c r="AE27" s="92"/>
      <c r="AF27" s="647"/>
      <c r="AG27" s="98"/>
      <c r="AH27" s="98"/>
      <c r="AI27" s="559"/>
      <c r="AJ27" s="596"/>
      <c r="AK27" s="592"/>
      <c r="AL27" s="583"/>
      <c r="AM27" s="592"/>
      <c r="AN27" s="592"/>
      <c r="AO27" s="592"/>
      <c r="AP27" s="583"/>
      <c r="AQ27" s="592"/>
      <c r="AR27" s="592"/>
      <c r="AS27" s="592"/>
      <c r="AT27" s="583"/>
      <c r="AU27" s="592"/>
      <c r="AV27" s="583"/>
      <c r="AW27" s="583"/>
      <c r="AX27" s="586"/>
      <c r="AY27" s="589"/>
    </row>
    <row r="28" spans="2:51" ht="14.25" thickBot="1">
      <c r="B28" s="635"/>
      <c r="C28" s="636"/>
      <c r="D28" s="100">
        <f>AE8</f>
        <v>0</v>
      </c>
      <c r="E28" s="101" t="s">
        <v>31</v>
      </c>
      <c r="F28" s="100">
        <f>AC8</f>
        <v>0</v>
      </c>
      <c r="G28" s="637"/>
      <c r="H28" s="637"/>
      <c r="I28" s="100">
        <f>AE12</f>
        <v>15</v>
      </c>
      <c r="J28" s="101" t="s">
        <v>31</v>
      </c>
      <c r="K28" s="100">
        <f>AC12</f>
        <v>17</v>
      </c>
      <c r="L28" s="637"/>
      <c r="M28" s="637"/>
      <c r="N28" s="100">
        <f>AE16</f>
        <v>0</v>
      </c>
      <c r="O28" s="101" t="s">
        <v>31</v>
      </c>
      <c r="P28" s="100">
        <f>AC16</f>
        <v>0</v>
      </c>
      <c r="Q28" s="637"/>
      <c r="R28" s="637"/>
      <c r="S28" s="100">
        <f>AE20</f>
        <v>0</v>
      </c>
      <c r="T28" s="101" t="s">
        <v>31</v>
      </c>
      <c r="U28" s="100">
        <f>AC20</f>
        <v>0</v>
      </c>
      <c r="V28" s="637"/>
      <c r="W28" s="638"/>
      <c r="X28" s="102">
        <f>AE24</f>
        <v>0</v>
      </c>
      <c r="Y28" s="103" t="s">
        <v>31</v>
      </c>
      <c r="Z28" s="102">
        <f>AC24</f>
        <v>0</v>
      </c>
      <c r="AA28" s="638"/>
      <c r="AB28" s="645"/>
      <c r="AC28" s="104"/>
      <c r="AD28" s="105" t="s">
        <v>31</v>
      </c>
      <c r="AE28" s="104"/>
      <c r="AF28" s="648"/>
      <c r="AG28" s="106"/>
      <c r="AH28" s="107"/>
      <c r="AI28" s="635"/>
      <c r="AJ28" s="644"/>
      <c r="AK28" s="641"/>
      <c r="AL28" s="642"/>
      <c r="AM28" s="641"/>
      <c r="AN28" s="641"/>
      <c r="AO28" s="641"/>
      <c r="AP28" s="642"/>
      <c r="AQ28" s="641"/>
      <c r="AR28" s="641"/>
      <c r="AS28" s="641"/>
      <c r="AT28" s="642"/>
      <c r="AU28" s="641"/>
      <c r="AV28" s="642"/>
      <c r="AW28" s="642"/>
      <c r="AX28" s="639"/>
      <c r="AY28" s="640"/>
    </row>
    <row r="72" spans="2:51" ht="17.25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9"/>
      <c r="AH72" s="109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</row>
    <row r="73" spans="2:51" ht="17.25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2:51" ht="17.25"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1"/>
      <c r="AJ74" s="113"/>
      <c r="AK74" s="113"/>
      <c r="AL74" s="113"/>
      <c r="AM74" s="114"/>
      <c r="AN74" s="113"/>
      <c r="AO74" s="113"/>
      <c r="AP74" s="113"/>
      <c r="AQ74" s="114"/>
      <c r="AR74" s="113"/>
      <c r="AS74" s="113"/>
      <c r="AT74" s="113"/>
      <c r="AU74" s="114"/>
      <c r="AV74" s="113"/>
      <c r="AW74" s="113"/>
      <c r="AX74" s="113"/>
      <c r="AY74" s="115"/>
    </row>
    <row r="75" spans="2:51" ht="17.25"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1"/>
      <c r="AJ75" s="113"/>
      <c r="AK75" s="113"/>
      <c r="AL75" s="113"/>
      <c r="AM75" s="114"/>
      <c r="AN75" s="113"/>
      <c r="AO75" s="113"/>
      <c r="AP75" s="113"/>
      <c r="AQ75" s="114"/>
      <c r="AR75" s="113"/>
      <c r="AS75" s="113"/>
      <c r="AT75" s="113"/>
      <c r="AU75" s="114"/>
      <c r="AV75" s="113"/>
      <c r="AW75" s="113"/>
      <c r="AX75" s="113"/>
      <c r="AY75" s="115"/>
    </row>
    <row r="76" spans="2:51" ht="14.25">
      <c r="B76" s="112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7"/>
      <c r="AJ76" s="111"/>
      <c r="AK76" s="111"/>
      <c r="AL76" s="118"/>
      <c r="AM76" s="111"/>
      <c r="AN76" s="111"/>
      <c r="AO76" s="111"/>
      <c r="AP76" s="118"/>
      <c r="AQ76" s="111"/>
      <c r="AR76" s="111"/>
      <c r="AS76" s="111"/>
      <c r="AT76" s="118"/>
      <c r="AU76" s="111"/>
      <c r="AV76" s="118"/>
      <c r="AW76" s="118"/>
      <c r="AX76" s="118"/>
      <c r="AY76" s="119"/>
    </row>
    <row r="77" spans="2:51" ht="14.25">
      <c r="B77" s="112"/>
      <c r="C77" s="117"/>
      <c r="D77" s="111"/>
      <c r="E77" s="117"/>
      <c r="F77" s="111"/>
      <c r="G77" s="117"/>
      <c r="H77" s="117"/>
      <c r="I77" s="111"/>
      <c r="J77" s="117"/>
      <c r="K77" s="111"/>
      <c r="L77" s="117"/>
      <c r="M77" s="117"/>
      <c r="N77" s="111"/>
      <c r="O77" s="117"/>
      <c r="P77" s="111"/>
      <c r="Q77" s="117"/>
      <c r="R77" s="117"/>
      <c r="S77" s="111"/>
      <c r="T77" s="117"/>
      <c r="U77" s="111"/>
      <c r="V77" s="117"/>
      <c r="W77" s="117"/>
      <c r="X77" s="111"/>
      <c r="Y77" s="117"/>
      <c r="Z77" s="111"/>
      <c r="AA77" s="117"/>
      <c r="AB77" s="117"/>
      <c r="AC77" s="111"/>
      <c r="AD77" s="117"/>
      <c r="AE77" s="111"/>
      <c r="AF77" s="117"/>
      <c r="AG77" s="117"/>
      <c r="AH77" s="117"/>
      <c r="AI77" s="117"/>
      <c r="AJ77" s="111"/>
      <c r="AK77" s="111"/>
      <c r="AL77" s="118"/>
      <c r="AM77" s="111"/>
      <c r="AN77" s="111"/>
      <c r="AO77" s="111"/>
      <c r="AP77" s="118"/>
      <c r="AQ77" s="111"/>
      <c r="AR77" s="111"/>
      <c r="AS77" s="111"/>
      <c r="AT77" s="118"/>
      <c r="AU77" s="111"/>
      <c r="AV77" s="111"/>
      <c r="AW77" s="111"/>
      <c r="AX77" s="111"/>
      <c r="AY77" s="119"/>
    </row>
    <row r="78" spans="2:51" ht="14.25">
      <c r="B78" s="112"/>
      <c r="C78" s="117"/>
      <c r="D78" s="111"/>
      <c r="E78" s="117"/>
      <c r="F78" s="111"/>
      <c r="G78" s="117"/>
      <c r="H78" s="117"/>
      <c r="I78" s="111"/>
      <c r="J78" s="117"/>
      <c r="K78" s="111"/>
      <c r="L78" s="117"/>
      <c r="M78" s="117"/>
      <c r="N78" s="111"/>
      <c r="O78" s="117"/>
      <c r="P78" s="111"/>
      <c r="Q78" s="117"/>
      <c r="R78" s="117"/>
      <c r="S78" s="111"/>
      <c r="T78" s="117"/>
      <c r="U78" s="111"/>
      <c r="V78" s="117"/>
      <c r="W78" s="117"/>
      <c r="X78" s="111"/>
      <c r="Y78" s="117"/>
      <c r="Z78" s="111"/>
      <c r="AA78" s="117"/>
      <c r="AB78" s="117"/>
      <c r="AC78" s="111"/>
      <c r="AD78" s="117"/>
      <c r="AE78" s="111"/>
      <c r="AF78" s="117"/>
      <c r="AG78" s="117"/>
      <c r="AH78" s="117"/>
      <c r="AI78" s="117"/>
      <c r="AJ78" s="111"/>
      <c r="AK78" s="111"/>
      <c r="AL78" s="118"/>
      <c r="AM78" s="111"/>
      <c r="AN78" s="111"/>
      <c r="AO78" s="111"/>
      <c r="AP78" s="118"/>
      <c r="AQ78" s="111"/>
      <c r="AR78" s="111"/>
      <c r="AS78" s="111"/>
      <c r="AT78" s="118"/>
      <c r="AU78" s="111"/>
      <c r="AV78" s="111"/>
      <c r="AW78" s="111"/>
      <c r="AX78" s="111"/>
      <c r="AY78" s="119"/>
    </row>
    <row r="79" spans="2:51" ht="14.25">
      <c r="B79" s="112"/>
      <c r="C79" s="117"/>
      <c r="D79" s="111"/>
      <c r="E79" s="117"/>
      <c r="F79" s="111"/>
      <c r="G79" s="117"/>
      <c r="H79" s="117"/>
      <c r="I79" s="111"/>
      <c r="J79" s="117"/>
      <c r="K79" s="111"/>
      <c r="L79" s="117"/>
      <c r="M79" s="117"/>
      <c r="N79" s="111"/>
      <c r="O79" s="117"/>
      <c r="P79" s="111"/>
      <c r="Q79" s="117"/>
      <c r="R79" s="117"/>
      <c r="S79" s="111"/>
      <c r="T79" s="117"/>
      <c r="U79" s="111"/>
      <c r="V79" s="117"/>
      <c r="W79" s="117"/>
      <c r="X79" s="111"/>
      <c r="Y79" s="117"/>
      <c r="Z79" s="111"/>
      <c r="AA79" s="117"/>
      <c r="AB79" s="117"/>
      <c r="AC79" s="111"/>
      <c r="AD79" s="117"/>
      <c r="AE79" s="111"/>
      <c r="AF79" s="117"/>
      <c r="AG79" s="117"/>
      <c r="AH79" s="117"/>
      <c r="AI79" s="117"/>
      <c r="AJ79" s="111"/>
      <c r="AK79" s="111"/>
      <c r="AL79" s="118"/>
      <c r="AM79" s="111"/>
      <c r="AN79" s="111"/>
      <c r="AO79" s="111"/>
      <c r="AP79" s="118"/>
      <c r="AQ79" s="111"/>
      <c r="AR79" s="111"/>
      <c r="AS79" s="111"/>
      <c r="AT79" s="118"/>
      <c r="AU79" s="111"/>
      <c r="AV79" s="111"/>
      <c r="AW79" s="111"/>
      <c r="AX79" s="111"/>
      <c r="AY79" s="119"/>
    </row>
    <row r="80" spans="2:51" ht="14.25">
      <c r="B80" s="112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7"/>
      <c r="AJ80" s="111"/>
      <c r="AK80" s="111"/>
      <c r="AL80" s="118"/>
      <c r="AM80" s="111"/>
      <c r="AN80" s="111"/>
      <c r="AO80" s="111"/>
      <c r="AP80" s="118"/>
      <c r="AQ80" s="111"/>
      <c r="AR80" s="111"/>
      <c r="AS80" s="111"/>
      <c r="AT80" s="118"/>
      <c r="AU80" s="111"/>
      <c r="AV80" s="118"/>
      <c r="AW80" s="118"/>
      <c r="AX80" s="118"/>
      <c r="AY80" s="119"/>
    </row>
    <row r="81" spans="2:51" ht="14.25">
      <c r="B81" s="112"/>
      <c r="C81" s="117"/>
      <c r="D81" s="111"/>
      <c r="E81" s="117"/>
      <c r="F81" s="111"/>
      <c r="G81" s="117"/>
      <c r="H81" s="117"/>
      <c r="I81" s="111"/>
      <c r="J81" s="117"/>
      <c r="K81" s="111"/>
      <c r="L81" s="117"/>
      <c r="M81" s="117"/>
      <c r="N81" s="111"/>
      <c r="O81" s="117"/>
      <c r="P81" s="111"/>
      <c r="Q81" s="117"/>
      <c r="R81" s="117"/>
      <c r="S81" s="111"/>
      <c r="T81" s="117"/>
      <c r="U81" s="111"/>
      <c r="V81" s="117"/>
      <c r="W81" s="117"/>
      <c r="X81" s="111"/>
      <c r="Y81" s="117"/>
      <c r="Z81" s="111"/>
      <c r="AA81" s="117"/>
      <c r="AB81" s="117"/>
      <c r="AC81" s="111"/>
      <c r="AD81" s="117"/>
      <c r="AE81" s="111"/>
      <c r="AF81" s="117"/>
      <c r="AG81" s="117"/>
      <c r="AH81" s="117"/>
      <c r="AI81" s="117"/>
      <c r="AJ81" s="111"/>
      <c r="AK81" s="111"/>
      <c r="AL81" s="118"/>
      <c r="AM81" s="111"/>
      <c r="AN81" s="111"/>
      <c r="AO81" s="111"/>
      <c r="AP81" s="118"/>
      <c r="AQ81" s="111"/>
      <c r="AR81" s="111"/>
      <c r="AS81" s="111"/>
      <c r="AT81" s="118"/>
      <c r="AU81" s="111"/>
      <c r="AV81" s="111"/>
      <c r="AW81" s="111"/>
      <c r="AX81" s="111"/>
      <c r="AY81" s="119"/>
    </row>
    <row r="82" spans="2:51" ht="14.25">
      <c r="B82" s="112"/>
      <c r="C82" s="117"/>
      <c r="D82" s="111"/>
      <c r="E82" s="117"/>
      <c r="F82" s="111"/>
      <c r="G82" s="117"/>
      <c r="H82" s="117"/>
      <c r="I82" s="111"/>
      <c r="J82" s="117"/>
      <c r="K82" s="111"/>
      <c r="L82" s="117"/>
      <c r="M82" s="117"/>
      <c r="N82" s="111"/>
      <c r="O82" s="117"/>
      <c r="P82" s="111"/>
      <c r="Q82" s="117"/>
      <c r="R82" s="117"/>
      <c r="S82" s="111"/>
      <c r="T82" s="117"/>
      <c r="U82" s="111"/>
      <c r="V82" s="117"/>
      <c r="W82" s="117"/>
      <c r="X82" s="111"/>
      <c r="Y82" s="117"/>
      <c r="Z82" s="111"/>
      <c r="AA82" s="117"/>
      <c r="AB82" s="117"/>
      <c r="AC82" s="111"/>
      <c r="AD82" s="117"/>
      <c r="AE82" s="111"/>
      <c r="AF82" s="117"/>
      <c r="AG82" s="117"/>
      <c r="AH82" s="117"/>
      <c r="AI82" s="117"/>
      <c r="AJ82" s="111"/>
      <c r="AK82" s="111"/>
      <c r="AL82" s="118"/>
      <c r="AM82" s="111"/>
      <c r="AN82" s="111"/>
      <c r="AO82" s="111"/>
      <c r="AP82" s="118"/>
      <c r="AQ82" s="111"/>
      <c r="AR82" s="111"/>
      <c r="AS82" s="111"/>
      <c r="AT82" s="118"/>
      <c r="AU82" s="111"/>
      <c r="AV82" s="111"/>
      <c r="AW82" s="111"/>
      <c r="AX82" s="111"/>
      <c r="AY82" s="119"/>
    </row>
    <row r="83" spans="2:51" ht="14.25">
      <c r="B83" s="112"/>
      <c r="C83" s="117"/>
      <c r="D83" s="111"/>
      <c r="E83" s="117"/>
      <c r="F83" s="111"/>
      <c r="G83" s="117"/>
      <c r="H83" s="117"/>
      <c r="I83" s="111"/>
      <c r="J83" s="117"/>
      <c r="K83" s="111"/>
      <c r="L83" s="117"/>
      <c r="M83" s="117"/>
      <c r="N83" s="111"/>
      <c r="O83" s="117"/>
      <c r="P83" s="111"/>
      <c r="Q83" s="117"/>
      <c r="R83" s="117"/>
      <c r="S83" s="111"/>
      <c r="T83" s="117"/>
      <c r="U83" s="111"/>
      <c r="V83" s="117"/>
      <c r="W83" s="117"/>
      <c r="X83" s="111"/>
      <c r="Y83" s="117"/>
      <c r="Z83" s="111"/>
      <c r="AA83" s="117"/>
      <c r="AB83" s="117"/>
      <c r="AC83" s="111"/>
      <c r="AD83" s="117"/>
      <c r="AE83" s="111"/>
      <c r="AF83" s="117"/>
      <c r="AG83" s="117"/>
      <c r="AH83" s="117"/>
      <c r="AI83" s="117"/>
      <c r="AJ83" s="111"/>
      <c r="AK83" s="111"/>
      <c r="AL83" s="118"/>
      <c r="AM83" s="111"/>
      <c r="AN83" s="111"/>
      <c r="AO83" s="111"/>
      <c r="AP83" s="118"/>
      <c r="AQ83" s="111"/>
      <c r="AR83" s="111"/>
      <c r="AS83" s="111"/>
      <c r="AT83" s="118"/>
      <c r="AU83" s="111"/>
      <c r="AV83" s="111"/>
      <c r="AW83" s="111"/>
      <c r="AX83" s="111"/>
      <c r="AY83" s="119"/>
    </row>
    <row r="84" spans="2:51" ht="14.25">
      <c r="B84" s="112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7"/>
      <c r="AJ84" s="111"/>
      <c r="AK84" s="111"/>
      <c r="AL84" s="118"/>
      <c r="AM84" s="111"/>
      <c r="AN84" s="111"/>
      <c r="AO84" s="111"/>
      <c r="AP84" s="118"/>
      <c r="AQ84" s="111"/>
      <c r="AR84" s="111"/>
      <c r="AS84" s="111"/>
      <c r="AT84" s="118"/>
      <c r="AU84" s="111"/>
      <c r="AV84" s="118"/>
      <c r="AW84" s="118"/>
      <c r="AX84" s="118"/>
      <c r="AY84" s="119"/>
    </row>
    <row r="85" spans="2:51" ht="14.25">
      <c r="B85" s="112"/>
      <c r="C85" s="117"/>
      <c r="D85" s="111"/>
      <c r="E85" s="117"/>
      <c r="F85" s="111"/>
      <c r="G85" s="117"/>
      <c r="H85" s="117"/>
      <c r="I85" s="111"/>
      <c r="J85" s="117"/>
      <c r="K85" s="111"/>
      <c r="L85" s="117"/>
      <c r="M85" s="117"/>
      <c r="N85" s="111"/>
      <c r="O85" s="117"/>
      <c r="P85" s="111"/>
      <c r="Q85" s="117"/>
      <c r="R85" s="117"/>
      <c r="S85" s="111"/>
      <c r="T85" s="117"/>
      <c r="U85" s="111"/>
      <c r="V85" s="117"/>
      <c r="W85" s="117"/>
      <c r="X85" s="111"/>
      <c r="Y85" s="117"/>
      <c r="Z85" s="111"/>
      <c r="AA85" s="117"/>
      <c r="AB85" s="117"/>
      <c r="AC85" s="111"/>
      <c r="AD85" s="117"/>
      <c r="AE85" s="111"/>
      <c r="AF85" s="117"/>
      <c r="AG85" s="117"/>
      <c r="AH85" s="117"/>
      <c r="AI85" s="117"/>
      <c r="AJ85" s="111"/>
      <c r="AK85" s="111"/>
      <c r="AL85" s="118"/>
      <c r="AM85" s="111"/>
      <c r="AN85" s="111"/>
      <c r="AO85" s="111"/>
      <c r="AP85" s="118"/>
      <c r="AQ85" s="111"/>
      <c r="AR85" s="111"/>
      <c r="AS85" s="111"/>
      <c r="AT85" s="118"/>
      <c r="AU85" s="111"/>
      <c r="AV85" s="111"/>
      <c r="AW85" s="111"/>
      <c r="AX85" s="111"/>
      <c r="AY85" s="119"/>
    </row>
    <row r="86" spans="2:51" ht="14.25">
      <c r="B86" s="112"/>
      <c r="C86" s="117"/>
      <c r="D86" s="111"/>
      <c r="E86" s="117"/>
      <c r="F86" s="111"/>
      <c r="G86" s="117"/>
      <c r="H86" s="117"/>
      <c r="I86" s="111"/>
      <c r="J86" s="117"/>
      <c r="K86" s="111"/>
      <c r="L86" s="117"/>
      <c r="M86" s="117"/>
      <c r="N86" s="111"/>
      <c r="O86" s="117"/>
      <c r="P86" s="111"/>
      <c r="Q86" s="117"/>
      <c r="R86" s="117"/>
      <c r="S86" s="111"/>
      <c r="T86" s="117"/>
      <c r="U86" s="111"/>
      <c r="V86" s="117"/>
      <c r="W86" s="117"/>
      <c r="X86" s="111"/>
      <c r="Y86" s="117"/>
      <c r="Z86" s="111"/>
      <c r="AA86" s="117"/>
      <c r="AB86" s="117"/>
      <c r="AC86" s="111"/>
      <c r="AD86" s="117"/>
      <c r="AE86" s="111"/>
      <c r="AF86" s="117"/>
      <c r="AG86" s="117"/>
      <c r="AH86" s="117"/>
      <c r="AI86" s="117"/>
      <c r="AJ86" s="111"/>
      <c r="AK86" s="111"/>
      <c r="AL86" s="118"/>
      <c r="AM86" s="111"/>
      <c r="AN86" s="111"/>
      <c r="AO86" s="111"/>
      <c r="AP86" s="118"/>
      <c r="AQ86" s="111"/>
      <c r="AR86" s="111"/>
      <c r="AS86" s="111"/>
      <c r="AT86" s="118"/>
      <c r="AU86" s="111"/>
      <c r="AV86" s="111"/>
      <c r="AW86" s="111"/>
      <c r="AX86" s="111"/>
      <c r="AY86" s="119"/>
    </row>
    <row r="87" spans="2:51" ht="14.25">
      <c r="B87" s="112"/>
      <c r="C87" s="117"/>
      <c r="D87" s="111"/>
      <c r="E87" s="117"/>
      <c r="F87" s="111"/>
      <c r="G87" s="117"/>
      <c r="H87" s="117"/>
      <c r="I87" s="111"/>
      <c r="J87" s="117"/>
      <c r="K87" s="111"/>
      <c r="L87" s="117"/>
      <c r="M87" s="117"/>
      <c r="N87" s="111"/>
      <c r="O87" s="117"/>
      <c r="P87" s="111"/>
      <c r="Q87" s="117"/>
      <c r="R87" s="117"/>
      <c r="S87" s="111"/>
      <c r="T87" s="117"/>
      <c r="U87" s="111"/>
      <c r="V87" s="117"/>
      <c r="W87" s="117"/>
      <c r="X87" s="111"/>
      <c r="Y87" s="117"/>
      <c r="Z87" s="111"/>
      <c r="AA87" s="117"/>
      <c r="AB87" s="117"/>
      <c r="AC87" s="111"/>
      <c r="AD87" s="117"/>
      <c r="AE87" s="111"/>
      <c r="AF87" s="117"/>
      <c r="AG87" s="117"/>
      <c r="AH87" s="117"/>
      <c r="AI87" s="117"/>
      <c r="AJ87" s="111"/>
      <c r="AK87" s="111"/>
      <c r="AL87" s="118"/>
      <c r="AM87" s="111"/>
      <c r="AN87" s="111"/>
      <c r="AO87" s="111"/>
      <c r="AP87" s="118"/>
      <c r="AQ87" s="111"/>
      <c r="AR87" s="111"/>
      <c r="AS87" s="111"/>
      <c r="AT87" s="118"/>
      <c r="AU87" s="111"/>
      <c r="AV87" s="111"/>
      <c r="AW87" s="111"/>
      <c r="AX87" s="111"/>
      <c r="AY87" s="119"/>
    </row>
    <row r="88" spans="2:51" ht="14.25">
      <c r="B88" s="112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7"/>
      <c r="AJ88" s="111"/>
      <c r="AK88" s="111"/>
      <c r="AL88" s="118"/>
      <c r="AM88" s="111"/>
      <c r="AN88" s="111"/>
      <c r="AO88" s="111"/>
      <c r="AP88" s="118"/>
      <c r="AQ88" s="111"/>
      <c r="AR88" s="111"/>
      <c r="AS88" s="111"/>
      <c r="AT88" s="118"/>
      <c r="AU88" s="111"/>
      <c r="AV88" s="118"/>
      <c r="AW88" s="118"/>
      <c r="AX88" s="118"/>
      <c r="AY88" s="119"/>
    </row>
    <row r="89" spans="2:51" ht="14.25">
      <c r="B89" s="112"/>
      <c r="C89" s="117"/>
      <c r="D89" s="111"/>
      <c r="E89" s="117"/>
      <c r="F89" s="111"/>
      <c r="G89" s="117"/>
      <c r="H89" s="117"/>
      <c r="I89" s="111"/>
      <c r="J89" s="117"/>
      <c r="K89" s="111"/>
      <c r="L89" s="117"/>
      <c r="M89" s="117"/>
      <c r="N89" s="111"/>
      <c r="O89" s="117"/>
      <c r="P89" s="111"/>
      <c r="Q89" s="117"/>
      <c r="R89" s="117"/>
      <c r="S89" s="111"/>
      <c r="T89" s="117"/>
      <c r="U89" s="111"/>
      <c r="V89" s="117"/>
      <c r="W89" s="117"/>
      <c r="X89" s="111"/>
      <c r="Y89" s="117"/>
      <c r="Z89" s="111"/>
      <c r="AA89" s="117"/>
      <c r="AB89" s="117"/>
      <c r="AC89" s="111"/>
      <c r="AD89" s="117"/>
      <c r="AE89" s="111"/>
      <c r="AF89" s="117"/>
      <c r="AG89" s="117"/>
      <c r="AH89" s="117"/>
      <c r="AI89" s="117"/>
      <c r="AJ89" s="111"/>
      <c r="AK89" s="111"/>
      <c r="AL89" s="118"/>
      <c r="AM89" s="111"/>
      <c r="AN89" s="111"/>
      <c r="AO89" s="111"/>
      <c r="AP89" s="118"/>
      <c r="AQ89" s="111"/>
      <c r="AR89" s="111"/>
      <c r="AS89" s="111"/>
      <c r="AT89" s="118"/>
      <c r="AU89" s="111"/>
      <c r="AV89" s="111"/>
      <c r="AW89" s="111"/>
      <c r="AX89" s="111"/>
      <c r="AY89" s="119"/>
    </row>
    <row r="90" spans="2:51" ht="14.25">
      <c r="B90" s="112"/>
      <c r="C90" s="117"/>
      <c r="D90" s="111"/>
      <c r="E90" s="117"/>
      <c r="F90" s="111"/>
      <c r="G90" s="117"/>
      <c r="H90" s="117"/>
      <c r="I90" s="111"/>
      <c r="J90" s="117"/>
      <c r="K90" s="111"/>
      <c r="L90" s="117"/>
      <c r="M90" s="117"/>
      <c r="N90" s="111"/>
      <c r="O90" s="117"/>
      <c r="P90" s="111"/>
      <c r="Q90" s="117"/>
      <c r="R90" s="117"/>
      <c r="S90" s="111"/>
      <c r="T90" s="117"/>
      <c r="U90" s="111"/>
      <c r="V90" s="117"/>
      <c r="W90" s="117"/>
      <c r="X90" s="111"/>
      <c r="Y90" s="117"/>
      <c r="Z90" s="111"/>
      <c r="AA90" s="117"/>
      <c r="AB90" s="117"/>
      <c r="AC90" s="111"/>
      <c r="AD90" s="117"/>
      <c r="AE90" s="111"/>
      <c r="AF90" s="117"/>
      <c r="AG90" s="117"/>
      <c r="AH90" s="117"/>
      <c r="AI90" s="117"/>
      <c r="AJ90" s="111"/>
      <c r="AK90" s="111"/>
      <c r="AL90" s="118"/>
      <c r="AM90" s="111"/>
      <c r="AN90" s="111"/>
      <c r="AO90" s="111"/>
      <c r="AP90" s="118"/>
      <c r="AQ90" s="111"/>
      <c r="AR90" s="111"/>
      <c r="AS90" s="111"/>
      <c r="AT90" s="118"/>
      <c r="AU90" s="111"/>
      <c r="AV90" s="111"/>
      <c r="AW90" s="111"/>
      <c r="AX90" s="111"/>
      <c r="AY90" s="119"/>
    </row>
    <row r="91" spans="2:51" ht="14.25">
      <c r="B91" s="112"/>
      <c r="C91" s="117"/>
      <c r="D91" s="111"/>
      <c r="E91" s="117"/>
      <c r="F91" s="111"/>
      <c r="G91" s="117"/>
      <c r="H91" s="117"/>
      <c r="I91" s="111"/>
      <c r="J91" s="117"/>
      <c r="K91" s="111"/>
      <c r="L91" s="117"/>
      <c r="M91" s="117"/>
      <c r="N91" s="111"/>
      <c r="O91" s="117"/>
      <c r="P91" s="111"/>
      <c r="Q91" s="117"/>
      <c r="R91" s="117"/>
      <c r="S91" s="111"/>
      <c r="T91" s="117"/>
      <c r="U91" s="111"/>
      <c r="V91" s="117"/>
      <c r="W91" s="117"/>
      <c r="X91" s="111"/>
      <c r="Y91" s="117"/>
      <c r="Z91" s="111"/>
      <c r="AA91" s="117"/>
      <c r="AB91" s="117"/>
      <c r="AC91" s="111"/>
      <c r="AD91" s="117"/>
      <c r="AE91" s="111"/>
      <c r="AF91" s="117"/>
      <c r="AG91" s="117"/>
      <c r="AH91" s="117"/>
      <c r="AI91" s="117"/>
      <c r="AJ91" s="111"/>
      <c r="AK91" s="111"/>
      <c r="AL91" s="118"/>
      <c r="AM91" s="111"/>
      <c r="AN91" s="111"/>
      <c r="AO91" s="111"/>
      <c r="AP91" s="118"/>
      <c r="AQ91" s="111"/>
      <c r="AR91" s="111"/>
      <c r="AS91" s="111"/>
      <c r="AT91" s="118"/>
      <c r="AU91" s="111"/>
      <c r="AV91" s="111"/>
      <c r="AW91" s="111"/>
      <c r="AX91" s="111"/>
      <c r="AY91" s="119"/>
    </row>
    <row r="92" spans="2:51" ht="14.25">
      <c r="B92" s="112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7"/>
      <c r="AJ92" s="111"/>
      <c r="AK92" s="111"/>
      <c r="AL92" s="118"/>
      <c r="AM92" s="111"/>
      <c r="AN92" s="111"/>
      <c r="AO92" s="111"/>
      <c r="AP92" s="118"/>
      <c r="AQ92" s="111"/>
      <c r="AR92" s="111"/>
      <c r="AS92" s="111"/>
      <c r="AT92" s="118"/>
      <c r="AU92" s="111"/>
      <c r="AV92" s="118"/>
      <c r="AW92" s="118"/>
      <c r="AX92" s="118"/>
      <c r="AY92" s="119"/>
    </row>
    <row r="93" spans="2:51" ht="14.25">
      <c r="B93" s="112"/>
      <c r="C93" s="117"/>
      <c r="D93" s="111"/>
      <c r="E93" s="117"/>
      <c r="F93" s="111"/>
      <c r="G93" s="117"/>
      <c r="H93" s="117"/>
      <c r="I93" s="111"/>
      <c r="J93" s="117"/>
      <c r="K93" s="111"/>
      <c r="L93" s="117"/>
      <c r="M93" s="117"/>
      <c r="N93" s="111"/>
      <c r="O93" s="117"/>
      <c r="P93" s="111"/>
      <c r="Q93" s="117"/>
      <c r="R93" s="117"/>
      <c r="S93" s="111"/>
      <c r="T93" s="117"/>
      <c r="U93" s="111"/>
      <c r="V93" s="117"/>
      <c r="W93" s="117"/>
      <c r="X93" s="111"/>
      <c r="Y93" s="117"/>
      <c r="Z93" s="111"/>
      <c r="AA93" s="117"/>
      <c r="AB93" s="117"/>
      <c r="AC93" s="111"/>
      <c r="AD93" s="117"/>
      <c r="AE93" s="111"/>
      <c r="AF93" s="117"/>
      <c r="AG93" s="117"/>
      <c r="AH93" s="117"/>
      <c r="AI93" s="117"/>
      <c r="AJ93" s="111"/>
      <c r="AK93" s="111"/>
      <c r="AL93" s="118"/>
      <c r="AM93" s="111"/>
      <c r="AN93" s="111"/>
      <c r="AO93" s="111"/>
      <c r="AP93" s="118"/>
      <c r="AQ93" s="111"/>
      <c r="AR93" s="111"/>
      <c r="AS93" s="111"/>
      <c r="AT93" s="118"/>
      <c r="AU93" s="111"/>
      <c r="AV93" s="111"/>
      <c r="AW93" s="111"/>
      <c r="AX93" s="111"/>
      <c r="AY93" s="119"/>
    </row>
    <row r="94" spans="2:51" ht="14.25">
      <c r="B94" s="112"/>
      <c r="C94" s="117"/>
      <c r="D94" s="111"/>
      <c r="E94" s="117"/>
      <c r="F94" s="111"/>
      <c r="G94" s="117"/>
      <c r="H94" s="117"/>
      <c r="I94" s="111"/>
      <c r="J94" s="117"/>
      <c r="K94" s="111"/>
      <c r="L94" s="117"/>
      <c r="M94" s="117"/>
      <c r="N94" s="111"/>
      <c r="O94" s="117"/>
      <c r="P94" s="111"/>
      <c r="Q94" s="117"/>
      <c r="R94" s="117"/>
      <c r="S94" s="111"/>
      <c r="T94" s="117"/>
      <c r="U94" s="111"/>
      <c r="V94" s="117"/>
      <c r="W94" s="117"/>
      <c r="X94" s="111"/>
      <c r="Y94" s="117"/>
      <c r="Z94" s="111"/>
      <c r="AA94" s="117"/>
      <c r="AB94" s="117"/>
      <c r="AC94" s="111"/>
      <c r="AD94" s="117"/>
      <c r="AE94" s="111"/>
      <c r="AF94" s="117"/>
      <c r="AG94" s="117"/>
      <c r="AH94" s="117"/>
      <c r="AI94" s="117"/>
      <c r="AJ94" s="111"/>
      <c r="AK94" s="111"/>
      <c r="AL94" s="118"/>
      <c r="AM94" s="111"/>
      <c r="AN94" s="111"/>
      <c r="AO94" s="111"/>
      <c r="AP94" s="118"/>
      <c r="AQ94" s="111"/>
      <c r="AR94" s="111"/>
      <c r="AS94" s="111"/>
      <c r="AT94" s="118"/>
      <c r="AU94" s="111"/>
      <c r="AV94" s="111"/>
      <c r="AW94" s="111"/>
      <c r="AX94" s="111"/>
      <c r="AY94" s="119"/>
    </row>
    <row r="95" spans="2:51" ht="14.25">
      <c r="B95" s="112"/>
      <c r="C95" s="117"/>
      <c r="D95" s="111"/>
      <c r="E95" s="117"/>
      <c r="F95" s="111"/>
      <c r="G95" s="117"/>
      <c r="H95" s="117"/>
      <c r="I95" s="111"/>
      <c r="J95" s="117"/>
      <c r="K95" s="111"/>
      <c r="L95" s="117"/>
      <c r="M95" s="117"/>
      <c r="N95" s="111"/>
      <c r="O95" s="117"/>
      <c r="P95" s="111"/>
      <c r="Q95" s="117"/>
      <c r="R95" s="117"/>
      <c r="S95" s="111"/>
      <c r="T95" s="117"/>
      <c r="U95" s="111"/>
      <c r="V95" s="117"/>
      <c r="W95" s="117"/>
      <c r="X95" s="111"/>
      <c r="Y95" s="117"/>
      <c r="Z95" s="111"/>
      <c r="AA95" s="117"/>
      <c r="AB95" s="117"/>
      <c r="AC95" s="111"/>
      <c r="AD95" s="117"/>
      <c r="AE95" s="111"/>
      <c r="AF95" s="117"/>
      <c r="AG95" s="117"/>
      <c r="AH95" s="117"/>
      <c r="AI95" s="117"/>
      <c r="AJ95" s="111"/>
      <c r="AK95" s="111"/>
      <c r="AL95" s="118"/>
      <c r="AM95" s="111"/>
      <c r="AN95" s="111"/>
      <c r="AO95" s="111"/>
      <c r="AP95" s="118"/>
      <c r="AQ95" s="111"/>
      <c r="AR95" s="111"/>
      <c r="AS95" s="111"/>
      <c r="AT95" s="118"/>
      <c r="AU95" s="111"/>
      <c r="AV95" s="111"/>
      <c r="AW95" s="111"/>
      <c r="AX95" s="111"/>
      <c r="AY95" s="119"/>
    </row>
    <row r="96" spans="2:51" ht="14.25">
      <c r="B96" s="112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7"/>
      <c r="AJ96" s="111"/>
      <c r="AK96" s="111"/>
      <c r="AL96" s="118"/>
      <c r="AM96" s="111"/>
      <c r="AN96" s="111"/>
      <c r="AO96" s="111"/>
      <c r="AP96" s="118"/>
      <c r="AQ96" s="111"/>
      <c r="AR96" s="111"/>
      <c r="AS96" s="111"/>
      <c r="AT96" s="118"/>
      <c r="AU96" s="111"/>
      <c r="AV96" s="118"/>
      <c r="AW96" s="118"/>
      <c r="AX96" s="118"/>
      <c r="AY96" s="119"/>
    </row>
    <row r="97" spans="2:51" ht="14.25">
      <c r="B97" s="112"/>
      <c r="C97" s="117"/>
      <c r="D97" s="111"/>
      <c r="E97" s="117"/>
      <c r="F97" s="111"/>
      <c r="G97" s="117"/>
      <c r="H97" s="117"/>
      <c r="I97" s="111"/>
      <c r="J97" s="117"/>
      <c r="K97" s="111"/>
      <c r="L97" s="117"/>
      <c r="M97" s="117"/>
      <c r="N97" s="111"/>
      <c r="O97" s="117"/>
      <c r="P97" s="111"/>
      <c r="Q97" s="117"/>
      <c r="R97" s="117"/>
      <c r="S97" s="111"/>
      <c r="T97" s="117"/>
      <c r="U97" s="111"/>
      <c r="V97" s="117"/>
      <c r="W97" s="117"/>
      <c r="X97" s="111"/>
      <c r="Y97" s="117"/>
      <c r="Z97" s="111"/>
      <c r="AA97" s="117"/>
      <c r="AB97" s="117"/>
      <c r="AC97" s="111"/>
      <c r="AD97" s="117"/>
      <c r="AE97" s="111"/>
      <c r="AF97" s="117"/>
      <c r="AG97" s="117"/>
      <c r="AH97" s="117"/>
      <c r="AI97" s="117"/>
      <c r="AJ97" s="111"/>
      <c r="AK97" s="111"/>
      <c r="AL97" s="118"/>
      <c r="AM97" s="111"/>
      <c r="AN97" s="111"/>
      <c r="AO97" s="111"/>
      <c r="AP97" s="118"/>
      <c r="AQ97" s="111"/>
      <c r="AR97" s="111"/>
      <c r="AS97" s="111"/>
      <c r="AT97" s="118"/>
      <c r="AU97" s="111"/>
      <c r="AV97" s="111"/>
      <c r="AW97" s="111"/>
      <c r="AX97" s="111"/>
      <c r="AY97" s="119"/>
    </row>
    <row r="98" spans="2:51" ht="14.25">
      <c r="B98" s="112"/>
      <c r="C98" s="117"/>
      <c r="D98" s="111"/>
      <c r="E98" s="117"/>
      <c r="F98" s="111"/>
      <c r="G98" s="117"/>
      <c r="H98" s="117"/>
      <c r="I98" s="111"/>
      <c r="J98" s="117"/>
      <c r="K98" s="111"/>
      <c r="L98" s="117"/>
      <c r="M98" s="117"/>
      <c r="N98" s="111"/>
      <c r="O98" s="117"/>
      <c r="P98" s="111"/>
      <c r="Q98" s="117"/>
      <c r="R98" s="117"/>
      <c r="S98" s="111"/>
      <c r="T98" s="117"/>
      <c r="U98" s="111"/>
      <c r="V98" s="117"/>
      <c r="W98" s="117"/>
      <c r="X98" s="111"/>
      <c r="Y98" s="117"/>
      <c r="Z98" s="111"/>
      <c r="AA98" s="117"/>
      <c r="AB98" s="117"/>
      <c r="AC98" s="111"/>
      <c r="AD98" s="117"/>
      <c r="AE98" s="111"/>
      <c r="AF98" s="117"/>
      <c r="AG98" s="117"/>
      <c r="AH98" s="117"/>
      <c r="AI98" s="117"/>
      <c r="AJ98" s="111"/>
      <c r="AK98" s="111"/>
      <c r="AL98" s="118"/>
      <c r="AM98" s="111"/>
      <c r="AN98" s="111"/>
      <c r="AO98" s="111"/>
      <c r="AP98" s="118"/>
      <c r="AQ98" s="111"/>
      <c r="AR98" s="111"/>
      <c r="AS98" s="111"/>
      <c r="AT98" s="118"/>
      <c r="AU98" s="111"/>
      <c r="AV98" s="111"/>
      <c r="AW98" s="111"/>
      <c r="AX98" s="111"/>
      <c r="AY98" s="119"/>
    </row>
    <row r="99" spans="2:51" ht="14.25">
      <c r="B99" s="112"/>
      <c r="C99" s="117"/>
      <c r="D99" s="111"/>
      <c r="E99" s="117"/>
      <c r="F99" s="111"/>
      <c r="G99" s="117"/>
      <c r="H99" s="117"/>
      <c r="I99" s="111"/>
      <c r="J99" s="117"/>
      <c r="K99" s="111"/>
      <c r="L99" s="117"/>
      <c r="M99" s="117"/>
      <c r="N99" s="111"/>
      <c r="O99" s="117"/>
      <c r="P99" s="111"/>
      <c r="Q99" s="117"/>
      <c r="R99" s="117"/>
      <c r="S99" s="111"/>
      <c r="T99" s="117"/>
      <c r="U99" s="111"/>
      <c r="V99" s="117"/>
      <c r="W99" s="117"/>
      <c r="X99" s="111"/>
      <c r="Y99" s="117"/>
      <c r="Z99" s="111"/>
      <c r="AA99" s="117"/>
      <c r="AB99" s="117"/>
      <c r="AC99" s="111"/>
      <c r="AD99" s="117"/>
      <c r="AE99" s="111"/>
      <c r="AF99" s="117"/>
      <c r="AG99" s="117"/>
      <c r="AH99" s="117"/>
      <c r="AI99" s="117"/>
      <c r="AJ99" s="111"/>
      <c r="AK99" s="111"/>
      <c r="AL99" s="118"/>
      <c r="AM99" s="111"/>
      <c r="AN99" s="111"/>
      <c r="AO99" s="111"/>
      <c r="AP99" s="118"/>
      <c r="AQ99" s="111"/>
      <c r="AR99" s="111"/>
      <c r="AS99" s="111"/>
      <c r="AT99" s="118"/>
      <c r="AU99" s="111"/>
      <c r="AV99" s="111"/>
      <c r="AW99" s="111"/>
      <c r="AX99" s="111"/>
      <c r="AY99" s="119"/>
    </row>
    <row r="100" spans="2:51" ht="17.2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9"/>
      <c r="AH100" s="109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</row>
    <row r="101" spans="2:51" ht="17.2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</row>
    <row r="102" spans="2:51" ht="17.25"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1"/>
      <c r="AJ102" s="113"/>
      <c r="AK102" s="113"/>
      <c r="AL102" s="113"/>
      <c r="AM102" s="114"/>
      <c r="AN102" s="113"/>
      <c r="AO102" s="113"/>
      <c r="AP102" s="113"/>
      <c r="AQ102" s="114"/>
      <c r="AR102" s="113"/>
      <c r="AS102" s="113"/>
      <c r="AT102" s="113"/>
      <c r="AU102" s="114"/>
      <c r="AV102" s="113"/>
      <c r="AW102" s="113"/>
      <c r="AX102" s="113"/>
      <c r="AY102" s="115"/>
    </row>
    <row r="103" spans="2:51" ht="17.25"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1"/>
      <c r="AJ103" s="113"/>
      <c r="AK103" s="113"/>
      <c r="AL103" s="113"/>
      <c r="AM103" s="114"/>
      <c r="AN103" s="113"/>
      <c r="AO103" s="113"/>
      <c r="AP103" s="113"/>
      <c r="AQ103" s="114"/>
      <c r="AR103" s="113"/>
      <c r="AS103" s="113"/>
      <c r="AT103" s="113"/>
      <c r="AU103" s="114"/>
      <c r="AV103" s="113"/>
      <c r="AW103" s="113"/>
      <c r="AX103" s="113"/>
      <c r="AY103" s="115"/>
    </row>
    <row r="104" spans="2:51" ht="14.25">
      <c r="B104" s="112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7"/>
      <c r="AJ104" s="111"/>
      <c r="AK104" s="111"/>
      <c r="AL104" s="118"/>
      <c r="AM104" s="111"/>
      <c r="AN104" s="111"/>
      <c r="AO104" s="111"/>
      <c r="AP104" s="118"/>
      <c r="AQ104" s="111"/>
      <c r="AR104" s="111"/>
      <c r="AS104" s="111"/>
      <c r="AT104" s="118"/>
      <c r="AU104" s="111"/>
      <c r="AV104" s="118"/>
      <c r="AW104" s="118"/>
      <c r="AX104" s="118"/>
      <c r="AY104" s="119"/>
    </row>
    <row r="105" spans="2:51" ht="14.25">
      <c r="B105" s="112"/>
      <c r="C105" s="117"/>
      <c r="D105" s="111"/>
      <c r="E105" s="117"/>
      <c r="F105" s="111"/>
      <c r="G105" s="117"/>
      <c r="H105" s="117"/>
      <c r="I105" s="111"/>
      <c r="J105" s="117"/>
      <c r="K105" s="111"/>
      <c r="L105" s="117"/>
      <c r="M105" s="117"/>
      <c r="N105" s="111"/>
      <c r="O105" s="117"/>
      <c r="P105" s="111"/>
      <c r="Q105" s="117"/>
      <c r="R105" s="117"/>
      <c r="S105" s="111"/>
      <c r="T105" s="117"/>
      <c r="U105" s="111"/>
      <c r="V105" s="117"/>
      <c r="W105" s="117"/>
      <c r="X105" s="111"/>
      <c r="Y105" s="117"/>
      <c r="Z105" s="111"/>
      <c r="AA105" s="117"/>
      <c r="AB105" s="117"/>
      <c r="AC105" s="111"/>
      <c r="AD105" s="117"/>
      <c r="AE105" s="111"/>
      <c r="AF105" s="117"/>
      <c r="AG105" s="117"/>
      <c r="AH105" s="117"/>
      <c r="AI105" s="117"/>
      <c r="AJ105" s="111"/>
      <c r="AK105" s="111"/>
      <c r="AL105" s="118"/>
      <c r="AM105" s="111"/>
      <c r="AN105" s="111"/>
      <c r="AO105" s="111"/>
      <c r="AP105" s="118"/>
      <c r="AQ105" s="111"/>
      <c r="AR105" s="111"/>
      <c r="AS105" s="111"/>
      <c r="AT105" s="118"/>
      <c r="AU105" s="111"/>
      <c r="AV105" s="111"/>
      <c r="AW105" s="111"/>
      <c r="AX105" s="111"/>
      <c r="AY105" s="119"/>
    </row>
    <row r="106" spans="2:51" ht="14.25">
      <c r="B106" s="112"/>
      <c r="C106" s="117"/>
      <c r="D106" s="111"/>
      <c r="E106" s="117"/>
      <c r="F106" s="111"/>
      <c r="G106" s="117"/>
      <c r="H106" s="117"/>
      <c r="I106" s="111"/>
      <c r="J106" s="117"/>
      <c r="K106" s="111"/>
      <c r="L106" s="117"/>
      <c r="M106" s="117"/>
      <c r="N106" s="111"/>
      <c r="O106" s="117"/>
      <c r="P106" s="111"/>
      <c r="Q106" s="117"/>
      <c r="R106" s="117"/>
      <c r="S106" s="111"/>
      <c r="T106" s="117"/>
      <c r="U106" s="111"/>
      <c r="V106" s="117"/>
      <c r="W106" s="117"/>
      <c r="X106" s="111"/>
      <c r="Y106" s="117"/>
      <c r="Z106" s="111"/>
      <c r="AA106" s="117"/>
      <c r="AB106" s="117"/>
      <c r="AC106" s="111"/>
      <c r="AD106" s="117"/>
      <c r="AE106" s="111"/>
      <c r="AF106" s="117"/>
      <c r="AG106" s="117"/>
      <c r="AH106" s="117"/>
      <c r="AI106" s="117"/>
      <c r="AJ106" s="111"/>
      <c r="AK106" s="111"/>
      <c r="AL106" s="118"/>
      <c r="AM106" s="111"/>
      <c r="AN106" s="111"/>
      <c r="AO106" s="111"/>
      <c r="AP106" s="118"/>
      <c r="AQ106" s="111"/>
      <c r="AR106" s="111"/>
      <c r="AS106" s="111"/>
      <c r="AT106" s="118"/>
      <c r="AU106" s="111"/>
      <c r="AV106" s="111"/>
      <c r="AW106" s="111"/>
      <c r="AX106" s="111"/>
      <c r="AY106" s="119"/>
    </row>
    <row r="107" spans="2:51" ht="14.25">
      <c r="B107" s="112"/>
      <c r="C107" s="117"/>
      <c r="D107" s="111"/>
      <c r="E107" s="117"/>
      <c r="F107" s="111"/>
      <c r="G107" s="117"/>
      <c r="H107" s="117"/>
      <c r="I107" s="111"/>
      <c r="J107" s="117"/>
      <c r="K107" s="111"/>
      <c r="L107" s="117"/>
      <c r="M107" s="117"/>
      <c r="N107" s="111"/>
      <c r="O107" s="117"/>
      <c r="P107" s="111"/>
      <c r="Q107" s="117"/>
      <c r="R107" s="117"/>
      <c r="S107" s="111"/>
      <c r="T107" s="117"/>
      <c r="U107" s="111"/>
      <c r="V107" s="117"/>
      <c r="W107" s="117"/>
      <c r="X107" s="111"/>
      <c r="Y107" s="117"/>
      <c r="Z107" s="111"/>
      <c r="AA107" s="117"/>
      <c r="AB107" s="117"/>
      <c r="AC107" s="111"/>
      <c r="AD107" s="117"/>
      <c r="AE107" s="111"/>
      <c r="AF107" s="117"/>
      <c r="AG107" s="117"/>
      <c r="AH107" s="117"/>
      <c r="AI107" s="117"/>
      <c r="AJ107" s="111"/>
      <c r="AK107" s="111"/>
      <c r="AL107" s="118"/>
      <c r="AM107" s="111"/>
      <c r="AN107" s="111"/>
      <c r="AO107" s="111"/>
      <c r="AP107" s="118"/>
      <c r="AQ107" s="111"/>
      <c r="AR107" s="111"/>
      <c r="AS107" s="111"/>
      <c r="AT107" s="118"/>
      <c r="AU107" s="111"/>
      <c r="AV107" s="111"/>
      <c r="AW107" s="111"/>
      <c r="AX107" s="111"/>
      <c r="AY107" s="119"/>
    </row>
    <row r="108" spans="2:51" ht="14.25">
      <c r="B108" s="11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7"/>
      <c r="AJ108" s="111"/>
      <c r="AK108" s="111"/>
      <c r="AL108" s="118"/>
      <c r="AM108" s="111"/>
      <c r="AN108" s="111"/>
      <c r="AO108" s="111"/>
      <c r="AP108" s="118"/>
      <c r="AQ108" s="111"/>
      <c r="AR108" s="111"/>
      <c r="AS108" s="111"/>
      <c r="AT108" s="118"/>
      <c r="AU108" s="111"/>
      <c r="AV108" s="118"/>
      <c r="AW108" s="118"/>
      <c r="AX108" s="118"/>
      <c r="AY108" s="119"/>
    </row>
    <row r="109" spans="2:51" ht="14.25">
      <c r="B109" s="112"/>
      <c r="C109" s="117"/>
      <c r="D109" s="111"/>
      <c r="E109" s="117"/>
      <c r="F109" s="111"/>
      <c r="G109" s="117"/>
      <c r="H109" s="117"/>
      <c r="I109" s="111"/>
      <c r="J109" s="117"/>
      <c r="K109" s="111"/>
      <c r="L109" s="117"/>
      <c r="M109" s="117"/>
      <c r="N109" s="111"/>
      <c r="O109" s="117"/>
      <c r="P109" s="111"/>
      <c r="Q109" s="117"/>
      <c r="R109" s="117"/>
      <c r="S109" s="111"/>
      <c r="T109" s="117"/>
      <c r="U109" s="111"/>
      <c r="V109" s="117"/>
      <c r="W109" s="117"/>
      <c r="X109" s="111"/>
      <c r="Y109" s="117"/>
      <c r="Z109" s="111"/>
      <c r="AA109" s="117"/>
      <c r="AB109" s="117"/>
      <c r="AC109" s="111"/>
      <c r="AD109" s="117"/>
      <c r="AE109" s="111"/>
      <c r="AF109" s="117"/>
      <c r="AG109" s="117"/>
      <c r="AH109" s="117"/>
      <c r="AI109" s="117"/>
      <c r="AJ109" s="111"/>
      <c r="AK109" s="111"/>
      <c r="AL109" s="118"/>
      <c r="AM109" s="111"/>
      <c r="AN109" s="111"/>
      <c r="AO109" s="111"/>
      <c r="AP109" s="118"/>
      <c r="AQ109" s="111"/>
      <c r="AR109" s="111"/>
      <c r="AS109" s="111"/>
      <c r="AT109" s="118"/>
      <c r="AU109" s="111"/>
      <c r="AV109" s="111"/>
      <c r="AW109" s="111"/>
      <c r="AX109" s="111"/>
      <c r="AY109" s="119"/>
    </row>
    <row r="110" spans="2:51" ht="14.25">
      <c r="B110" s="112"/>
      <c r="C110" s="117"/>
      <c r="D110" s="111"/>
      <c r="E110" s="117"/>
      <c r="F110" s="111"/>
      <c r="G110" s="117"/>
      <c r="H110" s="117"/>
      <c r="I110" s="111"/>
      <c r="J110" s="117"/>
      <c r="K110" s="111"/>
      <c r="L110" s="117"/>
      <c r="M110" s="117"/>
      <c r="N110" s="111"/>
      <c r="O110" s="117"/>
      <c r="P110" s="111"/>
      <c r="Q110" s="117"/>
      <c r="R110" s="117"/>
      <c r="S110" s="111"/>
      <c r="T110" s="117"/>
      <c r="U110" s="111"/>
      <c r="V110" s="117"/>
      <c r="W110" s="117"/>
      <c r="X110" s="111"/>
      <c r="Y110" s="117"/>
      <c r="Z110" s="111"/>
      <c r="AA110" s="117"/>
      <c r="AB110" s="117"/>
      <c r="AC110" s="111"/>
      <c r="AD110" s="117"/>
      <c r="AE110" s="111"/>
      <c r="AF110" s="117"/>
      <c r="AG110" s="117"/>
      <c r="AH110" s="117"/>
      <c r="AI110" s="117"/>
      <c r="AJ110" s="111"/>
      <c r="AK110" s="111"/>
      <c r="AL110" s="118"/>
      <c r="AM110" s="111"/>
      <c r="AN110" s="111"/>
      <c r="AO110" s="111"/>
      <c r="AP110" s="118"/>
      <c r="AQ110" s="111"/>
      <c r="AR110" s="111"/>
      <c r="AS110" s="111"/>
      <c r="AT110" s="118"/>
      <c r="AU110" s="111"/>
      <c r="AV110" s="111"/>
      <c r="AW110" s="111"/>
      <c r="AX110" s="111"/>
      <c r="AY110" s="119"/>
    </row>
    <row r="111" spans="2:51" ht="14.25">
      <c r="B111" s="112"/>
      <c r="C111" s="117"/>
      <c r="D111" s="111"/>
      <c r="E111" s="117"/>
      <c r="F111" s="111"/>
      <c r="G111" s="117"/>
      <c r="H111" s="117"/>
      <c r="I111" s="111"/>
      <c r="J111" s="117"/>
      <c r="K111" s="111"/>
      <c r="L111" s="117"/>
      <c r="M111" s="117"/>
      <c r="N111" s="111"/>
      <c r="O111" s="117"/>
      <c r="P111" s="111"/>
      <c r="Q111" s="117"/>
      <c r="R111" s="117"/>
      <c r="S111" s="111"/>
      <c r="T111" s="117"/>
      <c r="U111" s="111"/>
      <c r="V111" s="117"/>
      <c r="W111" s="117"/>
      <c r="X111" s="111"/>
      <c r="Y111" s="117"/>
      <c r="Z111" s="111"/>
      <c r="AA111" s="117"/>
      <c r="AB111" s="117"/>
      <c r="AC111" s="111"/>
      <c r="AD111" s="117"/>
      <c r="AE111" s="111"/>
      <c r="AF111" s="117"/>
      <c r="AG111" s="117"/>
      <c r="AH111" s="117"/>
      <c r="AI111" s="117"/>
      <c r="AJ111" s="111"/>
      <c r="AK111" s="111"/>
      <c r="AL111" s="118"/>
      <c r="AM111" s="111"/>
      <c r="AN111" s="111"/>
      <c r="AO111" s="111"/>
      <c r="AP111" s="118"/>
      <c r="AQ111" s="111"/>
      <c r="AR111" s="111"/>
      <c r="AS111" s="111"/>
      <c r="AT111" s="118"/>
      <c r="AU111" s="111"/>
      <c r="AV111" s="111"/>
      <c r="AW111" s="111"/>
      <c r="AX111" s="111"/>
      <c r="AY111" s="119"/>
    </row>
    <row r="112" spans="2:51" ht="14.25">
      <c r="B112" s="112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7"/>
      <c r="AJ112" s="111"/>
      <c r="AK112" s="111"/>
      <c r="AL112" s="118"/>
      <c r="AM112" s="111"/>
      <c r="AN112" s="111"/>
      <c r="AO112" s="111"/>
      <c r="AP112" s="118"/>
      <c r="AQ112" s="111"/>
      <c r="AR112" s="111"/>
      <c r="AS112" s="111"/>
      <c r="AT112" s="118"/>
      <c r="AU112" s="111"/>
      <c r="AV112" s="118"/>
      <c r="AW112" s="118"/>
      <c r="AX112" s="118"/>
      <c r="AY112" s="119"/>
    </row>
    <row r="113" spans="2:51" ht="14.25">
      <c r="B113" s="112"/>
      <c r="C113" s="117"/>
      <c r="D113" s="111"/>
      <c r="E113" s="117"/>
      <c r="F113" s="111"/>
      <c r="G113" s="117"/>
      <c r="H113" s="117"/>
      <c r="I113" s="111"/>
      <c r="J113" s="117"/>
      <c r="K113" s="111"/>
      <c r="L113" s="117"/>
      <c r="M113" s="117"/>
      <c r="N113" s="111"/>
      <c r="O113" s="117"/>
      <c r="P113" s="111"/>
      <c r="Q113" s="117"/>
      <c r="R113" s="117"/>
      <c r="S113" s="111"/>
      <c r="T113" s="117"/>
      <c r="U113" s="111"/>
      <c r="V113" s="117"/>
      <c r="W113" s="117"/>
      <c r="X113" s="111"/>
      <c r="Y113" s="117"/>
      <c r="Z113" s="111"/>
      <c r="AA113" s="117"/>
      <c r="AB113" s="117"/>
      <c r="AC113" s="111"/>
      <c r="AD113" s="117"/>
      <c r="AE113" s="111"/>
      <c r="AF113" s="117"/>
      <c r="AG113" s="117"/>
      <c r="AH113" s="117"/>
      <c r="AI113" s="117"/>
      <c r="AJ113" s="111"/>
      <c r="AK113" s="111"/>
      <c r="AL113" s="118"/>
      <c r="AM113" s="111"/>
      <c r="AN113" s="111"/>
      <c r="AO113" s="111"/>
      <c r="AP113" s="118"/>
      <c r="AQ113" s="111"/>
      <c r="AR113" s="111"/>
      <c r="AS113" s="111"/>
      <c r="AT113" s="118"/>
      <c r="AU113" s="111"/>
      <c r="AV113" s="111"/>
      <c r="AW113" s="111"/>
      <c r="AX113" s="111"/>
      <c r="AY113" s="119"/>
    </row>
    <row r="114" spans="2:51" ht="14.25">
      <c r="B114" s="112"/>
      <c r="C114" s="117"/>
      <c r="D114" s="111"/>
      <c r="E114" s="117"/>
      <c r="F114" s="111"/>
      <c r="G114" s="117"/>
      <c r="H114" s="117"/>
      <c r="I114" s="111"/>
      <c r="J114" s="117"/>
      <c r="K114" s="111"/>
      <c r="L114" s="117"/>
      <c r="M114" s="117"/>
      <c r="N114" s="111"/>
      <c r="O114" s="117"/>
      <c r="P114" s="111"/>
      <c r="Q114" s="117"/>
      <c r="R114" s="117"/>
      <c r="S114" s="111"/>
      <c r="T114" s="117"/>
      <c r="U114" s="111"/>
      <c r="V114" s="117"/>
      <c r="W114" s="117"/>
      <c r="X114" s="111"/>
      <c r="Y114" s="117"/>
      <c r="Z114" s="111"/>
      <c r="AA114" s="117"/>
      <c r="AB114" s="117"/>
      <c r="AC114" s="111"/>
      <c r="AD114" s="117"/>
      <c r="AE114" s="111"/>
      <c r="AF114" s="117"/>
      <c r="AG114" s="117"/>
      <c r="AH114" s="117"/>
      <c r="AI114" s="117"/>
      <c r="AJ114" s="111"/>
      <c r="AK114" s="111"/>
      <c r="AL114" s="118"/>
      <c r="AM114" s="111"/>
      <c r="AN114" s="111"/>
      <c r="AO114" s="111"/>
      <c r="AP114" s="118"/>
      <c r="AQ114" s="111"/>
      <c r="AR114" s="111"/>
      <c r="AS114" s="111"/>
      <c r="AT114" s="118"/>
      <c r="AU114" s="111"/>
      <c r="AV114" s="111"/>
      <c r="AW114" s="111"/>
      <c r="AX114" s="111"/>
      <c r="AY114" s="119"/>
    </row>
    <row r="115" spans="2:51" ht="14.25">
      <c r="B115" s="112"/>
      <c r="C115" s="117"/>
      <c r="D115" s="111"/>
      <c r="E115" s="117"/>
      <c r="F115" s="111"/>
      <c r="G115" s="117"/>
      <c r="H115" s="117"/>
      <c r="I115" s="111"/>
      <c r="J115" s="117"/>
      <c r="K115" s="111"/>
      <c r="L115" s="117"/>
      <c r="M115" s="117"/>
      <c r="N115" s="111"/>
      <c r="O115" s="117"/>
      <c r="P115" s="111"/>
      <c r="Q115" s="117"/>
      <c r="R115" s="117"/>
      <c r="S115" s="111"/>
      <c r="T115" s="117"/>
      <c r="U115" s="111"/>
      <c r="V115" s="117"/>
      <c r="W115" s="117"/>
      <c r="X115" s="111"/>
      <c r="Y115" s="117"/>
      <c r="Z115" s="111"/>
      <c r="AA115" s="117"/>
      <c r="AB115" s="117"/>
      <c r="AC115" s="111"/>
      <c r="AD115" s="117"/>
      <c r="AE115" s="111"/>
      <c r="AF115" s="117"/>
      <c r="AG115" s="117"/>
      <c r="AH115" s="117"/>
      <c r="AI115" s="117"/>
      <c r="AJ115" s="111"/>
      <c r="AK115" s="111"/>
      <c r="AL115" s="118"/>
      <c r="AM115" s="111"/>
      <c r="AN115" s="111"/>
      <c r="AO115" s="111"/>
      <c r="AP115" s="118"/>
      <c r="AQ115" s="111"/>
      <c r="AR115" s="111"/>
      <c r="AS115" s="111"/>
      <c r="AT115" s="118"/>
      <c r="AU115" s="111"/>
      <c r="AV115" s="111"/>
      <c r="AW115" s="111"/>
      <c r="AX115" s="111"/>
      <c r="AY115" s="119"/>
    </row>
    <row r="116" spans="2:51" ht="14.25">
      <c r="B116" s="11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7"/>
      <c r="AJ116" s="111"/>
      <c r="AK116" s="111"/>
      <c r="AL116" s="118"/>
      <c r="AM116" s="111"/>
      <c r="AN116" s="111"/>
      <c r="AO116" s="111"/>
      <c r="AP116" s="118"/>
      <c r="AQ116" s="111"/>
      <c r="AR116" s="111"/>
      <c r="AS116" s="111"/>
      <c r="AT116" s="118"/>
      <c r="AU116" s="111"/>
      <c r="AV116" s="118"/>
      <c r="AW116" s="118"/>
      <c r="AX116" s="118"/>
      <c r="AY116" s="119"/>
    </row>
    <row r="117" spans="2:51" ht="14.25">
      <c r="B117" s="112"/>
      <c r="C117" s="117"/>
      <c r="D117" s="111"/>
      <c r="E117" s="117"/>
      <c r="F117" s="111"/>
      <c r="G117" s="117"/>
      <c r="H117" s="117"/>
      <c r="I117" s="111"/>
      <c r="J117" s="117"/>
      <c r="K117" s="111"/>
      <c r="L117" s="117"/>
      <c r="M117" s="117"/>
      <c r="N117" s="111"/>
      <c r="O117" s="117"/>
      <c r="P117" s="111"/>
      <c r="Q117" s="117"/>
      <c r="R117" s="117"/>
      <c r="S117" s="111"/>
      <c r="T117" s="117"/>
      <c r="U117" s="111"/>
      <c r="V117" s="117"/>
      <c r="W117" s="117"/>
      <c r="X117" s="111"/>
      <c r="Y117" s="117"/>
      <c r="Z117" s="111"/>
      <c r="AA117" s="117"/>
      <c r="AB117" s="117"/>
      <c r="AC117" s="111"/>
      <c r="AD117" s="117"/>
      <c r="AE117" s="111"/>
      <c r="AF117" s="117"/>
      <c r="AG117" s="117"/>
      <c r="AH117" s="117"/>
      <c r="AI117" s="117"/>
      <c r="AJ117" s="111"/>
      <c r="AK117" s="111"/>
      <c r="AL117" s="118"/>
      <c r="AM117" s="111"/>
      <c r="AN117" s="111"/>
      <c r="AO117" s="111"/>
      <c r="AP117" s="118"/>
      <c r="AQ117" s="111"/>
      <c r="AR117" s="111"/>
      <c r="AS117" s="111"/>
      <c r="AT117" s="118"/>
      <c r="AU117" s="111"/>
      <c r="AV117" s="111"/>
      <c r="AW117" s="111"/>
      <c r="AX117" s="111"/>
      <c r="AY117" s="119"/>
    </row>
    <row r="118" spans="2:51" ht="14.25">
      <c r="B118" s="112"/>
      <c r="C118" s="117"/>
      <c r="D118" s="111"/>
      <c r="E118" s="117"/>
      <c r="F118" s="111"/>
      <c r="G118" s="117"/>
      <c r="H118" s="117"/>
      <c r="I118" s="111"/>
      <c r="J118" s="117"/>
      <c r="K118" s="111"/>
      <c r="L118" s="117"/>
      <c r="M118" s="117"/>
      <c r="N118" s="111"/>
      <c r="O118" s="117"/>
      <c r="P118" s="111"/>
      <c r="Q118" s="117"/>
      <c r="R118" s="117"/>
      <c r="S118" s="111"/>
      <c r="T118" s="117"/>
      <c r="U118" s="111"/>
      <c r="V118" s="117"/>
      <c r="W118" s="117"/>
      <c r="X118" s="111"/>
      <c r="Y118" s="117"/>
      <c r="Z118" s="111"/>
      <c r="AA118" s="117"/>
      <c r="AB118" s="117"/>
      <c r="AC118" s="111"/>
      <c r="AD118" s="117"/>
      <c r="AE118" s="111"/>
      <c r="AF118" s="117"/>
      <c r="AG118" s="117"/>
      <c r="AH118" s="117"/>
      <c r="AI118" s="117"/>
      <c r="AJ118" s="111"/>
      <c r="AK118" s="111"/>
      <c r="AL118" s="118"/>
      <c r="AM118" s="111"/>
      <c r="AN118" s="111"/>
      <c r="AO118" s="111"/>
      <c r="AP118" s="118"/>
      <c r="AQ118" s="111"/>
      <c r="AR118" s="111"/>
      <c r="AS118" s="111"/>
      <c r="AT118" s="118"/>
      <c r="AU118" s="111"/>
      <c r="AV118" s="111"/>
      <c r="AW118" s="111"/>
      <c r="AX118" s="111"/>
      <c r="AY118" s="119"/>
    </row>
    <row r="119" spans="2:51" ht="14.25">
      <c r="B119" s="112"/>
      <c r="C119" s="117"/>
      <c r="D119" s="111"/>
      <c r="E119" s="117"/>
      <c r="F119" s="111"/>
      <c r="G119" s="117"/>
      <c r="H119" s="117"/>
      <c r="I119" s="111"/>
      <c r="J119" s="117"/>
      <c r="K119" s="111"/>
      <c r="L119" s="117"/>
      <c r="M119" s="117"/>
      <c r="N119" s="111"/>
      <c r="O119" s="117"/>
      <c r="P119" s="111"/>
      <c r="Q119" s="117"/>
      <c r="R119" s="117"/>
      <c r="S119" s="111"/>
      <c r="T119" s="117"/>
      <c r="U119" s="111"/>
      <c r="V119" s="117"/>
      <c r="W119" s="117"/>
      <c r="X119" s="111"/>
      <c r="Y119" s="117"/>
      <c r="Z119" s="111"/>
      <c r="AA119" s="117"/>
      <c r="AB119" s="117"/>
      <c r="AC119" s="111"/>
      <c r="AD119" s="117"/>
      <c r="AE119" s="111"/>
      <c r="AF119" s="117"/>
      <c r="AG119" s="117"/>
      <c r="AH119" s="117"/>
      <c r="AI119" s="117"/>
      <c r="AJ119" s="111"/>
      <c r="AK119" s="111"/>
      <c r="AL119" s="118"/>
      <c r="AM119" s="111"/>
      <c r="AN119" s="111"/>
      <c r="AO119" s="111"/>
      <c r="AP119" s="118"/>
      <c r="AQ119" s="111"/>
      <c r="AR119" s="111"/>
      <c r="AS119" s="111"/>
      <c r="AT119" s="118"/>
      <c r="AU119" s="111"/>
      <c r="AV119" s="111"/>
      <c r="AW119" s="111"/>
      <c r="AX119" s="111"/>
      <c r="AY119" s="119"/>
    </row>
    <row r="120" spans="2:51" ht="14.25">
      <c r="B120" s="112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7"/>
      <c r="AJ120" s="111"/>
      <c r="AK120" s="111"/>
      <c r="AL120" s="118"/>
      <c r="AM120" s="111"/>
      <c r="AN120" s="111"/>
      <c r="AO120" s="111"/>
      <c r="AP120" s="118"/>
      <c r="AQ120" s="111"/>
      <c r="AR120" s="111"/>
      <c r="AS120" s="111"/>
      <c r="AT120" s="118"/>
      <c r="AU120" s="111"/>
      <c r="AV120" s="118"/>
      <c r="AW120" s="118"/>
      <c r="AX120" s="118"/>
      <c r="AY120" s="119"/>
    </row>
    <row r="121" spans="2:51" ht="14.25">
      <c r="B121" s="112"/>
      <c r="C121" s="117"/>
      <c r="D121" s="111"/>
      <c r="E121" s="117"/>
      <c r="F121" s="111"/>
      <c r="G121" s="117"/>
      <c r="H121" s="117"/>
      <c r="I121" s="111"/>
      <c r="J121" s="117"/>
      <c r="K121" s="111"/>
      <c r="L121" s="117"/>
      <c r="M121" s="117"/>
      <c r="N121" s="111"/>
      <c r="O121" s="117"/>
      <c r="P121" s="111"/>
      <c r="Q121" s="117"/>
      <c r="R121" s="117"/>
      <c r="S121" s="111"/>
      <c r="T121" s="117"/>
      <c r="U121" s="111"/>
      <c r="V121" s="117"/>
      <c r="W121" s="117"/>
      <c r="X121" s="111"/>
      <c r="Y121" s="117"/>
      <c r="Z121" s="111"/>
      <c r="AA121" s="117"/>
      <c r="AB121" s="117"/>
      <c r="AC121" s="111"/>
      <c r="AD121" s="117"/>
      <c r="AE121" s="111"/>
      <c r="AF121" s="117"/>
      <c r="AG121" s="117"/>
      <c r="AH121" s="117"/>
      <c r="AI121" s="117"/>
      <c r="AJ121" s="111"/>
      <c r="AK121" s="111"/>
      <c r="AL121" s="118"/>
      <c r="AM121" s="111"/>
      <c r="AN121" s="111"/>
      <c r="AO121" s="111"/>
      <c r="AP121" s="118"/>
      <c r="AQ121" s="111"/>
      <c r="AR121" s="111"/>
      <c r="AS121" s="111"/>
      <c r="AT121" s="118"/>
      <c r="AU121" s="111"/>
      <c r="AV121" s="111"/>
      <c r="AW121" s="111"/>
      <c r="AX121" s="111"/>
      <c r="AY121" s="119"/>
    </row>
    <row r="122" spans="2:51" ht="14.25">
      <c r="B122" s="112"/>
      <c r="C122" s="117"/>
      <c r="D122" s="111"/>
      <c r="E122" s="117"/>
      <c r="F122" s="111"/>
      <c r="G122" s="117"/>
      <c r="H122" s="117"/>
      <c r="I122" s="111"/>
      <c r="J122" s="117"/>
      <c r="K122" s="111"/>
      <c r="L122" s="117"/>
      <c r="M122" s="117"/>
      <c r="N122" s="111"/>
      <c r="O122" s="117"/>
      <c r="P122" s="111"/>
      <c r="Q122" s="117"/>
      <c r="R122" s="117"/>
      <c r="S122" s="111"/>
      <c r="T122" s="117"/>
      <c r="U122" s="111"/>
      <c r="V122" s="117"/>
      <c r="W122" s="117"/>
      <c r="X122" s="111"/>
      <c r="Y122" s="117"/>
      <c r="Z122" s="111"/>
      <c r="AA122" s="117"/>
      <c r="AB122" s="117"/>
      <c r="AC122" s="111"/>
      <c r="AD122" s="117"/>
      <c r="AE122" s="111"/>
      <c r="AF122" s="117"/>
      <c r="AG122" s="117"/>
      <c r="AH122" s="117"/>
      <c r="AI122" s="117"/>
      <c r="AJ122" s="111"/>
      <c r="AK122" s="111"/>
      <c r="AL122" s="118"/>
      <c r="AM122" s="111"/>
      <c r="AN122" s="111"/>
      <c r="AO122" s="111"/>
      <c r="AP122" s="118"/>
      <c r="AQ122" s="111"/>
      <c r="AR122" s="111"/>
      <c r="AS122" s="111"/>
      <c r="AT122" s="118"/>
      <c r="AU122" s="111"/>
      <c r="AV122" s="111"/>
      <c r="AW122" s="111"/>
      <c r="AX122" s="111"/>
      <c r="AY122" s="119"/>
    </row>
    <row r="123" spans="2:51" ht="14.25">
      <c r="B123" s="112"/>
      <c r="C123" s="117"/>
      <c r="D123" s="111"/>
      <c r="E123" s="117"/>
      <c r="F123" s="111"/>
      <c r="G123" s="117"/>
      <c r="H123" s="117"/>
      <c r="I123" s="111"/>
      <c r="J123" s="117"/>
      <c r="K123" s="111"/>
      <c r="L123" s="117"/>
      <c r="M123" s="117"/>
      <c r="N123" s="111"/>
      <c r="O123" s="117"/>
      <c r="P123" s="111"/>
      <c r="Q123" s="117"/>
      <c r="R123" s="117"/>
      <c r="S123" s="111"/>
      <c r="T123" s="117"/>
      <c r="U123" s="111"/>
      <c r="V123" s="117"/>
      <c r="W123" s="117"/>
      <c r="X123" s="111"/>
      <c r="Y123" s="117"/>
      <c r="Z123" s="111"/>
      <c r="AA123" s="117"/>
      <c r="AB123" s="117"/>
      <c r="AC123" s="111"/>
      <c r="AD123" s="117"/>
      <c r="AE123" s="111"/>
      <c r="AF123" s="117"/>
      <c r="AG123" s="117"/>
      <c r="AH123" s="117"/>
      <c r="AI123" s="117"/>
      <c r="AJ123" s="111"/>
      <c r="AK123" s="111"/>
      <c r="AL123" s="118"/>
      <c r="AM123" s="111"/>
      <c r="AN123" s="111"/>
      <c r="AO123" s="111"/>
      <c r="AP123" s="118"/>
      <c r="AQ123" s="111"/>
      <c r="AR123" s="111"/>
      <c r="AS123" s="111"/>
      <c r="AT123" s="118"/>
      <c r="AU123" s="111"/>
      <c r="AV123" s="111"/>
      <c r="AW123" s="111"/>
      <c r="AX123" s="111"/>
      <c r="AY123" s="119"/>
    </row>
    <row r="124" spans="2:51" ht="14.25">
      <c r="B124" s="112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7"/>
      <c r="AJ124" s="111"/>
      <c r="AK124" s="111"/>
      <c r="AL124" s="118"/>
      <c r="AM124" s="111"/>
      <c r="AN124" s="111"/>
      <c r="AO124" s="111"/>
      <c r="AP124" s="118"/>
      <c r="AQ124" s="111"/>
      <c r="AR124" s="111"/>
      <c r="AS124" s="111"/>
      <c r="AT124" s="118"/>
      <c r="AU124" s="111"/>
      <c r="AV124" s="118"/>
      <c r="AW124" s="118"/>
      <c r="AX124" s="118"/>
      <c r="AY124" s="119"/>
    </row>
    <row r="125" spans="2:51" ht="14.25">
      <c r="B125" s="112"/>
      <c r="C125" s="117"/>
      <c r="D125" s="111"/>
      <c r="E125" s="117"/>
      <c r="F125" s="111"/>
      <c r="G125" s="117"/>
      <c r="H125" s="117"/>
      <c r="I125" s="111"/>
      <c r="J125" s="117"/>
      <c r="K125" s="111"/>
      <c r="L125" s="117"/>
      <c r="M125" s="117"/>
      <c r="N125" s="111"/>
      <c r="O125" s="117"/>
      <c r="P125" s="111"/>
      <c r="Q125" s="117"/>
      <c r="R125" s="117"/>
      <c r="S125" s="111"/>
      <c r="T125" s="117"/>
      <c r="U125" s="111"/>
      <c r="V125" s="117"/>
      <c r="W125" s="117"/>
      <c r="X125" s="111"/>
      <c r="Y125" s="117"/>
      <c r="Z125" s="111"/>
      <c r="AA125" s="117"/>
      <c r="AB125" s="117"/>
      <c r="AC125" s="111"/>
      <c r="AD125" s="117"/>
      <c r="AE125" s="111"/>
      <c r="AF125" s="117"/>
      <c r="AG125" s="117"/>
      <c r="AH125" s="117"/>
      <c r="AI125" s="117"/>
      <c r="AJ125" s="111"/>
      <c r="AK125" s="111"/>
      <c r="AL125" s="118"/>
      <c r="AM125" s="111"/>
      <c r="AN125" s="111"/>
      <c r="AO125" s="111"/>
      <c r="AP125" s="118"/>
      <c r="AQ125" s="111"/>
      <c r="AR125" s="111"/>
      <c r="AS125" s="111"/>
      <c r="AT125" s="118"/>
      <c r="AU125" s="111"/>
      <c r="AV125" s="111"/>
      <c r="AW125" s="111"/>
      <c r="AX125" s="111"/>
      <c r="AY125" s="119"/>
    </row>
    <row r="126" spans="2:51" ht="14.25">
      <c r="B126" s="112"/>
      <c r="C126" s="117"/>
      <c r="D126" s="111"/>
      <c r="E126" s="117"/>
      <c r="F126" s="111"/>
      <c r="G126" s="117"/>
      <c r="H126" s="117"/>
      <c r="I126" s="111"/>
      <c r="J126" s="117"/>
      <c r="K126" s="111"/>
      <c r="L126" s="117"/>
      <c r="M126" s="117"/>
      <c r="N126" s="111"/>
      <c r="O126" s="117"/>
      <c r="P126" s="111"/>
      <c r="Q126" s="117"/>
      <c r="R126" s="117"/>
      <c r="S126" s="111"/>
      <c r="T126" s="117"/>
      <c r="U126" s="111"/>
      <c r="V126" s="117"/>
      <c r="W126" s="117"/>
      <c r="X126" s="111"/>
      <c r="Y126" s="117"/>
      <c r="Z126" s="111"/>
      <c r="AA126" s="117"/>
      <c r="AB126" s="117"/>
      <c r="AC126" s="111"/>
      <c r="AD126" s="117"/>
      <c r="AE126" s="111"/>
      <c r="AF126" s="117"/>
      <c r="AG126" s="117"/>
      <c r="AH126" s="117"/>
      <c r="AI126" s="117"/>
      <c r="AJ126" s="111"/>
      <c r="AK126" s="111"/>
      <c r="AL126" s="118"/>
      <c r="AM126" s="111"/>
      <c r="AN126" s="111"/>
      <c r="AO126" s="111"/>
      <c r="AP126" s="118"/>
      <c r="AQ126" s="111"/>
      <c r="AR126" s="111"/>
      <c r="AS126" s="111"/>
      <c r="AT126" s="118"/>
      <c r="AU126" s="111"/>
      <c r="AV126" s="111"/>
      <c r="AW126" s="111"/>
      <c r="AX126" s="111"/>
      <c r="AY126" s="119"/>
    </row>
    <row r="127" spans="2:51" ht="14.25">
      <c r="B127" s="112"/>
      <c r="C127" s="117"/>
      <c r="D127" s="111"/>
      <c r="E127" s="117"/>
      <c r="F127" s="111"/>
      <c r="G127" s="117"/>
      <c r="H127" s="117"/>
      <c r="I127" s="111"/>
      <c r="J127" s="117"/>
      <c r="K127" s="111"/>
      <c r="L127" s="117"/>
      <c r="M127" s="117"/>
      <c r="N127" s="111"/>
      <c r="O127" s="117"/>
      <c r="P127" s="111"/>
      <c r="Q127" s="117"/>
      <c r="R127" s="117"/>
      <c r="S127" s="111"/>
      <c r="T127" s="117"/>
      <c r="U127" s="111"/>
      <c r="V127" s="117"/>
      <c r="W127" s="117"/>
      <c r="X127" s="111"/>
      <c r="Y127" s="117"/>
      <c r="Z127" s="111"/>
      <c r="AA127" s="117"/>
      <c r="AB127" s="117"/>
      <c r="AC127" s="111"/>
      <c r="AD127" s="117"/>
      <c r="AE127" s="111"/>
      <c r="AF127" s="117"/>
      <c r="AG127" s="117"/>
      <c r="AH127" s="117"/>
      <c r="AI127" s="117"/>
      <c r="AJ127" s="111"/>
      <c r="AK127" s="111"/>
      <c r="AL127" s="118"/>
      <c r="AM127" s="111"/>
      <c r="AN127" s="111"/>
      <c r="AO127" s="111"/>
      <c r="AP127" s="118"/>
      <c r="AQ127" s="111"/>
      <c r="AR127" s="111"/>
      <c r="AS127" s="111"/>
      <c r="AT127" s="118"/>
      <c r="AU127" s="111"/>
      <c r="AV127" s="111"/>
      <c r="AW127" s="111"/>
      <c r="AX127" s="111"/>
      <c r="AY127" s="119"/>
    </row>
    <row r="128" spans="2:51" ht="17.25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9"/>
      <c r="AH128" s="109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</row>
    <row r="129" spans="2:51" ht="17.25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</row>
    <row r="130" spans="2:51" ht="17.25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1"/>
      <c r="AJ130" s="113"/>
      <c r="AK130" s="113"/>
      <c r="AL130" s="113"/>
      <c r="AM130" s="114"/>
      <c r="AN130" s="113"/>
      <c r="AO130" s="113"/>
      <c r="AP130" s="113"/>
      <c r="AQ130" s="114"/>
      <c r="AR130" s="113"/>
      <c r="AS130" s="113"/>
      <c r="AT130" s="113"/>
      <c r="AU130" s="114"/>
      <c r="AV130" s="113"/>
      <c r="AW130" s="113"/>
      <c r="AX130" s="113"/>
      <c r="AY130" s="115"/>
    </row>
    <row r="131" spans="2:51" ht="17.25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1"/>
      <c r="AJ131" s="113"/>
      <c r="AK131" s="113"/>
      <c r="AL131" s="113"/>
      <c r="AM131" s="114"/>
      <c r="AN131" s="113"/>
      <c r="AO131" s="113"/>
      <c r="AP131" s="113"/>
      <c r="AQ131" s="114"/>
      <c r="AR131" s="113"/>
      <c r="AS131" s="113"/>
      <c r="AT131" s="113"/>
      <c r="AU131" s="114"/>
      <c r="AV131" s="113"/>
      <c r="AW131" s="113"/>
      <c r="AX131" s="113"/>
      <c r="AY131" s="115"/>
    </row>
    <row r="132" spans="2:51" ht="14.25">
      <c r="B132" s="112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7"/>
      <c r="AJ132" s="111"/>
      <c r="AK132" s="111"/>
      <c r="AL132" s="118"/>
      <c r="AM132" s="111"/>
      <c r="AN132" s="111"/>
      <c r="AO132" s="111"/>
      <c r="AP132" s="118"/>
      <c r="AQ132" s="111"/>
      <c r="AR132" s="111"/>
      <c r="AS132" s="111"/>
      <c r="AT132" s="118"/>
      <c r="AU132" s="111"/>
      <c r="AV132" s="118"/>
      <c r="AW132" s="118"/>
      <c r="AX132" s="118"/>
      <c r="AY132" s="119"/>
    </row>
    <row r="133" spans="2:51" ht="14.25">
      <c r="B133" s="112"/>
      <c r="C133" s="117"/>
      <c r="D133" s="111"/>
      <c r="E133" s="117"/>
      <c r="F133" s="111"/>
      <c r="G133" s="117"/>
      <c r="H133" s="117"/>
      <c r="I133" s="111"/>
      <c r="J133" s="117"/>
      <c r="K133" s="111"/>
      <c r="L133" s="117"/>
      <c r="M133" s="117"/>
      <c r="N133" s="111"/>
      <c r="O133" s="117"/>
      <c r="P133" s="111"/>
      <c r="Q133" s="117"/>
      <c r="R133" s="117"/>
      <c r="S133" s="111"/>
      <c r="T133" s="117"/>
      <c r="U133" s="111"/>
      <c r="V133" s="117"/>
      <c r="W133" s="117"/>
      <c r="X133" s="111"/>
      <c r="Y133" s="117"/>
      <c r="Z133" s="111"/>
      <c r="AA133" s="117"/>
      <c r="AB133" s="117"/>
      <c r="AC133" s="111"/>
      <c r="AD133" s="117"/>
      <c r="AE133" s="111"/>
      <c r="AF133" s="117"/>
      <c r="AG133" s="117"/>
      <c r="AH133" s="117"/>
      <c r="AI133" s="117"/>
      <c r="AJ133" s="111"/>
      <c r="AK133" s="111"/>
      <c r="AL133" s="118"/>
      <c r="AM133" s="111"/>
      <c r="AN133" s="111"/>
      <c r="AO133" s="111"/>
      <c r="AP133" s="118"/>
      <c r="AQ133" s="111"/>
      <c r="AR133" s="111"/>
      <c r="AS133" s="111"/>
      <c r="AT133" s="118"/>
      <c r="AU133" s="111"/>
      <c r="AV133" s="111"/>
      <c r="AW133" s="111"/>
      <c r="AX133" s="111"/>
      <c r="AY133" s="119"/>
    </row>
    <row r="134" spans="2:51" ht="14.25">
      <c r="B134" s="112"/>
      <c r="C134" s="117"/>
      <c r="D134" s="111"/>
      <c r="E134" s="117"/>
      <c r="F134" s="111"/>
      <c r="G134" s="117"/>
      <c r="H134" s="117"/>
      <c r="I134" s="111"/>
      <c r="J134" s="117"/>
      <c r="K134" s="111"/>
      <c r="L134" s="117"/>
      <c r="M134" s="117"/>
      <c r="N134" s="111"/>
      <c r="O134" s="117"/>
      <c r="P134" s="111"/>
      <c r="Q134" s="117"/>
      <c r="R134" s="117"/>
      <c r="S134" s="111"/>
      <c r="T134" s="117"/>
      <c r="U134" s="111"/>
      <c r="V134" s="117"/>
      <c r="W134" s="117"/>
      <c r="X134" s="111"/>
      <c r="Y134" s="117"/>
      <c r="Z134" s="111"/>
      <c r="AA134" s="117"/>
      <c r="AB134" s="117"/>
      <c r="AC134" s="111"/>
      <c r="AD134" s="117"/>
      <c r="AE134" s="111"/>
      <c r="AF134" s="117"/>
      <c r="AG134" s="117"/>
      <c r="AH134" s="117"/>
      <c r="AI134" s="117"/>
      <c r="AJ134" s="111"/>
      <c r="AK134" s="111"/>
      <c r="AL134" s="118"/>
      <c r="AM134" s="111"/>
      <c r="AN134" s="111"/>
      <c r="AO134" s="111"/>
      <c r="AP134" s="118"/>
      <c r="AQ134" s="111"/>
      <c r="AR134" s="111"/>
      <c r="AS134" s="111"/>
      <c r="AT134" s="118"/>
      <c r="AU134" s="111"/>
      <c r="AV134" s="111"/>
      <c r="AW134" s="111"/>
      <c r="AX134" s="111"/>
      <c r="AY134" s="119"/>
    </row>
    <row r="135" spans="2:51" ht="14.25">
      <c r="B135" s="112"/>
      <c r="C135" s="117"/>
      <c r="D135" s="111"/>
      <c r="E135" s="117"/>
      <c r="F135" s="111"/>
      <c r="G135" s="117"/>
      <c r="H135" s="117"/>
      <c r="I135" s="111"/>
      <c r="J135" s="117"/>
      <c r="K135" s="111"/>
      <c r="L135" s="117"/>
      <c r="M135" s="117"/>
      <c r="N135" s="111"/>
      <c r="O135" s="117"/>
      <c r="P135" s="111"/>
      <c r="Q135" s="117"/>
      <c r="R135" s="117"/>
      <c r="S135" s="111"/>
      <c r="T135" s="117"/>
      <c r="U135" s="111"/>
      <c r="V135" s="117"/>
      <c r="W135" s="117"/>
      <c r="X135" s="111"/>
      <c r="Y135" s="117"/>
      <c r="Z135" s="111"/>
      <c r="AA135" s="117"/>
      <c r="AB135" s="117"/>
      <c r="AC135" s="111"/>
      <c r="AD135" s="117"/>
      <c r="AE135" s="111"/>
      <c r="AF135" s="117"/>
      <c r="AG135" s="117"/>
      <c r="AH135" s="117"/>
      <c r="AI135" s="117"/>
      <c r="AJ135" s="111"/>
      <c r="AK135" s="111"/>
      <c r="AL135" s="118"/>
      <c r="AM135" s="111"/>
      <c r="AN135" s="111"/>
      <c r="AO135" s="111"/>
      <c r="AP135" s="118"/>
      <c r="AQ135" s="111"/>
      <c r="AR135" s="111"/>
      <c r="AS135" s="111"/>
      <c r="AT135" s="118"/>
      <c r="AU135" s="111"/>
      <c r="AV135" s="111"/>
      <c r="AW135" s="111"/>
      <c r="AX135" s="111"/>
      <c r="AY135" s="119"/>
    </row>
    <row r="136" spans="2:51" ht="14.25">
      <c r="B136" s="112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7"/>
      <c r="AJ136" s="111"/>
      <c r="AK136" s="111"/>
      <c r="AL136" s="118"/>
      <c r="AM136" s="111"/>
      <c r="AN136" s="111"/>
      <c r="AO136" s="111"/>
      <c r="AP136" s="118"/>
      <c r="AQ136" s="111"/>
      <c r="AR136" s="111"/>
      <c r="AS136" s="111"/>
      <c r="AT136" s="118"/>
      <c r="AU136" s="111"/>
      <c r="AV136" s="118"/>
      <c r="AW136" s="118"/>
      <c r="AX136" s="118"/>
      <c r="AY136" s="119"/>
    </row>
    <row r="137" spans="2:51" ht="14.25">
      <c r="B137" s="112"/>
      <c r="C137" s="117"/>
      <c r="D137" s="111"/>
      <c r="E137" s="117"/>
      <c r="F137" s="111"/>
      <c r="G137" s="117"/>
      <c r="H137" s="117"/>
      <c r="I137" s="111"/>
      <c r="J137" s="117"/>
      <c r="K137" s="111"/>
      <c r="L137" s="117"/>
      <c r="M137" s="117"/>
      <c r="N137" s="111"/>
      <c r="O137" s="117"/>
      <c r="P137" s="111"/>
      <c r="Q137" s="117"/>
      <c r="R137" s="117"/>
      <c r="S137" s="111"/>
      <c r="T137" s="117"/>
      <c r="U137" s="111"/>
      <c r="V137" s="117"/>
      <c r="W137" s="117"/>
      <c r="X137" s="111"/>
      <c r="Y137" s="117"/>
      <c r="Z137" s="111"/>
      <c r="AA137" s="117"/>
      <c r="AB137" s="117"/>
      <c r="AC137" s="111"/>
      <c r="AD137" s="117"/>
      <c r="AE137" s="111"/>
      <c r="AF137" s="117"/>
      <c r="AG137" s="117"/>
      <c r="AH137" s="117"/>
      <c r="AI137" s="117"/>
      <c r="AJ137" s="111"/>
      <c r="AK137" s="111"/>
      <c r="AL137" s="118"/>
      <c r="AM137" s="111"/>
      <c r="AN137" s="111"/>
      <c r="AO137" s="111"/>
      <c r="AP137" s="118"/>
      <c r="AQ137" s="111"/>
      <c r="AR137" s="111"/>
      <c r="AS137" s="111"/>
      <c r="AT137" s="118"/>
      <c r="AU137" s="111"/>
      <c r="AV137" s="111"/>
      <c r="AW137" s="111"/>
      <c r="AX137" s="111"/>
      <c r="AY137" s="119"/>
    </row>
    <row r="138" spans="2:51" ht="14.25">
      <c r="B138" s="112"/>
      <c r="C138" s="117"/>
      <c r="D138" s="111"/>
      <c r="E138" s="117"/>
      <c r="F138" s="111"/>
      <c r="G138" s="117"/>
      <c r="H138" s="117"/>
      <c r="I138" s="111"/>
      <c r="J138" s="117"/>
      <c r="K138" s="111"/>
      <c r="L138" s="117"/>
      <c r="M138" s="117"/>
      <c r="N138" s="111"/>
      <c r="O138" s="117"/>
      <c r="P138" s="111"/>
      <c r="Q138" s="117"/>
      <c r="R138" s="117"/>
      <c r="S138" s="111"/>
      <c r="T138" s="117"/>
      <c r="U138" s="111"/>
      <c r="V138" s="117"/>
      <c r="W138" s="117"/>
      <c r="X138" s="111"/>
      <c r="Y138" s="117"/>
      <c r="Z138" s="111"/>
      <c r="AA138" s="117"/>
      <c r="AB138" s="117"/>
      <c r="AC138" s="111"/>
      <c r="AD138" s="117"/>
      <c r="AE138" s="111"/>
      <c r="AF138" s="117"/>
      <c r="AG138" s="117"/>
      <c r="AH138" s="117"/>
      <c r="AI138" s="117"/>
      <c r="AJ138" s="111"/>
      <c r="AK138" s="111"/>
      <c r="AL138" s="118"/>
      <c r="AM138" s="111"/>
      <c r="AN138" s="111"/>
      <c r="AO138" s="111"/>
      <c r="AP138" s="118"/>
      <c r="AQ138" s="111"/>
      <c r="AR138" s="111"/>
      <c r="AS138" s="111"/>
      <c r="AT138" s="118"/>
      <c r="AU138" s="111"/>
      <c r="AV138" s="111"/>
      <c r="AW138" s="111"/>
      <c r="AX138" s="111"/>
      <c r="AY138" s="119"/>
    </row>
    <row r="139" spans="2:51" ht="14.25">
      <c r="B139" s="112"/>
      <c r="C139" s="117"/>
      <c r="D139" s="111"/>
      <c r="E139" s="117"/>
      <c r="F139" s="111"/>
      <c r="G139" s="117"/>
      <c r="H139" s="117"/>
      <c r="I139" s="111"/>
      <c r="J139" s="117"/>
      <c r="K139" s="111"/>
      <c r="L139" s="117"/>
      <c r="M139" s="117"/>
      <c r="N139" s="111"/>
      <c r="O139" s="117"/>
      <c r="P139" s="111"/>
      <c r="Q139" s="117"/>
      <c r="R139" s="117"/>
      <c r="S139" s="111"/>
      <c r="T139" s="117"/>
      <c r="U139" s="111"/>
      <c r="V139" s="117"/>
      <c r="W139" s="117"/>
      <c r="X139" s="111"/>
      <c r="Y139" s="117"/>
      <c r="Z139" s="111"/>
      <c r="AA139" s="117"/>
      <c r="AB139" s="117"/>
      <c r="AC139" s="111"/>
      <c r="AD139" s="117"/>
      <c r="AE139" s="111"/>
      <c r="AF139" s="117"/>
      <c r="AG139" s="117"/>
      <c r="AH139" s="117"/>
      <c r="AI139" s="117"/>
      <c r="AJ139" s="111"/>
      <c r="AK139" s="111"/>
      <c r="AL139" s="118"/>
      <c r="AM139" s="111"/>
      <c r="AN139" s="111"/>
      <c r="AO139" s="111"/>
      <c r="AP139" s="118"/>
      <c r="AQ139" s="111"/>
      <c r="AR139" s="111"/>
      <c r="AS139" s="111"/>
      <c r="AT139" s="118"/>
      <c r="AU139" s="111"/>
      <c r="AV139" s="111"/>
      <c r="AW139" s="111"/>
      <c r="AX139" s="111"/>
      <c r="AY139" s="119"/>
    </row>
    <row r="140" spans="2:51" ht="14.25">
      <c r="B140" s="112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7"/>
      <c r="AJ140" s="111"/>
      <c r="AK140" s="111"/>
      <c r="AL140" s="118"/>
      <c r="AM140" s="111"/>
      <c r="AN140" s="111"/>
      <c r="AO140" s="111"/>
      <c r="AP140" s="118"/>
      <c r="AQ140" s="111"/>
      <c r="AR140" s="111"/>
      <c r="AS140" s="111"/>
      <c r="AT140" s="118"/>
      <c r="AU140" s="111"/>
      <c r="AV140" s="118"/>
      <c r="AW140" s="118"/>
      <c r="AX140" s="118"/>
      <c r="AY140" s="119"/>
    </row>
    <row r="141" spans="2:51" ht="14.25">
      <c r="B141" s="112"/>
      <c r="C141" s="117"/>
      <c r="D141" s="111"/>
      <c r="E141" s="117"/>
      <c r="F141" s="111"/>
      <c r="G141" s="117"/>
      <c r="H141" s="117"/>
      <c r="I141" s="111"/>
      <c r="J141" s="117"/>
      <c r="K141" s="111"/>
      <c r="L141" s="117"/>
      <c r="M141" s="117"/>
      <c r="N141" s="111"/>
      <c r="O141" s="117"/>
      <c r="P141" s="111"/>
      <c r="Q141" s="117"/>
      <c r="R141" s="117"/>
      <c r="S141" s="111"/>
      <c r="T141" s="117"/>
      <c r="U141" s="111"/>
      <c r="V141" s="117"/>
      <c r="W141" s="117"/>
      <c r="X141" s="111"/>
      <c r="Y141" s="117"/>
      <c r="Z141" s="111"/>
      <c r="AA141" s="117"/>
      <c r="AB141" s="117"/>
      <c r="AC141" s="111"/>
      <c r="AD141" s="117"/>
      <c r="AE141" s="111"/>
      <c r="AF141" s="117"/>
      <c r="AG141" s="117"/>
      <c r="AH141" s="117"/>
      <c r="AI141" s="117"/>
      <c r="AJ141" s="111"/>
      <c r="AK141" s="111"/>
      <c r="AL141" s="118"/>
      <c r="AM141" s="111"/>
      <c r="AN141" s="111"/>
      <c r="AO141" s="111"/>
      <c r="AP141" s="118"/>
      <c r="AQ141" s="111"/>
      <c r="AR141" s="111"/>
      <c r="AS141" s="111"/>
      <c r="AT141" s="118"/>
      <c r="AU141" s="111"/>
      <c r="AV141" s="111"/>
      <c r="AW141" s="111"/>
      <c r="AX141" s="111"/>
      <c r="AY141" s="119"/>
    </row>
    <row r="142" spans="2:51" ht="14.25">
      <c r="B142" s="112"/>
      <c r="C142" s="117"/>
      <c r="D142" s="111"/>
      <c r="E142" s="117"/>
      <c r="F142" s="111"/>
      <c r="G142" s="117"/>
      <c r="H142" s="117"/>
      <c r="I142" s="111"/>
      <c r="J142" s="117"/>
      <c r="K142" s="111"/>
      <c r="L142" s="117"/>
      <c r="M142" s="117"/>
      <c r="N142" s="111"/>
      <c r="O142" s="117"/>
      <c r="P142" s="111"/>
      <c r="Q142" s="117"/>
      <c r="R142" s="117"/>
      <c r="S142" s="111"/>
      <c r="T142" s="117"/>
      <c r="U142" s="111"/>
      <c r="V142" s="117"/>
      <c r="W142" s="117"/>
      <c r="X142" s="111"/>
      <c r="Y142" s="117"/>
      <c r="Z142" s="111"/>
      <c r="AA142" s="117"/>
      <c r="AB142" s="117"/>
      <c r="AC142" s="111"/>
      <c r="AD142" s="117"/>
      <c r="AE142" s="111"/>
      <c r="AF142" s="117"/>
      <c r="AG142" s="117"/>
      <c r="AH142" s="117"/>
      <c r="AI142" s="117"/>
      <c r="AJ142" s="111"/>
      <c r="AK142" s="111"/>
      <c r="AL142" s="118"/>
      <c r="AM142" s="111"/>
      <c r="AN142" s="111"/>
      <c r="AO142" s="111"/>
      <c r="AP142" s="118"/>
      <c r="AQ142" s="111"/>
      <c r="AR142" s="111"/>
      <c r="AS142" s="111"/>
      <c r="AT142" s="118"/>
      <c r="AU142" s="111"/>
      <c r="AV142" s="111"/>
      <c r="AW142" s="111"/>
      <c r="AX142" s="111"/>
      <c r="AY142" s="119"/>
    </row>
    <row r="143" spans="2:51" ht="14.25">
      <c r="B143" s="112"/>
      <c r="C143" s="117"/>
      <c r="D143" s="111"/>
      <c r="E143" s="117"/>
      <c r="F143" s="111"/>
      <c r="G143" s="117"/>
      <c r="H143" s="117"/>
      <c r="I143" s="111"/>
      <c r="J143" s="117"/>
      <c r="K143" s="111"/>
      <c r="L143" s="117"/>
      <c r="M143" s="117"/>
      <c r="N143" s="111"/>
      <c r="O143" s="117"/>
      <c r="P143" s="111"/>
      <c r="Q143" s="117"/>
      <c r="R143" s="117"/>
      <c r="S143" s="111"/>
      <c r="T143" s="117"/>
      <c r="U143" s="111"/>
      <c r="V143" s="117"/>
      <c r="W143" s="117"/>
      <c r="X143" s="111"/>
      <c r="Y143" s="117"/>
      <c r="Z143" s="111"/>
      <c r="AA143" s="117"/>
      <c r="AB143" s="117"/>
      <c r="AC143" s="111"/>
      <c r="AD143" s="117"/>
      <c r="AE143" s="111"/>
      <c r="AF143" s="117"/>
      <c r="AG143" s="117"/>
      <c r="AH143" s="117"/>
      <c r="AI143" s="117"/>
      <c r="AJ143" s="111"/>
      <c r="AK143" s="111"/>
      <c r="AL143" s="118"/>
      <c r="AM143" s="111"/>
      <c r="AN143" s="111"/>
      <c r="AO143" s="111"/>
      <c r="AP143" s="118"/>
      <c r="AQ143" s="111"/>
      <c r="AR143" s="111"/>
      <c r="AS143" s="111"/>
      <c r="AT143" s="118"/>
      <c r="AU143" s="111"/>
      <c r="AV143" s="111"/>
      <c r="AW143" s="111"/>
      <c r="AX143" s="111"/>
      <c r="AY143" s="119"/>
    </row>
    <row r="144" spans="2:51" ht="14.25">
      <c r="B144" s="112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7"/>
      <c r="AJ144" s="111"/>
      <c r="AK144" s="111"/>
      <c r="AL144" s="118"/>
      <c r="AM144" s="111"/>
      <c r="AN144" s="111"/>
      <c r="AO144" s="111"/>
      <c r="AP144" s="118"/>
      <c r="AQ144" s="111"/>
      <c r="AR144" s="111"/>
      <c r="AS144" s="111"/>
      <c r="AT144" s="118"/>
      <c r="AU144" s="111"/>
      <c r="AV144" s="118"/>
      <c r="AW144" s="118"/>
      <c r="AX144" s="118"/>
      <c r="AY144" s="119"/>
    </row>
    <row r="145" spans="2:51" ht="14.25">
      <c r="B145" s="112"/>
      <c r="C145" s="117"/>
      <c r="D145" s="111"/>
      <c r="E145" s="117"/>
      <c r="F145" s="111"/>
      <c r="G145" s="117"/>
      <c r="H145" s="117"/>
      <c r="I145" s="111"/>
      <c r="J145" s="117"/>
      <c r="K145" s="111"/>
      <c r="L145" s="117"/>
      <c r="M145" s="117"/>
      <c r="N145" s="111"/>
      <c r="O145" s="117"/>
      <c r="P145" s="111"/>
      <c r="Q145" s="117"/>
      <c r="R145" s="117"/>
      <c r="S145" s="111"/>
      <c r="T145" s="117"/>
      <c r="U145" s="111"/>
      <c r="V145" s="117"/>
      <c r="W145" s="117"/>
      <c r="X145" s="111"/>
      <c r="Y145" s="117"/>
      <c r="Z145" s="111"/>
      <c r="AA145" s="117"/>
      <c r="AB145" s="117"/>
      <c r="AC145" s="111"/>
      <c r="AD145" s="117"/>
      <c r="AE145" s="111"/>
      <c r="AF145" s="117"/>
      <c r="AG145" s="117"/>
      <c r="AH145" s="117"/>
      <c r="AI145" s="117"/>
      <c r="AJ145" s="111"/>
      <c r="AK145" s="111"/>
      <c r="AL145" s="118"/>
      <c r="AM145" s="111"/>
      <c r="AN145" s="111"/>
      <c r="AO145" s="111"/>
      <c r="AP145" s="118"/>
      <c r="AQ145" s="111"/>
      <c r="AR145" s="111"/>
      <c r="AS145" s="111"/>
      <c r="AT145" s="118"/>
      <c r="AU145" s="111"/>
      <c r="AV145" s="111"/>
      <c r="AW145" s="111"/>
      <c r="AX145" s="111"/>
      <c r="AY145" s="119"/>
    </row>
    <row r="146" spans="2:51" ht="14.25">
      <c r="B146" s="112"/>
      <c r="C146" s="117"/>
      <c r="D146" s="111"/>
      <c r="E146" s="117"/>
      <c r="F146" s="111"/>
      <c r="G146" s="117"/>
      <c r="H146" s="117"/>
      <c r="I146" s="111"/>
      <c r="J146" s="117"/>
      <c r="K146" s="111"/>
      <c r="L146" s="117"/>
      <c r="M146" s="117"/>
      <c r="N146" s="111"/>
      <c r="O146" s="117"/>
      <c r="P146" s="111"/>
      <c r="Q146" s="117"/>
      <c r="R146" s="117"/>
      <c r="S146" s="111"/>
      <c r="T146" s="117"/>
      <c r="U146" s="111"/>
      <c r="V146" s="117"/>
      <c r="W146" s="117"/>
      <c r="X146" s="111"/>
      <c r="Y146" s="117"/>
      <c r="Z146" s="111"/>
      <c r="AA146" s="117"/>
      <c r="AB146" s="117"/>
      <c r="AC146" s="111"/>
      <c r="AD146" s="117"/>
      <c r="AE146" s="111"/>
      <c r="AF146" s="117"/>
      <c r="AG146" s="117"/>
      <c r="AH146" s="117"/>
      <c r="AI146" s="117"/>
      <c r="AJ146" s="111"/>
      <c r="AK146" s="111"/>
      <c r="AL146" s="118"/>
      <c r="AM146" s="111"/>
      <c r="AN146" s="111"/>
      <c r="AO146" s="111"/>
      <c r="AP146" s="118"/>
      <c r="AQ146" s="111"/>
      <c r="AR146" s="111"/>
      <c r="AS146" s="111"/>
      <c r="AT146" s="118"/>
      <c r="AU146" s="111"/>
      <c r="AV146" s="111"/>
      <c r="AW146" s="111"/>
      <c r="AX146" s="111"/>
      <c r="AY146" s="119"/>
    </row>
    <row r="147" spans="2:51" ht="14.25">
      <c r="B147" s="112"/>
      <c r="C147" s="117"/>
      <c r="D147" s="111"/>
      <c r="E147" s="117"/>
      <c r="F147" s="111"/>
      <c r="G147" s="117"/>
      <c r="H147" s="117"/>
      <c r="I147" s="111"/>
      <c r="J147" s="117"/>
      <c r="K147" s="111"/>
      <c r="L147" s="117"/>
      <c r="M147" s="117"/>
      <c r="N147" s="111"/>
      <c r="O147" s="117"/>
      <c r="P147" s="111"/>
      <c r="Q147" s="117"/>
      <c r="R147" s="117"/>
      <c r="S147" s="111"/>
      <c r="T147" s="117"/>
      <c r="U147" s="111"/>
      <c r="V147" s="117"/>
      <c r="W147" s="117"/>
      <c r="X147" s="111"/>
      <c r="Y147" s="117"/>
      <c r="Z147" s="111"/>
      <c r="AA147" s="117"/>
      <c r="AB147" s="117"/>
      <c r="AC147" s="111"/>
      <c r="AD147" s="117"/>
      <c r="AE147" s="111"/>
      <c r="AF147" s="117"/>
      <c r="AG147" s="117"/>
      <c r="AH147" s="117"/>
      <c r="AI147" s="117"/>
      <c r="AJ147" s="111"/>
      <c r="AK147" s="111"/>
      <c r="AL147" s="118"/>
      <c r="AM147" s="111"/>
      <c r="AN147" s="111"/>
      <c r="AO147" s="111"/>
      <c r="AP147" s="118"/>
      <c r="AQ147" s="111"/>
      <c r="AR147" s="111"/>
      <c r="AS147" s="111"/>
      <c r="AT147" s="118"/>
      <c r="AU147" s="111"/>
      <c r="AV147" s="111"/>
      <c r="AW147" s="111"/>
      <c r="AX147" s="111"/>
      <c r="AY147" s="119"/>
    </row>
    <row r="148" spans="2:51" ht="14.25">
      <c r="B148" s="112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7"/>
      <c r="AJ148" s="111"/>
      <c r="AK148" s="111"/>
      <c r="AL148" s="118"/>
      <c r="AM148" s="111"/>
      <c r="AN148" s="111"/>
      <c r="AO148" s="111"/>
      <c r="AP148" s="118"/>
      <c r="AQ148" s="111"/>
      <c r="AR148" s="111"/>
      <c r="AS148" s="111"/>
      <c r="AT148" s="118"/>
      <c r="AU148" s="111"/>
      <c r="AV148" s="118"/>
      <c r="AW148" s="118"/>
      <c r="AX148" s="118"/>
      <c r="AY148" s="119"/>
    </row>
    <row r="149" spans="2:51" ht="14.25">
      <c r="B149" s="112"/>
      <c r="C149" s="117"/>
      <c r="D149" s="111"/>
      <c r="E149" s="117"/>
      <c r="F149" s="111"/>
      <c r="G149" s="117"/>
      <c r="H149" s="117"/>
      <c r="I149" s="111"/>
      <c r="J149" s="117"/>
      <c r="K149" s="111"/>
      <c r="L149" s="117"/>
      <c r="M149" s="117"/>
      <c r="N149" s="111"/>
      <c r="O149" s="117"/>
      <c r="P149" s="111"/>
      <c r="Q149" s="117"/>
      <c r="R149" s="117"/>
      <c r="S149" s="111"/>
      <c r="T149" s="117"/>
      <c r="U149" s="111"/>
      <c r="V149" s="117"/>
      <c r="W149" s="117"/>
      <c r="X149" s="111"/>
      <c r="Y149" s="117"/>
      <c r="Z149" s="111"/>
      <c r="AA149" s="117"/>
      <c r="AB149" s="117"/>
      <c r="AC149" s="111"/>
      <c r="AD149" s="117"/>
      <c r="AE149" s="111"/>
      <c r="AF149" s="117"/>
      <c r="AG149" s="117"/>
      <c r="AH149" s="117"/>
      <c r="AI149" s="117"/>
      <c r="AJ149" s="111"/>
      <c r="AK149" s="111"/>
      <c r="AL149" s="118"/>
      <c r="AM149" s="111"/>
      <c r="AN149" s="111"/>
      <c r="AO149" s="111"/>
      <c r="AP149" s="118"/>
      <c r="AQ149" s="111"/>
      <c r="AR149" s="111"/>
      <c r="AS149" s="111"/>
      <c r="AT149" s="118"/>
      <c r="AU149" s="111"/>
      <c r="AV149" s="111"/>
      <c r="AW149" s="111"/>
      <c r="AX149" s="111"/>
      <c r="AY149" s="119"/>
    </row>
    <row r="150" spans="2:51" ht="14.25">
      <c r="B150" s="112"/>
      <c r="C150" s="117"/>
      <c r="D150" s="111"/>
      <c r="E150" s="117"/>
      <c r="F150" s="111"/>
      <c r="G150" s="117"/>
      <c r="H150" s="117"/>
      <c r="I150" s="111"/>
      <c r="J150" s="117"/>
      <c r="K150" s="111"/>
      <c r="L150" s="117"/>
      <c r="M150" s="117"/>
      <c r="N150" s="111"/>
      <c r="O150" s="117"/>
      <c r="P150" s="111"/>
      <c r="Q150" s="117"/>
      <c r="R150" s="117"/>
      <c r="S150" s="111"/>
      <c r="T150" s="117"/>
      <c r="U150" s="111"/>
      <c r="V150" s="117"/>
      <c r="W150" s="117"/>
      <c r="X150" s="111"/>
      <c r="Y150" s="117"/>
      <c r="Z150" s="111"/>
      <c r="AA150" s="117"/>
      <c r="AB150" s="117"/>
      <c r="AC150" s="111"/>
      <c r="AD150" s="117"/>
      <c r="AE150" s="111"/>
      <c r="AF150" s="117"/>
      <c r="AG150" s="117"/>
      <c r="AH150" s="117"/>
      <c r="AI150" s="117"/>
      <c r="AJ150" s="111"/>
      <c r="AK150" s="111"/>
      <c r="AL150" s="118"/>
      <c r="AM150" s="111"/>
      <c r="AN150" s="111"/>
      <c r="AO150" s="111"/>
      <c r="AP150" s="118"/>
      <c r="AQ150" s="111"/>
      <c r="AR150" s="111"/>
      <c r="AS150" s="111"/>
      <c r="AT150" s="118"/>
      <c r="AU150" s="111"/>
      <c r="AV150" s="111"/>
      <c r="AW150" s="111"/>
      <c r="AX150" s="111"/>
      <c r="AY150" s="119"/>
    </row>
    <row r="151" spans="2:51" ht="14.25">
      <c r="B151" s="112"/>
      <c r="C151" s="117"/>
      <c r="D151" s="111"/>
      <c r="E151" s="117"/>
      <c r="F151" s="111"/>
      <c r="G151" s="117"/>
      <c r="H151" s="117"/>
      <c r="I151" s="111"/>
      <c r="J151" s="117"/>
      <c r="K151" s="111"/>
      <c r="L151" s="117"/>
      <c r="M151" s="117"/>
      <c r="N151" s="111"/>
      <c r="O151" s="117"/>
      <c r="P151" s="111"/>
      <c r="Q151" s="117"/>
      <c r="R151" s="117"/>
      <c r="S151" s="111"/>
      <c r="T151" s="117"/>
      <c r="U151" s="111"/>
      <c r="V151" s="117"/>
      <c r="W151" s="117"/>
      <c r="X151" s="111"/>
      <c r="Y151" s="117"/>
      <c r="Z151" s="111"/>
      <c r="AA151" s="117"/>
      <c r="AB151" s="117"/>
      <c r="AC151" s="111"/>
      <c r="AD151" s="117"/>
      <c r="AE151" s="111"/>
      <c r="AF151" s="117"/>
      <c r="AG151" s="117"/>
      <c r="AH151" s="117"/>
      <c r="AI151" s="117"/>
      <c r="AJ151" s="111"/>
      <c r="AK151" s="111"/>
      <c r="AL151" s="118"/>
      <c r="AM151" s="111"/>
      <c r="AN151" s="111"/>
      <c r="AO151" s="111"/>
      <c r="AP151" s="118"/>
      <c r="AQ151" s="111"/>
      <c r="AR151" s="111"/>
      <c r="AS151" s="111"/>
      <c r="AT151" s="118"/>
      <c r="AU151" s="111"/>
      <c r="AV151" s="111"/>
      <c r="AW151" s="111"/>
      <c r="AX151" s="111"/>
      <c r="AY151" s="119"/>
    </row>
    <row r="152" spans="2:51" ht="14.25">
      <c r="B152" s="112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7"/>
      <c r="AJ152" s="111"/>
      <c r="AK152" s="111"/>
      <c r="AL152" s="118"/>
      <c r="AM152" s="111"/>
      <c r="AN152" s="111"/>
      <c r="AO152" s="111"/>
      <c r="AP152" s="118"/>
      <c r="AQ152" s="111"/>
      <c r="AR152" s="111"/>
      <c r="AS152" s="111"/>
      <c r="AT152" s="118"/>
      <c r="AU152" s="111"/>
      <c r="AV152" s="118"/>
      <c r="AW152" s="118"/>
      <c r="AX152" s="118"/>
      <c r="AY152" s="119"/>
    </row>
    <row r="153" spans="2:51" ht="14.25">
      <c r="B153" s="112"/>
      <c r="C153" s="117"/>
      <c r="D153" s="111"/>
      <c r="E153" s="117"/>
      <c r="F153" s="111"/>
      <c r="G153" s="117"/>
      <c r="H153" s="117"/>
      <c r="I153" s="111"/>
      <c r="J153" s="117"/>
      <c r="K153" s="111"/>
      <c r="L153" s="117"/>
      <c r="M153" s="117"/>
      <c r="N153" s="111"/>
      <c r="O153" s="117"/>
      <c r="P153" s="111"/>
      <c r="Q153" s="117"/>
      <c r="R153" s="117"/>
      <c r="S153" s="111"/>
      <c r="T153" s="117"/>
      <c r="U153" s="111"/>
      <c r="V153" s="117"/>
      <c r="W153" s="117"/>
      <c r="X153" s="111"/>
      <c r="Y153" s="117"/>
      <c r="Z153" s="111"/>
      <c r="AA153" s="117"/>
      <c r="AB153" s="117"/>
      <c r="AC153" s="111"/>
      <c r="AD153" s="117"/>
      <c r="AE153" s="111"/>
      <c r="AF153" s="117"/>
      <c r="AG153" s="117"/>
      <c r="AH153" s="117"/>
      <c r="AI153" s="117"/>
      <c r="AJ153" s="111"/>
      <c r="AK153" s="111"/>
      <c r="AL153" s="118"/>
      <c r="AM153" s="111"/>
      <c r="AN153" s="111"/>
      <c r="AO153" s="111"/>
      <c r="AP153" s="118"/>
      <c r="AQ153" s="111"/>
      <c r="AR153" s="111"/>
      <c r="AS153" s="111"/>
      <c r="AT153" s="118"/>
      <c r="AU153" s="111"/>
      <c r="AV153" s="111"/>
      <c r="AW153" s="111"/>
      <c r="AX153" s="111"/>
      <c r="AY153" s="119"/>
    </row>
    <row r="154" spans="2:51" ht="14.25">
      <c r="B154" s="112"/>
      <c r="C154" s="117"/>
      <c r="D154" s="111"/>
      <c r="E154" s="117"/>
      <c r="F154" s="111"/>
      <c r="G154" s="117"/>
      <c r="H154" s="117"/>
      <c r="I154" s="111"/>
      <c r="J154" s="117"/>
      <c r="K154" s="111"/>
      <c r="L154" s="117"/>
      <c r="M154" s="117"/>
      <c r="N154" s="111"/>
      <c r="O154" s="117"/>
      <c r="P154" s="111"/>
      <c r="Q154" s="117"/>
      <c r="R154" s="117"/>
      <c r="S154" s="111"/>
      <c r="T154" s="117"/>
      <c r="U154" s="111"/>
      <c r="V154" s="117"/>
      <c r="W154" s="117"/>
      <c r="X154" s="111"/>
      <c r="Y154" s="117"/>
      <c r="Z154" s="111"/>
      <c r="AA154" s="117"/>
      <c r="AB154" s="117"/>
      <c r="AC154" s="111"/>
      <c r="AD154" s="117"/>
      <c r="AE154" s="111"/>
      <c r="AF154" s="117"/>
      <c r="AG154" s="117"/>
      <c r="AH154" s="117"/>
      <c r="AI154" s="117"/>
      <c r="AJ154" s="111"/>
      <c r="AK154" s="111"/>
      <c r="AL154" s="118"/>
      <c r="AM154" s="111"/>
      <c r="AN154" s="111"/>
      <c r="AO154" s="111"/>
      <c r="AP154" s="118"/>
      <c r="AQ154" s="111"/>
      <c r="AR154" s="111"/>
      <c r="AS154" s="111"/>
      <c r="AT154" s="118"/>
      <c r="AU154" s="111"/>
      <c r="AV154" s="111"/>
      <c r="AW154" s="111"/>
      <c r="AX154" s="111"/>
      <c r="AY154" s="119"/>
    </row>
    <row r="155" spans="2:51" ht="14.25">
      <c r="B155" s="112"/>
      <c r="C155" s="117"/>
      <c r="D155" s="111"/>
      <c r="E155" s="117"/>
      <c r="F155" s="111"/>
      <c r="G155" s="117"/>
      <c r="H155" s="117"/>
      <c r="I155" s="111"/>
      <c r="J155" s="117"/>
      <c r="K155" s="111"/>
      <c r="L155" s="117"/>
      <c r="M155" s="117"/>
      <c r="N155" s="111"/>
      <c r="O155" s="117"/>
      <c r="P155" s="111"/>
      <c r="Q155" s="117"/>
      <c r="R155" s="117"/>
      <c r="S155" s="111"/>
      <c r="T155" s="117"/>
      <c r="U155" s="111"/>
      <c r="V155" s="117"/>
      <c r="W155" s="117"/>
      <c r="X155" s="111"/>
      <c r="Y155" s="117"/>
      <c r="Z155" s="111"/>
      <c r="AA155" s="117"/>
      <c r="AB155" s="117"/>
      <c r="AC155" s="111"/>
      <c r="AD155" s="117"/>
      <c r="AE155" s="111"/>
      <c r="AF155" s="117"/>
      <c r="AG155" s="117"/>
      <c r="AH155" s="117"/>
      <c r="AI155" s="117"/>
      <c r="AJ155" s="111"/>
      <c r="AK155" s="111"/>
      <c r="AL155" s="118"/>
      <c r="AM155" s="111"/>
      <c r="AN155" s="111"/>
      <c r="AO155" s="111"/>
      <c r="AP155" s="118"/>
      <c r="AQ155" s="111"/>
      <c r="AR155" s="111"/>
      <c r="AS155" s="111"/>
      <c r="AT155" s="118"/>
      <c r="AU155" s="111"/>
      <c r="AV155" s="111"/>
      <c r="AW155" s="111"/>
      <c r="AX155" s="111"/>
      <c r="AY155" s="119"/>
    </row>
  </sheetData>
  <sheetProtection sheet="1" objects="1" scenarios="1"/>
  <mergeCells count="238"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AY155"/>
  <sheetViews>
    <sheetView zoomScale="90" zoomScaleNormal="90" zoomScalePageLayoutView="0" workbookViewId="0" topLeftCell="A1">
      <selection activeCell="AC20" sqref="AC18:AE20"/>
    </sheetView>
  </sheetViews>
  <sheetFormatPr defaultColWidth="9.140625" defaultRowHeight="15"/>
  <cols>
    <col min="1" max="1" width="1.57421875" style="85" customWidth="1"/>
    <col min="2" max="2" width="15.57421875" style="85" customWidth="1"/>
    <col min="3" max="33" width="3.8515625" style="85" customWidth="1"/>
    <col min="34" max="34" width="3.7109375" style="85" customWidth="1"/>
    <col min="35" max="35" width="15.57421875" style="85" customWidth="1"/>
    <col min="36" max="37" width="5.57421875" style="85" customWidth="1"/>
    <col min="38" max="39" width="8.57421875" style="85" customWidth="1"/>
    <col min="40" max="41" width="5.57421875" style="85" customWidth="1"/>
    <col min="42" max="43" width="8.57421875" style="85" customWidth="1"/>
    <col min="44" max="45" width="5.57421875" style="85" customWidth="1"/>
    <col min="46" max="46" width="9.57421875" style="85" customWidth="1"/>
    <col min="47" max="49" width="8.57421875" style="85" customWidth="1"/>
    <col min="50" max="50" width="15.7109375" style="85" customWidth="1"/>
    <col min="51" max="51" width="9.57421875" style="85" customWidth="1"/>
    <col min="52" max="16384" width="9.00390625" style="85" customWidth="1"/>
  </cols>
  <sheetData>
    <row r="1" spans="2:51" ht="17.25">
      <c r="B1" s="530" t="s">
        <v>88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I1" s="531" t="str">
        <f>B1</f>
        <v>レディースフリー チャレンジ</v>
      </c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</row>
    <row r="2" spans="2:51" ht="18" thickBot="1">
      <c r="B2" s="532" t="s">
        <v>89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86"/>
      <c r="AH2" s="87"/>
      <c r="AI2" s="533" t="str">
        <f>B2</f>
        <v>Ｏコート    Ｃグループ</v>
      </c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</row>
    <row r="3" spans="2:51" ht="14.25">
      <c r="B3" s="534"/>
      <c r="C3" s="536" t="str">
        <f>'[1]ﾚﾃﾞｨｰｽﾁｬﾚﾝｼﾞ'!$D$66</f>
        <v>キラーズ 姫</v>
      </c>
      <c r="D3" s="537"/>
      <c r="E3" s="537"/>
      <c r="F3" s="537"/>
      <c r="G3" s="538"/>
      <c r="H3" s="542" t="str">
        <f>'[1]ﾚﾃﾞｨｰｽﾁｬﾚﾝｼﾞ'!$D$67</f>
        <v>MOMO</v>
      </c>
      <c r="I3" s="537"/>
      <c r="J3" s="537"/>
      <c r="K3" s="537"/>
      <c r="L3" s="538"/>
      <c r="M3" s="542" t="str">
        <f>'[1]ﾚﾃﾞｨｰｽﾁｬﾚﾝｼﾞ'!$D$68</f>
        <v>リリーズ G</v>
      </c>
      <c r="N3" s="537"/>
      <c r="O3" s="537"/>
      <c r="P3" s="537"/>
      <c r="Q3" s="538"/>
      <c r="R3" s="542" t="str">
        <f>'[1]ﾚﾃﾞｨｰｽﾁｬﾚﾝｼﾞ'!$G$68</f>
        <v>フルーツポンチ・Z</v>
      </c>
      <c r="S3" s="537"/>
      <c r="T3" s="537"/>
      <c r="U3" s="537"/>
      <c r="V3" s="538"/>
      <c r="W3" s="542" t="str">
        <f>'[1]ﾚﾃﾞｨｰｽﾁｬﾚﾝｼﾞ'!$G$67</f>
        <v>Sieg (ジーク)</v>
      </c>
      <c r="X3" s="537"/>
      <c r="Y3" s="537"/>
      <c r="Z3" s="537"/>
      <c r="AA3" s="538"/>
      <c r="AB3" s="542" t="str">
        <f>'[1]ﾚﾃﾞｨｰｽﾁｬﾚﾝｼﾞ'!$G$66</f>
        <v>女 ホップ</v>
      </c>
      <c r="AC3" s="537"/>
      <c r="AD3" s="537"/>
      <c r="AE3" s="537"/>
      <c r="AF3" s="555"/>
      <c r="AG3" s="88"/>
      <c r="AH3" s="88"/>
      <c r="AI3" s="534"/>
      <c r="AJ3" s="557" t="s">
        <v>18</v>
      </c>
      <c r="AK3" s="545"/>
      <c r="AL3" s="546"/>
      <c r="AM3" s="547" t="s">
        <v>19</v>
      </c>
      <c r="AN3" s="544" t="s">
        <v>44</v>
      </c>
      <c r="AO3" s="545"/>
      <c r="AP3" s="546"/>
      <c r="AQ3" s="547" t="s">
        <v>19</v>
      </c>
      <c r="AR3" s="544" t="s">
        <v>21</v>
      </c>
      <c r="AS3" s="545"/>
      <c r="AT3" s="546"/>
      <c r="AU3" s="547" t="s">
        <v>22</v>
      </c>
      <c r="AV3" s="549" t="s">
        <v>45</v>
      </c>
      <c r="AW3" s="549" t="s">
        <v>46</v>
      </c>
      <c r="AX3" s="551" t="s">
        <v>25</v>
      </c>
      <c r="AY3" s="553" t="s">
        <v>75</v>
      </c>
    </row>
    <row r="4" spans="2:51" ht="15" thickBot="1">
      <c r="B4" s="535"/>
      <c r="C4" s="539"/>
      <c r="D4" s="540"/>
      <c r="E4" s="540"/>
      <c r="F4" s="540"/>
      <c r="G4" s="541"/>
      <c r="H4" s="543"/>
      <c r="I4" s="540"/>
      <c r="J4" s="540"/>
      <c r="K4" s="540"/>
      <c r="L4" s="541"/>
      <c r="M4" s="543"/>
      <c r="N4" s="540"/>
      <c r="O4" s="540"/>
      <c r="P4" s="540"/>
      <c r="Q4" s="541"/>
      <c r="R4" s="543"/>
      <c r="S4" s="540"/>
      <c r="T4" s="540"/>
      <c r="U4" s="540"/>
      <c r="V4" s="541"/>
      <c r="W4" s="543"/>
      <c r="X4" s="540"/>
      <c r="Y4" s="540"/>
      <c r="Z4" s="540"/>
      <c r="AA4" s="541"/>
      <c r="AB4" s="543"/>
      <c r="AC4" s="540"/>
      <c r="AD4" s="540"/>
      <c r="AE4" s="540"/>
      <c r="AF4" s="556"/>
      <c r="AG4" s="88"/>
      <c r="AH4" s="88"/>
      <c r="AI4" s="535"/>
      <c r="AJ4" s="89" t="s">
        <v>26</v>
      </c>
      <c r="AK4" s="90" t="s">
        <v>27</v>
      </c>
      <c r="AL4" s="90" t="s">
        <v>90</v>
      </c>
      <c r="AM4" s="548"/>
      <c r="AN4" s="89" t="s">
        <v>26</v>
      </c>
      <c r="AO4" s="90" t="s">
        <v>27</v>
      </c>
      <c r="AP4" s="90" t="s">
        <v>90</v>
      </c>
      <c r="AQ4" s="548"/>
      <c r="AR4" s="89" t="s">
        <v>26</v>
      </c>
      <c r="AS4" s="90" t="s">
        <v>27</v>
      </c>
      <c r="AT4" s="90" t="s">
        <v>90</v>
      </c>
      <c r="AU4" s="548"/>
      <c r="AV4" s="550"/>
      <c r="AW4" s="550"/>
      <c r="AX4" s="552"/>
      <c r="AY4" s="554"/>
    </row>
    <row r="5" spans="2:51" ht="17.25">
      <c r="B5" s="558" t="str">
        <f>C3</f>
        <v>キラーズ 姫</v>
      </c>
      <c r="C5" s="561"/>
      <c r="D5" s="562"/>
      <c r="E5" s="562"/>
      <c r="F5" s="562"/>
      <c r="G5" s="563"/>
      <c r="H5" s="564">
        <v>10</v>
      </c>
      <c r="I5" s="565"/>
      <c r="J5" s="565"/>
      <c r="K5" s="565"/>
      <c r="L5" s="566"/>
      <c r="M5" s="564">
        <v>7</v>
      </c>
      <c r="N5" s="565"/>
      <c r="O5" s="565"/>
      <c r="P5" s="565"/>
      <c r="Q5" s="566"/>
      <c r="R5" s="567">
        <v>0</v>
      </c>
      <c r="S5" s="568"/>
      <c r="T5" s="568"/>
      <c r="U5" s="568"/>
      <c r="V5" s="569"/>
      <c r="W5" s="564">
        <v>4</v>
      </c>
      <c r="X5" s="565"/>
      <c r="Y5" s="565"/>
      <c r="Z5" s="565"/>
      <c r="AA5" s="566"/>
      <c r="AB5" s="564">
        <v>1</v>
      </c>
      <c r="AC5" s="565"/>
      <c r="AD5" s="565"/>
      <c r="AE5" s="565"/>
      <c r="AF5" s="594"/>
      <c r="AG5" s="91"/>
      <c r="AH5" s="91"/>
      <c r="AI5" s="558" t="str">
        <f>B5</f>
        <v>キラーズ 姫</v>
      </c>
      <c r="AJ5" s="595">
        <f>IF(C6&gt;G6,1,0)+IF(H6&gt;L6,1,0)+IF(M6&gt;Q6,1,0)+IF(R6&gt;V6,1,0)+IF(W6&gt;AA6,1,0)+IF(AB6&gt;AF6,1,0)</f>
        <v>1</v>
      </c>
      <c r="AK5" s="591">
        <f>IF(G6&gt;C6,1,0)+IF(L6&gt;H6,1,0)+IF(Q6&gt;M6,1,0)+IF(V6&gt;R6,1,0)+IF(AA6&gt;W6,1,0)+IF(AF6&gt;AB6,1,0)</f>
        <v>3</v>
      </c>
      <c r="AL5" s="582">
        <f>SUM(AJ5/(AJ5+AK5))</f>
        <v>0.25</v>
      </c>
      <c r="AM5" s="591">
        <f>RANK(AL5,$AL$5:$AL$28,0)</f>
        <v>4</v>
      </c>
      <c r="AN5" s="591">
        <f>SUM(C6+H6+M6+R6+W6+AB6)</f>
        <v>3</v>
      </c>
      <c r="AO5" s="591">
        <f>SUM(G6+L6+Q6+V6+AA6+AF6)</f>
        <v>6</v>
      </c>
      <c r="AP5" s="582">
        <f>SUM(AN5/(AN5+AO5))</f>
        <v>0.3333333333333333</v>
      </c>
      <c r="AQ5" s="591">
        <f>RANK(AP5,$AP$5:$AP$28,0)</f>
        <v>4</v>
      </c>
      <c r="AR5" s="591">
        <f>SUM(D6+D7+D8+I6+I7+I8+N6+N7+N8+S6+S7+S8+X6+X7+X8+AC6+AC7+AC8)</f>
        <v>114</v>
      </c>
      <c r="AS5" s="591">
        <f>SUM(F6+F7+F8+K6+K7+K8+P6+P7+P8+U6+U7+U8+Z6+Z7+Z8+AE6+AE7+AE8)</f>
        <v>117</v>
      </c>
      <c r="AT5" s="582">
        <f>SUM(AR5/(AR5+AS5))</f>
        <v>0.4935064935064935</v>
      </c>
      <c r="AU5" s="591">
        <f>RANK(AT5,$AT$5:$AT$28,0)</f>
        <v>4</v>
      </c>
      <c r="AV5" s="582">
        <f>RANK(AL5,$AL$5:$AL$28,1)+AP5</f>
        <v>2.3333333333333335</v>
      </c>
      <c r="AW5" s="582">
        <f>RANK(AV5,$AV$5:$AV$28,1)+AT5</f>
        <v>3.4935064935064934</v>
      </c>
      <c r="AX5" s="585" t="str">
        <f>$AI$5</f>
        <v>キラーズ 姫</v>
      </c>
      <c r="AY5" s="588">
        <f>RANK(AW5,$AW$5:$AW$28)</f>
        <v>4</v>
      </c>
    </row>
    <row r="6" spans="2:51" ht="13.5">
      <c r="B6" s="559"/>
      <c r="C6" s="570">
        <f>IF(D6&gt;F6,1,0)+IF(D7&gt;F7,1,0)+IF(D8&gt;F8,1,0)</f>
        <v>0</v>
      </c>
      <c r="D6" s="92"/>
      <c r="E6" s="93" t="s">
        <v>29</v>
      </c>
      <c r="F6" s="92"/>
      <c r="G6" s="573">
        <f>IF(F6&gt;D6,1,0)+IF(F7&gt;D7,1,0)+IF(F8&gt;D8,1,0)</f>
        <v>0</v>
      </c>
      <c r="H6" s="576">
        <f>IF(I6&gt;K6,1,0)+IF(I7&gt;K7,1,0)+IF(I8&gt;K8,1,0)</f>
        <v>1</v>
      </c>
      <c r="I6" s="94">
        <v>15</v>
      </c>
      <c r="J6" s="95" t="s">
        <v>29</v>
      </c>
      <c r="K6" s="94">
        <v>9</v>
      </c>
      <c r="L6" s="576">
        <f>IF(K6&gt;I6,1,0)+IF(K7&gt;I7,1,0)+IF(K8&gt;I8,1,0)</f>
        <v>2</v>
      </c>
      <c r="M6" s="576">
        <f>IF(N6&gt;P6,1,0)+IF(N7&gt;P7,1,0)+IF(N8&gt;P8,1,0)</f>
        <v>2</v>
      </c>
      <c r="N6" s="94">
        <v>15</v>
      </c>
      <c r="O6" s="95" t="s">
        <v>29</v>
      </c>
      <c r="P6" s="94">
        <v>9</v>
      </c>
      <c r="Q6" s="576">
        <f>IF(P6&gt;N6,1,0)+IF(P7&gt;N7,1,0)+IF(P8&gt;N8,1,0)</f>
        <v>0</v>
      </c>
      <c r="R6" s="579">
        <f>IF(S6&gt;U6,1,0)+IF(S7&gt;U7,1,0)+IF(S8&gt;U8,1,0)</f>
        <v>0</v>
      </c>
      <c r="S6" s="96"/>
      <c r="T6" s="97" t="s">
        <v>29</v>
      </c>
      <c r="U6" s="96"/>
      <c r="V6" s="579">
        <f>IF(U6&gt;S6,1,0)+IF(U7&gt;S7,1,0)+IF(U8&gt;S8,1,0)</f>
        <v>0</v>
      </c>
      <c r="W6" s="576">
        <f>IF(X6&gt;Z6,1,0)+IF(X7&gt;Z7,1,0)+IF(X8&gt;Z8,1,0)</f>
        <v>0</v>
      </c>
      <c r="X6" s="94">
        <v>5</v>
      </c>
      <c r="Y6" s="95" t="s">
        <v>29</v>
      </c>
      <c r="Z6" s="94">
        <v>12</v>
      </c>
      <c r="AA6" s="576">
        <f>IF(Z6&gt;X6,1,0)+IF(Z7&gt;X7,1,0)+IF(Z8&gt;X8,1,0)</f>
        <v>2</v>
      </c>
      <c r="AB6" s="576">
        <f>IF(AC6&gt;AE6,1,0)+IF(AC7&gt;AE7,1,0)+IF(AC8&gt;AE8,1,0)</f>
        <v>0</v>
      </c>
      <c r="AC6" s="94">
        <v>13</v>
      </c>
      <c r="AD6" s="95" t="s">
        <v>29</v>
      </c>
      <c r="AE6" s="94">
        <v>15</v>
      </c>
      <c r="AF6" s="598">
        <f>IF(AE6&gt;AC6,1,0)+IF(AE7&gt;AC7,1,0)+IF(AE8&gt;AC8,1,0)</f>
        <v>2</v>
      </c>
      <c r="AG6" s="98"/>
      <c r="AH6" s="98"/>
      <c r="AI6" s="559"/>
      <c r="AJ6" s="596"/>
      <c r="AK6" s="592"/>
      <c r="AL6" s="583"/>
      <c r="AM6" s="592"/>
      <c r="AN6" s="592"/>
      <c r="AO6" s="592"/>
      <c r="AP6" s="583"/>
      <c r="AQ6" s="592"/>
      <c r="AR6" s="592"/>
      <c r="AS6" s="592"/>
      <c r="AT6" s="583"/>
      <c r="AU6" s="592"/>
      <c r="AV6" s="583"/>
      <c r="AW6" s="583"/>
      <c r="AX6" s="586"/>
      <c r="AY6" s="589"/>
    </row>
    <row r="7" spans="2:51" ht="13.5">
      <c r="B7" s="559"/>
      <c r="C7" s="571"/>
      <c r="D7" s="92"/>
      <c r="E7" s="93" t="s">
        <v>29</v>
      </c>
      <c r="F7" s="92"/>
      <c r="G7" s="574"/>
      <c r="H7" s="577"/>
      <c r="I7" s="94">
        <v>16</v>
      </c>
      <c r="J7" s="95" t="s">
        <v>29</v>
      </c>
      <c r="K7" s="94">
        <v>17</v>
      </c>
      <c r="L7" s="577"/>
      <c r="M7" s="577"/>
      <c r="N7" s="94">
        <v>15</v>
      </c>
      <c r="O7" s="95" t="s">
        <v>29</v>
      </c>
      <c r="P7" s="94">
        <v>10</v>
      </c>
      <c r="Q7" s="577"/>
      <c r="R7" s="580"/>
      <c r="S7" s="96"/>
      <c r="T7" s="97" t="s">
        <v>29</v>
      </c>
      <c r="U7" s="96"/>
      <c r="V7" s="580"/>
      <c r="W7" s="577"/>
      <c r="X7" s="94">
        <v>12</v>
      </c>
      <c r="Y7" s="95" t="s">
        <v>29</v>
      </c>
      <c r="Z7" s="94">
        <v>15</v>
      </c>
      <c r="AA7" s="577"/>
      <c r="AB7" s="577"/>
      <c r="AC7" s="94">
        <v>13</v>
      </c>
      <c r="AD7" s="95" t="s">
        <v>29</v>
      </c>
      <c r="AE7" s="94">
        <v>15</v>
      </c>
      <c r="AF7" s="599"/>
      <c r="AG7" s="98"/>
      <c r="AH7" s="98"/>
      <c r="AI7" s="559"/>
      <c r="AJ7" s="596"/>
      <c r="AK7" s="592"/>
      <c r="AL7" s="583"/>
      <c r="AM7" s="592"/>
      <c r="AN7" s="592"/>
      <c r="AO7" s="592"/>
      <c r="AP7" s="583"/>
      <c r="AQ7" s="592"/>
      <c r="AR7" s="592"/>
      <c r="AS7" s="592"/>
      <c r="AT7" s="583"/>
      <c r="AU7" s="592"/>
      <c r="AV7" s="583"/>
      <c r="AW7" s="583"/>
      <c r="AX7" s="586"/>
      <c r="AY7" s="589"/>
    </row>
    <row r="8" spans="2:51" ht="13.5">
      <c r="B8" s="560"/>
      <c r="C8" s="572"/>
      <c r="D8" s="92"/>
      <c r="E8" s="93" t="s">
        <v>29</v>
      </c>
      <c r="F8" s="92"/>
      <c r="G8" s="575"/>
      <c r="H8" s="578"/>
      <c r="I8" s="94">
        <v>10</v>
      </c>
      <c r="J8" s="95" t="s">
        <v>29</v>
      </c>
      <c r="K8" s="94">
        <v>15</v>
      </c>
      <c r="L8" s="578"/>
      <c r="M8" s="578"/>
      <c r="N8" s="94"/>
      <c r="O8" s="95" t="s">
        <v>29</v>
      </c>
      <c r="P8" s="94"/>
      <c r="Q8" s="578"/>
      <c r="R8" s="581"/>
      <c r="S8" s="96"/>
      <c r="T8" s="97" t="s">
        <v>29</v>
      </c>
      <c r="U8" s="96"/>
      <c r="V8" s="581"/>
      <c r="W8" s="578"/>
      <c r="X8" s="94"/>
      <c r="Y8" s="95" t="s">
        <v>29</v>
      </c>
      <c r="Z8" s="94"/>
      <c r="AA8" s="578"/>
      <c r="AB8" s="578"/>
      <c r="AC8" s="94"/>
      <c r="AD8" s="95" t="s">
        <v>29</v>
      </c>
      <c r="AE8" s="94"/>
      <c r="AF8" s="600"/>
      <c r="AG8" s="98"/>
      <c r="AH8" s="98"/>
      <c r="AI8" s="560"/>
      <c r="AJ8" s="597"/>
      <c r="AK8" s="593"/>
      <c r="AL8" s="584"/>
      <c r="AM8" s="593"/>
      <c r="AN8" s="593"/>
      <c r="AO8" s="593"/>
      <c r="AP8" s="584"/>
      <c r="AQ8" s="593"/>
      <c r="AR8" s="593"/>
      <c r="AS8" s="593"/>
      <c r="AT8" s="584"/>
      <c r="AU8" s="593"/>
      <c r="AV8" s="584"/>
      <c r="AW8" s="584"/>
      <c r="AX8" s="587"/>
      <c r="AY8" s="590"/>
    </row>
    <row r="9" spans="2:51" ht="17.25">
      <c r="B9" s="601" t="str">
        <f>H3</f>
        <v>MOMO</v>
      </c>
      <c r="C9" s="602">
        <f>H5</f>
        <v>10</v>
      </c>
      <c r="D9" s="603"/>
      <c r="E9" s="603"/>
      <c r="F9" s="603"/>
      <c r="G9" s="604"/>
      <c r="H9" s="605"/>
      <c r="I9" s="606"/>
      <c r="J9" s="606"/>
      <c r="K9" s="606"/>
      <c r="L9" s="607"/>
      <c r="M9" s="608">
        <v>0</v>
      </c>
      <c r="N9" s="609"/>
      <c r="O9" s="609"/>
      <c r="P9" s="609"/>
      <c r="Q9" s="610"/>
      <c r="R9" s="611">
        <v>6</v>
      </c>
      <c r="S9" s="612"/>
      <c r="T9" s="612"/>
      <c r="U9" s="612"/>
      <c r="V9" s="613"/>
      <c r="W9" s="611">
        <v>2</v>
      </c>
      <c r="X9" s="612"/>
      <c r="Y9" s="612"/>
      <c r="Z9" s="612"/>
      <c r="AA9" s="613"/>
      <c r="AB9" s="611">
        <v>8</v>
      </c>
      <c r="AC9" s="612"/>
      <c r="AD9" s="612"/>
      <c r="AE9" s="612"/>
      <c r="AF9" s="624"/>
      <c r="AG9" s="91"/>
      <c r="AH9" s="91"/>
      <c r="AI9" s="601" t="str">
        <f>B9</f>
        <v>MOMO</v>
      </c>
      <c r="AJ9" s="625">
        <f>IF(C10&gt;G10,1,0)+IF(H10&gt;L10,1,0)+IF(M10&gt;Q10,1,0)+IF(R10&gt;V10,1,0)+IF(W10&gt;AA10,1,0)+IF(AB10&gt;AF10,1,0)</f>
        <v>2</v>
      </c>
      <c r="AK9" s="623">
        <f>IF(G10&gt;C10,1,0)+IF(L10&gt;H10,1,0)+IF(Q10&gt;M10,1,0)+IF(V10&gt;R10,1,0)+IF(AA10&gt;W10,1,0)+IF(AF10&gt;AB10,1,0)</f>
        <v>2</v>
      </c>
      <c r="AL9" s="620">
        <f>SUM(AJ9/(AJ9+AK9))</f>
        <v>0.5</v>
      </c>
      <c r="AM9" s="623">
        <f>RANK(AL9,$AL$5:$AL$28,0)</f>
        <v>3</v>
      </c>
      <c r="AN9" s="623">
        <f>SUM(C10+H10+M10+R10+W10+AB10)</f>
        <v>6</v>
      </c>
      <c r="AO9" s="623">
        <f>SUM(G10+L10+Q10+V10+AA10+AF10)</f>
        <v>5</v>
      </c>
      <c r="AP9" s="620">
        <f>SUM(AN9/(AN9+AO9))</f>
        <v>0.5454545454545454</v>
      </c>
      <c r="AQ9" s="623">
        <f>RANK(AP9,$AP$5:$AP$28,0)</f>
        <v>3</v>
      </c>
      <c r="AR9" s="623">
        <f>SUM(D10+D11+D12+I10+I11+I12+N10+N11+N12+S10+S11+S12+X10+X11+X12+AC10+AC11+AC12)</f>
        <v>142</v>
      </c>
      <c r="AS9" s="623">
        <f>SUM(F10+F11+F12+K10+K11+K12+P10+P11+P12+U10+U11+U12+Z10+Z11+Z12+AE10+AE11+AE12)</f>
        <v>141</v>
      </c>
      <c r="AT9" s="620">
        <f>SUM(AR9/(AR9+AS9))</f>
        <v>0.5017667844522968</v>
      </c>
      <c r="AU9" s="623">
        <f>RANK(AT9,$AT$5:$AT$28,0)</f>
        <v>3</v>
      </c>
      <c r="AV9" s="620">
        <f>RANK(AL9,$AL$5:$AL$28,1)+AP9</f>
        <v>4.545454545454545</v>
      </c>
      <c r="AW9" s="620">
        <f>RANK(AV9,$AV$5:$AV$28,1)+AT9</f>
        <v>4.501766784452297</v>
      </c>
      <c r="AX9" s="621" t="str">
        <f>$AI$9</f>
        <v>MOMO</v>
      </c>
      <c r="AY9" s="622">
        <f>RANK(AW9,$AW$5:$AW$28)</f>
        <v>3</v>
      </c>
    </row>
    <row r="10" spans="2:51" ht="13.5">
      <c r="B10" s="559"/>
      <c r="C10" s="614">
        <f>IF(D10&gt;F10,1,0)+IF(D11&gt;F11,1,0)+IF(D12&gt;F12,1,0)</f>
        <v>2</v>
      </c>
      <c r="D10" s="99">
        <f>K6</f>
        <v>9</v>
      </c>
      <c r="E10" s="95" t="s">
        <v>29</v>
      </c>
      <c r="F10" s="99">
        <f>I6</f>
        <v>15</v>
      </c>
      <c r="G10" s="617">
        <f>IF(F10&gt;D10,1,0)+IF(F11&gt;D11,1,0)+IF(F12&gt;D12,1,0)</f>
        <v>1</v>
      </c>
      <c r="H10" s="573">
        <f>IF(I10&gt;K10,1,0)+IF(I11&gt;K11,1,0)+IF(I12&gt;K12,1,0)</f>
        <v>0</v>
      </c>
      <c r="I10" s="92"/>
      <c r="J10" s="93" t="s">
        <v>29</v>
      </c>
      <c r="K10" s="92"/>
      <c r="L10" s="573">
        <f>IF(K10&gt;I10,1,0)+IF(K11&gt;I11,1,0)+IF(K12&gt;I12,1,0)</f>
        <v>0</v>
      </c>
      <c r="M10" s="579">
        <f>IF(N10&gt;P10,1,0)+IF(N11&gt;P11,1,0)+IF(N12&gt;P12,1,0)</f>
        <v>0</v>
      </c>
      <c r="N10" s="96"/>
      <c r="O10" s="97" t="s">
        <v>29</v>
      </c>
      <c r="P10" s="96"/>
      <c r="Q10" s="579">
        <f>IF(P10&gt;N10,1,0)+IF(P11&gt;N11,1,0)+IF(P12&gt;N12,1,0)</f>
        <v>0</v>
      </c>
      <c r="R10" s="576">
        <f>IF(S10&gt;U10,1,0)+IF(S11&gt;U11,1,0)+IF(S12&gt;U12,1,0)</f>
        <v>2</v>
      </c>
      <c r="S10" s="94">
        <v>16</v>
      </c>
      <c r="T10" s="95" t="s">
        <v>29</v>
      </c>
      <c r="U10" s="94">
        <v>14</v>
      </c>
      <c r="V10" s="576">
        <f>IF(U10&gt;S10,1,0)+IF(U11&gt;S11,1,0)+IF(U12&gt;S12,1,0)</f>
        <v>0</v>
      </c>
      <c r="W10" s="576">
        <f>IF(X10&gt;Z10,1,0)+IF(X11&gt;Z11,1,0)+IF(X12&gt;Z12,1,0)</f>
        <v>1</v>
      </c>
      <c r="X10" s="94">
        <v>15</v>
      </c>
      <c r="Y10" s="95" t="s">
        <v>29</v>
      </c>
      <c r="Z10" s="94">
        <v>5</v>
      </c>
      <c r="AA10" s="576">
        <f>IF(Z10&gt;X10,1,0)+IF(Z11&gt;X11,1,0)+IF(Z12&gt;X12,1,0)</f>
        <v>2</v>
      </c>
      <c r="AB10" s="576">
        <f>IF(AC10&gt;AE10,1,0)+IF(AC11&gt;AE11,1,0)+IF(AC12&gt;AE12,1,0)</f>
        <v>1</v>
      </c>
      <c r="AC10" s="94">
        <v>15</v>
      </c>
      <c r="AD10" s="95" t="s">
        <v>29</v>
      </c>
      <c r="AE10" s="94">
        <v>13</v>
      </c>
      <c r="AF10" s="598">
        <f>IF(AE10&gt;AC10,1,0)+IF(AE11&gt;AC11,1,0)+IF(AE12&gt;AC12,1,0)</f>
        <v>2</v>
      </c>
      <c r="AG10" s="98"/>
      <c r="AH10" s="98"/>
      <c r="AI10" s="559"/>
      <c r="AJ10" s="596"/>
      <c r="AK10" s="592"/>
      <c r="AL10" s="583"/>
      <c r="AM10" s="592"/>
      <c r="AN10" s="592"/>
      <c r="AO10" s="592"/>
      <c r="AP10" s="583"/>
      <c r="AQ10" s="592"/>
      <c r="AR10" s="592"/>
      <c r="AS10" s="592"/>
      <c r="AT10" s="583"/>
      <c r="AU10" s="592"/>
      <c r="AV10" s="583"/>
      <c r="AW10" s="583"/>
      <c r="AX10" s="586"/>
      <c r="AY10" s="589"/>
    </row>
    <row r="11" spans="2:51" ht="13.5">
      <c r="B11" s="559"/>
      <c r="C11" s="615"/>
      <c r="D11" s="99">
        <f>K7</f>
        <v>17</v>
      </c>
      <c r="E11" s="95" t="s">
        <v>29</v>
      </c>
      <c r="F11" s="99">
        <f>I7</f>
        <v>16</v>
      </c>
      <c r="G11" s="618"/>
      <c r="H11" s="574"/>
      <c r="I11" s="92"/>
      <c r="J11" s="93" t="s">
        <v>29</v>
      </c>
      <c r="K11" s="92"/>
      <c r="L11" s="574"/>
      <c r="M11" s="580"/>
      <c r="N11" s="96"/>
      <c r="O11" s="97" t="s">
        <v>29</v>
      </c>
      <c r="P11" s="96"/>
      <c r="Q11" s="580"/>
      <c r="R11" s="577"/>
      <c r="S11" s="94">
        <v>15</v>
      </c>
      <c r="T11" s="95" t="s">
        <v>29</v>
      </c>
      <c r="U11" s="94">
        <v>8</v>
      </c>
      <c r="V11" s="577"/>
      <c r="W11" s="577"/>
      <c r="X11" s="94">
        <v>12</v>
      </c>
      <c r="Y11" s="95" t="s">
        <v>29</v>
      </c>
      <c r="Z11" s="94">
        <v>15</v>
      </c>
      <c r="AA11" s="577"/>
      <c r="AB11" s="577"/>
      <c r="AC11" s="94">
        <v>8</v>
      </c>
      <c r="AD11" s="95" t="s">
        <v>29</v>
      </c>
      <c r="AE11" s="94">
        <v>15</v>
      </c>
      <c r="AF11" s="599"/>
      <c r="AG11" s="98"/>
      <c r="AH11" s="98"/>
      <c r="AI11" s="559"/>
      <c r="AJ11" s="596"/>
      <c r="AK11" s="592"/>
      <c r="AL11" s="583"/>
      <c r="AM11" s="592"/>
      <c r="AN11" s="592"/>
      <c r="AO11" s="592"/>
      <c r="AP11" s="583"/>
      <c r="AQ11" s="592"/>
      <c r="AR11" s="592"/>
      <c r="AS11" s="592"/>
      <c r="AT11" s="583"/>
      <c r="AU11" s="592"/>
      <c r="AV11" s="583"/>
      <c r="AW11" s="583"/>
      <c r="AX11" s="586"/>
      <c r="AY11" s="589"/>
    </row>
    <row r="12" spans="2:51" ht="13.5">
      <c r="B12" s="560"/>
      <c r="C12" s="616"/>
      <c r="D12" s="99">
        <f>K8</f>
        <v>15</v>
      </c>
      <c r="E12" s="95" t="s">
        <v>29</v>
      </c>
      <c r="F12" s="99">
        <f>I8</f>
        <v>10</v>
      </c>
      <c r="G12" s="619"/>
      <c r="H12" s="575"/>
      <c r="I12" s="92"/>
      <c r="J12" s="93" t="s">
        <v>29</v>
      </c>
      <c r="K12" s="92"/>
      <c r="L12" s="575"/>
      <c r="M12" s="581"/>
      <c r="N12" s="96"/>
      <c r="O12" s="97" t="s">
        <v>29</v>
      </c>
      <c r="P12" s="96"/>
      <c r="Q12" s="581"/>
      <c r="R12" s="578"/>
      <c r="S12" s="94"/>
      <c r="T12" s="95" t="s">
        <v>29</v>
      </c>
      <c r="U12" s="94"/>
      <c r="V12" s="578"/>
      <c r="W12" s="578"/>
      <c r="X12" s="94">
        <v>9</v>
      </c>
      <c r="Y12" s="95" t="s">
        <v>29</v>
      </c>
      <c r="Z12" s="94">
        <v>15</v>
      </c>
      <c r="AA12" s="578"/>
      <c r="AB12" s="578"/>
      <c r="AC12" s="94">
        <v>11</v>
      </c>
      <c r="AD12" s="95" t="s">
        <v>29</v>
      </c>
      <c r="AE12" s="94">
        <v>15</v>
      </c>
      <c r="AF12" s="600"/>
      <c r="AG12" s="98"/>
      <c r="AH12" s="98"/>
      <c r="AI12" s="560"/>
      <c r="AJ12" s="597"/>
      <c r="AK12" s="593"/>
      <c r="AL12" s="584"/>
      <c r="AM12" s="593"/>
      <c r="AN12" s="593"/>
      <c r="AO12" s="593"/>
      <c r="AP12" s="584"/>
      <c r="AQ12" s="593"/>
      <c r="AR12" s="593"/>
      <c r="AS12" s="593"/>
      <c r="AT12" s="584"/>
      <c r="AU12" s="593"/>
      <c r="AV12" s="584"/>
      <c r="AW12" s="584"/>
      <c r="AX12" s="587"/>
      <c r="AY12" s="590"/>
    </row>
    <row r="13" spans="2:51" ht="17.25">
      <c r="B13" s="601" t="str">
        <f>M3</f>
        <v>リリーズ G</v>
      </c>
      <c r="C13" s="602">
        <f>M5</f>
        <v>7</v>
      </c>
      <c r="D13" s="603"/>
      <c r="E13" s="603"/>
      <c r="F13" s="603"/>
      <c r="G13" s="604"/>
      <c r="H13" s="608">
        <f>M9</f>
        <v>0</v>
      </c>
      <c r="I13" s="609"/>
      <c r="J13" s="609"/>
      <c r="K13" s="609"/>
      <c r="L13" s="610"/>
      <c r="M13" s="605"/>
      <c r="N13" s="606"/>
      <c r="O13" s="606"/>
      <c r="P13" s="606"/>
      <c r="Q13" s="607"/>
      <c r="R13" s="611">
        <v>3</v>
      </c>
      <c r="S13" s="612"/>
      <c r="T13" s="612"/>
      <c r="U13" s="612"/>
      <c r="V13" s="613"/>
      <c r="W13" s="611">
        <v>11</v>
      </c>
      <c r="X13" s="612"/>
      <c r="Y13" s="612"/>
      <c r="Z13" s="612"/>
      <c r="AA13" s="613"/>
      <c r="AB13" s="611">
        <v>5</v>
      </c>
      <c r="AC13" s="612"/>
      <c r="AD13" s="612"/>
      <c r="AE13" s="612"/>
      <c r="AF13" s="624"/>
      <c r="AG13" s="91"/>
      <c r="AH13" s="91"/>
      <c r="AI13" s="601" t="str">
        <f>B13</f>
        <v>リリーズ G</v>
      </c>
      <c r="AJ13" s="625">
        <f>IF(C14&gt;G14,1,0)+IF(H14&gt;L14,1,0)+IF(M14&gt;Q14,1,0)+IF(R14&gt;V14,1,0)+IF(W14&gt;AA14,1,0)+IF(AB14&gt;AF14,1,0)</f>
        <v>1</v>
      </c>
      <c r="AK13" s="623">
        <f>IF(G14&gt;C14,1,0)+IF(L14&gt;H14,1,0)+IF(Q14&gt;M14,1,0)+IF(V14&gt;R14,1,0)+IF(AA14&gt;W14,1,0)+IF(AF14&gt;AB14,1,0)</f>
        <v>3</v>
      </c>
      <c r="AL13" s="620">
        <f>SUM(AJ13/(AJ13+AK13))</f>
        <v>0.25</v>
      </c>
      <c r="AM13" s="623">
        <f>RANK(AL13,$AL$5:$AL$28,0)</f>
        <v>4</v>
      </c>
      <c r="AN13" s="623">
        <f>SUM(C14+H14+M14+R14+W14+AB14)</f>
        <v>3</v>
      </c>
      <c r="AO13" s="623">
        <f>SUM(G14+L14+Q14+V14+AA14+AF14)</f>
        <v>7</v>
      </c>
      <c r="AP13" s="620">
        <f>SUM(AN13/(AN13+AO13))</f>
        <v>0.3</v>
      </c>
      <c r="AQ13" s="623">
        <f>RANK(AP13,$AP$5:$AP$28,0)</f>
        <v>5</v>
      </c>
      <c r="AR13" s="623">
        <f>SUM(D14+D15+D16+I14+I15+I16+N14+N15+N16+S14+S15+S16+X14+X15+X16+AC14+AC15+AC16)</f>
        <v>113</v>
      </c>
      <c r="AS13" s="623">
        <f>SUM(F14+F15+F16+K14+K15+K16+P14+P15+P16+U14+U15+U16+Z14+Z15+Z16+AE14+AE15+AE16)</f>
        <v>130</v>
      </c>
      <c r="AT13" s="620">
        <f>SUM(AR13/(AR13+AS13))</f>
        <v>0.46502057613168724</v>
      </c>
      <c r="AU13" s="623">
        <f>RANK(AT13,$AT$5:$AT$28,0)</f>
        <v>5</v>
      </c>
      <c r="AV13" s="620">
        <f>RANK(AL13,$AL$5:$AL$28,1)+AP13</f>
        <v>2.3</v>
      </c>
      <c r="AW13" s="620">
        <f>RANK(AV13,$AV$5:$AV$28,1)+AT13</f>
        <v>2.4650205761316872</v>
      </c>
      <c r="AX13" s="621" t="str">
        <f>$AI$13</f>
        <v>リリーズ G</v>
      </c>
      <c r="AY13" s="622">
        <f>RANK(AW13,$AW$5:$AW$28)</f>
        <v>5</v>
      </c>
    </row>
    <row r="14" spans="2:51" ht="13.5">
      <c r="B14" s="559"/>
      <c r="C14" s="614">
        <f>IF(D14&gt;F14,1,0)+IF(D15&gt;F15,1,0)+IF(D16&gt;F16,1,0)</f>
        <v>0</v>
      </c>
      <c r="D14" s="99">
        <f>P6</f>
        <v>9</v>
      </c>
      <c r="E14" s="95" t="s">
        <v>91</v>
      </c>
      <c r="F14" s="99">
        <f>N6</f>
        <v>15</v>
      </c>
      <c r="G14" s="617">
        <f>IF(F14&gt;D14,1,0)+IF(F15&gt;D15,1,0)+IF(F16&gt;D16,1,0)</f>
        <v>2</v>
      </c>
      <c r="H14" s="579">
        <f>IF(I14&gt;K14,1,0)+IF(I15&gt;K15,1,0)+IF(I16&gt;K16,1,0)</f>
        <v>0</v>
      </c>
      <c r="I14" s="96">
        <f>P10</f>
        <v>0</v>
      </c>
      <c r="J14" s="97" t="s">
        <v>91</v>
      </c>
      <c r="K14" s="96">
        <f>N10</f>
        <v>0</v>
      </c>
      <c r="L14" s="579">
        <f>IF(K14&gt;I14,1,0)+IF(K15&gt;I15,1,0)+IF(K16&gt;I16,1,0)</f>
        <v>0</v>
      </c>
      <c r="M14" s="573">
        <f>IF(N14&gt;P14,1,0)+IF(N15&gt;P15,1,0)+IF(N16&gt;P16,1,0)</f>
        <v>0</v>
      </c>
      <c r="N14" s="92"/>
      <c r="O14" s="93" t="s">
        <v>92</v>
      </c>
      <c r="P14" s="92"/>
      <c r="Q14" s="573">
        <f>IF(P14&gt;N14,1,0)+IF(P15&gt;N15,1,0)+IF(P16&gt;N16,1,0)</f>
        <v>0</v>
      </c>
      <c r="R14" s="576">
        <f>IF(S14&gt;U14,1,0)+IF(S15&gt;U15,1,0)+IF(S16&gt;U16,1,0)</f>
        <v>2</v>
      </c>
      <c r="S14" s="94">
        <v>15</v>
      </c>
      <c r="T14" s="95" t="s">
        <v>92</v>
      </c>
      <c r="U14" s="94">
        <v>6</v>
      </c>
      <c r="V14" s="576">
        <f>IF(U14&gt;S14,1,0)+IF(U15&gt;S15,1,0)+IF(U16&gt;S16,1,0)</f>
        <v>1</v>
      </c>
      <c r="W14" s="576">
        <f>IF(X14&gt;Z14,1,0)+IF(X15&gt;Z15,1,0)+IF(X16&gt;Z16,1,0)</f>
        <v>0</v>
      </c>
      <c r="X14" s="94">
        <v>9</v>
      </c>
      <c r="Y14" s="95" t="s">
        <v>92</v>
      </c>
      <c r="Z14" s="94">
        <v>15</v>
      </c>
      <c r="AA14" s="576">
        <f>IF(Z14&gt;X14,1,0)+IF(Z15&gt;X15,1,0)+IF(Z16&gt;X16,1,0)</f>
        <v>2</v>
      </c>
      <c r="AB14" s="576">
        <f>IF(AC14&gt;AE14,1,0)+IF(AC15&gt;AE15,1,0)+IF(AC16&gt;AE16,1,0)</f>
        <v>1</v>
      </c>
      <c r="AC14" s="94">
        <v>12</v>
      </c>
      <c r="AD14" s="95" t="s">
        <v>92</v>
      </c>
      <c r="AE14" s="94">
        <v>15</v>
      </c>
      <c r="AF14" s="598">
        <f>IF(AE14&gt;AC14,1,0)+IF(AE15&gt;AC15,1,0)+IF(AE16&gt;AC16,1,0)</f>
        <v>2</v>
      </c>
      <c r="AG14" s="98"/>
      <c r="AH14" s="98"/>
      <c r="AI14" s="559"/>
      <c r="AJ14" s="596"/>
      <c r="AK14" s="592"/>
      <c r="AL14" s="583"/>
      <c r="AM14" s="592"/>
      <c r="AN14" s="592"/>
      <c r="AO14" s="592"/>
      <c r="AP14" s="583"/>
      <c r="AQ14" s="592"/>
      <c r="AR14" s="592"/>
      <c r="AS14" s="592"/>
      <c r="AT14" s="583"/>
      <c r="AU14" s="592"/>
      <c r="AV14" s="583"/>
      <c r="AW14" s="583"/>
      <c r="AX14" s="586"/>
      <c r="AY14" s="589"/>
    </row>
    <row r="15" spans="2:51" ht="13.5">
      <c r="B15" s="559"/>
      <c r="C15" s="615"/>
      <c r="D15" s="99">
        <f>P7</f>
        <v>10</v>
      </c>
      <c r="E15" s="95" t="s">
        <v>92</v>
      </c>
      <c r="F15" s="99">
        <f>N7</f>
        <v>15</v>
      </c>
      <c r="G15" s="618"/>
      <c r="H15" s="580"/>
      <c r="I15" s="96">
        <f>P11</f>
        <v>0</v>
      </c>
      <c r="J15" s="97" t="s">
        <v>29</v>
      </c>
      <c r="K15" s="96">
        <f>N11</f>
        <v>0</v>
      </c>
      <c r="L15" s="580"/>
      <c r="M15" s="574"/>
      <c r="N15" s="92"/>
      <c r="O15" s="93" t="s">
        <v>29</v>
      </c>
      <c r="P15" s="92"/>
      <c r="Q15" s="574"/>
      <c r="R15" s="577"/>
      <c r="S15" s="94">
        <v>10</v>
      </c>
      <c r="T15" s="95" t="s">
        <v>29</v>
      </c>
      <c r="U15" s="94">
        <v>15</v>
      </c>
      <c r="V15" s="577"/>
      <c r="W15" s="577"/>
      <c r="X15" s="94">
        <v>10</v>
      </c>
      <c r="Y15" s="95" t="s">
        <v>29</v>
      </c>
      <c r="Z15" s="94">
        <v>15</v>
      </c>
      <c r="AA15" s="577"/>
      <c r="AB15" s="577"/>
      <c r="AC15" s="94">
        <v>15</v>
      </c>
      <c r="AD15" s="95" t="s">
        <v>29</v>
      </c>
      <c r="AE15" s="94">
        <v>10</v>
      </c>
      <c r="AF15" s="599"/>
      <c r="AG15" s="98"/>
      <c r="AH15" s="98"/>
      <c r="AI15" s="559"/>
      <c r="AJ15" s="596"/>
      <c r="AK15" s="592"/>
      <c r="AL15" s="583"/>
      <c r="AM15" s="592"/>
      <c r="AN15" s="592"/>
      <c r="AO15" s="592"/>
      <c r="AP15" s="583"/>
      <c r="AQ15" s="592"/>
      <c r="AR15" s="592"/>
      <c r="AS15" s="592"/>
      <c r="AT15" s="583"/>
      <c r="AU15" s="592"/>
      <c r="AV15" s="583"/>
      <c r="AW15" s="583"/>
      <c r="AX15" s="586"/>
      <c r="AY15" s="589"/>
    </row>
    <row r="16" spans="2:51" ht="13.5">
      <c r="B16" s="560"/>
      <c r="C16" s="616"/>
      <c r="D16" s="99">
        <f>P8</f>
        <v>0</v>
      </c>
      <c r="E16" s="95" t="s">
        <v>91</v>
      </c>
      <c r="F16" s="99">
        <f>N8</f>
        <v>0</v>
      </c>
      <c r="G16" s="619"/>
      <c r="H16" s="581"/>
      <c r="I16" s="96">
        <f>P12</f>
        <v>0</v>
      </c>
      <c r="J16" s="97" t="s">
        <v>91</v>
      </c>
      <c r="K16" s="96">
        <f>N12</f>
        <v>0</v>
      </c>
      <c r="L16" s="581"/>
      <c r="M16" s="575"/>
      <c r="N16" s="92"/>
      <c r="O16" s="93" t="s">
        <v>92</v>
      </c>
      <c r="P16" s="92"/>
      <c r="Q16" s="575"/>
      <c r="R16" s="578"/>
      <c r="S16" s="94">
        <v>15</v>
      </c>
      <c r="T16" s="95" t="s">
        <v>92</v>
      </c>
      <c r="U16" s="94">
        <v>9</v>
      </c>
      <c r="V16" s="578"/>
      <c r="W16" s="578"/>
      <c r="X16" s="94"/>
      <c r="Y16" s="95" t="s">
        <v>92</v>
      </c>
      <c r="Z16" s="94"/>
      <c r="AA16" s="578"/>
      <c r="AB16" s="578"/>
      <c r="AC16" s="94">
        <v>8</v>
      </c>
      <c r="AD16" s="95" t="s">
        <v>92</v>
      </c>
      <c r="AE16" s="94">
        <v>15</v>
      </c>
      <c r="AF16" s="600"/>
      <c r="AG16" s="98"/>
      <c r="AH16" s="98"/>
      <c r="AI16" s="560"/>
      <c r="AJ16" s="597"/>
      <c r="AK16" s="593"/>
      <c r="AL16" s="584"/>
      <c r="AM16" s="593"/>
      <c r="AN16" s="593"/>
      <c r="AO16" s="593"/>
      <c r="AP16" s="584"/>
      <c r="AQ16" s="593"/>
      <c r="AR16" s="593"/>
      <c r="AS16" s="593"/>
      <c r="AT16" s="584"/>
      <c r="AU16" s="593"/>
      <c r="AV16" s="584"/>
      <c r="AW16" s="584"/>
      <c r="AX16" s="587"/>
      <c r="AY16" s="590"/>
    </row>
    <row r="17" spans="2:51" ht="17.25">
      <c r="B17" s="601" t="str">
        <f>R3</f>
        <v>フルーツポンチ・Z</v>
      </c>
      <c r="C17" s="626">
        <f>R5</f>
        <v>0</v>
      </c>
      <c r="D17" s="609"/>
      <c r="E17" s="609"/>
      <c r="F17" s="609"/>
      <c r="G17" s="610"/>
      <c r="H17" s="627">
        <f>R9</f>
        <v>6</v>
      </c>
      <c r="I17" s="603"/>
      <c r="J17" s="603"/>
      <c r="K17" s="603"/>
      <c r="L17" s="604"/>
      <c r="M17" s="627">
        <f>R13</f>
        <v>3</v>
      </c>
      <c r="N17" s="603"/>
      <c r="O17" s="603"/>
      <c r="P17" s="603"/>
      <c r="Q17" s="604"/>
      <c r="R17" s="605"/>
      <c r="S17" s="606"/>
      <c r="T17" s="606"/>
      <c r="U17" s="606"/>
      <c r="V17" s="607"/>
      <c r="W17" s="611">
        <v>9</v>
      </c>
      <c r="X17" s="612"/>
      <c r="Y17" s="612"/>
      <c r="Z17" s="612"/>
      <c r="AA17" s="613"/>
      <c r="AB17" s="611">
        <v>12</v>
      </c>
      <c r="AC17" s="612"/>
      <c r="AD17" s="612"/>
      <c r="AE17" s="612"/>
      <c r="AF17" s="624"/>
      <c r="AG17" s="91"/>
      <c r="AH17" s="91"/>
      <c r="AI17" s="601" t="str">
        <f>B17</f>
        <v>フルーツポンチ・Z</v>
      </c>
      <c r="AJ17" s="625">
        <f>IF(C18&gt;G18,1,0)+IF(H18&gt;L18,1,0)+IF(M18&gt;Q18,1,0)+IF(R18&gt;V18,1,0)+IF(W18&gt;AA18,1,0)+IF(AB18&gt;AF18,1,0)</f>
        <v>0</v>
      </c>
      <c r="AK17" s="623">
        <f>IF(G18&gt;C18,1,0)+IF(L18&gt;H18,1,0)+IF(Q18&gt;M18,1,0)+IF(V18&gt;R18,1,0)+IF(AA18&gt;W18,1,0)+IF(AF18&gt;AB18,1,0)</f>
        <v>4</v>
      </c>
      <c r="AL17" s="620">
        <f>SUM(AJ17/(AJ17+AK17))</f>
        <v>0</v>
      </c>
      <c r="AM17" s="623">
        <f>RANK(AL17,$AL$5:$AL$28,0)</f>
        <v>6</v>
      </c>
      <c r="AN17" s="623">
        <f>SUM(C18+H18+M18+R18+W18+AB18)</f>
        <v>1</v>
      </c>
      <c r="AO17" s="623">
        <f>SUM(G18+L18+Q18+V18+AA18+AF18)</f>
        <v>8</v>
      </c>
      <c r="AP17" s="620">
        <f>SUM(AN17/(AN17+AO17))</f>
        <v>0.1111111111111111</v>
      </c>
      <c r="AQ17" s="623">
        <f>RANK(AP17,$AP$5:$AP$28,0)</f>
        <v>6</v>
      </c>
      <c r="AR17" s="623">
        <f>SUM(D18+D19+D20+I18+I19+I20+N18+N19+N20+S18+S19+S20+X18+X19+X20+AC18+AC19+AC20)</f>
        <v>89</v>
      </c>
      <c r="AS17" s="623">
        <f>SUM(F18+F19+F20+K18+K19+K20+P18+P19+P20+U18+U19+U20+Z18+Z19+Z20+AE18+AE19+AE20)</f>
        <v>131</v>
      </c>
      <c r="AT17" s="620">
        <f>SUM(AR17/(AR17+AS17))</f>
        <v>0.40454545454545454</v>
      </c>
      <c r="AU17" s="623">
        <f>RANK(AT17,$AT$5:$AT$28,0)</f>
        <v>6</v>
      </c>
      <c r="AV17" s="620">
        <f>RANK(AL17,$AL$5:$AL$28,1)+AP17</f>
        <v>1.1111111111111112</v>
      </c>
      <c r="AW17" s="620">
        <f>RANK(AV17,$AV$5:$AV$28,1)+AT17</f>
        <v>1.4045454545454545</v>
      </c>
      <c r="AX17" s="621" t="str">
        <f>$AI$17</f>
        <v>フルーツポンチ・Z</v>
      </c>
      <c r="AY17" s="622">
        <f>RANK(AW17,$AW$5:$AW$28)</f>
        <v>6</v>
      </c>
    </row>
    <row r="18" spans="2:51" ht="13.5">
      <c r="B18" s="559"/>
      <c r="C18" s="628">
        <f>IF(D18&gt;F18,1,0)+IF(D19&gt;F19,1,0)+IF(D20&gt;F20,1,0)</f>
        <v>0</v>
      </c>
      <c r="D18" s="96">
        <f>U6</f>
        <v>0</v>
      </c>
      <c r="E18" s="97" t="s">
        <v>31</v>
      </c>
      <c r="F18" s="96">
        <f>S6</f>
        <v>0</v>
      </c>
      <c r="G18" s="579">
        <f>IF(F18&gt;D18,1,0)+IF(F19&gt;D19,1,0)+IF(F20&gt;D20,1,0)</f>
        <v>0</v>
      </c>
      <c r="H18" s="617">
        <f>IF(I18&gt;K18,1,0)+IF(I19&gt;K19,1,0)+IF(I20&gt;K20,1,0)</f>
        <v>0</v>
      </c>
      <c r="I18" s="99">
        <f>U10</f>
        <v>14</v>
      </c>
      <c r="J18" s="95" t="s">
        <v>31</v>
      </c>
      <c r="K18" s="99">
        <f>S10</f>
        <v>16</v>
      </c>
      <c r="L18" s="617">
        <f>IF(K18&gt;I18,1,0)+IF(K19&gt;I19,1,0)+IF(K20&gt;I20,1,0)</f>
        <v>2</v>
      </c>
      <c r="M18" s="617">
        <f>IF(N18&gt;P18,1,0)+IF(N19&gt;P19,1,0)+IF(N20&gt;P20,1,0)</f>
        <v>1</v>
      </c>
      <c r="N18" s="99">
        <f>U14</f>
        <v>6</v>
      </c>
      <c r="O18" s="95" t="s">
        <v>31</v>
      </c>
      <c r="P18" s="99">
        <f>S14</f>
        <v>15</v>
      </c>
      <c r="Q18" s="617">
        <f>IF(P18&gt;N18,1,0)+IF(P19&gt;N19,1,0)+IF(P20&gt;N20,1,0)</f>
        <v>2</v>
      </c>
      <c r="R18" s="573">
        <f>IF(S18&gt;U18,1,0)+IF(S19&gt;U19,1,0)+IF(S20&gt;U20,1,0)</f>
        <v>0</v>
      </c>
      <c r="S18" s="92"/>
      <c r="T18" s="93" t="s">
        <v>31</v>
      </c>
      <c r="U18" s="92"/>
      <c r="V18" s="573">
        <f>IF(U18&gt;S18,1,0)+IF(U19&gt;S19,1,0)+IF(U20&gt;S20,1,0)</f>
        <v>0</v>
      </c>
      <c r="W18" s="576">
        <f>IF(X18&gt;Z18,1,0)+IF(X19&gt;Z19,1,0)+IF(X20&gt;Z20,1,0)</f>
        <v>0</v>
      </c>
      <c r="X18" s="94">
        <v>7</v>
      </c>
      <c r="Y18" s="95" t="s">
        <v>31</v>
      </c>
      <c r="Z18" s="94">
        <v>15</v>
      </c>
      <c r="AA18" s="576">
        <f>IF(Z18&gt;X18,1,0)+IF(Z19&gt;X19,1,0)+IF(Z20&gt;X20,1,0)</f>
        <v>2</v>
      </c>
      <c r="AB18" s="576">
        <f>IF(AC18&gt;AE18,1,0)+IF(AC19&gt;AE19,1,0)+IF(AC20&gt;AE20,1,0)</f>
        <v>0</v>
      </c>
      <c r="AC18" s="94">
        <v>11</v>
      </c>
      <c r="AD18" s="95" t="s">
        <v>31</v>
      </c>
      <c r="AE18" s="94">
        <v>15</v>
      </c>
      <c r="AF18" s="598">
        <f>IF(AE18&gt;AC18,1,0)+IF(AE19&gt;AC19,1,0)+IF(AE20&gt;AC20,1,0)</f>
        <v>2</v>
      </c>
      <c r="AG18" s="98"/>
      <c r="AH18" s="98"/>
      <c r="AI18" s="559"/>
      <c r="AJ18" s="596"/>
      <c r="AK18" s="592"/>
      <c r="AL18" s="583"/>
      <c r="AM18" s="592"/>
      <c r="AN18" s="592"/>
      <c r="AO18" s="592"/>
      <c r="AP18" s="583"/>
      <c r="AQ18" s="592"/>
      <c r="AR18" s="592"/>
      <c r="AS18" s="592"/>
      <c r="AT18" s="583"/>
      <c r="AU18" s="592"/>
      <c r="AV18" s="583"/>
      <c r="AW18" s="583"/>
      <c r="AX18" s="586"/>
      <c r="AY18" s="589"/>
    </row>
    <row r="19" spans="2:51" ht="13.5">
      <c r="B19" s="559"/>
      <c r="C19" s="629"/>
      <c r="D19" s="96">
        <f>U7</f>
        <v>0</v>
      </c>
      <c r="E19" s="97" t="s">
        <v>31</v>
      </c>
      <c r="F19" s="96">
        <f>S7</f>
        <v>0</v>
      </c>
      <c r="G19" s="580"/>
      <c r="H19" s="618"/>
      <c r="I19" s="99">
        <f>U11</f>
        <v>8</v>
      </c>
      <c r="J19" s="95" t="s">
        <v>31</v>
      </c>
      <c r="K19" s="99">
        <f>S11</f>
        <v>15</v>
      </c>
      <c r="L19" s="618"/>
      <c r="M19" s="618"/>
      <c r="N19" s="99">
        <f>U15</f>
        <v>15</v>
      </c>
      <c r="O19" s="95" t="s">
        <v>31</v>
      </c>
      <c r="P19" s="99">
        <f>S15</f>
        <v>10</v>
      </c>
      <c r="Q19" s="618"/>
      <c r="R19" s="574"/>
      <c r="S19" s="92"/>
      <c r="T19" s="93" t="s">
        <v>31</v>
      </c>
      <c r="U19" s="92"/>
      <c r="V19" s="574"/>
      <c r="W19" s="577"/>
      <c r="X19" s="94">
        <v>11</v>
      </c>
      <c r="Y19" s="95" t="s">
        <v>31</v>
      </c>
      <c r="Z19" s="94">
        <v>15</v>
      </c>
      <c r="AA19" s="577"/>
      <c r="AB19" s="577"/>
      <c r="AC19" s="94">
        <v>8</v>
      </c>
      <c r="AD19" s="95" t="s">
        <v>31</v>
      </c>
      <c r="AE19" s="94">
        <v>15</v>
      </c>
      <c r="AF19" s="599"/>
      <c r="AG19" s="98"/>
      <c r="AH19" s="98"/>
      <c r="AI19" s="559"/>
      <c r="AJ19" s="596"/>
      <c r="AK19" s="592"/>
      <c r="AL19" s="583"/>
      <c r="AM19" s="592"/>
      <c r="AN19" s="592"/>
      <c r="AO19" s="592"/>
      <c r="AP19" s="583"/>
      <c r="AQ19" s="592"/>
      <c r="AR19" s="592"/>
      <c r="AS19" s="592"/>
      <c r="AT19" s="583"/>
      <c r="AU19" s="592"/>
      <c r="AV19" s="583"/>
      <c r="AW19" s="583"/>
      <c r="AX19" s="586"/>
      <c r="AY19" s="589"/>
    </row>
    <row r="20" spans="2:51" ht="13.5">
      <c r="B20" s="560"/>
      <c r="C20" s="630"/>
      <c r="D20" s="96">
        <f>U8</f>
        <v>0</v>
      </c>
      <c r="E20" s="97" t="s">
        <v>31</v>
      </c>
      <c r="F20" s="96">
        <f>S8</f>
        <v>0</v>
      </c>
      <c r="G20" s="581"/>
      <c r="H20" s="619"/>
      <c r="I20" s="99">
        <f>U12</f>
        <v>0</v>
      </c>
      <c r="J20" s="95" t="s">
        <v>31</v>
      </c>
      <c r="K20" s="99">
        <f>S12</f>
        <v>0</v>
      </c>
      <c r="L20" s="619"/>
      <c r="M20" s="619"/>
      <c r="N20" s="99">
        <f>U16</f>
        <v>9</v>
      </c>
      <c r="O20" s="95" t="s">
        <v>31</v>
      </c>
      <c r="P20" s="99">
        <f>S16</f>
        <v>15</v>
      </c>
      <c r="Q20" s="619"/>
      <c r="R20" s="575"/>
      <c r="S20" s="92"/>
      <c r="T20" s="93" t="s">
        <v>31</v>
      </c>
      <c r="U20" s="92"/>
      <c r="V20" s="575"/>
      <c r="W20" s="578"/>
      <c r="X20" s="94"/>
      <c r="Y20" s="95" t="s">
        <v>31</v>
      </c>
      <c r="Z20" s="94"/>
      <c r="AA20" s="578"/>
      <c r="AB20" s="578"/>
      <c r="AC20" s="94"/>
      <c r="AD20" s="95" t="s">
        <v>31</v>
      </c>
      <c r="AE20" s="94"/>
      <c r="AF20" s="600"/>
      <c r="AG20" s="98"/>
      <c r="AH20" s="98"/>
      <c r="AI20" s="560"/>
      <c r="AJ20" s="597"/>
      <c r="AK20" s="593"/>
      <c r="AL20" s="584"/>
      <c r="AM20" s="593"/>
      <c r="AN20" s="593"/>
      <c r="AO20" s="593"/>
      <c r="AP20" s="584"/>
      <c r="AQ20" s="593"/>
      <c r="AR20" s="593"/>
      <c r="AS20" s="593"/>
      <c r="AT20" s="584"/>
      <c r="AU20" s="593"/>
      <c r="AV20" s="584"/>
      <c r="AW20" s="584"/>
      <c r="AX20" s="587"/>
      <c r="AY20" s="590"/>
    </row>
    <row r="21" spans="2:51" ht="13.5">
      <c r="B21" s="601" t="str">
        <f>W3</f>
        <v>Sieg (ジーク)</v>
      </c>
      <c r="C21" s="602">
        <f>W5</f>
        <v>4</v>
      </c>
      <c r="D21" s="603"/>
      <c r="E21" s="603"/>
      <c r="F21" s="603"/>
      <c r="G21" s="604"/>
      <c r="H21" s="627">
        <f>W9</f>
        <v>2</v>
      </c>
      <c r="I21" s="603"/>
      <c r="J21" s="603"/>
      <c r="K21" s="603"/>
      <c r="L21" s="604"/>
      <c r="M21" s="627">
        <f>W13</f>
        <v>11</v>
      </c>
      <c r="N21" s="603"/>
      <c r="O21" s="603"/>
      <c r="P21" s="603"/>
      <c r="Q21" s="604"/>
      <c r="R21" s="627">
        <f>W17</f>
        <v>9</v>
      </c>
      <c r="S21" s="603"/>
      <c r="T21" s="603"/>
      <c r="U21" s="603"/>
      <c r="V21" s="604"/>
      <c r="W21" s="605"/>
      <c r="X21" s="606"/>
      <c r="Y21" s="606"/>
      <c r="Z21" s="606"/>
      <c r="AA21" s="607"/>
      <c r="AB21" s="608">
        <v>0</v>
      </c>
      <c r="AC21" s="609"/>
      <c r="AD21" s="609"/>
      <c r="AE21" s="609"/>
      <c r="AF21" s="631"/>
      <c r="AG21" s="91"/>
      <c r="AH21" s="91"/>
      <c r="AI21" s="601" t="str">
        <f>B21</f>
        <v>Sieg (ジーク)</v>
      </c>
      <c r="AJ21" s="625">
        <f>IF(C22&gt;G22,1,0)+IF(H22&gt;L22,1,0)+IF(M22&gt;Q22,1,0)+IF(R22&gt;V22,1,0)+IF(W22&gt;AA22,1,0)+IF(AB22&gt;AF22,1,0)</f>
        <v>4</v>
      </c>
      <c r="AK21" s="623">
        <f>IF(G22&gt;C22,1,0)+IF(L22&gt;H22,1,0)+IF(Q22&gt;M22,1,0)+IF(V22&gt;R22,1,0)+IF(AA22&gt;W22,1,0)+IF(AF22&gt;AB22,1,0)</f>
        <v>0</v>
      </c>
      <c r="AL21" s="620">
        <f>SUM(AJ21/(AJ21+AK21))</f>
        <v>1</v>
      </c>
      <c r="AM21" s="623">
        <f>RANK(AL21,$AL$5:$AL$28,0)</f>
        <v>1</v>
      </c>
      <c r="AN21" s="623">
        <f>SUM(C22+H22+M22+R22+W22+AB22)</f>
        <v>8</v>
      </c>
      <c r="AO21" s="623">
        <f>SUM(G22+L22+Q22+V22+AA22+AF22)</f>
        <v>1</v>
      </c>
      <c r="AP21" s="620">
        <f>SUM(AN21/(AN21+AO21))</f>
        <v>0.8888888888888888</v>
      </c>
      <c r="AQ21" s="623">
        <f>RANK(AP21,$AP$5:$AP$28,0)</f>
        <v>1</v>
      </c>
      <c r="AR21" s="623">
        <f>SUM(D22+D23+D24+I22+I23+I24+N22+N23+N24+S22+S23+S24+X22+X23+X24+AC22+AC23+AC24)</f>
        <v>122</v>
      </c>
      <c r="AS21" s="623">
        <f>SUM(F22+F23+F24+K22+K23+K24+P22+P23+P24+U22+U23+U24+Z22+Z23+Z24+AE22+AE23+AE24)</f>
        <v>90</v>
      </c>
      <c r="AT21" s="620">
        <f>SUM(AR21/(AR21+AS21))</f>
        <v>0.5754716981132075</v>
      </c>
      <c r="AU21" s="623">
        <f>RANK(AT21,$AT$5:$AT$28,0)</f>
        <v>1</v>
      </c>
      <c r="AV21" s="620">
        <f>RANK(AL21,$AL$5:$AL$28,1)+AP21</f>
        <v>5.888888888888889</v>
      </c>
      <c r="AW21" s="620">
        <f>RANK(AV21,$AV$5:$AV$28,1)+AT21</f>
        <v>6.5754716981132075</v>
      </c>
      <c r="AX21" s="621" t="str">
        <f>$AI$21</f>
        <v>Sieg (ジーク)</v>
      </c>
      <c r="AY21" s="622">
        <f>RANK(AW21,$AW$5:$AW$28)</f>
        <v>1</v>
      </c>
    </row>
    <row r="22" spans="2:51" ht="13.5">
      <c r="B22" s="559"/>
      <c r="C22" s="614">
        <f>IF(D22&gt;F22,1,0)+IF(D23&gt;F23,1,0)+IF(D24&gt;F24,1,0)</f>
        <v>2</v>
      </c>
      <c r="D22" s="99">
        <f>Z6</f>
        <v>12</v>
      </c>
      <c r="E22" s="95" t="s">
        <v>31</v>
      </c>
      <c r="F22" s="99">
        <f>X6</f>
        <v>5</v>
      </c>
      <c r="G22" s="617">
        <f>IF(F22&gt;D22,1,0)+IF(F23&gt;D23,1,0)+IF(F24&gt;D24,1,0)</f>
        <v>0</v>
      </c>
      <c r="H22" s="617">
        <f>IF(I22&gt;K22,1,0)+IF(I23&gt;K23,1,0)+IF(I24&gt;K24,1,0)</f>
        <v>2</v>
      </c>
      <c r="I22" s="99">
        <f>Z10</f>
        <v>5</v>
      </c>
      <c r="J22" s="95" t="s">
        <v>31</v>
      </c>
      <c r="K22" s="99">
        <f>X10</f>
        <v>15</v>
      </c>
      <c r="L22" s="617">
        <f>IF(K22&gt;I22,1,0)+IF(K23&gt;I23,1,0)+IF(K24&gt;I24,1,0)</f>
        <v>1</v>
      </c>
      <c r="M22" s="617">
        <f>IF(N22&gt;P22,1,0)+IF(N23&gt;P23,1,0)+IF(N24&gt;P24,1,0)</f>
        <v>2</v>
      </c>
      <c r="N22" s="99">
        <f>Z14</f>
        <v>15</v>
      </c>
      <c r="O22" s="95" t="s">
        <v>31</v>
      </c>
      <c r="P22" s="99">
        <f>X14</f>
        <v>9</v>
      </c>
      <c r="Q22" s="617">
        <f>IF(P22&gt;N22,1,0)+IF(P23&gt;N23,1,0)+IF(P24&gt;N24,1,0)</f>
        <v>0</v>
      </c>
      <c r="R22" s="617">
        <f>IF(S22&gt;U22,1,0)+IF(S23&gt;U23,1,0)+IF(S24&gt;U24,1,0)</f>
        <v>2</v>
      </c>
      <c r="S22" s="99">
        <f>Z18</f>
        <v>15</v>
      </c>
      <c r="T22" s="95" t="s">
        <v>31</v>
      </c>
      <c r="U22" s="99">
        <f>X18</f>
        <v>7</v>
      </c>
      <c r="V22" s="617">
        <f>IF(U22&gt;S22,1,0)+IF(U23&gt;S23,1,0)+IF(U24&gt;S24,1,0)</f>
        <v>0</v>
      </c>
      <c r="W22" s="573">
        <f>IF(X22&gt;Z22,1,0)+IF(X23&gt;Z23,1,0)+IF(X24&gt;Z24,1,0)</f>
        <v>0</v>
      </c>
      <c r="X22" s="92"/>
      <c r="Y22" s="93" t="s">
        <v>31</v>
      </c>
      <c r="Z22" s="92"/>
      <c r="AA22" s="573">
        <f>IF(Z22&gt;X22,1,0)+IF(Z23&gt;X23,1,0)+IF(Z24&gt;X24,1,0)</f>
        <v>0</v>
      </c>
      <c r="AB22" s="579">
        <f>IF(AC22&gt;AE22,1,0)+IF(AC23&gt;AE23,1,0)+IF(AC24&gt;AE24,1,0)</f>
        <v>0</v>
      </c>
      <c r="AC22" s="96"/>
      <c r="AD22" s="97" t="s">
        <v>31</v>
      </c>
      <c r="AE22" s="96"/>
      <c r="AF22" s="632">
        <f>IF(AE22&gt;AC22,1,0)+IF(AE23&gt;AC23,1,0)+IF(AE24&gt;AC24,1,0)</f>
        <v>0</v>
      </c>
      <c r="AG22" s="98"/>
      <c r="AH22" s="98"/>
      <c r="AI22" s="559"/>
      <c r="AJ22" s="596"/>
      <c r="AK22" s="592"/>
      <c r="AL22" s="583"/>
      <c r="AM22" s="592"/>
      <c r="AN22" s="592"/>
      <c r="AO22" s="592"/>
      <c r="AP22" s="583"/>
      <c r="AQ22" s="592"/>
      <c r="AR22" s="592"/>
      <c r="AS22" s="592"/>
      <c r="AT22" s="583"/>
      <c r="AU22" s="592"/>
      <c r="AV22" s="583"/>
      <c r="AW22" s="583"/>
      <c r="AX22" s="586"/>
      <c r="AY22" s="589"/>
    </row>
    <row r="23" spans="2:51" ht="13.5">
      <c r="B23" s="559"/>
      <c r="C23" s="615"/>
      <c r="D23" s="99">
        <f>Z7</f>
        <v>15</v>
      </c>
      <c r="E23" s="95" t="s">
        <v>31</v>
      </c>
      <c r="F23" s="99">
        <f>X7</f>
        <v>12</v>
      </c>
      <c r="G23" s="618"/>
      <c r="H23" s="618"/>
      <c r="I23" s="99">
        <f>Z11</f>
        <v>15</v>
      </c>
      <c r="J23" s="95" t="s">
        <v>31</v>
      </c>
      <c r="K23" s="99">
        <f>X11</f>
        <v>12</v>
      </c>
      <c r="L23" s="618"/>
      <c r="M23" s="618"/>
      <c r="N23" s="99">
        <f>Z15</f>
        <v>15</v>
      </c>
      <c r="O23" s="95" t="s">
        <v>31</v>
      </c>
      <c r="P23" s="99">
        <f>X15</f>
        <v>10</v>
      </c>
      <c r="Q23" s="618"/>
      <c r="R23" s="618"/>
      <c r="S23" s="99">
        <f>Z19</f>
        <v>15</v>
      </c>
      <c r="T23" s="95" t="s">
        <v>31</v>
      </c>
      <c r="U23" s="99">
        <f>X19</f>
        <v>11</v>
      </c>
      <c r="V23" s="618"/>
      <c r="W23" s="574"/>
      <c r="X23" s="92"/>
      <c r="Y23" s="93" t="s">
        <v>31</v>
      </c>
      <c r="Z23" s="92"/>
      <c r="AA23" s="574"/>
      <c r="AB23" s="580"/>
      <c r="AC23" s="96"/>
      <c r="AD23" s="97" t="s">
        <v>31</v>
      </c>
      <c r="AE23" s="96"/>
      <c r="AF23" s="633"/>
      <c r="AG23" s="98"/>
      <c r="AH23" s="98"/>
      <c r="AI23" s="559"/>
      <c r="AJ23" s="596"/>
      <c r="AK23" s="592"/>
      <c r="AL23" s="583"/>
      <c r="AM23" s="592"/>
      <c r="AN23" s="592"/>
      <c r="AO23" s="592"/>
      <c r="AP23" s="583"/>
      <c r="AQ23" s="592"/>
      <c r="AR23" s="592"/>
      <c r="AS23" s="592"/>
      <c r="AT23" s="583"/>
      <c r="AU23" s="592"/>
      <c r="AV23" s="583"/>
      <c r="AW23" s="583"/>
      <c r="AX23" s="586"/>
      <c r="AY23" s="589"/>
    </row>
    <row r="24" spans="2:51" ht="13.5">
      <c r="B24" s="560"/>
      <c r="C24" s="616"/>
      <c r="D24" s="99">
        <f>Z8</f>
        <v>0</v>
      </c>
      <c r="E24" s="95" t="s">
        <v>31</v>
      </c>
      <c r="F24" s="99">
        <f>X8</f>
        <v>0</v>
      </c>
      <c r="G24" s="619"/>
      <c r="H24" s="619"/>
      <c r="I24" s="99">
        <f>Z12</f>
        <v>15</v>
      </c>
      <c r="J24" s="95" t="s">
        <v>31</v>
      </c>
      <c r="K24" s="99">
        <f>X12</f>
        <v>9</v>
      </c>
      <c r="L24" s="619"/>
      <c r="M24" s="619"/>
      <c r="N24" s="99">
        <f>Z16</f>
        <v>0</v>
      </c>
      <c r="O24" s="95" t="s">
        <v>31</v>
      </c>
      <c r="P24" s="99">
        <f>X16</f>
        <v>0</v>
      </c>
      <c r="Q24" s="619"/>
      <c r="R24" s="619"/>
      <c r="S24" s="99">
        <f>Z20</f>
        <v>0</v>
      </c>
      <c r="T24" s="95" t="s">
        <v>31</v>
      </c>
      <c r="U24" s="99">
        <f>X20</f>
        <v>0</v>
      </c>
      <c r="V24" s="619"/>
      <c r="W24" s="575"/>
      <c r="X24" s="92"/>
      <c r="Y24" s="93" t="s">
        <v>31</v>
      </c>
      <c r="Z24" s="92"/>
      <c r="AA24" s="575"/>
      <c r="AB24" s="581"/>
      <c r="AC24" s="96"/>
      <c r="AD24" s="97" t="s">
        <v>31</v>
      </c>
      <c r="AE24" s="96"/>
      <c r="AF24" s="634"/>
      <c r="AG24" s="98"/>
      <c r="AH24" s="98"/>
      <c r="AI24" s="560"/>
      <c r="AJ24" s="597"/>
      <c r="AK24" s="593"/>
      <c r="AL24" s="584"/>
      <c r="AM24" s="593"/>
      <c r="AN24" s="593"/>
      <c r="AO24" s="593"/>
      <c r="AP24" s="584"/>
      <c r="AQ24" s="593"/>
      <c r="AR24" s="593"/>
      <c r="AS24" s="593"/>
      <c r="AT24" s="584"/>
      <c r="AU24" s="593"/>
      <c r="AV24" s="584"/>
      <c r="AW24" s="584"/>
      <c r="AX24" s="587"/>
      <c r="AY24" s="590"/>
    </row>
    <row r="25" spans="2:51" ht="13.5">
      <c r="B25" s="601" t="str">
        <f>AB3</f>
        <v>女 ホップ</v>
      </c>
      <c r="C25" s="602">
        <f>AB5</f>
        <v>1</v>
      </c>
      <c r="D25" s="603"/>
      <c r="E25" s="603"/>
      <c r="F25" s="603"/>
      <c r="G25" s="604"/>
      <c r="H25" s="627">
        <f>AB9</f>
        <v>8</v>
      </c>
      <c r="I25" s="603"/>
      <c r="J25" s="603"/>
      <c r="K25" s="603"/>
      <c r="L25" s="604"/>
      <c r="M25" s="627">
        <f>AB13</f>
        <v>5</v>
      </c>
      <c r="N25" s="603"/>
      <c r="O25" s="603"/>
      <c r="P25" s="603"/>
      <c r="Q25" s="604"/>
      <c r="R25" s="627">
        <f>AB17</f>
        <v>12</v>
      </c>
      <c r="S25" s="603"/>
      <c r="T25" s="603"/>
      <c r="U25" s="603"/>
      <c r="V25" s="604"/>
      <c r="W25" s="608">
        <f>AB21</f>
        <v>0</v>
      </c>
      <c r="X25" s="609"/>
      <c r="Y25" s="609"/>
      <c r="Z25" s="609"/>
      <c r="AA25" s="610"/>
      <c r="AB25" s="605"/>
      <c r="AC25" s="606"/>
      <c r="AD25" s="606"/>
      <c r="AE25" s="606"/>
      <c r="AF25" s="643"/>
      <c r="AG25" s="91"/>
      <c r="AH25" s="91"/>
      <c r="AI25" s="601" t="str">
        <f>B25</f>
        <v>女 ホップ</v>
      </c>
      <c r="AJ25" s="625">
        <f>IF(C26&gt;G26,1,0)+IF(H26&gt;L26,1,0)+IF(M26&gt;Q26,1,0)+IF(R26&gt;V26,1,0)+IF(W26&gt;AA26,1,0)+IF(AB26&gt;AF26,1,0)</f>
        <v>4</v>
      </c>
      <c r="AK25" s="623">
        <f>IF(G26&gt;C26,1,0)+IF(L26&gt;H26,1,0)+IF(Q26&gt;M26,1,0)+IF(V26&gt;R26,1,0)+IF(AA26&gt;W26,1,0)+IF(AF26&gt;AB26,1,0)</f>
        <v>0</v>
      </c>
      <c r="AL25" s="620">
        <f>SUM(AJ25/(AJ25+AK25))</f>
        <v>1</v>
      </c>
      <c r="AM25" s="623">
        <f>RANK(AL25,$AL$5:$AL$28,0)</f>
        <v>1</v>
      </c>
      <c r="AN25" s="623">
        <f>SUM(C26+H26+M26+R26+W26+AB26)</f>
        <v>8</v>
      </c>
      <c r="AO25" s="623">
        <f>SUM(G26+L26+Q26+V26+AA26+AF26)</f>
        <v>2</v>
      </c>
      <c r="AP25" s="620">
        <f>SUM(AN25/(AN25+AO25))</f>
        <v>0.8</v>
      </c>
      <c r="AQ25" s="623">
        <f>RANK(AP25,$AP$5:$AP$28,0)</f>
        <v>2</v>
      </c>
      <c r="AR25" s="623">
        <f>SUM(D26+D27+D28+I26+I27+I28+N26+N27+N28+S26+S27+S28+X26+X27+X28+AC26+AC27+AC28)</f>
        <v>143</v>
      </c>
      <c r="AS25" s="623">
        <f>SUM(F26+F27+F28+K26+K27+K28+P26+P27+P28+U26+U27+U28+Z26+Z27+Z28+AE26+AE27+AE28)</f>
        <v>114</v>
      </c>
      <c r="AT25" s="620">
        <f>SUM(AR25/(AR25+AS25))</f>
        <v>0.556420233463035</v>
      </c>
      <c r="AU25" s="623">
        <f>RANK(AT25,$AT$5:$AT$28,0)</f>
        <v>2</v>
      </c>
      <c r="AV25" s="620">
        <f>RANK(AL25,$AL$5:$AL$28,1)+AP25</f>
        <v>5.8</v>
      </c>
      <c r="AW25" s="620">
        <f>RANK(AV25,$AV$5:$AV$28,1)+AT25</f>
        <v>5.556420233463035</v>
      </c>
      <c r="AX25" s="621" t="str">
        <f>$AI$25</f>
        <v>女 ホップ</v>
      </c>
      <c r="AY25" s="622">
        <f>RANK(AW25,$AW$5:$AW$28)</f>
        <v>2</v>
      </c>
    </row>
    <row r="26" spans="2:51" ht="13.5">
      <c r="B26" s="559"/>
      <c r="C26" s="614">
        <f>IF(D26&gt;F26,1,0)+IF(D27&gt;F27,1,0)+IF(D28&gt;F28,1,0)</f>
        <v>2</v>
      </c>
      <c r="D26" s="99">
        <f>AE6</f>
        <v>15</v>
      </c>
      <c r="E26" s="95" t="s">
        <v>31</v>
      </c>
      <c r="F26" s="99">
        <f>AC6</f>
        <v>13</v>
      </c>
      <c r="G26" s="617">
        <f>IF(F26&gt;D26,1,0)+IF(F27&gt;D27,1,0)+IF(F28&gt;D28,1,0)</f>
        <v>0</v>
      </c>
      <c r="H26" s="617">
        <f>IF(I26&gt;K26,1,0)+IF(I27&gt;K27,1,0)+IF(I28&gt;K28,1,0)</f>
        <v>2</v>
      </c>
      <c r="I26" s="99">
        <f>AE10</f>
        <v>13</v>
      </c>
      <c r="J26" s="95" t="s">
        <v>31</v>
      </c>
      <c r="K26" s="99">
        <f>AC10</f>
        <v>15</v>
      </c>
      <c r="L26" s="617">
        <f>IF(K26&gt;I26,1,0)+IF(K27&gt;I27,1,0)+IF(K28&gt;I28,1,0)</f>
        <v>1</v>
      </c>
      <c r="M26" s="617">
        <f>IF(N26&gt;P26,1,0)+IF(N27&gt;P27,1,0)+IF(N28&gt;P28,1,0)</f>
        <v>2</v>
      </c>
      <c r="N26" s="99">
        <f>AE14</f>
        <v>15</v>
      </c>
      <c r="O26" s="95" t="s">
        <v>31</v>
      </c>
      <c r="P26" s="99">
        <f>AC14</f>
        <v>12</v>
      </c>
      <c r="Q26" s="617">
        <f>IF(P26&gt;N26,1,0)+IF(P27&gt;N27,1,0)+IF(P28&gt;N28,1,0)</f>
        <v>1</v>
      </c>
      <c r="R26" s="617">
        <f>IF(S26&gt;U26,1,0)+IF(S27&gt;U27,1,0)+IF(S28&gt;U28,1,0)</f>
        <v>2</v>
      </c>
      <c r="S26" s="99">
        <f>AE18</f>
        <v>15</v>
      </c>
      <c r="T26" s="95" t="s">
        <v>31</v>
      </c>
      <c r="U26" s="99">
        <f>AC18</f>
        <v>11</v>
      </c>
      <c r="V26" s="617">
        <f>IF(U26&gt;S26,1,0)+IF(U27&gt;S27,1,0)+IF(U28&gt;S28,1,0)</f>
        <v>0</v>
      </c>
      <c r="W26" s="579">
        <f>IF(X26&gt;Z26,1,0)+IF(X27&gt;Z27,1,0)+IF(X28&gt;Z28,1,0)</f>
        <v>0</v>
      </c>
      <c r="X26" s="96">
        <f>AE22</f>
        <v>0</v>
      </c>
      <c r="Y26" s="97" t="s">
        <v>31</v>
      </c>
      <c r="Z26" s="96">
        <f>AC22</f>
        <v>0</v>
      </c>
      <c r="AA26" s="579">
        <f>IF(Z26&gt;X26,1,0)+IF(Z27&gt;X27,1,0)+IF(Z28&gt;X28,1,0)</f>
        <v>0</v>
      </c>
      <c r="AB26" s="573">
        <f>IF(AC26&gt;AE26,1,0)+IF(AC27&gt;AE27,1,0)+IF(AC28&gt;AE28,1,0)</f>
        <v>0</v>
      </c>
      <c r="AC26" s="92"/>
      <c r="AD26" s="93" t="s">
        <v>31</v>
      </c>
      <c r="AE26" s="92"/>
      <c r="AF26" s="646">
        <f>IF(AE26&gt;AC26,1,0)+IF(AE27&gt;AC27,1,0)+IF(AE28&gt;AC28,1,0)</f>
        <v>0</v>
      </c>
      <c r="AG26" s="98"/>
      <c r="AH26" s="98"/>
      <c r="AI26" s="559"/>
      <c r="AJ26" s="596"/>
      <c r="AK26" s="592"/>
      <c r="AL26" s="583"/>
      <c r="AM26" s="592"/>
      <c r="AN26" s="592"/>
      <c r="AO26" s="592"/>
      <c r="AP26" s="583"/>
      <c r="AQ26" s="592"/>
      <c r="AR26" s="592"/>
      <c r="AS26" s="592"/>
      <c r="AT26" s="583"/>
      <c r="AU26" s="592"/>
      <c r="AV26" s="583"/>
      <c r="AW26" s="583"/>
      <c r="AX26" s="586"/>
      <c r="AY26" s="589"/>
    </row>
    <row r="27" spans="2:51" ht="13.5">
      <c r="B27" s="559"/>
      <c r="C27" s="615"/>
      <c r="D27" s="99">
        <f>AE7</f>
        <v>15</v>
      </c>
      <c r="E27" s="95" t="s">
        <v>31</v>
      </c>
      <c r="F27" s="99">
        <f>AC7</f>
        <v>13</v>
      </c>
      <c r="G27" s="618"/>
      <c r="H27" s="618"/>
      <c r="I27" s="99">
        <f>AE11</f>
        <v>15</v>
      </c>
      <c r="J27" s="95" t="s">
        <v>29</v>
      </c>
      <c r="K27" s="99">
        <f>AC11</f>
        <v>8</v>
      </c>
      <c r="L27" s="618"/>
      <c r="M27" s="618"/>
      <c r="N27" s="99">
        <f>AE15</f>
        <v>10</v>
      </c>
      <c r="O27" s="95" t="s">
        <v>29</v>
      </c>
      <c r="P27" s="99">
        <f>AC15</f>
        <v>15</v>
      </c>
      <c r="Q27" s="618"/>
      <c r="R27" s="618"/>
      <c r="S27" s="99">
        <f>AE19</f>
        <v>15</v>
      </c>
      <c r="T27" s="95" t="s">
        <v>31</v>
      </c>
      <c r="U27" s="99">
        <f>AC19</f>
        <v>8</v>
      </c>
      <c r="V27" s="618"/>
      <c r="W27" s="580"/>
      <c r="X27" s="96">
        <f>AE23</f>
        <v>0</v>
      </c>
      <c r="Y27" s="97" t="s">
        <v>31</v>
      </c>
      <c r="Z27" s="96">
        <f>AC23</f>
        <v>0</v>
      </c>
      <c r="AA27" s="580"/>
      <c r="AB27" s="574"/>
      <c r="AC27" s="92"/>
      <c r="AD27" s="93" t="s">
        <v>31</v>
      </c>
      <c r="AE27" s="92"/>
      <c r="AF27" s="647"/>
      <c r="AG27" s="98"/>
      <c r="AH27" s="98"/>
      <c r="AI27" s="559"/>
      <c r="AJ27" s="596"/>
      <c r="AK27" s="592"/>
      <c r="AL27" s="583"/>
      <c r="AM27" s="592"/>
      <c r="AN27" s="592"/>
      <c r="AO27" s="592"/>
      <c r="AP27" s="583"/>
      <c r="AQ27" s="592"/>
      <c r="AR27" s="592"/>
      <c r="AS27" s="592"/>
      <c r="AT27" s="583"/>
      <c r="AU27" s="592"/>
      <c r="AV27" s="583"/>
      <c r="AW27" s="583"/>
      <c r="AX27" s="586"/>
      <c r="AY27" s="589"/>
    </row>
    <row r="28" spans="2:51" ht="14.25" thickBot="1">
      <c r="B28" s="635"/>
      <c r="C28" s="636"/>
      <c r="D28" s="100">
        <f>AE8</f>
        <v>0</v>
      </c>
      <c r="E28" s="101" t="s">
        <v>31</v>
      </c>
      <c r="F28" s="100">
        <f>AC8</f>
        <v>0</v>
      </c>
      <c r="G28" s="637"/>
      <c r="H28" s="637"/>
      <c r="I28" s="100">
        <f>AE12</f>
        <v>15</v>
      </c>
      <c r="J28" s="101" t="s">
        <v>29</v>
      </c>
      <c r="K28" s="100">
        <f>AC12</f>
        <v>11</v>
      </c>
      <c r="L28" s="637"/>
      <c r="M28" s="637"/>
      <c r="N28" s="100">
        <f>AE16</f>
        <v>15</v>
      </c>
      <c r="O28" s="101" t="s">
        <v>29</v>
      </c>
      <c r="P28" s="100">
        <f>AC16</f>
        <v>8</v>
      </c>
      <c r="Q28" s="637"/>
      <c r="R28" s="637"/>
      <c r="S28" s="100">
        <f>AE20</f>
        <v>0</v>
      </c>
      <c r="T28" s="101" t="s">
        <v>31</v>
      </c>
      <c r="U28" s="100">
        <f>AC20</f>
        <v>0</v>
      </c>
      <c r="V28" s="637"/>
      <c r="W28" s="638"/>
      <c r="X28" s="102">
        <f>AE24</f>
        <v>0</v>
      </c>
      <c r="Y28" s="103" t="s">
        <v>31</v>
      </c>
      <c r="Z28" s="102">
        <f>AC24</f>
        <v>0</v>
      </c>
      <c r="AA28" s="638"/>
      <c r="AB28" s="645"/>
      <c r="AC28" s="104"/>
      <c r="AD28" s="105" t="s">
        <v>31</v>
      </c>
      <c r="AE28" s="104"/>
      <c r="AF28" s="648"/>
      <c r="AG28" s="106"/>
      <c r="AH28" s="107"/>
      <c r="AI28" s="635"/>
      <c r="AJ28" s="644"/>
      <c r="AK28" s="641"/>
      <c r="AL28" s="642"/>
      <c r="AM28" s="641"/>
      <c r="AN28" s="641"/>
      <c r="AO28" s="641"/>
      <c r="AP28" s="642"/>
      <c r="AQ28" s="641"/>
      <c r="AR28" s="641"/>
      <c r="AS28" s="641"/>
      <c r="AT28" s="642"/>
      <c r="AU28" s="641"/>
      <c r="AV28" s="642"/>
      <c r="AW28" s="642"/>
      <c r="AX28" s="639"/>
      <c r="AY28" s="640"/>
    </row>
    <row r="72" spans="2:51" ht="17.25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9"/>
      <c r="AH72" s="109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</row>
    <row r="73" spans="2:51" ht="17.25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2:51" ht="17.25"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1"/>
      <c r="AJ74" s="113"/>
      <c r="AK74" s="113"/>
      <c r="AL74" s="113"/>
      <c r="AM74" s="114"/>
      <c r="AN74" s="113"/>
      <c r="AO74" s="113"/>
      <c r="AP74" s="113"/>
      <c r="AQ74" s="114"/>
      <c r="AR74" s="113"/>
      <c r="AS74" s="113"/>
      <c r="AT74" s="113"/>
      <c r="AU74" s="114"/>
      <c r="AV74" s="113"/>
      <c r="AW74" s="113"/>
      <c r="AX74" s="113"/>
      <c r="AY74" s="115"/>
    </row>
    <row r="75" spans="2:51" ht="17.25"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1"/>
      <c r="AJ75" s="113"/>
      <c r="AK75" s="113"/>
      <c r="AL75" s="113"/>
      <c r="AM75" s="114"/>
      <c r="AN75" s="113"/>
      <c r="AO75" s="113"/>
      <c r="AP75" s="113"/>
      <c r="AQ75" s="114"/>
      <c r="AR75" s="113"/>
      <c r="AS75" s="113"/>
      <c r="AT75" s="113"/>
      <c r="AU75" s="114"/>
      <c r="AV75" s="113"/>
      <c r="AW75" s="113"/>
      <c r="AX75" s="113"/>
      <c r="AY75" s="115"/>
    </row>
    <row r="76" spans="2:51" ht="14.25">
      <c r="B76" s="112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7"/>
      <c r="AJ76" s="111"/>
      <c r="AK76" s="111"/>
      <c r="AL76" s="118"/>
      <c r="AM76" s="111"/>
      <c r="AN76" s="111"/>
      <c r="AO76" s="111"/>
      <c r="AP76" s="118"/>
      <c r="AQ76" s="111"/>
      <c r="AR76" s="111"/>
      <c r="AS76" s="111"/>
      <c r="AT76" s="118"/>
      <c r="AU76" s="111"/>
      <c r="AV76" s="118"/>
      <c r="AW76" s="118"/>
      <c r="AX76" s="118"/>
      <c r="AY76" s="119"/>
    </row>
    <row r="77" spans="2:51" ht="14.25">
      <c r="B77" s="112"/>
      <c r="C77" s="117"/>
      <c r="D77" s="111"/>
      <c r="E77" s="117"/>
      <c r="F77" s="111"/>
      <c r="G77" s="117"/>
      <c r="H77" s="117"/>
      <c r="I77" s="111"/>
      <c r="J77" s="117"/>
      <c r="K77" s="111"/>
      <c r="L77" s="117"/>
      <c r="M77" s="117"/>
      <c r="N77" s="111"/>
      <c r="O77" s="117"/>
      <c r="P77" s="111"/>
      <c r="Q77" s="117"/>
      <c r="R77" s="117"/>
      <c r="S77" s="111"/>
      <c r="T77" s="117"/>
      <c r="U77" s="111"/>
      <c r="V77" s="117"/>
      <c r="W77" s="117"/>
      <c r="X77" s="111"/>
      <c r="Y77" s="117"/>
      <c r="Z77" s="111"/>
      <c r="AA77" s="117"/>
      <c r="AB77" s="117"/>
      <c r="AC77" s="111"/>
      <c r="AD77" s="117"/>
      <c r="AE77" s="111"/>
      <c r="AF77" s="117"/>
      <c r="AG77" s="117"/>
      <c r="AH77" s="117"/>
      <c r="AI77" s="117"/>
      <c r="AJ77" s="111"/>
      <c r="AK77" s="111"/>
      <c r="AL77" s="118"/>
      <c r="AM77" s="111"/>
      <c r="AN77" s="111"/>
      <c r="AO77" s="111"/>
      <c r="AP77" s="118"/>
      <c r="AQ77" s="111"/>
      <c r="AR77" s="111"/>
      <c r="AS77" s="111"/>
      <c r="AT77" s="118"/>
      <c r="AU77" s="111"/>
      <c r="AV77" s="111"/>
      <c r="AW77" s="111"/>
      <c r="AX77" s="111"/>
      <c r="AY77" s="119"/>
    </row>
    <row r="78" spans="2:51" ht="14.25">
      <c r="B78" s="112"/>
      <c r="C78" s="117"/>
      <c r="D78" s="111"/>
      <c r="E78" s="117"/>
      <c r="F78" s="111"/>
      <c r="G78" s="117"/>
      <c r="H78" s="117"/>
      <c r="I78" s="111"/>
      <c r="J78" s="117"/>
      <c r="K78" s="111"/>
      <c r="L78" s="117"/>
      <c r="M78" s="117"/>
      <c r="N78" s="111"/>
      <c r="O78" s="117"/>
      <c r="P78" s="111"/>
      <c r="Q78" s="117"/>
      <c r="R78" s="117"/>
      <c r="S78" s="111"/>
      <c r="T78" s="117"/>
      <c r="U78" s="111"/>
      <c r="V78" s="117"/>
      <c r="W78" s="117"/>
      <c r="X78" s="111"/>
      <c r="Y78" s="117"/>
      <c r="Z78" s="111"/>
      <c r="AA78" s="117"/>
      <c r="AB78" s="117"/>
      <c r="AC78" s="111"/>
      <c r="AD78" s="117"/>
      <c r="AE78" s="111"/>
      <c r="AF78" s="117"/>
      <c r="AG78" s="117"/>
      <c r="AH78" s="117"/>
      <c r="AI78" s="117"/>
      <c r="AJ78" s="111"/>
      <c r="AK78" s="111"/>
      <c r="AL78" s="118"/>
      <c r="AM78" s="111"/>
      <c r="AN78" s="111"/>
      <c r="AO78" s="111"/>
      <c r="AP78" s="118"/>
      <c r="AQ78" s="111"/>
      <c r="AR78" s="111"/>
      <c r="AS78" s="111"/>
      <c r="AT78" s="118"/>
      <c r="AU78" s="111"/>
      <c r="AV78" s="111"/>
      <c r="AW78" s="111"/>
      <c r="AX78" s="111"/>
      <c r="AY78" s="119"/>
    </row>
    <row r="79" spans="2:51" ht="14.25">
      <c r="B79" s="112"/>
      <c r="C79" s="117"/>
      <c r="D79" s="111"/>
      <c r="E79" s="117"/>
      <c r="F79" s="111"/>
      <c r="G79" s="117"/>
      <c r="H79" s="117"/>
      <c r="I79" s="111"/>
      <c r="J79" s="117"/>
      <c r="K79" s="111"/>
      <c r="L79" s="117"/>
      <c r="M79" s="117"/>
      <c r="N79" s="111"/>
      <c r="O79" s="117"/>
      <c r="P79" s="111"/>
      <c r="Q79" s="117"/>
      <c r="R79" s="117"/>
      <c r="S79" s="111"/>
      <c r="T79" s="117"/>
      <c r="U79" s="111"/>
      <c r="V79" s="117"/>
      <c r="W79" s="117"/>
      <c r="X79" s="111"/>
      <c r="Y79" s="117"/>
      <c r="Z79" s="111"/>
      <c r="AA79" s="117"/>
      <c r="AB79" s="117"/>
      <c r="AC79" s="111"/>
      <c r="AD79" s="117"/>
      <c r="AE79" s="111"/>
      <c r="AF79" s="117"/>
      <c r="AG79" s="117"/>
      <c r="AH79" s="117"/>
      <c r="AI79" s="117"/>
      <c r="AJ79" s="111"/>
      <c r="AK79" s="111"/>
      <c r="AL79" s="118"/>
      <c r="AM79" s="111"/>
      <c r="AN79" s="111"/>
      <c r="AO79" s="111"/>
      <c r="AP79" s="118"/>
      <c r="AQ79" s="111"/>
      <c r="AR79" s="111"/>
      <c r="AS79" s="111"/>
      <c r="AT79" s="118"/>
      <c r="AU79" s="111"/>
      <c r="AV79" s="111"/>
      <c r="AW79" s="111"/>
      <c r="AX79" s="111"/>
      <c r="AY79" s="119"/>
    </row>
    <row r="80" spans="2:51" ht="14.25">
      <c r="B80" s="112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7"/>
      <c r="AJ80" s="111"/>
      <c r="AK80" s="111"/>
      <c r="AL80" s="118"/>
      <c r="AM80" s="111"/>
      <c r="AN80" s="111"/>
      <c r="AO80" s="111"/>
      <c r="AP80" s="118"/>
      <c r="AQ80" s="111"/>
      <c r="AR80" s="111"/>
      <c r="AS80" s="111"/>
      <c r="AT80" s="118"/>
      <c r="AU80" s="111"/>
      <c r="AV80" s="118"/>
      <c r="AW80" s="118"/>
      <c r="AX80" s="118"/>
      <c r="AY80" s="119"/>
    </row>
    <row r="81" spans="2:51" ht="14.25">
      <c r="B81" s="112"/>
      <c r="C81" s="117"/>
      <c r="D81" s="111"/>
      <c r="E81" s="117"/>
      <c r="F81" s="111"/>
      <c r="G81" s="117"/>
      <c r="H81" s="117"/>
      <c r="I81" s="111"/>
      <c r="J81" s="117"/>
      <c r="K81" s="111"/>
      <c r="L81" s="117"/>
      <c r="M81" s="117"/>
      <c r="N81" s="111"/>
      <c r="O81" s="117"/>
      <c r="P81" s="111"/>
      <c r="Q81" s="117"/>
      <c r="R81" s="117"/>
      <c r="S81" s="111"/>
      <c r="T81" s="117"/>
      <c r="U81" s="111"/>
      <c r="V81" s="117"/>
      <c r="W81" s="117"/>
      <c r="X81" s="111"/>
      <c r="Y81" s="117"/>
      <c r="Z81" s="111"/>
      <c r="AA81" s="117"/>
      <c r="AB81" s="117"/>
      <c r="AC81" s="111"/>
      <c r="AD81" s="117"/>
      <c r="AE81" s="111"/>
      <c r="AF81" s="117"/>
      <c r="AG81" s="117"/>
      <c r="AH81" s="117"/>
      <c r="AI81" s="117"/>
      <c r="AJ81" s="111"/>
      <c r="AK81" s="111"/>
      <c r="AL81" s="118"/>
      <c r="AM81" s="111"/>
      <c r="AN81" s="111"/>
      <c r="AO81" s="111"/>
      <c r="AP81" s="118"/>
      <c r="AQ81" s="111"/>
      <c r="AR81" s="111"/>
      <c r="AS81" s="111"/>
      <c r="AT81" s="118"/>
      <c r="AU81" s="111"/>
      <c r="AV81" s="111"/>
      <c r="AW81" s="111"/>
      <c r="AX81" s="111"/>
      <c r="AY81" s="119"/>
    </row>
    <row r="82" spans="2:51" ht="14.25">
      <c r="B82" s="112"/>
      <c r="C82" s="117"/>
      <c r="D82" s="111"/>
      <c r="E82" s="117"/>
      <c r="F82" s="111"/>
      <c r="G82" s="117"/>
      <c r="H82" s="117"/>
      <c r="I82" s="111"/>
      <c r="J82" s="117"/>
      <c r="K82" s="111"/>
      <c r="L82" s="117"/>
      <c r="M82" s="117"/>
      <c r="N82" s="111"/>
      <c r="O82" s="117"/>
      <c r="P82" s="111"/>
      <c r="Q82" s="117"/>
      <c r="R82" s="117"/>
      <c r="S82" s="111"/>
      <c r="T82" s="117"/>
      <c r="U82" s="111"/>
      <c r="V82" s="117"/>
      <c r="W82" s="117"/>
      <c r="X82" s="111"/>
      <c r="Y82" s="117"/>
      <c r="Z82" s="111"/>
      <c r="AA82" s="117"/>
      <c r="AB82" s="117"/>
      <c r="AC82" s="111"/>
      <c r="AD82" s="117"/>
      <c r="AE82" s="111"/>
      <c r="AF82" s="117"/>
      <c r="AG82" s="117"/>
      <c r="AH82" s="117"/>
      <c r="AI82" s="117"/>
      <c r="AJ82" s="111"/>
      <c r="AK82" s="111"/>
      <c r="AL82" s="118"/>
      <c r="AM82" s="111"/>
      <c r="AN82" s="111"/>
      <c r="AO82" s="111"/>
      <c r="AP82" s="118"/>
      <c r="AQ82" s="111"/>
      <c r="AR82" s="111"/>
      <c r="AS82" s="111"/>
      <c r="AT82" s="118"/>
      <c r="AU82" s="111"/>
      <c r="AV82" s="111"/>
      <c r="AW82" s="111"/>
      <c r="AX82" s="111"/>
      <c r="AY82" s="119"/>
    </row>
    <row r="83" spans="2:51" ht="14.25">
      <c r="B83" s="112"/>
      <c r="C83" s="117"/>
      <c r="D83" s="111"/>
      <c r="E83" s="117"/>
      <c r="F83" s="111"/>
      <c r="G83" s="117"/>
      <c r="H83" s="117"/>
      <c r="I83" s="111"/>
      <c r="J83" s="117"/>
      <c r="K83" s="111"/>
      <c r="L83" s="117"/>
      <c r="M83" s="117"/>
      <c r="N83" s="111"/>
      <c r="O83" s="117"/>
      <c r="P83" s="111"/>
      <c r="Q83" s="117"/>
      <c r="R83" s="117"/>
      <c r="S83" s="111"/>
      <c r="T83" s="117"/>
      <c r="U83" s="111"/>
      <c r="V83" s="117"/>
      <c r="W83" s="117"/>
      <c r="X83" s="111"/>
      <c r="Y83" s="117"/>
      <c r="Z83" s="111"/>
      <c r="AA83" s="117"/>
      <c r="AB83" s="117"/>
      <c r="AC83" s="111"/>
      <c r="AD83" s="117"/>
      <c r="AE83" s="111"/>
      <c r="AF83" s="117"/>
      <c r="AG83" s="117"/>
      <c r="AH83" s="117"/>
      <c r="AI83" s="117"/>
      <c r="AJ83" s="111"/>
      <c r="AK83" s="111"/>
      <c r="AL83" s="118"/>
      <c r="AM83" s="111"/>
      <c r="AN83" s="111"/>
      <c r="AO83" s="111"/>
      <c r="AP83" s="118"/>
      <c r="AQ83" s="111"/>
      <c r="AR83" s="111"/>
      <c r="AS83" s="111"/>
      <c r="AT83" s="118"/>
      <c r="AU83" s="111"/>
      <c r="AV83" s="111"/>
      <c r="AW83" s="111"/>
      <c r="AX83" s="111"/>
      <c r="AY83" s="119"/>
    </row>
    <row r="84" spans="2:51" ht="14.25">
      <c r="B84" s="112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7"/>
      <c r="AJ84" s="111"/>
      <c r="AK84" s="111"/>
      <c r="AL84" s="118"/>
      <c r="AM84" s="111"/>
      <c r="AN84" s="111"/>
      <c r="AO84" s="111"/>
      <c r="AP84" s="118"/>
      <c r="AQ84" s="111"/>
      <c r="AR84" s="111"/>
      <c r="AS84" s="111"/>
      <c r="AT84" s="118"/>
      <c r="AU84" s="111"/>
      <c r="AV84" s="118"/>
      <c r="AW84" s="118"/>
      <c r="AX84" s="118"/>
      <c r="AY84" s="119"/>
    </row>
    <row r="85" spans="2:51" ht="14.25">
      <c r="B85" s="112"/>
      <c r="C85" s="117"/>
      <c r="D85" s="111"/>
      <c r="E85" s="117"/>
      <c r="F85" s="111"/>
      <c r="G85" s="117"/>
      <c r="H85" s="117"/>
      <c r="I85" s="111"/>
      <c r="J85" s="117"/>
      <c r="K85" s="111"/>
      <c r="L85" s="117"/>
      <c r="M85" s="117"/>
      <c r="N85" s="111"/>
      <c r="O85" s="117"/>
      <c r="P85" s="111"/>
      <c r="Q85" s="117"/>
      <c r="R85" s="117"/>
      <c r="S85" s="111"/>
      <c r="T85" s="117"/>
      <c r="U85" s="111"/>
      <c r="V85" s="117"/>
      <c r="W85" s="117"/>
      <c r="X85" s="111"/>
      <c r="Y85" s="117"/>
      <c r="Z85" s="111"/>
      <c r="AA85" s="117"/>
      <c r="AB85" s="117"/>
      <c r="AC85" s="111"/>
      <c r="AD85" s="117"/>
      <c r="AE85" s="111"/>
      <c r="AF85" s="117"/>
      <c r="AG85" s="117"/>
      <c r="AH85" s="117"/>
      <c r="AI85" s="117"/>
      <c r="AJ85" s="111"/>
      <c r="AK85" s="111"/>
      <c r="AL85" s="118"/>
      <c r="AM85" s="111"/>
      <c r="AN85" s="111"/>
      <c r="AO85" s="111"/>
      <c r="AP85" s="118"/>
      <c r="AQ85" s="111"/>
      <c r="AR85" s="111"/>
      <c r="AS85" s="111"/>
      <c r="AT85" s="118"/>
      <c r="AU85" s="111"/>
      <c r="AV85" s="111"/>
      <c r="AW85" s="111"/>
      <c r="AX85" s="111"/>
      <c r="AY85" s="119"/>
    </row>
    <row r="86" spans="2:51" ht="14.25">
      <c r="B86" s="112"/>
      <c r="C86" s="117"/>
      <c r="D86" s="111"/>
      <c r="E86" s="117"/>
      <c r="F86" s="111"/>
      <c r="G86" s="117"/>
      <c r="H86" s="117"/>
      <c r="I86" s="111"/>
      <c r="J86" s="117"/>
      <c r="K86" s="111"/>
      <c r="L86" s="117"/>
      <c r="M86" s="117"/>
      <c r="N86" s="111"/>
      <c r="O86" s="117"/>
      <c r="P86" s="111"/>
      <c r="Q86" s="117"/>
      <c r="R86" s="117"/>
      <c r="S86" s="111"/>
      <c r="T86" s="117"/>
      <c r="U86" s="111"/>
      <c r="V86" s="117"/>
      <c r="W86" s="117"/>
      <c r="X86" s="111"/>
      <c r="Y86" s="117"/>
      <c r="Z86" s="111"/>
      <c r="AA86" s="117"/>
      <c r="AB86" s="117"/>
      <c r="AC86" s="111"/>
      <c r="AD86" s="117"/>
      <c r="AE86" s="111"/>
      <c r="AF86" s="117"/>
      <c r="AG86" s="117"/>
      <c r="AH86" s="117"/>
      <c r="AI86" s="117"/>
      <c r="AJ86" s="111"/>
      <c r="AK86" s="111"/>
      <c r="AL86" s="118"/>
      <c r="AM86" s="111"/>
      <c r="AN86" s="111"/>
      <c r="AO86" s="111"/>
      <c r="AP86" s="118"/>
      <c r="AQ86" s="111"/>
      <c r="AR86" s="111"/>
      <c r="AS86" s="111"/>
      <c r="AT86" s="118"/>
      <c r="AU86" s="111"/>
      <c r="AV86" s="111"/>
      <c r="AW86" s="111"/>
      <c r="AX86" s="111"/>
      <c r="AY86" s="119"/>
    </row>
    <row r="87" spans="2:51" ht="14.25">
      <c r="B87" s="112"/>
      <c r="C87" s="117"/>
      <c r="D87" s="111"/>
      <c r="E87" s="117"/>
      <c r="F87" s="111"/>
      <c r="G87" s="117"/>
      <c r="H87" s="117"/>
      <c r="I87" s="111"/>
      <c r="J87" s="117"/>
      <c r="K87" s="111"/>
      <c r="L87" s="117"/>
      <c r="M87" s="117"/>
      <c r="N87" s="111"/>
      <c r="O87" s="117"/>
      <c r="P87" s="111"/>
      <c r="Q87" s="117"/>
      <c r="R87" s="117"/>
      <c r="S87" s="111"/>
      <c r="T87" s="117"/>
      <c r="U87" s="111"/>
      <c r="V87" s="117"/>
      <c r="W87" s="117"/>
      <c r="X87" s="111"/>
      <c r="Y87" s="117"/>
      <c r="Z87" s="111"/>
      <c r="AA87" s="117"/>
      <c r="AB87" s="117"/>
      <c r="AC87" s="111"/>
      <c r="AD87" s="117"/>
      <c r="AE87" s="111"/>
      <c r="AF87" s="117"/>
      <c r="AG87" s="117"/>
      <c r="AH87" s="117"/>
      <c r="AI87" s="117"/>
      <c r="AJ87" s="111"/>
      <c r="AK87" s="111"/>
      <c r="AL87" s="118"/>
      <c r="AM87" s="111"/>
      <c r="AN87" s="111"/>
      <c r="AO87" s="111"/>
      <c r="AP87" s="118"/>
      <c r="AQ87" s="111"/>
      <c r="AR87" s="111"/>
      <c r="AS87" s="111"/>
      <c r="AT87" s="118"/>
      <c r="AU87" s="111"/>
      <c r="AV87" s="111"/>
      <c r="AW87" s="111"/>
      <c r="AX87" s="111"/>
      <c r="AY87" s="119"/>
    </row>
    <row r="88" spans="2:51" ht="14.25">
      <c r="B88" s="112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7"/>
      <c r="AJ88" s="111"/>
      <c r="AK88" s="111"/>
      <c r="AL88" s="118"/>
      <c r="AM88" s="111"/>
      <c r="AN88" s="111"/>
      <c r="AO88" s="111"/>
      <c r="AP88" s="118"/>
      <c r="AQ88" s="111"/>
      <c r="AR88" s="111"/>
      <c r="AS88" s="111"/>
      <c r="AT88" s="118"/>
      <c r="AU88" s="111"/>
      <c r="AV88" s="118"/>
      <c r="AW88" s="118"/>
      <c r="AX88" s="118"/>
      <c r="AY88" s="119"/>
    </row>
    <row r="89" spans="2:51" ht="14.25">
      <c r="B89" s="112"/>
      <c r="C89" s="117"/>
      <c r="D89" s="111"/>
      <c r="E89" s="117"/>
      <c r="F89" s="111"/>
      <c r="G89" s="117"/>
      <c r="H89" s="117"/>
      <c r="I89" s="111"/>
      <c r="J89" s="117"/>
      <c r="K89" s="111"/>
      <c r="L89" s="117"/>
      <c r="M89" s="117"/>
      <c r="N89" s="111"/>
      <c r="O89" s="117"/>
      <c r="P89" s="111"/>
      <c r="Q89" s="117"/>
      <c r="R89" s="117"/>
      <c r="S89" s="111"/>
      <c r="T89" s="117"/>
      <c r="U89" s="111"/>
      <c r="V89" s="117"/>
      <c r="W89" s="117"/>
      <c r="X89" s="111"/>
      <c r="Y89" s="117"/>
      <c r="Z89" s="111"/>
      <c r="AA89" s="117"/>
      <c r="AB89" s="117"/>
      <c r="AC89" s="111"/>
      <c r="AD89" s="117"/>
      <c r="AE89" s="111"/>
      <c r="AF89" s="117"/>
      <c r="AG89" s="117"/>
      <c r="AH89" s="117"/>
      <c r="AI89" s="117"/>
      <c r="AJ89" s="111"/>
      <c r="AK89" s="111"/>
      <c r="AL89" s="118"/>
      <c r="AM89" s="111"/>
      <c r="AN89" s="111"/>
      <c r="AO89" s="111"/>
      <c r="AP89" s="118"/>
      <c r="AQ89" s="111"/>
      <c r="AR89" s="111"/>
      <c r="AS89" s="111"/>
      <c r="AT89" s="118"/>
      <c r="AU89" s="111"/>
      <c r="AV89" s="111"/>
      <c r="AW89" s="111"/>
      <c r="AX89" s="111"/>
      <c r="AY89" s="119"/>
    </row>
    <row r="90" spans="2:51" ht="14.25">
      <c r="B90" s="112"/>
      <c r="C90" s="117"/>
      <c r="D90" s="111"/>
      <c r="E90" s="117"/>
      <c r="F90" s="111"/>
      <c r="G90" s="117"/>
      <c r="H90" s="117"/>
      <c r="I90" s="111"/>
      <c r="J90" s="117"/>
      <c r="K90" s="111"/>
      <c r="L90" s="117"/>
      <c r="M90" s="117"/>
      <c r="N90" s="111"/>
      <c r="O90" s="117"/>
      <c r="P90" s="111"/>
      <c r="Q90" s="117"/>
      <c r="R90" s="117"/>
      <c r="S90" s="111"/>
      <c r="T90" s="117"/>
      <c r="U90" s="111"/>
      <c r="V90" s="117"/>
      <c r="W90" s="117"/>
      <c r="X90" s="111"/>
      <c r="Y90" s="117"/>
      <c r="Z90" s="111"/>
      <c r="AA90" s="117"/>
      <c r="AB90" s="117"/>
      <c r="AC90" s="111"/>
      <c r="AD90" s="117"/>
      <c r="AE90" s="111"/>
      <c r="AF90" s="117"/>
      <c r="AG90" s="117"/>
      <c r="AH90" s="117"/>
      <c r="AI90" s="117"/>
      <c r="AJ90" s="111"/>
      <c r="AK90" s="111"/>
      <c r="AL90" s="118"/>
      <c r="AM90" s="111"/>
      <c r="AN90" s="111"/>
      <c r="AO90" s="111"/>
      <c r="AP90" s="118"/>
      <c r="AQ90" s="111"/>
      <c r="AR90" s="111"/>
      <c r="AS90" s="111"/>
      <c r="AT90" s="118"/>
      <c r="AU90" s="111"/>
      <c r="AV90" s="111"/>
      <c r="AW90" s="111"/>
      <c r="AX90" s="111"/>
      <c r="AY90" s="119"/>
    </row>
    <row r="91" spans="2:51" ht="14.25">
      <c r="B91" s="112"/>
      <c r="C91" s="117"/>
      <c r="D91" s="111"/>
      <c r="E91" s="117"/>
      <c r="F91" s="111"/>
      <c r="G91" s="117"/>
      <c r="H91" s="117"/>
      <c r="I91" s="111"/>
      <c r="J91" s="117"/>
      <c r="K91" s="111"/>
      <c r="L91" s="117"/>
      <c r="M91" s="117"/>
      <c r="N91" s="111"/>
      <c r="O91" s="117"/>
      <c r="P91" s="111"/>
      <c r="Q91" s="117"/>
      <c r="R91" s="117"/>
      <c r="S91" s="111"/>
      <c r="T91" s="117"/>
      <c r="U91" s="111"/>
      <c r="V91" s="117"/>
      <c r="W91" s="117"/>
      <c r="X91" s="111"/>
      <c r="Y91" s="117"/>
      <c r="Z91" s="111"/>
      <c r="AA91" s="117"/>
      <c r="AB91" s="117"/>
      <c r="AC91" s="111"/>
      <c r="AD91" s="117"/>
      <c r="AE91" s="111"/>
      <c r="AF91" s="117"/>
      <c r="AG91" s="117"/>
      <c r="AH91" s="117"/>
      <c r="AI91" s="117"/>
      <c r="AJ91" s="111"/>
      <c r="AK91" s="111"/>
      <c r="AL91" s="118"/>
      <c r="AM91" s="111"/>
      <c r="AN91" s="111"/>
      <c r="AO91" s="111"/>
      <c r="AP91" s="118"/>
      <c r="AQ91" s="111"/>
      <c r="AR91" s="111"/>
      <c r="AS91" s="111"/>
      <c r="AT91" s="118"/>
      <c r="AU91" s="111"/>
      <c r="AV91" s="111"/>
      <c r="AW91" s="111"/>
      <c r="AX91" s="111"/>
      <c r="AY91" s="119"/>
    </row>
    <row r="92" spans="2:51" ht="14.25">
      <c r="B92" s="112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7"/>
      <c r="AJ92" s="111"/>
      <c r="AK92" s="111"/>
      <c r="AL92" s="118"/>
      <c r="AM92" s="111"/>
      <c r="AN92" s="111"/>
      <c r="AO92" s="111"/>
      <c r="AP92" s="118"/>
      <c r="AQ92" s="111"/>
      <c r="AR92" s="111"/>
      <c r="AS92" s="111"/>
      <c r="AT92" s="118"/>
      <c r="AU92" s="111"/>
      <c r="AV92" s="118"/>
      <c r="AW92" s="118"/>
      <c r="AX92" s="118"/>
      <c r="AY92" s="119"/>
    </row>
    <row r="93" spans="2:51" ht="14.25">
      <c r="B93" s="112"/>
      <c r="C93" s="117"/>
      <c r="D93" s="111"/>
      <c r="E93" s="117"/>
      <c r="F93" s="111"/>
      <c r="G93" s="117"/>
      <c r="H93" s="117"/>
      <c r="I93" s="111"/>
      <c r="J93" s="117"/>
      <c r="K93" s="111"/>
      <c r="L93" s="117"/>
      <c r="M93" s="117"/>
      <c r="N93" s="111"/>
      <c r="O93" s="117"/>
      <c r="P93" s="111"/>
      <c r="Q93" s="117"/>
      <c r="R93" s="117"/>
      <c r="S93" s="111"/>
      <c r="T93" s="117"/>
      <c r="U93" s="111"/>
      <c r="V93" s="117"/>
      <c r="W93" s="117"/>
      <c r="X93" s="111"/>
      <c r="Y93" s="117"/>
      <c r="Z93" s="111"/>
      <c r="AA93" s="117"/>
      <c r="AB93" s="117"/>
      <c r="AC93" s="111"/>
      <c r="AD93" s="117"/>
      <c r="AE93" s="111"/>
      <c r="AF93" s="117"/>
      <c r="AG93" s="117"/>
      <c r="AH93" s="117"/>
      <c r="AI93" s="117"/>
      <c r="AJ93" s="111"/>
      <c r="AK93" s="111"/>
      <c r="AL93" s="118"/>
      <c r="AM93" s="111"/>
      <c r="AN93" s="111"/>
      <c r="AO93" s="111"/>
      <c r="AP93" s="118"/>
      <c r="AQ93" s="111"/>
      <c r="AR93" s="111"/>
      <c r="AS93" s="111"/>
      <c r="AT93" s="118"/>
      <c r="AU93" s="111"/>
      <c r="AV93" s="111"/>
      <c r="AW93" s="111"/>
      <c r="AX93" s="111"/>
      <c r="AY93" s="119"/>
    </row>
    <row r="94" spans="2:51" ht="14.25">
      <c r="B94" s="112"/>
      <c r="C94" s="117"/>
      <c r="D94" s="111"/>
      <c r="E94" s="117"/>
      <c r="F94" s="111"/>
      <c r="G94" s="117"/>
      <c r="H94" s="117"/>
      <c r="I94" s="111"/>
      <c r="J94" s="117"/>
      <c r="K94" s="111"/>
      <c r="L94" s="117"/>
      <c r="M94" s="117"/>
      <c r="N94" s="111"/>
      <c r="O94" s="117"/>
      <c r="P94" s="111"/>
      <c r="Q94" s="117"/>
      <c r="R94" s="117"/>
      <c r="S94" s="111"/>
      <c r="T94" s="117"/>
      <c r="U94" s="111"/>
      <c r="V94" s="117"/>
      <c r="W94" s="117"/>
      <c r="X94" s="111"/>
      <c r="Y94" s="117"/>
      <c r="Z94" s="111"/>
      <c r="AA94" s="117"/>
      <c r="AB94" s="117"/>
      <c r="AC94" s="111"/>
      <c r="AD94" s="117"/>
      <c r="AE94" s="111"/>
      <c r="AF94" s="117"/>
      <c r="AG94" s="117"/>
      <c r="AH94" s="117"/>
      <c r="AI94" s="117"/>
      <c r="AJ94" s="111"/>
      <c r="AK94" s="111"/>
      <c r="AL94" s="118"/>
      <c r="AM94" s="111"/>
      <c r="AN94" s="111"/>
      <c r="AO94" s="111"/>
      <c r="AP94" s="118"/>
      <c r="AQ94" s="111"/>
      <c r="AR94" s="111"/>
      <c r="AS94" s="111"/>
      <c r="AT94" s="118"/>
      <c r="AU94" s="111"/>
      <c r="AV94" s="111"/>
      <c r="AW94" s="111"/>
      <c r="AX94" s="111"/>
      <c r="AY94" s="119"/>
    </row>
    <row r="95" spans="2:51" ht="14.25">
      <c r="B95" s="112"/>
      <c r="C95" s="117"/>
      <c r="D95" s="111"/>
      <c r="E95" s="117"/>
      <c r="F95" s="111"/>
      <c r="G95" s="117"/>
      <c r="H95" s="117"/>
      <c r="I95" s="111"/>
      <c r="J95" s="117"/>
      <c r="K95" s="111"/>
      <c r="L95" s="117"/>
      <c r="M95" s="117"/>
      <c r="N95" s="111"/>
      <c r="O95" s="117"/>
      <c r="P95" s="111"/>
      <c r="Q95" s="117"/>
      <c r="R95" s="117"/>
      <c r="S95" s="111"/>
      <c r="T95" s="117"/>
      <c r="U95" s="111"/>
      <c r="V95" s="117"/>
      <c r="W95" s="117"/>
      <c r="X95" s="111"/>
      <c r="Y95" s="117"/>
      <c r="Z95" s="111"/>
      <c r="AA95" s="117"/>
      <c r="AB95" s="117"/>
      <c r="AC95" s="111"/>
      <c r="AD95" s="117"/>
      <c r="AE95" s="111"/>
      <c r="AF95" s="117"/>
      <c r="AG95" s="117"/>
      <c r="AH95" s="117"/>
      <c r="AI95" s="117"/>
      <c r="AJ95" s="111"/>
      <c r="AK95" s="111"/>
      <c r="AL95" s="118"/>
      <c r="AM95" s="111"/>
      <c r="AN95" s="111"/>
      <c r="AO95" s="111"/>
      <c r="AP95" s="118"/>
      <c r="AQ95" s="111"/>
      <c r="AR95" s="111"/>
      <c r="AS95" s="111"/>
      <c r="AT95" s="118"/>
      <c r="AU95" s="111"/>
      <c r="AV95" s="111"/>
      <c r="AW95" s="111"/>
      <c r="AX95" s="111"/>
      <c r="AY95" s="119"/>
    </row>
    <row r="96" spans="2:51" ht="14.25">
      <c r="B96" s="112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7"/>
      <c r="AJ96" s="111"/>
      <c r="AK96" s="111"/>
      <c r="AL96" s="118"/>
      <c r="AM96" s="111"/>
      <c r="AN96" s="111"/>
      <c r="AO96" s="111"/>
      <c r="AP96" s="118"/>
      <c r="AQ96" s="111"/>
      <c r="AR96" s="111"/>
      <c r="AS96" s="111"/>
      <c r="AT96" s="118"/>
      <c r="AU96" s="111"/>
      <c r="AV96" s="118"/>
      <c r="AW96" s="118"/>
      <c r="AX96" s="118"/>
      <c r="AY96" s="119"/>
    </row>
    <row r="97" spans="2:51" ht="14.25">
      <c r="B97" s="112"/>
      <c r="C97" s="117"/>
      <c r="D97" s="111"/>
      <c r="E97" s="117"/>
      <c r="F97" s="111"/>
      <c r="G97" s="117"/>
      <c r="H97" s="117"/>
      <c r="I97" s="111"/>
      <c r="J97" s="117"/>
      <c r="K97" s="111"/>
      <c r="L97" s="117"/>
      <c r="M97" s="117"/>
      <c r="N97" s="111"/>
      <c r="O97" s="117"/>
      <c r="P97" s="111"/>
      <c r="Q97" s="117"/>
      <c r="R97" s="117"/>
      <c r="S97" s="111"/>
      <c r="T97" s="117"/>
      <c r="U97" s="111"/>
      <c r="V97" s="117"/>
      <c r="W97" s="117"/>
      <c r="X97" s="111"/>
      <c r="Y97" s="117"/>
      <c r="Z97" s="111"/>
      <c r="AA97" s="117"/>
      <c r="AB97" s="117"/>
      <c r="AC97" s="111"/>
      <c r="AD97" s="117"/>
      <c r="AE97" s="111"/>
      <c r="AF97" s="117"/>
      <c r="AG97" s="117"/>
      <c r="AH97" s="117"/>
      <c r="AI97" s="117"/>
      <c r="AJ97" s="111"/>
      <c r="AK97" s="111"/>
      <c r="AL97" s="118"/>
      <c r="AM97" s="111"/>
      <c r="AN97" s="111"/>
      <c r="AO97" s="111"/>
      <c r="AP97" s="118"/>
      <c r="AQ97" s="111"/>
      <c r="AR97" s="111"/>
      <c r="AS97" s="111"/>
      <c r="AT97" s="118"/>
      <c r="AU97" s="111"/>
      <c r="AV97" s="111"/>
      <c r="AW97" s="111"/>
      <c r="AX97" s="111"/>
      <c r="AY97" s="119"/>
    </row>
    <row r="98" spans="2:51" ht="14.25">
      <c r="B98" s="112"/>
      <c r="C98" s="117"/>
      <c r="D98" s="111"/>
      <c r="E98" s="117"/>
      <c r="F98" s="111"/>
      <c r="G98" s="117"/>
      <c r="H98" s="117"/>
      <c r="I98" s="111"/>
      <c r="J98" s="117"/>
      <c r="K98" s="111"/>
      <c r="L98" s="117"/>
      <c r="M98" s="117"/>
      <c r="N98" s="111"/>
      <c r="O98" s="117"/>
      <c r="P98" s="111"/>
      <c r="Q98" s="117"/>
      <c r="R98" s="117"/>
      <c r="S98" s="111"/>
      <c r="T98" s="117"/>
      <c r="U98" s="111"/>
      <c r="V98" s="117"/>
      <c r="W98" s="117"/>
      <c r="X98" s="111"/>
      <c r="Y98" s="117"/>
      <c r="Z98" s="111"/>
      <c r="AA98" s="117"/>
      <c r="AB98" s="117"/>
      <c r="AC98" s="111"/>
      <c r="AD98" s="117"/>
      <c r="AE98" s="111"/>
      <c r="AF98" s="117"/>
      <c r="AG98" s="117"/>
      <c r="AH98" s="117"/>
      <c r="AI98" s="117"/>
      <c r="AJ98" s="111"/>
      <c r="AK98" s="111"/>
      <c r="AL98" s="118"/>
      <c r="AM98" s="111"/>
      <c r="AN98" s="111"/>
      <c r="AO98" s="111"/>
      <c r="AP98" s="118"/>
      <c r="AQ98" s="111"/>
      <c r="AR98" s="111"/>
      <c r="AS98" s="111"/>
      <c r="AT98" s="118"/>
      <c r="AU98" s="111"/>
      <c r="AV98" s="111"/>
      <c r="AW98" s="111"/>
      <c r="AX98" s="111"/>
      <c r="AY98" s="119"/>
    </row>
    <row r="99" spans="2:51" ht="14.25">
      <c r="B99" s="112"/>
      <c r="C99" s="117"/>
      <c r="D99" s="111"/>
      <c r="E99" s="117"/>
      <c r="F99" s="111"/>
      <c r="G99" s="117"/>
      <c r="H99" s="117"/>
      <c r="I99" s="111"/>
      <c r="J99" s="117"/>
      <c r="K99" s="111"/>
      <c r="L99" s="117"/>
      <c r="M99" s="117"/>
      <c r="N99" s="111"/>
      <c r="O99" s="117"/>
      <c r="P99" s="111"/>
      <c r="Q99" s="117"/>
      <c r="R99" s="117"/>
      <c r="S99" s="111"/>
      <c r="T99" s="117"/>
      <c r="U99" s="111"/>
      <c r="V99" s="117"/>
      <c r="W99" s="117"/>
      <c r="X99" s="111"/>
      <c r="Y99" s="117"/>
      <c r="Z99" s="111"/>
      <c r="AA99" s="117"/>
      <c r="AB99" s="117"/>
      <c r="AC99" s="111"/>
      <c r="AD99" s="117"/>
      <c r="AE99" s="111"/>
      <c r="AF99" s="117"/>
      <c r="AG99" s="117"/>
      <c r="AH99" s="117"/>
      <c r="AI99" s="117"/>
      <c r="AJ99" s="111"/>
      <c r="AK99" s="111"/>
      <c r="AL99" s="118"/>
      <c r="AM99" s="111"/>
      <c r="AN99" s="111"/>
      <c r="AO99" s="111"/>
      <c r="AP99" s="118"/>
      <c r="AQ99" s="111"/>
      <c r="AR99" s="111"/>
      <c r="AS99" s="111"/>
      <c r="AT99" s="118"/>
      <c r="AU99" s="111"/>
      <c r="AV99" s="111"/>
      <c r="AW99" s="111"/>
      <c r="AX99" s="111"/>
      <c r="AY99" s="119"/>
    </row>
    <row r="100" spans="2:51" ht="17.2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9"/>
      <c r="AH100" s="109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</row>
    <row r="101" spans="2:51" ht="17.2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</row>
    <row r="102" spans="2:51" ht="17.25"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1"/>
      <c r="AJ102" s="113"/>
      <c r="AK102" s="113"/>
      <c r="AL102" s="113"/>
      <c r="AM102" s="114"/>
      <c r="AN102" s="113"/>
      <c r="AO102" s="113"/>
      <c r="AP102" s="113"/>
      <c r="AQ102" s="114"/>
      <c r="AR102" s="113"/>
      <c r="AS102" s="113"/>
      <c r="AT102" s="113"/>
      <c r="AU102" s="114"/>
      <c r="AV102" s="113"/>
      <c r="AW102" s="113"/>
      <c r="AX102" s="113"/>
      <c r="AY102" s="115"/>
    </row>
    <row r="103" spans="2:51" ht="17.25"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1"/>
      <c r="AJ103" s="113"/>
      <c r="AK103" s="113"/>
      <c r="AL103" s="113"/>
      <c r="AM103" s="114"/>
      <c r="AN103" s="113"/>
      <c r="AO103" s="113"/>
      <c r="AP103" s="113"/>
      <c r="AQ103" s="114"/>
      <c r="AR103" s="113"/>
      <c r="AS103" s="113"/>
      <c r="AT103" s="113"/>
      <c r="AU103" s="114"/>
      <c r="AV103" s="113"/>
      <c r="AW103" s="113"/>
      <c r="AX103" s="113"/>
      <c r="AY103" s="115"/>
    </row>
    <row r="104" spans="2:51" ht="14.25">
      <c r="B104" s="112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7"/>
      <c r="AJ104" s="111"/>
      <c r="AK104" s="111"/>
      <c r="AL104" s="118"/>
      <c r="AM104" s="111"/>
      <c r="AN104" s="111"/>
      <c r="AO104" s="111"/>
      <c r="AP104" s="118"/>
      <c r="AQ104" s="111"/>
      <c r="AR104" s="111"/>
      <c r="AS104" s="111"/>
      <c r="AT104" s="118"/>
      <c r="AU104" s="111"/>
      <c r="AV104" s="118"/>
      <c r="AW104" s="118"/>
      <c r="AX104" s="118"/>
      <c r="AY104" s="119"/>
    </row>
    <row r="105" spans="2:51" ht="14.25">
      <c r="B105" s="112"/>
      <c r="C105" s="117"/>
      <c r="D105" s="111"/>
      <c r="E105" s="117"/>
      <c r="F105" s="111"/>
      <c r="G105" s="117"/>
      <c r="H105" s="117"/>
      <c r="I105" s="111"/>
      <c r="J105" s="117"/>
      <c r="K105" s="111"/>
      <c r="L105" s="117"/>
      <c r="M105" s="117"/>
      <c r="N105" s="111"/>
      <c r="O105" s="117"/>
      <c r="P105" s="111"/>
      <c r="Q105" s="117"/>
      <c r="R105" s="117"/>
      <c r="S105" s="111"/>
      <c r="T105" s="117"/>
      <c r="U105" s="111"/>
      <c r="V105" s="117"/>
      <c r="W105" s="117"/>
      <c r="X105" s="111"/>
      <c r="Y105" s="117"/>
      <c r="Z105" s="111"/>
      <c r="AA105" s="117"/>
      <c r="AB105" s="117"/>
      <c r="AC105" s="111"/>
      <c r="AD105" s="117"/>
      <c r="AE105" s="111"/>
      <c r="AF105" s="117"/>
      <c r="AG105" s="117"/>
      <c r="AH105" s="117"/>
      <c r="AI105" s="117"/>
      <c r="AJ105" s="111"/>
      <c r="AK105" s="111"/>
      <c r="AL105" s="118"/>
      <c r="AM105" s="111"/>
      <c r="AN105" s="111"/>
      <c r="AO105" s="111"/>
      <c r="AP105" s="118"/>
      <c r="AQ105" s="111"/>
      <c r="AR105" s="111"/>
      <c r="AS105" s="111"/>
      <c r="AT105" s="118"/>
      <c r="AU105" s="111"/>
      <c r="AV105" s="111"/>
      <c r="AW105" s="111"/>
      <c r="AX105" s="111"/>
      <c r="AY105" s="119"/>
    </row>
    <row r="106" spans="2:51" ht="14.25">
      <c r="B106" s="112"/>
      <c r="C106" s="117"/>
      <c r="D106" s="111"/>
      <c r="E106" s="117"/>
      <c r="F106" s="111"/>
      <c r="G106" s="117"/>
      <c r="H106" s="117"/>
      <c r="I106" s="111"/>
      <c r="J106" s="117"/>
      <c r="K106" s="111"/>
      <c r="L106" s="117"/>
      <c r="M106" s="117"/>
      <c r="N106" s="111"/>
      <c r="O106" s="117"/>
      <c r="P106" s="111"/>
      <c r="Q106" s="117"/>
      <c r="R106" s="117"/>
      <c r="S106" s="111"/>
      <c r="T106" s="117"/>
      <c r="U106" s="111"/>
      <c r="V106" s="117"/>
      <c r="W106" s="117"/>
      <c r="X106" s="111"/>
      <c r="Y106" s="117"/>
      <c r="Z106" s="111"/>
      <c r="AA106" s="117"/>
      <c r="AB106" s="117"/>
      <c r="AC106" s="111"/>
      <c r="AD106" s="117"/>
      <c r="AE106" s="111"/>
      <c r="AF106" s="117"/>
      <c r="AG106" s="117"/>
      <c r="AH106" s="117"/>
      <c r="AI106" s="117"/>
      <c r="AJ106" s="111"/>
      <c r="AK106" s="111"/>
      <c r="AL106" s="118"/>
      <c r="AM106" s="111"/>
      <c r="AN106" s="111"/>
      <c r="AO106" s="111"/>
      <c r="AP106" s="118"/>
      <c r="AQ106" s="111"/>
      <c r="AR106" s="111"/>
      <c r="AS106" s="111"/>
      <c r="AT106" s="118"/>
      <c r="AU106" s="111"/>
      <c r="AV106" s="111"/>
      <c r="AW106" s="111"/>
      <c r="AX106" s="111"/>
      <c r="AY106" s="119"/>
    </row>
    <row r="107" spans="2:51" ht="14.25">
      <c r="B107" s="112"/>
      <c r="C107" s="117"/>
      <c r="D107" s="111"/>
      <c r="E107" s="117"/>
      <c r="F107" s="111"/>
      <c r="G107" s="117"/>
      <c r="H107" s="117"/>
      <c r="I107" s="111"/>
      <c r="J107" s="117"/>
      <c r="K107" s="111"/>
      <c r="L107" s="117"/>
      <c r="M107" s="117"/>
      <c r="N107" s="111"/>
      <c r="O107" s="117"/>
      <c r="P107" s="111"/>
      <c r="Q107" s="117"/>
      <c r="R107" s="117"/>
      <c r="S107" s="111"/>
      <c r="T107" s="117"/>
      <c r="U107" s="111"/>
      <c r="V107" s="117"/>
      <c r="W107" s="117"/>
      <c r="X107" s="111"/>
      <c r="Y107" s="117"/>
      <c r="Z107" s="111"/>
      <c r="AA107" s="117"/>
      <c r="AB107" s="117"/>
      <c r="AC107" s="111"/>
      <c r="AD107" s="117"/>
      <c r="AE107" s="111"/>
      <c r="AF107" s="117"/>
      <c r="AG107" s="117"/>
      <c r="AH107" s="117"/>
      <c r="AI107" s="117"/>
      <c r="AJ107" s="111"/>
      <c r="AK107" s="111"/>
      <c r="AL107" s="118"/>
      <c r="AM107" s="111"/>
      <c r="AN107" s="111"/>
      <c r="AO107" s="111"/>
      <c r="AP107" s="118"/>
      <c r="AQ107" s="111"/>
      <c r="AR107" s="111"/>
      <c r="AS107" s="111"/>
      <c r="AT107" s="118"/>
      <c r="AU107" s="111"/>
      <c r="AV107" s="111"/>
      <c r="AW107" s="111"/>
      <c r="AX107" s="111"/>
      <c r="AY107" s="119"/>
    </row>
    <row r="108" spans="2:51" ht="14.25">
      <c r="B108" s="11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7"/>
      <c r="AJ108" s="111"/>
      <c r="AK108" s="111"/>
      <c r="AL108" s="118"/>
      <c r="AM108" s="111"/>
      <c r="AN108" s="111"/>
      <c r="AO108" s="111"/>
      <c r="AP108" s="118"/>
      <c r="AQ108" s="111"/>
      <c r="AR108" s="111"/>
      <c r="AS108" s="111"/>
      <c r="AT108" s="118"/>
      <c r="AU108" s="111"/>
      <c r="AV108" s="118"/>
      <c r="AW108" s="118"/>
      <c r="AX108" s="118"/>
      <c r="AY108" s="119"/>
    </row>
    <row r="109" spans="2:51" ht="14.25">
      <c r="B109" s="112"/>
      <c r="C109" s="117"/>
      <c r="D109" s="111"/>
      <c r="E109" s="117"/>
      <c r="F109" s="111"/>
      <c r="G109" s="117"/>
      <c r="H109" s="117"/>
      <c r="I109" s="111"/>
      <c r="J109" s="117"/>
      <c r="K109" s="111"/>
      <c r="L109" s="117"/>
      <c r="M109" s="117"/>
      <c r="N109" s="111"/>
      <c r="O109" s="117"/>
      <c r="P109" s="111"/>
      <c r="Q109" s="117"/>
      <c r="R109" s="117"/>
      <c r="S109" s="111"/>
      <c r="T109" s="117"/>
      <c r="U109" s="111"/>
      <c r="V109" s="117"/>
      <c r="W109" s="117"/>
      <c r="X109" s="111"/>
      <c r="Y109" s="117"/>
      <c r="Z109" s="111"/>
      <c r="AA109" s="117"/>
      <c r="AB109" s="117"/>
      <c r="AC109" s="111"/>
      <c r="AD109" s="117"/>
      <c r="AE109" s="111"/>
      <c r="AF109" s="117"/>
      <c r="AG109" s="117"/>
      <c r="AH109" s="117"/>
      <c r="AI109" s="117"/>
      <c r="AJ109" s="111"/>
      <c r="AK109" s="111"/>
      <c r="AL109" s="118"/>
      <c r="AM109" s="111"/>
      <c r="AN109" s="111"/>
      <c r="AO109" s="111"/>
      <c r="AP109" s="118"/>
      <c r="AQ109" s="111"/>
      <c r="AR109" s="111"/>
      <c r="AS109" s="111"/>
      <c r="AT109" s="118"/>
      <c r="AU109" s="111"/>
      <c r="AV109" s="111"/>
      <c r="AW109" s="111"/>
      <c r="AX109" s="111"/>
      <c r="AY109" s="119"/>
    </row>
    <row r="110" spans="2:51" ht="14.25">
      <c r="B110" s="112"/>
      <c r="C110" s="117"/>
      <c r="D110" s="111"/>
      <c r="E110" s="117"/>
      <c r="F110" s="111"/>
      <c r="G110" s="117"/>
      <c r="H110" s="117"/>
      <c r="I110" s="111"/>
      <c r="J110" s="117"/>
      <c r="K110" s="111"/>
      <c r="L110" s="117"/>
      <c r="M110" s="117"/>
      <c r="N110" s="111"/>
      <c r="O110" s="117"/>
      <c r="P110" s="111"/>
      <c r="Q110" s="117"/>
      <c r="R110" s="117"/>
      <c r="S110" s="111"/>
      <c r="T110" s="117"/>
      <c r="U110" s="111"/>
      <c r="V110" s="117"/>
      <c r="W110" s="117"/>
      <c r="X110" s="111"/>
      <c r="Y110" s="117"/>
      <c r="Z110" s="111"/>
      <c r="AA110" s="117"/>
      <c r="AB110" s="117"/>
      <c r="AC110" s="111"/>
      <c r="AD110" s="117"/>
      <c r="AE110" s="111"/>
      <c r="AF110" s="117"/>
      <c r="AG110" s="117"/>
      <c r="AH110" s="117"/>
      <c r="AI110" s="117"/>
      <c r="AJ110" s="111"/>
      <c r="AK110" s="111"/>
      <c r="AL110" s="118"/>
      <c r="AM110" s="111"/>
      <c r="AN110" s="111"/>
      <c r="AO110" s="111"/>
      <c r="AP110" s="118"/>
      <c r="AQ110" s="111"/>
      <c r="AR110" s="111"/>
      <c r="AS110" s="111"/>
      <c r="AT110" s="118"/>
      <c r="AU110" s="111"/>
      <c r="AV110" s="111"/>
      <c r="AW110" s="111"/>
      <c r="AX110" s="111"/>
      <c r="AY110" s="119"/>
    </row>
    <row r="111" spans="2:51" ht="14.25">
      <c r="B111" s="112"/>
      <c r="C111" s="117"/>
      <c r="D111" s="111"/>
      <c r="E111" s="117"/>
      <c r="F111" s="111"/>
      <c r="G111" s="117"/>
      <c r="H111" s="117"/>
      <c r="I111" s="111"/>
      <c r="J111" s="117"/>
      <c r="K111" s="111"/>
      <c r="L111" s="117"/>
      <c r="M111" s="117"/>
      <c r="N111" s="111"/>
      <c r="O111" s="117"/>
      <c r="P111" s="111"/>
      <c r="Q111" s="117"/>
      <c r="R111" s="117"/>
      <c r="S111" s="111"/>
      <c r="T111" s="117"/>
      <c r="U111" s="111"/>
      <c r="V111" s="117"/>
      <c r="W111" s="117"/>
      <c r="X111" s="111"/>
      <c r="Y111" s="117"/>
      <c r="Z111" s="111"/>
      <c r="AA111" s="117"/>
      <c r="AB111" s="117"/>
      <c r="AC111" s="111"/>
      <c r="AD111" s="117"/>
      <c r="AE111" s="111"/>
      <c r="AF111" s="117"/>
      <c r="AG111" s="117"/>
      <c r="AH111" s="117"/>
      <c r="AI111" s="117"/>
      <c r="AJ111" s="111"/>
      <c r="AK111" s="111"/>
      <c r="AL111" s="118"/>
      <c r="AM111" s="111"/>
      <c r="AN111" s="111"/>
      <c r="AO111" s="111"/>
      <c r="AP111" s="118"/>
      <c r="AQ111" s="111"/>
      <c r="AR111" s="111"/>
      <c r="AS111" s="111"/>
      <c r="AT111" s="118"/>
      <c r="AU111" s="111"/>
      <c r="AV111" s="111"/>
      <c r="AW111" s="111"/>
      <c r="AX111" s="111"/>
      <c r="AY111" s="119"/>
    </row>
    <row r="112" spans="2:51" ht="14.25">
      <c r="B112" s="112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7"/>
      <c r="AJ112" s="111"/>
      <c r="AK112" s="111"/>
      <c r="AL112" s="118"/>
      <c r="AM112" s="111"/>
      <c r="AN112" s="111"/>
      <c r="AO112" s="111"/>
      <c r="AP112" s="118"/>
      <c r="AQ112" s="111"/>
      <c r="AR112" s="111"/>
      <c r="AS112" s="111"/>
      <c r="AT112" s="118"/>
      <c r="AU112" s="111"/>
      <c r="AV112" s="118"/>
      <c r="AW112" s="118"/>
      <c r="AX112" s="118"/>
      <c r="AY112" s="119"/>
    </row>
    <row r="113" spans="2:51" ht="14.25">
      <c r="B113" s="112"/>
      <c r="C113" s="117"/>
      <c r="D113" s="111"/>
      <c r="E113" s="117"/>
      <c r="F113" s="111"/>
      <c r="G113" s="117"/>
      <c r="H113" s="117"/>
      <c r="I113" s="111"/>
      <c r="J113" s="117"/>
      <c r="K113" s="111"/>
      <c r="L113" s="117"/>
      <c r="M113" s="117"/>
      <c r="N113" s="111"/>
      <c r="O113" s="117"/>
      <c r="P113" s="111"/>
      <c r="Q113" s="117"/>
      <c r="R113" s="117"/>
      <c r="S113" s="111"/>
      <c r="T113" s="117"/>
      <c r="U113" s="111"/>
      <c r="V113" s="117"/>
      <c r="W113" s="117"/>
      <c r="X113" s="111"/>
      <c r="Y113" s="117"/>
      <c r="Z113" s="111"/>
      <c r="AA113" s="117"/>
      <c r="AB113" s="117"/>
      <c r="AC113" s="111"/>
      <c r="AD113" s="117"/>
      <c r="AE113" s="111"/>
      <c r="AF113" s="117"/>
      <c r="AG113" s="117"/>
      <c r="AH113" s="117"/>
      <c r="AI113" s="117"/>
      <c r="AJ113" s="111"/>
      <c r="AK113" s="111"/>
      <c r="AL113" s="118"/>
      <c r="AM113" s="111"/>
      <c r="AN113" s="111"/>
      <c r="AO113" s="111"/>
      <c r="AP113" s="118"/>
      <c r="AQ113" s="111"/>
      <c r="AR113" s="111"/>
      <c r="AS113" s="111"/>
      <c r="AT113" s="118"/>
      <c r="AU113" s="111"/>
      <c r="AV113" s="111"/>
      <c r="AW113" s="111"/>
      <c r="AX113" s="111"/>
      <c r="AY113" s="119"/>
    </row>
    <row r="114" spans="2:51" ht="14.25">
      <c r="B114" s="112"/>
      <c r="C114" s="117"/>
      <c r="D114" s="111"/>
      <c r="E114" s="117"/>
      <c r="F114" s="111"/>
      <c r="G114" s="117"/>
      <c r="H114" s="117"/>
      <c r="I114" s="111"/>
      <c r="J114" s="117"/>
      <c r="K114" s="111"/>
      <c r="L114" s="117"/>
      <c r="M114" s="117"/>
      <c r="N114" s="111"/>
      <c r="O114" s="117"/>
      <c r="P114" s="111"/>
      <c r="Q114" s="117"/>
      <c r="R114" s="117"/>
      <c r="S114" s="111"/>
      <c r="T114" s="117"/>
      <c r="U114" s="111"/>
      <c r="V114" s="117"/>
      <c r="W114" s="117"/>
      <c r="X114" s="111"/>
      <c r="Y114" s="117"/>
      <c r="Z114" s="111"/>
      <c r="AA114" s="117"/>
      <c r="AB114" s="117"/>
      <c r="AC114" s="111"/>
      <c r="AD114" s="117"/>
      <c r="AE114" s="111"/>
      <c r="AF114" s="117"/>
      <c r="AG114" s="117"/>
      <c r="AH114" s="117"/>
      <c r="AI114" s="117"/>
      <c r="AJ114" s="111"/>
      <c r="AK114" s="111"/>
      <c r="AL114" s="118"/>
      <c r="AM114" s="111"/>
      <c r="AN114" s="111"/>
      <c r="AO114" s="111"/>
      <c r="AP114" s="118"/>
      <c r="AQ114" s="111"/>
      <c r="AR114" s="111"/>
      <c r="AS114" s="111"/>
      <c r="AT114" s="118"/>
      <c r="AU114" s="111"/>
      <c r="AV114" s="111"/>
      <c r="AW114" s="111"/>
      <c r="AX114" s="111"/>
      <c r="AY114" s="119"/>
    </row>
    <row r="115" spans="2:51" ht="14.25">
      <c r="B115" s="112"/>
      <c r="C115" s="117"/>
      <c r="D115" s="111"/>
      <c r="E115" s="117"/>
      <c r="F115" s="111"/>
      <c r="G115" s="117"/>
      <c r="H115" s="117"/>
      <c r="I115" s="111"/>
      <c r="J115" s="117"/>
      <c r="K115" s="111"/>
      <c r="L115" s="117"/>
      <c r="M115" s="117"/>
      <c r="N115" s="111"/>
      <c r="O115" s="117"/>
      <c r="P115" s="111"/>
      <c r="Q115" s="117"/>
      <c r="R115" s="117"/>
      <c r="S115" s="111"/>
      <c r="T115" s="117"/>
      <c r="U115" s="111"/>
      <c r="V115" s="117"/>
      <c r="W115" s="117"/>
      <c r="X115" s="111"/>
      <c r="Y115" s="117"/>
      <c r="Z115" s="111"/>
      <c r="AA115" s="117"/>
      <c r="AB115" s="117"/>
      <c r="AC115" s="111"/>
      <c r="AD115" s="117"/>
      <c r="AE115" s="111"/>
      <c r="AF115" s="117"/>
      <c r="AG115" s="117"/>
      <c r="AH115" s="117"/>
      <c r="AI115" s="117"/>
      <c r="AJ115" s="111"/>
      <c r="AK115" s="111"/>
      <c r="AL115" s="118"/>
      <c r="AM115" s="111"/>
      <c r="AN115" s="111"/>
      <c r="AO115" s="111"/>
      <c r="AP115" s="118"/>
      <c r="AQ115" s="111"/>
      <c r="AR115" s="111"/>
      <c r="AS115" s="111"/>
      <c r="AT115" s="118"/>
      <c r="AU115" s="111"/>
      <c r="AV115" s="111"/>
      <c r="AW115" s="111"/>
      <c r="AX115" s="111"/>
      <c r="AY115" s="119"/>
    </row>
    <row r="116" spans="2:51" ht="14.25">
      <c r="B116" s="11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7"/>
      <c r="AJ116" s="111"/>
      <c r="AK116" s="111"/>
      <c r="AL116" s="118"/>
      <c r="AM116" s="111"/>
      <c r="AN116" s="111"/>
      <c r="AO116" s="111"/>
      <c r="AP116" s="118"/>
      <c r="AQ116" s="111"/>
      <c r="AR116" s="111"/>
      <c r="AS116" s="111"/>
      <c r="AT116" s="118"/>
      <c r="AU116" s="111"/>
      <c r="AV116" s="118"/>
      <c r="AW116" s="118"/>
      <c r="AX116" s="118"/>
      <c r="AY116" s="119"/>
    </row>
    <row r="117" spans="2:51" ht="14.25">
      <c r="B117" s="112"/>
      <c r="C117" s="117"/>
      <c r="D117" s="111"/>
      <c r="E117" s="117"/>
      <c r="F117" s="111"/>
      <c r="G117" s="117"/>
      <c r="H117" s="117"/>
      <c r="I117" s="111"/>
      <c r="J117" s="117"/>
      <c r="K117" s="111"/>
      <c r="L117" s="117"/>
      <c r="M117" s="117"/>
      <c r="N117" s="111"/>
      <c r="O117" s="117"/>
      <c r="P117" s="111"/>
      <c r="Q117" s="117"/>
      <c r="R117" s="117"/>
      <c r="S117" s="111"/>
      <c r="T117" s="117"/>
      <c r="U117" s="111"/>
      <c r="V117" s="117"/>
      <c r="W117" s="117"/>
      <c r="X117" s="111"/>
      <c r="Y117" s="117"/>
      <c r="Z117" s="111"/>
      <c r="AA117" s="117"/>
      <c r="AB117" s="117"/>
      <c r="AC117" s="111"/>
      <c r="AD117" s="117"/>
      <c r="AE117" s="111"/>
      <c r="AF117" s="117"/>
      <c r="AG117" s="117"/>
      <c r="AH117" s="117"/>
      <c r="AI117" s="117"/>
      <c r="AJ117" s="111"/>
      <c r="AK117" s="111"/>
      <c r="AL117" s="118"/>
      <c r="AM117" s="111"/>
      <c r="AN117" s="111"/>
      <c r="AO117" s="111"/>
      <c r="AP117" s="118"/>
      <c r="AQ117" s="111"/>
      <c r="AR117" s="111"/>
      <c r="AS117" s="111"/>
      <c r="AT117" s="118"/>
      <c r="AU117" s="111"/>
      <c r="AV117" s="111"/>
      <c r="AW117" s="111"/>
      <c r="AX117" s="111"/>
      <c r="AY117" s="119"/>
    </row>
    <row r="118" spans="2:51" ht="14.25">
      <c r="B118" s="112"/>
      <c r="C118" s="117"/>
      <c r="D118" s="111"/>
      <c r="E118" s="117"/>
      <c r="F118" s="111"/>
      <c r="G118" s="117"/>
      <c r="H118" s="117"/>
      <c r="I118" s="111"/>
      <c r="J118" s="117"/>
      <c r="K118" s="111"/>
      <c r="L118" s="117"/>
      <c r="M118" s="117"/>
      <c r="N118" s="111"/>
      <c r="O118" s="117"/>
      <c r="P118" s="111"/>
      <c r="Q118" s="117"/>
      <c r="R118" s="117"/>
      <c r="S118" s="111"/>
      <c r="T118" s="117"/>
      <c r="U118" s="111"/>
      <c r="V118" s="117"/>
      <c r="W118" s="117"/>
      <c r="X118" s="111"/>
      <c r="Y118" s="117"/>
      <c r="Z118" s="111"/>
      <c r="AA118" s="117"/>
      <c r="AB118" s="117"/>
      <c r="AC118" s="111"/>
      <c r="AD118" s="117"/>
      <c r="AE118" s="111"/>
      <c r="AF118" s="117"/>
      <c r="AG118" s="117"/>
      <c r="AH118" s="117"/>
      <c r="AI118" s="117"/>
      <c r="AJ118" s="111"/>
      <c r="AK118" s="111"/>
      <c r="AL118" s="118"/>
      <c r="AM118" s="111"/>
      <c r="AN118" s="111"/>
      <c r="AO118" s="111"/>
      <c r="AP118" s="118"/>
      <c r="AQ118" s="111"/>
      <c r="AR118" s="111"/>
      <c r="AS118" s="111"/>
      <c r="AT118" s="118"/>
      <c r="AU118" s="111"/>
      <c r="AV118" s="111"/>
      <c r="AW118" s="111"/>
      <c r="AX118" s="111"/>
      <c r="AY118" s="119"/>
    </row>
    <row r="119" spans="2:51" ht="14.25">
      <c r="B119" s="112"/>
      <c r="C119" s="117"/>
      <c r="D119" s="111"/>
      <c r="E119" s="117"/>
      <c r="F119" s="111"/>
      <c r="G119" s="117"/>
      <c r="H119" s="117"/>
      <c r="I119" s="111"/>
      <c r="J119" s="117"/>
      <c r="K119" s="111"/>
      <c r="L119" s="117"/>
      <c r="M119" s="117"/>
      <c r="N119" s="111"/>
      <c r="O119" s="117"/>
      <c r="P119" s="111"/>
      <c r="Q119" s="117"/>
      <c r="R119" s="117"/>
      <c r="S119" s="111"/>
      <c r="T119" s="117"/>
      <c r="U119" s="111"/>
      <c r="V119" s="117"/>
      <c r="W119" s="117"/>
      <c r="X119" s="111"/>
      <c r="Y119" s="117"/>
      <c r="Z119" s="111"/>
      <c r="AA119" s="117"/>
      <c r="AB119" s="117"/>
      <c r="AC119" s="111"/>
      <c r="AD119" s="117"/>
      <c r="AE119" s="111"/>
      <c r="AF119" s="117"/>
      <c r="AG119" s="117"/>
      <c r="AH119" s="117"/>
      <c r="AI119" s="117"/>
      <c r="AJ119" s="111"/>
      <c r="AK119" s="111"/>
      <c r="AL119" s="118"/>
      <c r="AM119" s="111"/>
      <c r="AN119" s="111"/>
      <c r="AO119" s="111"/>
      <c r="AP119" s="118"/>
      <c r="AQ119" s="111"/>
      <c r="AR119" s="111"/>
      <c r="AS119" s="111"/>
      <c r="AT119" s="118"/>
      <c r="AU119" s="111"/>
      <c r="AV119" s="111"/>
      <c r="AW119" s="111"/>
      <c r="AX119" s="111"/>
      <c r="AY119" s="119"/>
    </row>
    <row r="120" spans="2:51" ht="14.25">
      <c r="B120" s="112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7"/>
      <c r="AJ120" s="111"/>
      <c r="AK120" s="111"/>
      <c r="AL120" s="118"/>
      <c r="AM120" s="111"/>
      <c r="AN120" s="111"/>
      <c r="AO120" s="111"/>
      <c r="AP120" s="118"/>
      <c r="AQ120" s="111"/>
      <c r="AR120" s="111"/>
      <c r="AS120" s="111"/>
      <c r="AT120" s="118"/>
      <c r="AU120" s="111"/>
      <c r="AV120" s="118"/>
      <c r="AW120" s="118"/>
      <c r="AX120" s="118"/>
      <c r="AY120" s="119"/>
    </row>
    <row r="121" spans="2:51" ht="14.25">
      <c r="B121" s="112"/>
      <c r="C121" s="117"/>
      <c r="D121" s="111"/>
      <c r="E121" s="117"/>
      <c r="F121" s="111"/>
      <c r="G121" s="117"/>
      <c r="H121" s="117"/>
      <c r="I121" s="111"/>
      <c r="J121" s="117"/>
      <c r="K121" s="111"/>
      <c r="L121" s="117"/>
      <c r="M121" s="117"/>
      <c r="N121" s="111"/>
      <c r="O121" s="117"/>
      <c r="P121" s="111"/>
      <c r="Q121" s="117"/>
      <c r="R121" s="117"/>
      <c r="S121" s="111"/>
      <c r="T121" s="117"/>
      <c r="U121" s="111"/>
      <c r="V121" s="117"/>
      <c r="W121" s="117"/>
      <c r="X121" s="111"/>
      <c r="Y121" s="117"/>
      <c r="Z121" s="111"/>
      <c r="AA121" s="117"/>
      <c r="AB121" s="117"/>
      <c r="AC121" s="111"/>
      <c r="AD121" s="117"/>
      <c r="AE121" s="111"/>
      <c r="AF121" s="117"/>
      <c r="AG121" s="117"/>
      <c r="AH121" s="117"/>
      <c r="AI121" s="117"/>
      <c r="AJ121" s="111"/>
      <c r="AK121" s="111"/>
      <c r="AL121" s="118"/>
      <c r="AM121" s="111"/>
      <c r="AN121" s="111"/>
      <c r="AO121" s="111"/>
      <c r="AP121" s="118"/>
      <c r="AQ121" s="111"/>
      <c r="AR121" s="111"/>
      <c r="AS121" s="111"/>
      <c r="AT121" s="118"/>
      <c r="AU121" s="111"/>
      <c r="AV121" s="111"/>
      <c r="AW121" s="111"/>
      <c r="AX121" s="111"/>
      <c r="AY121" s="119"/>
    </row>
    <row r="122" spans="2:51" ht="14.25">
      <c r="B122" s="112"/>
      <c r="C122" s="117"/>
      <c r="D122" s="111"/>
      <c r="E122" s="117"/>
      <c r="F122" s="111"/>
      <c r="G122" s="117"/>
      <c r="H122" s="117"/>
      <c r="I122" s="111"/>
      <c r="J122" s="117"/>
      <c r="K122" s="111"/>
      <c r="L122" s="117"/>
      <c r="M122" s="117"/>
      <c r="N122" s="111"/>
      <c r="O122" s="117"/>
      <c r="P122" s="111"/>
      <c r="Q122" s="117"/>
      <c r="R122" s="117"/>
      <c r="S122" s="111"/>
      <c r="T122" s="117"/>
      <c r="U122" s="111"/>
      <c r="V122" s="117"/>
      <c r="W122" s="117"/>
      <c r="X122" s="111"/>
      <c r="Y122" s="117"/>
      <c r="Z122" s="111"/>
      <c r="AA122" s="117"/>
      <c r="AB122" s="117"/>
      <c r="AC122" s="111"/>
      <c r="AD122" s="117"/>
      <c r="AE122" s="111"/>
      <c r="AF122" s="117"/>
      <c r="AG122" s="117"/>
      <c r="AH122" s="117"/>
      <c r="AI122" s="117"/>
      <c r="AJ122" s="111"/>
      <c r="AK122" s="111"/>
      <c r="AL122" s="118"/>
      <c r="AM122" s="111"/>
      <c r="AN122" s="111"/>
      <c r="AO122" s="111"/>
      <c r="AP122" s="118"/>
      <c r="AQ122" s="111"/>
      <c r="AR122" s="111"/>
      <c r="AS122" s="111"/>
      <c r="AT122" s="118"/>
      <c r="AU122" s="111"/>
      <c r="AV122" s="111"/>
      <c r="AW122" s="111"/>
      <c r="AX122" s="111"/>
      <c r="AY122" s="119"/>
    </row>
    <row r="123" spans="2:51" ht="14.25">
      <c r="B123" s="112"/>
      <c r="C123" s="117"/>
      <c r="D123" s="111"/>
      <c r="E123" s="117"/>
      <c r="F123" s="111"/>
      <c r="G123" s="117"/>
      <c r="H123" s="117"/>
      <c r="I123" s="111"/>
      <c r="J123" s="117"/>
      <c r="K123" s="111"/>
      <c r="L123" s="117"/>
      <c r="M123" s="117"/>
      <c r="N123" s="111"/>
      <c r="O123" s="117"/>
      <c r="P123" s="111"/>
      <c r="Q123" s="117"/>
      <c r="R123" s="117"/>
      <c r="S123" s="111"/>
      <c r="T123" s="117"/>
      <c r="U123" s="111"/>
      <c r="V123" s="117"/>
      <c r="W123" s="117"/>
      <c r="X123" s="111"/>
      <c r="Y123" s="117"/>
      <c r="Z123" s="111"/>
      <c r="AA123" s="117"/>
      <c r="AB123" s="117"/>
      <c r="AC123" s="111"/>
      <c r="AD123" s="117"/>
      <c r="AE123" s="111"/>
      <c r="AF123" s="117"/>
      <c r="AG123" s="117"/>
      <c r="AH123" s="117"/>
      <c r="AI123" s="117"/>
      <c r="AJ123" s="111"/>
      <c r="AK123" s="111"/>
      <c r="AL123" s="118"/>
      <c r="AM123" s="111"/>
      <c r="AN123" s="111"/>
      <c r="AO123" s="111"/>
      <c r="AP123" s="118"/>
      <c r="AQ123" s="111"/>
      <c r="AR123" s="111"/>
      <c r="AS123" s="111"/>
      <c r="AT123" s="118"/>
      <c r="AU123" s="111"/>
      <c r="AV123" s="111"/>
      <c r="AW123" s="111"/>
      <c r="AX123" s="111"/>
      <c r="AY123" s="119"/>
    </row>
    <row r="124" spans="2:51" ht="14.25">
      <c r="B124" s="112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7"/>
      <c r="AJ124" s="111"/>
      <c r="AK124" s="111"/>
      <c r="AL124" s="118"/>
      <c r="AM124" s="111"/>
      <c r="AN124" s="111"/>
      <c r="AO124" s="111"/>
      <c r="AP124" s="118"/>
      <c r="AQ124" s="111"/>
      <c r="AR124" s="111"/>
      <c r="AS124" s="111"/>
      <c r="AT124" s="118"/>
      <c r="AU124" s="111"/>
      <c r="AV124" s="118"/>
      <c r="AW124" s="118"/>
      <c r="AX124" s="118"/>
      <c r="AY124" s="119"/>
    </row>
    <row r="125" spans="2:51" ht="14.25">
      <c r="B125" s="112"/>
      <c r="C125" s="117"/>
      <c r="D125" s="111"/>
      <c r="E125" s="117"/>
      <c r="F125" s="111"/>
      <c r="G125" s="117"/>
      <c r="H125" s="117"/>
      <c r="I125" s="111"/>
      <c r="J125" s="117"/>
      <c r="K125" s="111"/>
      <c r="L125" s="117"/>
      <c r="M125" s="117"/>
      <c r="N125" s="111"/>
      <c r="O125" s="117"/>
      <c r="P125" s="111"/>
      <c r="Q125" s="117"/>
      <c r="R125" s="117"/>
      <c r="S125" s="111"/>
      <c r="T125" s="117"/>
      <c r="U125" s="111"/>
      <c r="V125" s="117"/>
      <c r="W125" s="117"/>
      <c r="X125" s="111"/>
      <c r="Y125" s="117"/>
      <c r="Z125" s="111"/>
      <c r="AA125" s="117"/>
      <c r="AB125" s="117"/>
      <c r="AC125" s="111"/>
      <c r="AD125" s="117"/>
      <c r="AE125" s="111"/>
      <c r="AF125" s="117"/>
      <c r="AG125" s="117"/>
      <c r="AH125" s="117"/>
      <c r="AI125" s="117"/>
      <c r="AJ125" s="111"/>
      <c r="AK125" s="111"/>
      <c r="AL125" s="118"/>
      <c r="AM125" s="111"/>
      <c r="AN125" s="111"/>
      <c r="AO125" s="111"/>
      <c r="AP125" s="118"/>
      <c r="AQ125" s="111"/>
      <c r="AR125" s="111"/>
      <c r="AS125" s="111"/>
      <c r="AT125" s="118"/>
      <c r="AU125" s="111"/>
      <c r="AV125" s="111"/>
      <c r="AW125" s="111"/>
      <c r="AX125" s="111"/>
      <c r="AY125" s="119"/>
    </row>
    <row r="126" spans="2:51" ht="14.25">
      <c r="B126" s="112"/>
      <c r="C126" s="117"/>
      <c r="D126" s="111"/>
      <c r="E126" s="117"/>
      <c r="F126" s="111"/>
      <c r="G126" s="117"/>
      <c r="H126" s="117"/>
      <c r="I126" s="111"/>
      <c r="J126" s="117"/>
      <c r="K126" s="111"/>
      <c r="L126" s="117"/>
      <c r="M126" s="117"/>
      <c r="N126" s="111"/>
      <c r="O126" s="117"/>
      <c r="P126" s="111"/>
      <c r="Q126" s="117"/>
      <c r="R126" s="117"/>
      <c r="S126" s="111"/>
      <c r="T126" s="117"/>
      <c r="U126" s="111"/>
      <c r="V126" s="117"/>
      <c r="W126" s="117"/>
      <c r="X126" s="111"/>
      <c r="Y126" s="117"/>
      <c r="Z126" s="111"/>
      <c r="AA126" s="117"/>
      <c r="AB126" s="117"/>
      <c r="AC126" s="111"/>
      <c r="AD126" s="117"/>
      <c r="AE126" s="111"/>
      <c r="AF126" s="117"/>
      <c r="AG126" s="117"/>
      <c r="AH126" s="117"/>
      <c r="AI126" s="117"/>
      <c r="AJ126" s="111"/>
      <c r="AK126" s="111"/>
      <c r="AL126" s="118"/>
      <c r="AM126" s="111"/>
      <c r="AN126" s="111"/>
      <c r="AO126" s="111"/>
      <c r="AP126" s="118"/>
      <c r="AQ126" s="111"/>
      <c r="AR126" s="111"/>
      <c r="AS126" s="111"/>
      <c r="AT126" s="118"/>
      <c r="AU126" s="111"/>
      <c r="AV126" s="111"/>
      <c r="AW126" s="111"/>
      <c r="AX126" s="111"/>
      <c r="AY126" s="119"/>
    </row>
    <row r="127" spans="2:51" ht="14.25">
      <c r="B127" s="112"/>
      <c r="C127" s="117"/>
      <c r="D127" s="111"/>
      <c r="E127" s="117"/>
      <c r="F127" s="111"/>
      <c r="G127" s="117"/>
      <c r="H127" s="117"/>
      <c r="I127" s="111"/>
      <c r="J127" s="117"/>
      <c r="K127" s="111"/>
      <c r="L127" s="117"/>
      <c r="M127" s="117"/>
      <c r="N127" s="111"/>
      <c r="O127" s="117"/>
      <c r="P127" s="111"/>
      <c r="Q127" s="117"/>
      <c r="R127" s="117"/>
      <c r="S127" s="111"/>
      <c r="T127" s="117"/>
      <c r="U127" s="111"/>
      <c r="V127" s="117"/>
      <c r="W127" s="117"/>
      <c r="X127" s="111"/>
      <c r="Y127" s="117"/>
      <c r="Z127" s="111"/>
      <c r="AA127" s="117"/>
      <c r="AB127" s="117"/>
      <c r="AC127" s="111"/>
      <c r="AD127" s="117"/>
      <c r="AE127" s="111"/>
      <c r="AF127" s="117"/>
      <c r="AG127" s="117"/>
      <c r="AH127" s="117"/>
      <c r="AI127" s="117"/>
      <c r="AJ127" s="111"/>
      <c r="AK127" s="111"/>
      <c r="AL127" s="118"/>
      <c r="AM127" s="111"/>
      <c r="AN127" s="111"/>
      <c r="AO127" s="111"/>
      <c r="AP127" s="118"/>
      <c r="AQ127" s="111"/>
      <c r="AR127" s="111"/>
      <c r="AS127" s="111"/>
      <c r="AT127" s="118"/>
      <c r="AU127" s="111"/>
      <c r="AV127" s="111"/>
      <c r="AW127" s="111"/>
      <c r="AX127" s="111"/>
      <c r="AY127" s="119"/>
    </row>
    <row r="128" spans="2:51" ht="17.25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9"/>
      <c r="AH128" s="109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</row>
    <row r="129" spans="2:51" ht="17.25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</row>
    <row r="130" spans="2:51" ht="17.25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1"/>
      <c r="AJ130" s="113"/>
      <c r="AK130" s="113"/>
      <c r="AL130" s="113"/>
      <c r="AM130" s="114"/>
      <c r="AN130" s="113"/>
      <c r="AO130" s="113"/>
      <c r="AP130" s="113"/>
      <c r="AQ130" s="114"/>
      <c r="AR130" s="113"/>
      <c r="AS130" s="113"/>
      <c r="AT130" s="113"/>
      <c r="AU130" s="114"/>
      <c r="AV130" s="113"/>
      <c r="AW130" s="113"/>
      <c r="AX130" s="113"/>
      <c r="AY130" s="115"/>
    </row>
    <row r="131" spans="2:51" ht="17.25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1"/>
      <c r="AJ131" s="113"/>
      <c r="AK131" s="113"/>
      <c r="AL131" s="113"/>
      <c r="AM131" s="114"/>
      <c r="AN131" s="113"/>
      <c r="AO131" s="113"/>
      <c r="AP131" s="113"/>
      <c r="AQ131" s="114"/>
      <c r="AR131" s="113"/>
      <c r="AS131" s="113"/>
      <c r="AT131" s="113"/>
      <c r="AU131" s="114"/>
      <c r="AV131" s="113"/>
      <c r="AW131" s="113"/>
      <c r="AX131" s="113"/>
      <c r="AY131" s="115"/>
    </row>
    <row r="132" spans="2:51" ht="14.25">
      <c r="B132" s="112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7"/>
      <c r="AJ132" s="111"/>
      <c r="AK132" s="111"/>
      <c r="AL132" s="118"/>
      <c r="AM132" s="111"/>
      <c r="AN132" s="111"/>
      <c r="AO132" s="111"/>
      <c r="AP132" s="118"/>
      <c r="AQ132" s="111"/>
      <c r="AR132" s="111"/>
      <c r="AS132" s="111"/>
      <c r="AT132" s="118"/>
      <c r="AU132" s="111"/>
      <c r="AV132" s="118"/>
      <c r="AW132" s="118"/>
      <c r="AX132" s="118"/>
      <c r="AY132" s="119"/>
    </row>
    <row r="133" spans="2:51" ht="14.25">
      <c r="B133" s="112"/>
      <c r="C133" s="117"/>
      <c r="D133" s="111"/>
      <c r="E133" s="117"/>
      <c r="F133" s="111"/>
      <c r="G133" s="117"/>
      <c r="H133" s="117"/>
      <c r="I133" s="111"/>
      <c r="J133" s="117"/>
      <c r="K133" s="111"/>
      <c r="L133" s="117"/>
      <c r="M133" s="117"/>
      <c r="N133" s="111"/>
      <c r="O133" s="117"/>
      <c r="P133" s="111"/>
      <c r="Q133" s="117"/>
      <c r="R133" s="117"/>
      <c r="S133" s="111"/>
      <c r="T133" s="117"/>
      <c r="U133" s="111"/>
      <c r="V133" s="117"/>
      <c r="W133" s="117"/>
      <c r="X133" s="111"/>
      <c r="Y133" s="117"/>
      <c r="Z133" s="111"/>
      <c r="AA133" s="117"/>
      <c r="AB133" s="117"/>
      <c r="AC133" s="111"/>
      <c r="AD133" s="117"/>
      <c r="AE133" s="111"/>
      <c r="AF133" s="117"/>
      <c r="AG133" s="117"/>
      <c r="AH133" s="117"/>
      <c r="AI133" s="117"/>
      <c r="AJ133" s="111"/>
      <c r="AK133" s="111"/>
      <c r="AL133" s="118"/>
      <c r="AM133" s="111"/>
      <c r="AN133" s="111"/>
      <c r="AO133" s="111"/>
      <c r="AP133" s="118"/>
      <c r="AQ133" s="111"/>
      <c r="AR133" s="111"/>
      <c r="AS133" s="111"/>
      <c r="AT133" s="118"/>
      <c r="AU133" s="111"/>
      <c r="AV133" s="111"/>
      <c r="AW133" s="111"/>
      <c r="AX133" s="111"/>
      <c r="AY133" s="119"/>
    </row>
    <row r="134" spans="2:51" ht="14.25">
      <c r="B134" s="112"/>
      <c r="C134" s="117"/>
      <c r="D134" s="111"/>
      <c r="E134" s="117"/>
      <c r="F134" s="111"/>
      <c r="G134" s="117"/>
      <c r="H134" s="117"/>
      <c r="I134" s="111"/>
      <c r="J134" s="117"/>
      <c r="K134" s="111"/>
      <c r="L134" s="117"/>
      <c r="M134" s="117"/>
      <c r="N134" s="111"/>
      <c r="O134" s="117"/>
      <c r="P134" s="111"/>
      <c r="Q134" s="117"/>
      <c r="R134" s="117"/>
      <c r="S134" s="111"/>
      <c r="T134" s="117"/>
      <c r="U134" s="111"/>
      <c r="V134" s="117"/>
      <c r="W134" s="117"/>
      <c r="X134" s="111"/>
      <c r="Y134" s="117"/>
      <c r="Z134" s="111"/>
      <c r="AA134" s="117"/>
      <c r="AB134" s="117"/>
      <c r="AC134" s="111"/>
      <c r="AD134" s="117"/>
      <c r="AE134" s="111"/>
      <c r="AF134" s="117"/>
      <c r="AG134" s="117"/>
      <c r="AH134" s="117"/>
      <c r="AI134" s="117"/>
      <c r="AJ134" s="111"/>
      <c r="AK134" s="111"/>
      <c r="AL134" s="118"/>
      <c r="AM134" s="111"/>
      <c r="AN134" s="111"/>
      <c r="AO134" s="111"/>
      <c r="AP134" s="118"/>
      <c r="AQ134" s="111"/>
      <c r="AR134" s="111"/>
      <c r="AS134" s="111"/>
      <c r="AT134" s="118"/>
      <c r="AU134" s="111"/>
      <c r="AV134" s="111"/>
      <c r="AW134" s="111"/>
      <c r="AX134" s="111"/>
      <c r="AY134" s="119"/>
    </row>
    <row r="135" spans="2:51" ht="14.25">
      <c r="B135" s="112"/>
      <c r="C135" s="117"/>
      <c r="D135" s="111"/>
      <c r="E135" s="117"/>
      <c r="F135" s="111"/>
      <c r="G135" s="117"/>
      <c r="H135" s="117"/>
      <c r="I135" s="111"/>
      <c r="J135" s="117"/>
      <c r="K135" s="111"/>
      <c r="L135" s="117"/>
      <c r="M135" s="117"/>
      <c r="N135" s="111"/>
      <c r="O135" s="117"/>
      <c r="P135" s="111"/>
      <c r="Q135" s="117"/>
      <c r="R135" s="117"/>
      <c r="S135" s="111"/>
      <c r="T135" s="117"/>
      <c r="U135" s="111"/>
      <c r="V135" s="117"/>
      <c r="W135" s="117"/>
      <c r="X135" s="111"/>
      <c r="Y135" s="117"/>
      <c r="Z135" s="111"/>
      <c r="AA135" s="117"/>
      <c r="AB135" s="117"/>
      <c r="AC135" s="111"/>
      <c r="AD135" s="117"/>
      <c r="AE135" s="111"/>
      <c r="AF135" s="117"/>
      <c r="AG135" s="117"/>
      <c r="AH135" s="117"/>
      <c r="AI135" s="117"/>
      <c r="AJ135" s="111"/>
      <c r="AK135" s="111"/>
      <c r="AL135" s="118"/>
      <c r="AM135" s="111"/>
      <c r="AN135" s="111"/>
      <c r="AO135" s="111"/>
      <c r="AP135" s="118"/>
      <c r="AQ135" s="111"/>
      <c r="AR135" s="111"/>
      <c r="AS135" s="111"/>
      <c r="AT135" s="118"/>
      <c r="AU135" s="111"/>
      <c r="AV135" s="111"/>
      <c r="AW135" s="111"/>
      <c r="AX135" s="111"/>
      <c r="AY135" s="119"/>
    </row>
    <row r="136" spans="2:51" ht="14.25">
      <c r="B136" s="112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7"/>
      <c r="AJ136" s="111"/>
      <c r="AK136" s="111"/>
      <c r="AL136" s="118"/>
      <c r="AM136" s="111"/>
      <c r="AN136" s="111"/>
      <c r="AO136" s="111"/>
      <c r="AP136" s="118"/>
      <c r="AQ136" s="111"/>
      <c r="AR136" s="111"/>
      <c r="AS136" s="111"/>
      <c r="AT136" s="118"/>
      <c r="AU136" s="111"/>
      <c r="AV136" s="118"/>
      <c r="AW136" s="118"/>
      <c r="AX136" s="118"/>
      <c r="AY136" s="119"/>
    </row>
    <row r="137" spans="2:51" ht="14.25">
      <c r="B137" s="112"/>
      <c r="C137" s="117"/>
      <c r="D137" s="111"/>
      <c r="E137" s="117"/>
      <c r="F137" s="111"/>
      <c r="G137" s="117"/>
      <c r="H137" s="117"/>
      <c r="I137" s="111"/>
      <c r="J137" s="117"/>
      <c r="K137" s="111"/>
      <c r="L137" s="117"/>
      <c r="M137" s="117"/>
      <c r="N137" s="111"/>
      <c r="O137" s="117"/>
      <c r="P137" s="111"/>
      <c r="Q137" s="117"/>
      <c r="R137" s="117"/>
      <c r="S137" s="111"/>
      <c r="T137" s="117"/>
      <c r="U137" s="111"/>
      <c r="V137" s="117"/>
      <c r="W137" s="117"/>
      <c r="X137" s="111"/>
      <c r="Y137" s="117"/>
      <c r="Z137" s="111"/>
      <c r="AA137" s="117"/>
      <c r="AB137" s="117"/>
      <c r="AC137" s="111"/>
      <c r="AD137" s="117"/>
      <c r="AE137" s="111"/>
      <c r="AF137" s="117"/>
      <c r="AG137" s="117"/>
      <c r="AH137" s="117"/>
      <c r="AI137" s="117"/>
      <c r="AJ137" s="111"/>
      <c r="AK137" s="111"/>
      <c r="AL137" s="118"/>
      <c r="AM137" s="111"/>
      <c r="AN137" s="111"/>
      <c r="AO137" s="111"/>
      <c r="AP137" s="118"/>
      <c r="AQ137" s="111"/>
      <c r="AR137" s="111"/>
      <c r="AS137" s="111"/>
      <c r="AT137" s="118"/>
      <c r="AU137" s="111"/>
      <c r="AV137" s="111"/>
      <c r="AW137" s="111"/>
      <c r="AX137" s="111"/>
      <c r="AY137" s="119"/>
    </row>
    <row r="138" spans="2:51" ht="14.25">
      <c r="B138" s="112"/>
      <c r="C138" s="117"/>
      <c r="D138" s="111"/>
      <c r="E138" s="117"/>
      <c r="F138" s="111"/>
      <c r="G138" s="117"/>
      <c r="H138" s="117"/>
      <c r="I138" s="111"/>
      <c r="J138" s="117"/>
      <c r="K138" s="111"/>
      <c r="L138" s="117"/>
      <c r="M138" s="117"/>
      <c r="N138" s="111"/>
      <c r="O138" s="117"/>
      <c r="P138" s="111"/>
      <c r="Q138" s="117"/>
      <c r="R138" s="117"/>
      <c r="S138" s="111"/>
      <c r="T138" s="117"/>
      <c r="U138" s="111"/>
      <c r="V138" s="117"/>
      <c r="W138" s="117"/>
      <c r="X138" s="111"/>
      <c r="Y138" s="117"/>
      <c r="Z138" s="111"/>
      <c r="AA138" s="117"/>
      <c r="AB138" s="117"/>
      <c r="AC138" s="111"/>
      <c r="AD138" s="117"/>
      <c r="AE138" s="111"/>
      <c r="AF138" s="117"/>
      <c r="AG138" s="117"/>
      <c r="AH138" s="117"/>
      <c r="AI138" s="117"/>
      <c r="AJ138" s="111"/>
      <c r="AK138" s="111"/>
      <c r="AL138" s="118"/>
      <c r="AM138" s="111"/>
      <c r="AN138" s="111"/>
      <c r="AO138" s="111"/>
      <c r="AP138" s="118"/>
      <c r="AQ138" s="111"/>
      <c r="AR138" s="111"/>
      <c r="AS138" s="111"/>
      <c r="AT138" s="118"/>
      <c r="AU138" s="111"/>
      <c r="AV138" s="111"/>
      <c r="AW138" s="111"/>
      <c r="AX138" s="111"/>
      <c r="AY138" s="119"/>
    </row>
    <row r="139" spans="2:51" ht="14.25">
      <c r="B139" s="112"/>
      <c r="C139" s="117"/>
      <c r="D139" s="111"/>
      <c r="E139" s="117"/>
      <c r="F139" s="111"/>
      <c r="G139" s="117"/>
      <c r="H139" s="117"/>
      <c r="I139" s="111"/>
      <c r="J139" s="117"/>
      <c r="K139" s="111"/>
      <c r="L139" s="117"/>
      <c r="M139" s="117"/>
      <c r="N139" s="111"/>
      <c r="O139" s="117"/>
      <c r="P139" s="111"/>
      <c r="Q139" s="117"/>
      <c r="R139" s="117"/>
      <c r="S139" s="111"/>
      <c r="T139" s="117"/>
      <c r="U139" s="111"/>
      <c r="V139" s="117"/>
      <c r="W139" s="117"/>
      <c r="X139" s="111"/>
      <c r="Y139" s="117"/>
      <c r="Z139" s="111"/>
      <c r="AA139" s="117"/>
      <c r="AB139" s="117"/>
      <c r="AC139" s="111"/>
      <c r="AD139" s="117"/>
      <c r="AE139" s="111"/>
      <c r="AF139" s="117"/>
      <c r="AG139" s="117"/>
      <c r="AH139" s="117"/>
      <c r="AI139" s="117"/>
      <c r="AJ139" s="111"/>
      <c r="AK139" s="111"/>
      <c r="AL139" s="118"/>
      <c r="AM139" s="111"/>
      <c r="AN139" s="111"/>
      <c r="AO139" s="111"/>
      <c r="AP139" s="118"/>
      <c r="AQ139" s="111"/>
      <c r="AR139" s="111"/>
      <c r="AS139" s="111"/>
      <c r="AT139" s="118"/>
      <c r="AU139" s="111"/>
      <c r="AV139" s="111"/>
      <c r="AW139" s="111"/>
      <c r="AX139" s="111"/>
      <c r="AY139" s="119"/>
    </row>
    <row r="140" spans="2:51" ht="14.25">
      <c r="B140" s="112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7"/>
      <c r="AJ140" s="111"/>
      <c r="AK140" s="111"/>
      <c r="AL140" s="118"/>
      <c r="AM140" s="111"/>
      <c r="AN140" s="111"/>
      <c r="AO140" s="111"/>
      <c r="AP140" s="118"/>
      <c r="AQ140" s="111"/>
      <c r="AR140" s="111"/>
      <c r="AS140" s="111"/>
      <c r="AT140" s="118"/>
      <c r="AU140" s="111"/>
      <c r="AV140" s="118"/>
      <c r="AW140" s="118"/>
      <c r="AX140" s="118"/>
      <c r="AY140" s="119"/>
    </row>
    <row r="141" spans="2:51" ht="14.25">
      <c r="B141" s="112"/>
      <c r="C141" s="117"/>
      <c r="D141" s="111"/>
      <c r="E141" s="117"/>
      <c r="F141" s="111"/>
      <c r="G141" s="117"/>
      <c r="H141" s="117"/>
      <c r="I141" s="111"/>
      <c r="J141" s="117"/>
      <c r="K141" s="111"/>
      <c r="L141" s="117"/>
      <c r="M141" s="117"/>
      <c r="N141" s="111"/>
      <c r="O141" s="117"/>
      <c r="P141" s="111"/>
      <c r="Q141" s="117"/>
      <c r="R141" s="117"/>
      <c r="S141" s="111"/>
      <c r="T141" s="117"/>
      <c r="U141" s="111"/>
      <c r="V141" s="117"/>
      <c r="W141" s="117"/>
      <c r="X141" s="111"/>
      <c r="Y141" s="117"/>
      <c r="Z141" s="111"/>
      <c r="AA141" s="117"/>
      <c r="AB141" s="117"/>
      <c r="AC141" s="111"/>
      <c r="AD141" s="117"/>
      <c r="AE141" s="111"/>
      <c r="AF141" s="117"/>
      <c r="AG141" s="117"/>
      <c r="AH141" s="117"/>
      <c r="AI141" s="117"/>
      <c r="AJ141" s="111"/>
      <c r="AK141" s="111"/>
      <c r="AL141" s="118"/>
      <c r="AM141" s="111"/>
      <c r="AN141" s="111"/>
      <c r="AO141" s="111"/>
      <c r="AP141" s="118"/>
      <c r="AQ141" s="111"/>
      <c r="AR141" s="111"/>
      <c r="AS141" s="111"/>
      <c r="AT141" s="118"/>
      <c r="AU141" s="111"/>
      <c r="AV141" s="111"/>
      <c r="AW141" s="111"/>
      <c r="AX141" s="111"/>
      <c r="AY141" s="119"/>
    </row>
    <row r="142" spans="2:51" ht="14.25">
      <c r="B142" s="112"/>
      <c r="C142" s="117"/>
      <c r="D142" s="111"/>
      <c r="E142" s="117"/>
      <c r="F142" s="111"/>
      <c r="G142" s="117"/>
      <c r="H142" s="117"/>
      <c r="I142" s="111"/>
      <c r="J142" s="117"/>
      <c r="K142" s="111"/>
      <c r="L142" s="117"/>
      <c r="M142" s="117"/>
      <c r="N142" s="111"/>
      <c r="O142" s="117"/>
      <c r="P142" s="111"/>
      <c r="Q142" s="117"/>
      <c r="R142" s="117"/>
      <c r="S142" s="111"/>
      <c r="T142" s="117"/>
      <c r="U142" s="111"/>
      <c r="V142" s="117"/>
      <c r="W142" s="117"/>
      <c r="X142" s="111"/>
      <c r="Y142" s="117"/>
      <c r="Z142" s="111"/>
      <c r="AA142" s="117"/>
      <c r="AB142" s="117"/>
      <c r="AC142" s="111"/>
      <c r="AD142" s="117"/>
      <c r="AE142" s="111"/>
      <c r="AF142" s="117"/>
      <c r="AG142" s="117"/>
      <c r="AH142" s="117"/>
      <c r="AI142" s="117"/>
      <c r="AJ142" s="111"/>
      <c r="AK142" s="111"/>
      <c r="AL142" s="118"/>
      <c r="AM142" s="111"/>
      <c r="AN142" s="111"/>
      <c r="AO142" s="111"/>
      <c r="AP142" s="118"/>
      <c r="AQ142" s="111"/>
      <c r="AR142" s="111"/>
      <c r="AS142" s="111"/>
      <c r="AT142" s="118"/>
      <c r="AU142" s="111"/>
      <c r="AV142" s="111"/>
      <c r="AW142" s="111"/>
      <c r="AX142" s="111"/>
      <c r="AY142" s="119"/>
    </row>
    <row r="143" spans="2:51" ht="14.25">
      <c r="B143" s="112"/>
      <c r="C143" s="117"/>
      <c r="D143" s="111"/>
      <c r="E143" s="117"/>
      <c r="F143" s="111"/>
      <c r="G143" s="117"/>
      <c r="H143" s="117"/>
      <c r="I143" s="111"/>
      <c r="J143" s="117"/>
      <c r="K143" s="111"/>
      <c r="L143" s="117"/>
      <c r="M143" s="117"/>
      <c r="N143" s="111"/>
      <c r="O143" s="117"/>
      <c r="P143" s="111"/>
      <c r="Q143" s="117"/>
      <c r="R143" s="117"/>
      <c r="S143" s="111"/>
      <c r="T143" s="117"/>
      <c r="U143" s="111"/>
      <c r="V143" s="117"/>
      <c r="W143" s="117"/>
      <c r="X143" s="111"/>
      <c r="Y143" s="117"/>
      <c r="Z143" s="111"/>
      <c r="AA143" s="117"/>
      <c r="AB143" s="117"/>
      <c r="AC143" s="111"/>
      <c r="AD143" s="117"/>
      <c r="AE143" s="111"/>
      <c r="AF143" s="117"/>
      <c r="AG143" s="117"/>
      <c r="AH143" s="117"/>
      <c r="AI143" s="117"/>
      <c r="AJ143" s="111"/>
      <c r="AK143" s="111"/>
      <c r="AL143" s="118"/>
      <c r="AM143" s="111"/>
      <c r="AN143" s="111"/>
      <c r="AO143" s="111"/>
      <c r="AP143" s="118"/>
      <c r="AQ143" s="111"/>
      <c r="AR143" s="111"/>
      <c r="AS143" s="111"/>
      <c r="AT143" s="118"/>
      <c r="AU143" s="111"/>
      <c r="AV143" s="111"/>
      <c r="AW143" s="111"/>
      <c r="AX143" s="111"/>
      <c r="AY143" s="119"/>
    </row>
    <row r="144" spans="2:51" ht="14.25">
      <c r="B144" s="112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7"/>
      <c r="AJ144" s="111"/>
      <c r="AK144" s="111"/>
      <c r="AL144" s="118"/>
      <c r="AM144" s="111"/>
      <c r="AN144" s="111"/>
      <c r="AO144" s="111"/>
      <c r="AP144" s="118"/>
      <c r="AQ144" s="111"/>
      <c r="AR144" s="111"/>
      <c r="AS144" s="111"/>
      <c r="AT144" s="118"/>
      <c r="AU144" s="111"/>
      <c r="AV144" s="118"/>
      <c r="AW144" s="118"/>
      <c r="AX144" s="118"/>
      <c r="AY144" s="119"/>
    </row>
    <row r="145" spans="2:51" ht="14.25">
      <c r="B145" s="112"/>
      <c r="C145" s="117"/>
      <c r="D145" s="111"/>
      <c r="E145" s="117"/>
      <c r="F145" s="111"/>
      <c r="G145" s="117"/>
      <c r="H145" s="117"/>
      <c r="I145" s="111"/>
      <c r="J145" s="117"/>
      <c r="K145" s="111"/>
      <c r="L145" s="117"/>
      <c r="M145" s="117"/>
      <c r="N145" s="111"/>
      <c r="O145" s="117"/>
      <c r="P145" s="111"/>
      <c r="Q145" s="117"/>
      <c r="R145" s="117"/>
      <c r="S145" s="111"/>
      <c r="T145" s="117"/>
      <c r="U145" s="111"/>
      <c r="V145" s="117"/>
      <c r="W145" s="117"/>
      <c r="X145" s="111"/>
      <c r="Y145" s="117"/>
      <c r="Z145" s="111"/>
      <c r="AA145" s="117"/>
      <c r="AB145" s="117"/>
      <c r="AC145" s="111"/>
      <c r="AD145" s="117"/>
      <c r="AE145" s="111"/>
      <c r="AF145" s="117"/>
      <c r="AG145" s="117"/>
      <c r="AH145" s="117"/>
      <c r="AI145" s="117"/>
      <c r="AJ145" s="111"/>
      <c r="AK145" s="111"/>
      <c r="AL145" s="118"/>
      <c r="AM145" s="111"/>
      <c r="AN145" s="111"/>
      <c r="AO145" s="111"/>
      <c r="AP145" s="118"/>
      <c r="AQ145" s="111"/>
      <c r="AR145" s="111"/>
      <c r="AS145" s="111"/>
      <c r="AT145" s="118"/>
      <c r="AU145" s="111"/>
      <c r="AV145" s="111"/>
      <c r="AW145" s="111"/>
      <c r="AX145" s="111"/>
      <c r="AY145" s="119"/>
    </row>
    <row r="146" spans="2:51" ht="14.25">
      <c r="B146" s="112"/>
      <c r="C146" s="117"/>
      <c r="D146" s="111"/>
      <c r="E146" s="117"/>
      <c r="F146" s="111"/>
      <c r="G146" s="117"/>
      <c r="H146" s="117"/>
      <c r="I146" s="111"/>
      <c r="J146" s="117"/>
      <c r="K146" s="111"/>
      <c r="L146" s="117"/>
      <c r="M146" s="117"/>
      <c r="N146" s="111"/>
      <c r="O146" s="117"/>
      <c r="P146" s="111"/>
      <c r="Q146" s="117"/>
      <c r="R146" s="117"/>
      <c r="S146" s="111"/>
      <c r="T146" s="117"/>
      <c r="U146" s="111"/>
      <c r="V146" s="117"/>
      <c r="W146" s="117"/>
      <c r="X146" s="111"/>
      <c r="Y146" s="117"/>
      <c r="Z146" s="111"/>
      <c r="AA146" s="117"/>
      <c r="AB146" s="117"/>
      <c r="AC146" s="111"/>
      <c r="AD146" s="117"/>
      <c r="AE146" s="111"/>
      <c r="AF146" s="117"/>
      <c r="AG146" s="117"/>
      <c r="AH146" s="117"/>
      <c r="AI146" s="117"/>
      <c r="AJ146" s="111"/>
      <c r="AK146" s="111"/>
      <c r="AL146" s="118"/>
      <c r="AM146" s="111"/>
      <c r="AN146" s="111"/>
      <c r="AO146" s="111"/>
      <c r="AP146" s="118"/>
      <c r="AQ146" s="111"/>
      <c r="AR146" s="111"/>
      <c r="AS146" s="111"/>
      <c r="AT146" s="118"/>
      <c r="AU146" s="111"/>
      <c r="AV146" s="111"/>
      <c r="AW146" s="111"/>
      <c r="AX146" s="111"/>
      <c r="AY146" s="119"/>
    </row>
    <row r="147" spans="2:51" ht="14.25">
      <c r="B147" s="112"/>
      <c r="C147" s="117"/>
      <c r="D147" s="111"/>
      <c r="E147" s="117"/>
      <c r="F147" s="111"/>
      <c r="G147" s="117"/>
      <c r="H147" s="117"/>
      <c r="I147" s="111"/>
      <c r="J147" s="117"/>
      <c r="K147" s="111"/>
      <c r="L147" s="117"/>
      <c r="M147" s="117"/>
      <c r="N147" s="111"/>
      <c r="O147" s="117"/>
      <c r="P147" s="111"/>
      <c r="Q147" s="117"/>
      <c r="R147" s="117"/>
      <c r="S147" s="111"/>
      <c r="T147" s="117"/>
      <c r="U147" s="111"/>
      <c r="V147" s="117"/>
      <c r="W147" s="117"/>
      <c r="X147" s="111"/>
      <c r="Y147" s="117"/>
      <c r="Z147" s="111"/>
      <c r="AA147" s="117"/>
      <c r="AB147" s="117"/>
      <c r="AC147" s="111"/>
      <c r="AD147" s="117"/>
      <c r="AE147" s="111"/>
      <c r="AF147" s="117"/>
      <c r="AG147" s="117"/>
      <c r="AH147" s="117"/>
      <c r="AI147" s="117"/>
      <c r="AJ147" s="111"/>
      <c r="AK147" s="111"/>
      <c r="AL147" s="118"/>
      <c r="AM147" s="111"/>
      <c r="AN147" s="111"/>
      <c r="AO147" s="111"/>
      <c r="AP147" s="118"/>
      <c r="AQ147" s="111"/>
      <c r="AR147" s="111"/>
      <c r="AS147" s="111"/>
      <c r="AT147" s="118"/>
      <c r="AU147" s="111"/>
      <c r="AV147" s="111"/>
      <c r="AW147" s="111"/>
      <c r="AX147" s="111"/>
      <c r="AY147" s="119"/>
    </row>
    <row r="148" spans="2:51" ht="14.25">
      <c r="B148" s="112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7"/>
      <c r="AJ148" s="111"/>
      <c r="AK148" s="111"/>
      <c r="AL148" s="118"/>
      <c r="AM148" s="111"/>
      <c r="AN148" s="111"/>
      <c r="AO148" s="111"/>
      <c r="AP148" s="118"/>
      <c r="AQ148" s="111"/>
      <c r="AR148" s="111"/>
      <c r="AS148" s="111"/>
      <c r="AT148" s="118"/>
      <c r="AU148" s="111"/>
      <c r="AV148" s="118"/>
      <c r="AW148" s="118"/>
      <c r="AX148" s="118"/>
      <c r="AY148" s="119"/>
    </row>
    <row r="149" spans="2:51" ht="14.25">
      <c r="B149" s="112"/>
      <c r="C149" s="117"/>
      <c r="D149" s="111"/>
      <c r="E149" s="117"/>
      <c r="F149" s="111"/>
      <c r="G149" s="117"/>
      <c r="H149" s="117"/>
      <c r="I149" s="111"/>
      <c r="J149" s="117"/>
      <c r="K149" s="111"/>
      <c r="L149" s="117"/>
      <c r="M149" s="117"/>
      <c r="N149" s="111"/>
      <c r="O149" s="117"/>
      <c r="P149" s="111"/>
      <c r="Q149" s="117"/>
      <c r="R149" s="117"/>
      <c r="S149" s="111"/>
      <c r="T149" s="117"/>
      <c r="U149" s="111"/>
      <c r="V149" s="117"/>
      <c r="W149" s="117"/>
      <c r="X149" s="111"/>
      <c r="Y149" s="117"/>
      <c r="Z149" s="111"/>
      <c r="AA149" s="117"/>
      <c r="AB149" s="117"/>
      <c r="AC149" s="111"/>
      <c r="AD149" s="117"/>
      <c r="AE149" s="111"/>
      <c r="AF149" s="117"/>
      <c r="AG149" s="117"/>
      <c r="AH149" s="117"/>
      <c r="AI149" s="117"/>
      <c r="AJ149" s="111"/>
      <c r="AK149" s="111"/>
      <c r="AL149" s="118"/>
      <c r="AM149" s="111"/>
      <c r="AN149" s="111"/>
      <c r="AO149" s="111"/>
      <c r="AP149" s="118"/>
      <c r="AQ149" s="111"/>
      <c r="AR149" s="111"/>
      <c r="AS149" s="111"/>
      <c r="AT149" s="118"/>
      <c r="AU149" s="111"/>
      <c r="AV149" s="111"/>
      <c r="AW149" s="111"/>
      <c r="AX149" s="111"/>
      <c r="AY149" s="119"/>
    </row>
    <row r="150" spans="2:51" ht="14.25">
      <c r="B150" s="112"/>
      <c r="C150" s="117"/>
      <c r="D150" s="111"/>
      <c r="E150" s="117"/>
      <c r="F150" s="111"/>
      <c r="G150" s="117"/>
      <c r="H150" s="117"/>
      <c r="I150" s="111"/>
      <c r="J150" s="117"/>
      <c r="K150" s="111"/>
      <c r="L150" s="117"/>
      <c r="M150" s="117"/>
      <c r="N150" s="111"/>
      <c r="O150" s="117"/>
      <c r="P150" s="111"/>
      <c r="Q150" s="117"/>
      <c r="R150" s="117"/>
      <c r="S150" s="111"/>
      <c r="T150" s="117"/>
      <c r="U150" s="111"/>
      <c r="V150" s="117"/>
      <c r="W150" s="117"/>
      <c r="X150" s="111"/>
      <c r="Y150" s="117"/>
      <c r="Z150" s="111"/>
      <c r="AA150" s="117"/>
      <c r="AB150" s="117"/>
      <c r="AC150" s="111"/>
      <c r="AD150" s="117"/>
      <c r="AE150" s="111"/>
      <c r="AF150" s="117"/>
      <c r="AG150" s="117"/>
      <c r="AH150" s="117"/>
      <c r="AI150" s="117"/>
      <c r="AJ150" s="111"/>
      <c r="AK150" s="111"/>
      <c r="AL150" s="118"/>
      <c r="AM150" s="111"/>
      <c r="AN150" s="111"/>
      <c r="AO150" s="111"/>
      <c r="AP150" s="118"/>
      <c r="AQ150" s="111"/>
      <c r="AR150" s="111"/>
      <c r="AS150" s="111"/>
      <c r="AT150" s="118"/>
      <c r="AU150" s="111"/>
      <c r="AV150" s="111"/>
      <c r="AW150" s="111"/>
      <c r="AX150" s="111"/>
      <c r="AY150" s="119"/>
    </row>
    <row r="151" spans="2:51" ht="14.25">
      <c r="B151" s="112"/>
      <c r="C151" s="117"/>
      <c r="D151" s="111"/>
      <c r="E151" s="117"/>
      <c r="F151" s="111"/>
      <c r="G151" s="117"/>
      <c r="H151" s="117"/>
      <c r="I151" s="111"/>
      <c r="J151" s="117"/>
      <c r="K151" s="111"/>
      <c r="L151" s="117"/>
      <c r="M151" s="117"/>
      <c r="N151" s="111"/>
      <c r="O151" s="117"/>
      <c r="P151" s="111"/>
      <c r="Q151" s="117"/>
      <c r="R151" s="117"/>
      <c r="S151" s="111"/>
      <c r="T151" s="117"/>
      <c r="U151" s="111"/>
      <c r="V151" s="117"/>
      <c r="W151" s="117"/>
      <c r="X151" s="111"/>
      <c r="Y151" s="117"/>
      <c r="Z151" s="111"/>
      <c r="AA151" s="117"/>
      <c r="AB151" s="117"/>
      <c r="AC151" s="111"/>
      <c r="AD151" s="117"/>
      <c r="AE151" s="111"/>
      <c r="AF151" s="117"/>
      <c r="AG151" s="117"/>
      <c r="AH151" s="117"/>
      <c r="AI151" s="117"/>
      <c r="AJ151" s="111"/>
      <c r="AK151" s="111"/>
      <c r="AL151" s="118"/>
      <c r="AM151" s="111"/>
      <c r="AN151" s="111"/>
      <c r="AO151" s="111"/>
      <c r="AP151" s="118"/>
      <c r="AQ151" s="111"/>
      <c r="AR151" s="111"/>
      <c r="AS151" s="111"/>
      <c r="AT151" s="118"/>
      <c r="AU151" s="111"/>
      <c r="AV151" s="111"/>
      <c r="AW151" s="111"/>
      <c r="AX151" s="111"/>
      <c r="AY151" s="119"/>
    </row>
    <row r="152" spans="2:51" ht="14.25">
      <c r="B152" s="112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7"/>
      <c r="AJ152" s="111"/>
      <c r="AK152" s="111"/>
      <c r="AL152" s="118"/>
      <c r="AM152" s="111"/>
      <c r="AN152" s="111"/>
      <c r="AO152" s="111"/>
      <c r="AP152" s="118"/>
      <c r="AQ152" s="111"/>
      <c r="AR152" s="111"/>
      <c r="AS152" s="111"/>
      <c r="AT152" s="118"/>
      <c r="AU152" s="111"/>
      <c r="AV152" s="118"/>
      <c r="AW152" s="118"/>
      <c r="AX152" s="118"/>
      <c r="AY152" s="119"/>
    </row>
    <row r="153" spans="2:51" ht="14.25">
      <c r="B153" s="112"/>
      <c r="C153" s="117"/>
      <c r="D153" s="111"/>
      <c r="E153" s="117"/>
      <c r="F153" s="111"/>
      <c r="G153" s="117"/>
      <c r="H153" s="117"/>
      <c r="I153" s="111"/>
      <c r="J153" s="117"/>
      <c r="K153" s="111"/>
      <c r="L153" s="117"/>
      <c r="M153" s="117"/>
      <c r="N153" s="111"/>
      <c r="O153" s="117"/>
      <c r="P153" s="111"/>
      <c r="Q153" s="117"/>
      <c r="R153" s="117"/>
      <c r="S153" s="111"/>
      <c r="T153" s="117"/>
      <c r="U153" s="111"/>
      <c r="V153" s="117"/>
      <c r="W153" s="117"/>
      <c r="X153" s="111"/>
      <c r="Y153" s="117"/>
      <c r="Z153" s="111"/>
      <c r="AA153" s="117"/>
      <c r="AB153" s="117"/>
      <c r="AC153" s="111"/>
      <c r="AD153" s="117"/>
      <c r="AE153" s="111"/>
      <c r="AF153" s="117"/>
      <c r="AG153" s="117"/>
      <c r="AH153" s="117"/>
      <c r="AI153" s="117"/>
      <c r="AJ153" s="111"/>
      <c r="AK153" s="111"/>
      <c r="AL153" s="118"/>
      <c r="AM153" s="111"/>
      <c r="AN153" s="111"/>
      <c r="AO153" s="111"/>
      <c r="AP153" s="118"/>
      <c r="AQ153" s="111"/>
      <c r="AR153" s="111"/>
      <c r="AS153" s="111"/>
      <c r="AT153" s="118"/>
      <c r="AU153" s="111"/>
      <c r="AV153" s="111"/>
      <c r="AW153" s="111"/>
      <c r="AX153" s="111"/>
      <c r="AY153" s="119"/>
    </row>
    <row r="154" spans="2:51" ht="14.25">
      <c r="B154" s="112"/>
      <c r="C154" s="117"/>
      <c r="D154" s="111"/>
      <c r="E154" s="117"/>
      <c r="F154" s="111"/>
      <c r="G154" s="117"/>
      <c r="H154" s="117"/>
      <c r="I154" s="111"/>
      <c r="J154" s="117"/>
      <c r="K154" s="111"/>
      <c r="L154" s="117"/>
      <c r="M154" s="117"/>
      <c r="N154" s="111"/>
      <c r="O154" s="117"/>
      <c r="P154" s="111"/>
      <c r="Q154" s="117"/>
      <c r="R154" s="117"/>
      <c r="S154" s="111"/>
      <c r="T154" s="117"/>
      <c r="U154" s="111"/>
      <c r="V154" s="117"/>
      <c r="W154" s="117"/>
      <c r="X154" s="111"/>
      <c r="Y154" s="117"/>
      <c r="Z154" s="111"/>
      <c r="AA154" s="117"/>
      <c r="AB154" s="117"/>
      <c r="AC154" s="111"/>
      <c r="AD154" s="117"/>
      <c r="AE154" s="111"/>
      <c r="AF154" s="117"/>
      <c r="AG154" s="117"/>
      <c r="AH154" s="117"/>
      <c r="AI154" s="117"/>
      <c r="AJ154" s="111"/>
      <c r="AK154" s="111"/>
      <c r="AL154" s="118"/>
      <c r="AM154" s="111"/>
      <c r="AN154" s="111"/>
      <c r="AO154" s="111"/>
      <c r="AP154" s="118"/>
      <c r="AQ154" s="111"/>
      <c r="AR154" s="111"/>
      <c r="AS154" s="111"/>
      <c r="AT154" s="118"/>
      <c r="AU154" s="111"/>
      <c r="AV154" s="111"/>
      <c r="AW154" s="111"/>
      <c r="AX154" s="111"/>
      <c r="AY154" s="119"/>
    </row>
    <row r="155" spans="2:51" ht="14.25">
      <c r="B155" s="112"/>
      <c r="C155" s="117"/>
      <c r="D155" s="111"/>
      <c r="E155" s="117"/>
      <c r="F155" s="111"/>
      <c r="G155" s="117"/>
      <c r="H155" s="117"/>
      <c r="I155" s="111"/>
      <c r="J155" s="117"/>
      <c r="K155" s="111"/>
      <c r="L155" s="117"/>
      <c r="M155" s="117"/>
      <c r="N155" s="111"/>
      <c r="O155" s="117"/>
      <c r="P155" s="111"/>
      <c r="Q155" s="117"/>
      <c r="R155" s="117"/>
      <c r="S155" s="111"/>
      <c r="T155" s="117"/>
      <c r="U155" s="111"/>
      <c r="V155" s="117"/>
      <c r="W155" s="117"/>
      <c r="X155" s="111"/>
      <c r="Y155" s="117"/>
      <c r="Z155" s="111"/>
      <c r="AA155" s="117"/>
      <c r="AB155" s="117"/>
      <c r="AC155" s="111"/>
      <c r="AD155" s="117"/>
      <c r="AE155" s="111"/>
      <c r="AF155" s="117"/>
      <c r="AG155" s="117"/>
      <c r="AH155" s="117"/>
      <c r="AI155" s="117"/>
      <c r="AJ155" s="111"/>
      <c r="AK155" s="111"/>
      <c r="AL155" s="118"/>
      <c r="AM155" s="111"/>
      <c r="AN155" s="111"/>
      <c r="AO155" s="111"/>
      <c r="AP155" s="118"/>
      <c r="AQ155" s="111"/>
      <c r="AR155" s="111"/>
      <c r="AS155" s="111"/>
      <c r="AT155" s="118"/>
      <c r="AU155" s="111"/>
      <c r="AV155" s="111"/>
      <c r="AW155" s="111"/>
      <c r="AX155" s="111"/>
      <c r="AY155" s="119"/>
    </row>
  </sheetData>
  <sheetProtection sheet="1" objects="1" scenarios="1"/>
  <mergeCells count="238"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AY155"/>
  <sheetViews>
    <sheetView zoomScale="80" zoomScaleNormal="80" zoomScalePageLayoutView="0" workbookViewId="0" topLeftCell="A1">
      <selection activeCell="AC18" sqref="AC18:AE20"/>
    </sheetView>
  </sheetViews>
  <sheetFormatPr defaultColWidth="9.140625" defaultRowHeight="15"/>
  <cols>
    <col min="1" max="1" width="1.57421875" style="85" customWidth="1"/>
    <col min="2" max="2" width="15.57421875" style="85" customWidth="1"/>
    <col min="3" max="33" width="3.8515625" style="85" customWidth="1"/>
    <col min="34" max="34" width="3.7109375" style="85" customWidth="1"/>
    <col min="35" max="35" width="15.57421875" style="85" customWidth="1"/>
    <col min="36" max="37" width="5.57421875" style="85" customWidth="1"/>
    <col min="38" max="39" width="8.57421875" style="85" customWidth="1"/>
    <col min="40" max="41" width="5.57421875" style="85" customWidth="1"/>
    <col min="42" max="43" width="8.57421875" style="85" customWidth="1"/>
    <col min="44" max="45" width="5.57421875" style="85" customWidth="1"/>
    <col min="46" max="46" width="9.57421875" style="85" customWidth="1"/>
    <col min="47" max="49" width="8.57421875" style="85" customWidth="1"/>
    <col min="50" max="50" width="15.7109375" style="85" customWidth="1"/>
    <col min="51" max="51" width="9.57421875" style="85" customWidth="1"/>
    <col min="52" max="16384" width="9.00390625" style="85" customWidth="1"/>
  </cols>
  <sheetData>
    <row r="1" spans="2:51" ht="24.75" customHeight="1">
      <c r="B1" s="530" t="s">
        <v>93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I1" s="531" t="str">
        <f>B1</f>
        <v>レディースフリ― プレミア</v>
      </c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</row>
    <row r="2" spans="2:51" ht="24.75" customHeight="1" thickBot="1">
      <c r="B2" s="532" t="s">
        <v>94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86"/>
      <c r="AH2" s="87"/>
      <c r="AI2" s="533" t="str">
        <f>B2</f>
        <v>Ｐコート</v>
      </c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</row>
    <row r="3" spans="2:51" ht="24.75" customHeight="1">
      <c r="B3" s="534"/>
      <c r="C3" s="536" t="str">
        <f>'[1]ﾚﾃﾞｨｰｽﾌﾟﾚﾐｱ'!$D$14</f>
        <v>T-３ ピンク</v>
      </c>
      <c r="D3" s="537"/>
      <c r="E3" s="537"/>
      <c r="F3" s="537"/>
      <c r="G3" s="538"/>
      <c r="H3" s="542" t="str">
        <f>'[1]ﾚﾃﾞｨｰｽﾌﾟﾚﾐｱ'!$D$15</f>
        <v>ミルキーズ</v>
      </c>
      <c r="I3" s="537"/>
      <c r="J3" s="537"/>
      <c r="K3" s="537"/>
      <c r="L3" s="538"/>
      <c r="M3" s="542" t="str">
        <f>'[1]ﾚﾃﾞｨｰｽﾌﾟﾚﾐｱ'!$D$16</f>
        <v>RABBIT</v>
      </c>
      <c r="N3" s="537"/>
      <c r="O3" s="537"/>
      <c r="P3" s="537"/>
      <c r="Q3" s="538"/>
      <c r="R3" s="542" t="str">
        <f>'[1]ﾚﾃﾞｨｰｽﾌﾟﾚﾐｱ'!$G$16</f>
        <v>T-SKYママ</v>
      </c>
      <c r="S3" s="537"/>
      <c r="T3" s="537"/>
      <c r="U3" s="537"/>
      <c r="V3" s="538"/>
      <c r="W3" s="542" t="str">
        <f>'[1]ﾚﾃﾞｨｰｽﾌﾟﾚﾐｱ'!$G$15</f>
        <v>MO-ひと華</v>
      </c>
      <c r="X3" s="537"/>
      <c r="Y3" s="537"/>
      <c r="Z3" s="537"/>
      <c r="AA3" s="538"/>
      <c r="AB3" s="542" t="str">
        <f>'[1]ﾚﾃﾞｨｰｽﾌﾟﾚﾐｱ'!$G$14</f>
        <v>チームKON</v>
      </c>
      <c r="AC3" s="537"/>
      <c r="AD3" s="537"/>
      <c r="AE3" s="537"/>
      <c r="AF3" s="555"/>
      <c r="AG3" s="88"/>
      <c r="AH3" s="88"/>
      <c r="AI3" s="534"/>
      <c r="AJ3" s="557" t="s">
        <v>18</v>
      </c>
      <c r="AK3" s="545"/>
      <c r="AL3" s="546"/>
      <c r="AM3" s="547" t="s">
        <v>19</v>
      </c>
      <c r="AN3" s="544" t="s">
        <v>36</v>
      </c>
      <c r="AO3" s="545"/>
      <c r="AP3" s="546"/>
      <c r="AQ3" s="547" t="s">
        <v>19</v>
      </c>
      <c r="AR3" s="544" t="s">
        <v>21</v>
      </c>
      <c r="AS3" s="545"/>
      <c r="AT3" s="546"/>
      <c r="AU3" s="547" t="s">
        <v>22</v>
      </c>
      <c r="AV3" s="549" t="s">
        <v>37</v>
      </c>
      <c r="AW3" s="549" t="s">
        <v>38</v>
      </c>
      <c r="AX3" s="551" t="s">
        <v>25</v>
      </c>
      <c r="AY3" s="553" t="s">
        <v>75</v>
      </c>
    </row>
    <row r="4" spans="2:51" ht="24.75" customHeight="1" thickBot="1">
      <c r="B4" s="535"/>
      <c r="C4" s="539"/>
      <c r="D4" s="540"/>
      <c r="E4" s="540"/>
      <c r="F4" s="540"/>
      <c r="G4" s="541"/>
      <c r="H4" s="543"/>
      <c r="I4" s="540"/>
      <c r="J4" s="540"/>
      <c r="K4" s="540"/>
      <c r="L4" s="541"/>
      <c r="M4" s="543"/>
      <c r="N4" s="540"/>
      <c r="O4" s="540"/>
      <c r="P4" s="540"/>
      <c r="Q4" s="541"/>
      <c r="R4" s="543"/>
      <c r="S4" s="540"/>
      <c r="T4" s="540"/>
      <c r="U4" s="540"/>
      <c r="V4" s="541"/>
      <c r="W4" s="543"/>
      <c r="X4" s="540"/>
      <c r="Y4" s="540"/>
      <c r="Z4" s="540"/>
      <c r="AA4" s="541"/>
      <c r="AB4" s="543"/>
      <c r="AC4" s="540"/>
      <c r="AD4" s="540"/>
      <c r="AE4" s="540"/>
      <c r="AF4" s="556"/>
      <c r="AG4" s="88"/>
      <c r="AH4" s="88"/>
      <c r="AI4" s="535"/>
      <c r="AJ4" s="89" t="s">
        <v>26</v>
      </c>
      <c r="AK4" s="90" t="s">
        <v>27</v>
      </c>
      <c r="AL4" s="90" t="s">
        <v>28</v>
      </c>
      <c r="AM4" s="548"/>
      <c r="AN4" s="89" t="s">
        <v>26</v>
      </c>
      <c r="AO4" s="90" t="s">
        <v>27</v>
      </c>
      <c r="AP4" s="90" t="s">
        <v>28</v>
      </c>
      <c r="AQ4" s="548"/>
      <c r="AR4" s="89" t="s">
        <v>26</v>
      </c>
      <c r="AS4" s="90" t="s">
        <v>27</v>
      </c>
      <c r="AT4" s="90" t="s">
        <v>28</v>
      </c>
      <c r="AU4" s="548"/>
      <c r="AV4" s="550"/>
      <c r="AW4" s="550"/>
      <c r="AX4" s="552"/>
      <c r="AY4" s="554"/>
    </row>
    <row r="5" spans="2:51" ht="17.25" customHeight="1">
      <c r="B5" s="558" t="str">
        <f>C3</f>
        <v>T-３ ピンク</v>
      </c>
      <c r="C5" s="561"/>
      <c r="D5" s="562"/>
      <c r="E5" s="562"/>
      <c r="F5" s="562"/>
      <c r="G5" s="563"/>
      <c r="H5" s="564">
        <v>10</v>
      </c>
      <c r="I5" s="565"/>
      <c r="J5" s="565"/>
      <c r="K5" s="565"/>
      <c r="L5" s="566"/>
      <c r="M5" s="564">
        <v>7</v>
      </c>
      <c r="N5" s="565"/>
      <c r="O5" s="565"/>
      <c r="P5" s="565"/>
      <c r="Q5" s="566"/>
      <c r="R5" s="567">
        <v>0</v>
      </c>
      <c r="S5" s="568"/>
      <c r="T5" s="568"/>
      <c r="U5" s="568"/>
      <c r="V5" s="569"/>
      <c r="W5" s="564">
        <v>4</v>
      </c>
      <c r="X5" s="565"/>
      <c r="Y5" s="565"/>
      <c r="Z5" s="565"/>
      <c r="AA5" s="566"/>
      <c r="AB5" s="564">
        <v>1</v>
      </c>
      <c r="AC5" s="565"/>
      <c r="AD5" s="565"/>
      <c r="AE5" s="565"/>
      <c r="AF5" s="594"/>
      <c r="AG5" s="91"/>
      <c r="AH5" s="91"/>
      <c r="AI5" s="558" t="str">
        <f>B5</f>
        <v>T-３ ピンク</v>
      </c>
      <c r="AJ5" s="595">
        <f>IF(C6&gt;G6,1,0)+IF(H6&gt;L6,1,0)+IF(M6&gt;Q6,1,0)+IF(R6&gt;V6,1,0)+IF(W6&gt;AA6,1,0)+IF(AB6&gt;AF6,1,0)</f>
        <v>1</v>
      </c>
      <c r="AK5" s="591">
        <f>IF(G6&gt;C6,1,0)+IF(L6&gt;H6,1,0)+IF(Q6&gt;M6,1,0)+IF(V6&gt;R6,1,0)+IF(AA6&gt;W6,1,0)+IF(AF6&gt;AB6,1,0)</f>
        <v>3</v>
      </c>
      <c r="AL5" s="582">
        <f>SUM(AJ5/(AJ5+AK5))</f>
        <v>0.25</v>
      </c>
      <c r="AM5" s="591">
        <f>RANK(AL5,$AL$5:$AL$28,0)</f>
        <v>5</v>
      </c>
      <c r="AN5" s="591">
        <f>SUM(C6+H6+M6+R6+W6+AB6)</f>
        <v>4</v>
      </c>
      <c r="AO5" s="591">
        <f>SUM(G6+L6+Q6+V6+AA6+AF6)</f>
        <v>7</v>
      </c>
      <c r="AP5" s="582">
        <f>SUM(AN5/(AN5+AO5))</f>
        <v>0.36363636363636365</v>
      </c>
      <c r="AQ5" s="591">
        <f>RANK(AP5,$AP$5:$AP$28,0)</f>
        <v>5</v>
      </c>
      <c r="AR5" s="591">
        <f>SUM(D6+D7+D8+I6+I7+I8+N6+N7+N8+S6+S7+S8+X6+X7+X8+AC6+AC7+AC8)</f>
        <v>141</v>
      </c>
      <c r="AS5" s="591">
        <f>SUM(F6+F7+F8+K6+K7+K8+P6+P7+P8+U6+U7+U8+Z6+Z7+Z8+AE6+AE7+AE8)</f>
        <v>154</v>
      </c>
      <c r="AT5" s="582">
        <f>SUM(AR5/(AR5+AS5))</f>
        <v>0.47796610169491527</v>
      </c>
      <c r="AU5" s="591">
        <f>RANK(AT5,$AT$5:$AT$28,0)</f>
        <v>5</v>
      </c>
      <c r="AV5" s="582">
        <f>RANK(AL5,$AL$5:$AL$28,1)+AP5</f>
        <v>2.3636363636363638</v>
      </c>
      <c r="AW5" s="582">
        <f>RANK(AV5,$AV$5:$AV$28,1)+AT5</f>
        <v>2.477966101694915</v>
      </c>
      <c r="AX5" s="585" t="str">
        <f>$AI$5</f>
        <v>T-３ ピンク</v>
      </c>
      <c r="AY5" s="588">
        <f>RANK(AW5,$AW$5:$AW$28)</f>
        <v>5</v>
      </c>
    </row>
    <row r="6" spans="2:51" ht="17.25" customHeight="1">
      <c r="B6" s="559"/>
      <c r="C6" s="570">
        <f>IF(D6&gt;F6,1,0)+IF(D7&gt;F7,1,0)+IF(D8&gt;F8,1,0)</f>
        <v>0</v>
      </c>
      <c r="D6" s="92"/>
      <c r="E6" s="93" t="s">
        <v>31</v>
      </c>
      <c r="F6" s="92"/>
      <c r="G6" s="573">
        <f>IF(F6&gt;D6,1,0)+IF(F7&gt;D7,1,0)+IF(F8&gt;D8,1,0)</f>
        <v>0</v>
      </c>
      <c r="H6" s="576">
        <f>IF(I6&gt;K6,1,0)+IF(I7&gt;K7,1,0)+IF(I8&gt;K8,1,0)</f>
        <v>0</v>
      </c>
      <c r="I6" s="94">
        <v>13</v>
      </c>
      <c r="J6" s="95" t="s">
        <v>31</v>
      </c>
      <c r="K6" s="94">
        <v>15</v>
      </c>
      <c r="L6" s="576">
        <f>IF(K6&gt;I6,1,0)+IF(K7&gt;I7,1,0)+IF(K8&gt;I8,1,0)</f>
        <v>2</v>
      </c>
      <c r="M6" s="576">
        <f>IF(N6&gt;P6,1,0)+IF(N7&gt;P7,1,0)+IF(N8&gt;P8,1,0)</f>
        <v>1</v>
      </c>
      <c r="N6" s="94">
        <v>10</v>
      </c>
      <c r="O6" s="95" t="s">
        <v>31</v>
      </c>
      <c r="P6" s="94">
        <v>15</v>
      </c>
      <c r="Q6" s="576">
        <f>IF(P6&gt;N6,1,0)+IF(P7&gt;N7,1,0)+IF(P8&gt;N8,1,0)</f>
        <v>2</v>
      </c>
      <c r="R6" s="579">
        <f>IF(S6&gt;U6,1,0)+IF(S7&gt;U7,1,0)+IF(S8&gt;U8,1,0)</f>
        <v>0</v>
      </c>
      <c r="S6" s="96"/>
      <c r="T6" s="97" t="s">
        <v>31</v>
      </c>
      <c r="U6" s="96"/>
      <c r="V6" s="579">
        <f>IF(U6&gt;S6,1,0)+IF(U7&gt;S7,1,0)+IF(U8&gt;S8,1,0)</f>
        <v>0</v>
      </c>
      <c r="W6" s="576">
        <f>IF(X6&gt;Z6,1,0)+IF(X7&gt;Z7,1,0)+IF(X8&gt;Z8,1,0)</f>
        <v>2</v>
      </c>
      <c r="X6" s="94">
        <v>13</v>
      </c>
      <c r="Y6" s="95" t="s">
        <v>31</v>
      </c>
      <c r="Z6" s="94">
        <v>15</v>
      </c>
      <c r="AA6" s="576">
        <f>IF(Z6&gt;X6,1,0)+IF(Z7&gt;X7,1,0)+IF(Z8&gt;X8,1,0)</f>
        <v>1</v>
      </c>
      <c r="AB6" s="576">
        <f>IF(AC6&gt;AE6,1,0)+IF(AC7&gt;AE7,1,0)+IF(AC8&gt;AE8,1,0)</f>
        <v>1</v>
      </c>
      <c r="AC6" s="94">
        <v>15</v>
      </c>
      <c r="AD6" s="95" t="s">
        <v>31</v>
      </c>
      <c r="AE6" s="94">
        <v>17</v>
      </c>
      <c r="AF6" s="598">
        <f>IF(AE6&gt;AC6,1,0)+IF(AE7&gt;AC7,1,0)+IF(AE8&gt;AC8,1,0)</f>
        <v>2</v>
      </c>
      <c r="AG6" s="98"/>
      <c r="AH6" s="98"/>
      <c r="AI6" s="559"/>
      <c r="AJ6" s="596"/>
      <c r="AK6" s="592"/>
      <c r="AL6" s="583"/>
      <c r="AM6" s="592"/>
      <c r="AN6" s="592"/>
      <c r="AO6" s="592"/>
      <c r="AP6" s="583"/>
      <c r="AQ6" s="592"/>
      <c r="AR6" s="592"/>
      <c r="AS6" s="592"/>
      <c r="AT6" s="583"/>
      <c r="AU6" s="592"/>
      <c r="AV6" s="583"/>
      <c r="AW6" s="583"/>
      <c r="AX6" s="586"/>
      <c r="AY6" s="589"/>
    </row>
    <row r="7" spans="2:51" ht="17.25" customHeight="1">
      <c r="B7" s="559"/>
      <c r="C7" s="571"/>
      <c r="D7" s="92"/>
      <c r="E7" s="93" t="s">
        <v>31</v>
      </c>
      <c r="F7" s="92"/>
      <c r="G7" s="574"/>
      <c r="H7" s="577"/>
      <c r="I7" s="94">
        <v>11</v>
      </c>
      <c r="J7" s="95" t="s">
        <v>31</v>
      </c>
      <c r="K7" s="94">
        <v>15</v>
      </c>
      <c r="L7" s="577"/>
      <c r="M7" s="577"/>
      <c r="N7" s="94">
        <v>15</v>
      </c>
      <c r="O7" s="95" t="s">
        <v>31</v>
      </c>
      <c r="P7" s="94">
        <v>13</v>
      </c>
      <c r="Q7" s="577"/>
      <c r="R7" s="580"/>
      <c r="S7" s="96"/>
      <c r="T7" s="97" t="s">
        <v>31</v>
      </c>
      <c r="U7" s="96"/>
      <c r="V7" s="580"/>
      <c r="W7" s="577"/>
      <c r="X7" s="94">
        <v>15</v>
      </c>
      <c r="Y7" s="95" t="s">
        <v>31</v>
      </c>
      <c r="Z7" s="94">
        <v>8</v>
      </c>
      <c r="AA7" s="577"/>
      <c r="AB7" s="577"/>
      <c r="AC7" s="94">
        <v>15</v>
      </c>
      <c r="AD7" s="95" t="s">
        <v>31</v>
      </c>
      <c r="AE7" s="94">
        <v>13</v>
      </c>
      <c r="AF7" s="599"/>
      <c r="AG7" s="98"/>
      <c r="AH7" s="98"/>
      <c r="AI7" s="559"/>
      <c r="AJ7" s="596"/>
      <c r="AK7" s="592"/>
      <c r="AL7" s="583"/>
      <c r="AM7" s="592"/>
      <c r="AN7" s="592"/>
      <c r="AO7" s="592"/>
      <c r="AP7" s="583"/>
      <c r="AQ7" s="592"/>
      <c r="AR7" s="592"/>
      <c r="AS7" s="592"/>
      <c r="AT7" s="583"/>
      <c r="AU7" s="592"/>
      <c r="AV7" s="583"/>
      <c r="AW7" s="583"/>
      <c r="AX7" s="586"/>
      <c r="AY7" s="589"/>
    </row>
    <row r="8" spans="2:51" ht="17.25" customHeight="1">
      <c r="B8" s="560"/>
      <c r="C8" s="572"/>
      <c r="D8" s="92"/>
      <c r="E8" s="93" t="s">
        <v>31</v>
      </c>
      <c r="F8" s="92"/>
      <c r="G8" s="575"/>
      <c r="H8" s="578"/>
      <c r="I8" s="94"/>
      <c r="J8" s="95" t="s">
        <v>31</v>
      </c>
      <c r="K8" s="94"/>
      <c r="L8" s="578"/>
      <c r="M8" s="578"/>
      <c r="N8" s="94">
        <v>9</v>
      </c>
      <c r="O8" s="95" t="s">
        <v>31</v>
      </c>
      <c r="P8" s="94">
        <v>15</v>
      </c>
      <c r="Q8" s="578"/>
      <c r="R8" s="581"/>
      <c r="S8" s="96"/>
      <c r="T8" s="97" t="s">
        <v>31</v>
      </c>
      <c r="U8" s="96"/>
      <c r="V8" s="581"/>
      <c r="W8" s="578"/>
      <c r="X8" s="94">
        <v>15</v>
      </c>
      <c r="Y8" s="95" t="s">
        <v>31</v>
      </c>
      <c r="Z8" s="94">
        <v>13</v>
      </c>
      <c r="AA8" s="578"/>
      <c r="AB8" s="578"/>
      <c r="AC8" s="94">
        <v>10</v>
      </c>
      <c r="AD8" s="95" t="s">
        <v>31</v>
      </c>
      <c r="AE8" s="94">
        <v>15</v>
      </c>
      <c r="AF8" s="600"/>
      <c r="AG8" s="98"/>
      <c r="AH8" s="98"/>
      <c r="AI8" s="560"/>
      <c r="AJ8" s="597"/>
      <c r="AK8" s="593"/>
      <c r="AL8" s="584"/>
      <c r="AM8" s="593"/>
      <c r="AN8" s="593"/>
      <c r="AO8" s="593"/>
      <c r="AP8" s="584"/>
      <c r="AQ8" s="593"/>
      <c r="AR8" s="593"/>
      <c r="AS8" s="593"/>
      <c r="AT8" s="584"/>
      <c r="AU8" s="593"/>
      <c r="AV8" s="584"/>
      <c r="AW8" s="584"/>
      <c r="AX8" s="587"/>
      <c r="AY8" s="590"/>
    </row>
    <row r="9" spans="2:51" ht="17.25" customHeight="1">
      <c r="B9" s="601" t="str">
        <f>H3</f>
        <v>ミルキーズ</v>
      </c>
      <c r="C9" s="602">
        <f>H5</f>
        <v>10</v>
      </c>
      <c r="D9" s="603"/>
      <c r="E9" s="603"/>
      <c r="F9" s="603"/>
      <c r="G9" s="604"/>
      <c r="H9" s="605"/>
      <c r="I9" s="606"/>
      <c r="J9" s="606"/>
      <c r="K9" s="606"/>
      <c r="L9" s="607"/>
      <c r="M9" s="608">
        <v>0</v>
      </c>
      <c r="N9" s="609"/>
      <c r="O9" s="609"/>
      <c r="P9" s="609"/>
      <c r="Q9" s="610"/>
      <c r="R9" s="611">
        <v>6</v>
      </c>
      <c r="S9" s="612"/>
      <c r="T9" s="612"/>
      <c r="U9" s="612"/>
      <c r="V9" s="613"/>
      <c r="W9" s="611">
        <v>2</v>
      </c>
      <c r="X9" s="612"/>
      <c r="Y9" s="612"/>
      <c r="Z9" s="612"/>
      <c r="AA9" s="613"/>
      <c r="AB9" s="611">
        <v>8</v>
      </c>
      <c r="AC9" s="612"/>
      <c r="AD9" s="612"/>
      <c r="AE9" s="612"/>
      <c r="AF9" s="624"/>
      <c r="AG9" s="91"/>
      <c r="AH9" s="91"/>
      <c r="AI9" s="601" t="str">
        <f>B9</f>
        <v>ミルキーズ</v>
      </c>
      <c r="AJ9" s="625">
        <f>IF(C10&gt;G10,1,0)+IF(H10&gt;L10,1,0)+IF(M10&gt;Q10,1,0)+IF(R10&gt;V10,1,0)+IF(W10&gt;AA10,1,0)+IF(AB10&gt;AF10,1,0)</f>
        <v>3</v>
      </c>
      <c r="AK9" s="623">
        <f>IF(G10&gt;C10,1,0)+IF(L10&gt;H10,1,0)+IF(Q10&gt;M10,1,0)+IF(V10&gt;R10,1,0)+IF(AA10&gt;W10,1,0)+IF(AF10&gt;AB10,1,0)</f>
        <v>1</v>
      </c>
      <c r="AL9" s="620">
        <f>SUM(AJ9/(AJ9+AK9))</f>
        <v>0.75</v>
      </c>
      <c r="AM9" s="623">
        <f>RANK(AL9,$AL$5:$AL$28,0)</f>
        <v>1</v>
      </c>
      <c r="AN9" s="623">
        <f>SUM(C10+H10+M10+R10+W10+AB10)</f>
        <v>6</v>
      </c>
      <c r="AO9" s="623">
        <f>SUM(G10+L10+Q10+V10+AA10+AF10)</f>
        <v>3</v>
      </c>
      <c r="AP9" s="620">
        <f>SUM(AN9/(AN9+AO9))</f>
        <v>0.6666666666666666</v>
      </c>
      <c r="AQ9" s="623">
        <f>RANK(AP9,$AP$5:$AP$28,0)</f>
        <v>2</v>
      </c>
      <c r="AR9" s="623">
        <f>SUM(D10+D11+D12+I10+I11+I12+N10+N11+N12+S10+S11+S12+X10+X11+X12+AC10+AC11+AC12)</f>
        <v>122</v>
      </c>
      <c r="AS9" s="623">
        <f>SUM(F10+F11+F12+K10+K11+K12+P10+P11+P12+U10+U11+U12+Z10+Z11+Z12+AE10+AE11+AE12)</f>
        <v>111</v>
      </c>
      <c r="AT9" s="620">
        <f>SUM(AR9/(AR9+AS9))</f>
        <v>0.5236051502145923</v>
      </c>
      <c r="AU9" s="623">
        <f>RANK(AT9,$AT$5:$AT$28,0)</f>
        <v>2</v>
      </c>
      <c r="AV9" s="620">
        <f>RANK(AL9,$AL$5:$AL$28,1)+AP9</f>
        <v>4.666666666666667</v>
      </c>
      <c r="AW9" s="620">
        <f>RANK(AV9,$AV$5:$AV$28,1)+AT9</f>
        <v>5.523605150214593</v>
      </c>
      <c r="AX9" s="621" t="str">
        <f>$AI$9</f>
        <v>ミルキーズ</v>
      </c>
      <c r="AY9" s="622">
        <f>RANK(AW9,$AW$5:$AW$28)</f>
        <v>2</v>
      </c>
    </row>
    <row r="10" spans="2:51" ht="17.25" customHeight="1">
      <c r="B10" s="559"/>
      <c r="C10" s="614">
        <f>IF(D10&gt;F10,1,0)+IF(D11&gt;F11,1,0)+IF(D12&gt;F12,1,0)</f>
        <v>2</v>
      </c>
      <c r="D10" s="99">
        <f>K6</f>
        <v>15</v>
      </c>
      <c r="E10" s="95" t="s">
        <v>31</v>
      </c>
      <c r="F10" s="99">
        <f>I6</f>
        <v>13</v>
      </c>
      <c r="G10" s="617">
        <f>IF(F10&gt;D10,1,0)+IF(F11&gt;D11,1,0)+IF(F12&gt;D12,1,0)</f>
        <v>0</v>
      </c>
      <c r="H10" s="573">
        <f>IF(I10&gt;K10,1,0)+IF(I11&gt;K11,1,0)+IF(I12&gt;K12,1,0)</f>
        <v>0</v>
      </c>
      <c r="I10" s="92"/>
      <c r="J10" s="93" t="s">
        <v>31</v>
      </c>
      <c r="K10" s="92"/>
      <c r="L10" s="573">
        <f>IF(K10&gt;I10,1,0)+IF(K11&gt;I11,1,0)+IF(K12&gt;I12,1,0)</f>
        <v>0</v>
      </c>
      <c r="M10" s="579">
        <f>IF(N10&gt;P10,1,0)+IF(N11&gt;P11,1,0)+IF(N12&gt;P12,1,0)</f>
        <v>0</v>
      </c>
      <c r="N10" s="96"/>
      <c r="O10" s="97" t="s">
        <v>31</v>
      </c>
      <c r="P10" s="96"/>
      <c r="Q10" s="579">
        <f>IF(P10&gt;N10,1,0)+IF(P11&gt;N11,1,0)+IF(P12&gt;N12,1,0)</f>
        <v>0</v>
      </c>
      <c r="R10" s="576">
        <f>IF(S10&gt;U10,1,0)+IF(S11&gt;U11,1,0)+IF(S12&gt;U12,1,0)</f>
        <v>0</v>
      </c>
      <c r="S10" s="94">
        <v>13</v>
      </c>
      <c r="T10" s="95" t="s">
        <v>31</v>
      </c>
      <c r="U10" s="94">
        <v>15</v>
      </c>
      <c r="V10" s="576">
        <f>IF(U10&gt;S10,1,0)+IF(U11&gt;S11,1,0)+IF(U12&gt;S12,1,0)</f>
        <v>2</v>
      </c>
      <c r="W10" s="576">
        <f>IF(X10&gt;Z10,1,0)+IF(X11&gt;Z11,1,0)+IF(X12&gt;Z12,1,0)</f>
        <v>2</v>
      </c>
      <c r="X10" s="94">
        <v>15</v>
      </c>
      <c r="Y10" s="95" t="s">
        <v>31</v>
      </c>
      <c r="Z10" s="94">
        <v>7</v>
      </c>
      <c r="AA10" s="576">
        <f>IF(Z10&gt;X10,1,0)+IF(Z11&gt;X11,1,0)+IF(Z12&gt;X12,1,0)</f>
        <v>0</v>
      </c>
      <c r="AB10" s="576">
        <f>IF(AC10&gt;AE10,1,0)+IF(AC11&gt;AE11,1,0)+IF(AC12&gt;AE12,1,0)</f>
        <v>2</v>
      </c>
      <c r="AC10" s="94">
        <v>9</v>
      </c>
      <c r="AD10" s="95" t="s">
        <v>31</v>
      </c>
      <c r="AE10" s="94">
        <v>15</v>
      </c>
      <c r="AF10" s="598">
        <f>IF(AE10&gt;AC10,1,0)+IF(AE11&gt;AC11,1,0)+IF(AE12&gt;AC12,1,0)</f>
        <v>1</v>
      </c>
      <c r="AG10" s="98"/>
      <c r="AH10" s="98"/>
      <c r="AI10" s="559"/>
      <c r="AJ10" s="596"/>
      <c r="AK10" s="592"/>
      <c r="AL10" s="583"/>
      <c r="AM10" s="592"/>
      <c r="AN10" s="592"/>
      <c r="AO10" s="592"/>
      <c r="AP10" s="583"/>
      <c r="AQ10" s="592"/>
      <c r="AR10" s="592"/>
      <c r="AS10" s="592"/>
      <c r="AT10" s="583"/>
      <c r="AU10" s="592"/>
      <c r="AV10" s="583"/>
      <c r="AW10" s="583"/>
      <c r="AX10" s="586"/>
      <c r="AY10" s="589"/>
    </row>
    <row r="11" spans="2:51" ht="17.25" customHeight="1">
      <c r="B11" s="559"/>
      <c r="C11" s="615"/>
      <c r="D11" s="99">
        <f>K7</f>
        <v>15</v>
      </c>
      <c r="E11" s="95" t="s">
        <v>31</v>
      </c>
      <c r="F11" s="99">
        <f>I7</f>
        <v>11</v>
      </c>
      <c r="G11" s="618"/>
      <c r="H11" s="574"/>
      <c r="I11" s="92"/>
      <c r="J11" s="93" t="s">
        <v>31</v>
      </c>
      <c r="K11" s="92"/>
      <c r="L11" s="574"/>
      <c r="M11" s="580"/>
      <c r="N11" s="96"/>
      <c r="O11" s="97" t="s">
        <v>31</v>
      </c>
      <c r="P11" s="96"/>
      <c r="Q11" s="580"/>
      <c r="R11" s="577"/>
      <c r="S11" s="94">
        <v>8</v>
      </c>
      <c r="T11" s="95" t="s">
        <v>31</v>
      </c>
      <c r="U11" s="94">
        <v>15</v>
      </c>
      <c r="V11" s="577"/>
      <c r="W11" s="577"/>
      <c r="X11" s="94">
        <v>15</v>
      </c>
      <c r="Y11" s="95" t="s">
        <v>31</v>
      </c>
      <c r="Z11" s="94">
        <v>9</v>
      </c>
      <c r="AA11" s="577"/>
      <c r="AB11" s="577"/>
      <c r="AC11" s="94">
        <v>15</v>
      </c>
      <c r="AD11" s="95" t="s">
        <v>31</v>
      </c>
      <c r="AE11" s="94">
        <v>11</v>
      </c>
      <c r="AF11" s="599"/>
      <c r="AG11" s="98"/>
      <c r="AH11" s="98"/>
      <c r="AI11" s="559"/>
      <c r="AJ11" s="596"/>
      <c r="AK11" s="592"/>
      <c r="AL11" s="583"/>
      <c r="AM11" s="592"/>
      <c r="AN11" s="592"/>
      <c r="AO11" s="592"/>
      <c r="AP11" s="583"/>
      <c r="AQ11" s="592"/>
      <c r="AR11" s="592"/>
      <c r="AS11" s="592"/>
      <c r="AT11" s="583"/>
      <c r="AU11" s="592"/>
      <c r="AV11" s="583"/>
      <c r="AW11" s="583"/>
      <c r="AX11" s="586"/>
      <c r="AY11" s="589"/>
    </row>
    <row r="12" spans="2:51" ht="17.25" customHeight="1">
      <c r="B12" s="560"/>
      <c r="C12" s="616"/>
      <c r="D12" s="99">
        <f>K8</f>
        <v>0</v>
      </c>
      <c r="E12" s="95" t="s">
        <v>31</v>
      </c>
      <c r="F12" s="99">
        <f>I8</f>
        <v>0</v>
      </c>
      <c r="G12" s="619"/>
      <c r="H12" s="575"/>
      <c r="I12" s="92"/>
      <c r="J12" s="93" t="s">
        <v>31</v>
      </c>
      <c r="K12" s="92"/>
      <c r="L12" s="575"/>
      <c r="M12" s="581"/>
      <c r="N12" s="96"/>
      <c r="O12" s="97" t="s">
        <v>31</v>
      </c>
      <c r="P12" s="96"/>
      <c r="Q12" s="581"/>
      <c r="R12" s="578"/>
      <c r="S12" s="94"/>
      <c r="T12" s="95" t="s">
        <v>31</v>
      </c>
      <c r="U12" s="94"/>
      <c r="V12" s="578"/>
      <c r="W12" s="578"/>
      <c r="X12" s="94"/>
      <c r="Y12" s="95" t="s">
        <v>31</v>
      </c>
      <c r="Z12" s="94"/>
      <c r="AA12" s="578"/>
      <c r="AB12" s="578"/>
      <c r="AC12" s="94">
        <v>17</v>
      </c>
      <c r="AD12" s="95" t="s">
        <v>31</v>
      </c>
      <c r="AE12" s="94">
        <v>15</v>
      </c>
      <c r="AF12" s="600"/>
      <c r="AG12" s="98"/>
      <c r="AH12" s="98"/>
      <c r="AI12" s="560"/>
      <c r="AJ12" s="597"/>
      <c r="AK12" s="593"/>
      <c r="AL12" s="584"/>
      <c r="AM12" s="593"/>
      <c r="AN12" s="593"/>
      <c r="AO12" s="593"/>
      <c r="AP12" s="584"/>
      <c r="AQ12" s="593"/>
      <c r="AR12" s="593"/>
      <c r="AS12" s="593"/>
      <c r="AT12" s="584"/>
      <c r="AU12" s="593"/>
      <c r="AV12" s="584"/>
      <c r="AW12" s="584"/>
      <c r="AX12" s="587"/>
      <c r="AY12" s="590"/>
    </row>
    <row r="13" spans="2:51" ht="17.25" customHeight="1">
      <c r="B13" s="601" t="str">
        <f>M3</f>
        <v>RABBIT</v>
      </c>
      <c r="C13" s="602">
        <f>M5</f>
        <v>7</v>
      </c>
      <c r="D13" s="603"/>
      <c r="E13" s="603"/>
      <c r="F13" s="603"/>
      <c r="G13" s="604"/>
      <c r="H13" s="608">
        <f>M9</f>
        <v>0</v>
      </c>
      <c r="I13" s="609"/>
      <c r="J13" s="609"/>
      <c r="K13" s="609"/>
      <c r="L13" s="610"/>
      <c r="M13" s="605"/>
      <c r="N13" s="606"/>
      <c r="O13" s="606"/>
      <c r="P13" s="606"/>
      <c r="Q13" s="607"/>
      <c r="R13" s="611">
        <v>3</v>
      </c>
      <c r="S13" s="612"/>
      <c r="T13" s="612"/>
      <c r="U13" s="612"/>
      <c r="V13" s="613"/>
      <c r="W13" s="611">
        <v>11</v>
      </c>
      <c r="X13" s="612"/>
      <c r="Y13" s="612"/>
      <c r="Z13" s="612"/>
      <c r="AA13" s="613"/>
      <c r="AB13" s="611">
        <v>5</v>
      </c>
      <c r="AC13" s="612"/>
      <c r="AD13" s="612"/>
      <c r="AE13" s="612"/>
      <c r="AF13" s="624"/>
      <c r="AG13" s="91"/>
      <c r="AH13" s="91"/>
      <c r="AI13" s="601" t="str">
        <f>B13</f>
        <v>RABBIT</v>
      </c>
      <c r="AJ13" s="625">
        <f>IF(C14&gt;G14,1,0)+IF(H14&gt;L14,1,0)+IF(M14&gt;Q14,1,0)+IF(R14&gt;V14,1,0)+IF(W14&gt;AA14,1,0)+IF(AB14&gt;AF14,1,0)</f>
        <v>3</v>
      </c>
      <c r="AK13" s="623">
        <f>IF(G14&gt;C14,1,0)+IF(L14&gt;H14,1,0)+IF(Q14&gt;M14,1,0)+IF(V14&gt;R14,1,0)+IF(AA14&gt;W14,1,0)+IF(AF14&gt;AB14,1,0)</f>
        <v>1</v>
      </c>
      <c r="AL13" s="620">
        <f>SUM(AJ13/(AJ13+AK13))</f>
        <v>0.75</v>
      </c>
      <c r="AM13" s="623">
        <f>RANK(AL13,$AL$5:$AL$28,0)</f>
        <v>1</v>
      </c>
      <c r="AN13" s="623">
        <f>SUM(C14+H14+M14+R14+W14+AB14)</f>
        <v>7</v>
      </c>
      <c r="AO13" s="623">
        <f>SUM(G14+L14+Q14+V14+AA14+AF14)</f>
        <v>5</v>
      </c>
      <c r="AP13" s="620">
        <f>SUM(AN13/(AN13+AO13))</f>
        <v>0.5833333333333334</v>
      </c>
      <c r="AQ13" s="623">
        <f>RANK(AP13,$AP$5:$AP$28,0)</f>
        <v>3</v>
      </c>
      <c r="AR13" s="623">
        <f>SUM(D14+D15+D16+I14+I15+I16+N14+N15+N16+S14+S15+S16+X14+X15+X16+AC14+AC15+AC16)</f>
        <v>162</v>
      </c>
      <c r="AS13" s="623">
        <f>SUM(F14+F15+F16+K14+K15+K16+P14+P15+P16+U14+U15+U16+Z14+Z15+Z16+AE14+AE15+AE16)</f>
        <v>158</v>
      </c>
      <c r="AT13" s="620">
        <f>SUM(AR13/(AR13+AS13))</f>
        <v>0.50625</v>
      </c>
      <c r="AU13" s="623">
        <f>RANK(AT13,$AT$5:$AT$28,0)</f>
        <v>4</v>
      </c>
      <c r="AV13" s="620">
        <f>RANK(AL13,$AL$5:$AL$28,1)+AP13</f>
        <v>4.583333333333333</v>
      </c>
      <c r="AW13" s="620">
        <f>RANK(AV13,$AV$5:$AV$28,1)+AT13</f>
        <v>4.50625</v>
      </c>
      <c r="AX13" s="621" t="str">
        <f>$AI$13</f>
        <v>RABBIT</v>
      </c>
      <c r="AY13" s="622">
        <f>RANK(AW13,$AW$5:$AW$28)</f>
        <v>3</v>
      </c>
    </row>
    <row r="14" spans="2:51" ht="17.25" customHeight="1">
      <c r="B14" s="559"/>
      <c r="C14" s="614">
        <f>IF(D14&gt;F14,1,0)+IF(D15&gt;F15,1,0)+IF(D16&gt;F16,1,0)</f>
        <v>2</v>
      </c>
      <c r="D14" s="99">
        <f>P6</f>
        <v>15</v>
      </c>
      <c r="E14" s="95" t="s">
        <v>31</v>
      </c>
      <c r="F14" s="99">
        <f>N6</f>
        <v>10</v>
      </c>
      <c r="G14" s="617">
        <f>IF(F14&gt;D14,1,0)+IF(F15&gt;D15,1,0)+IF(F16&gt;D16,1,0)</f>
        <v>1</v>
      </c>
      <c r="H14" s="579">
        <f>IF(I14&gt;K14,1,0)+IF(I15&gt;K15,1,0)+IF(I16&gt;K16,1,0)</f>
        <v>0</v>
      </c>
      <c r="I14" s="96">
        <f>P10</f>
        <v>0</v>
      </c>
      <c r="J14" s="97" t="s">
        <v>31</v>
      </c>
      <c r="K14" s="96">
        <f>N10</f>
        <v>0</v>
      </c>
      <c r="L14" s="579">
        <f>IF(K14&gt;I14,1,0)+IF(K15&gt;I15,1,0)+IF(K16&gt;I16,1,0)</f>
        <v>0</v>
      </c>
      <c r="M14" s="573">
        <f>IF(N14&gt;P14,1,0)+IF(N15&gt;P15,1,0)+IF(N16&gt;P16,1,0)</f>
        <v>0</v>
      </c>
      <c r="N14" s="92"/>
      <c r="O14" s="93" t="s">
        <v>31</v>
      </c>
      <c r="P14" s="92"/>
      <c r="Q14" s="573">
        <f>IF(P14&gt;N14,1,0)+IF(P15&gt;N15,1,0)+IF(P16&gt;N16,1,0)</f>
        <v>0</v>
      </c>
      <c r="R14" s="576">
        <f>IF(S14&gt;U14,1,0)+IF(S15&gt;U15,1,0)+IF(S16&gt;U16,1,0)</f>
        <v>2</v>
      </c>
      <c r="S14" s="94">
        <v>14</v>
      </c>
      <c r="T14" s="95" t="s">
        <v>31</v>
      </c>
      <c r="U14" s="94">
        <v>16</v>
      </c>
      <c r="V14" s="576">
        <f>IF(U14&gt;S14,1,0)+IF(U15&gt;S15,1,0)+IF(U16&gt;S16,1,0)</f>
        <v>1</v>
      </c>
      <c r="W14" s="576">
        <f>IF(X14&gt;Z14,1,0)+IF(X15&gt;Z15,1,0)+IF(X16&gt;Z16,1,0)</f>
        <v>2</v>
      </c>
      <c r="X14" s="94">
        <v>15</v>
      </c>
      <c r="Y14" s="95" t="s">
        <v>31</v>
      </c>
      <c r="Z14" s="94">
        <v>11</v>
      </c>
      <c r="AA14" s="576">
        <f>IF(Z14&gt;X14,1,0)+IF(Z15&gt;X15,1,0)+IF(Z16&gt;X16,1,0)</f>
        <v>1</v>
      </c>
      <c r="AB14" s="576">
        <f>IF(AC14&gt;AE14,1,0)+IF(AC15&gt;AE15,1,0)+IF(AC16&gt;AE16,1,0)</f>
        <v>1</v>
      </c>
      <c r="AC14" s="94">
        <v>7</v>
      </c>
      <c r="AD14" s="95" t="s">
        <v>31</v>
      </c>
      <c r="AE14" s="94">
        <v>15</v>
      </c>
      <c r="AF14" s="598">
        <f>IF(AE14&gt;AC14,1,0)+IF(AE15&gt;AC15,1,0)+IF(AE16&gt;AC16,1,0)</f>
        <v>2</v>
      </c>
      <c r="AG14" s="98"/>
      <c r="AH14" s="98"/>
      <c r="AI14" s="559"/>
      <c r="AJ14" s="596"/>
      <c r="AK14" s="592"/>
      <c r="AL14" s="583"/>
      <c r="AM14" s="592"/>
      <c r="AN14" s="592"/>
      <c r="AO14" s="592"/>
      <c r="AP14" s="583"/>
      <c r="AQ14" s="592"/>
      <c r="AR14" s="592"/>
      <c r="AS14" s="592"/>
      <c r="AT14" s="583"/>
      <c r="AU14" s="592"/>
      <c r="AV14" s="583"/>
      <c r="AW14" s="583"/>
      <c r="AX14" s="586"/>
      <c r="AY14" s="589"/>
    </row>
    <row r="15" spans="2:51" ht="17.25" customHeight="1">
      <c r="B15" s="559"/>
      <c r="C15" s="615"/>
      <c r="D15" s="99">
        <f>P7</f>
        <v>13</v>
      </c>
      <c r="E15" s="95" t="s">
        <v>31</v>
      </c>
      <c r="F15" s="99">
        <f>N7</f>
        <v>15</v>
      </c>
      <c r="G15" s="618"/>
      <c r="H15" s="580"/>
      <c r="I15" s="96">
        <f>P11</f>
        <v>0</v>
      </c>
      <c r="J15" s="97" t="s">
        <v>31</v>
      </c>
      <c r="K15" s="96">
        <f>N11</f>
        <v>0</v>
      </c>
      <c r="L15" s="580"/>
      <c r="M15" s="574"/>
      <c r="N15" s="92"/>
      <c r="O15" s="93" t="s">
        <v>31</v>
      </c>
      <c r="P15" s="92"/>
      <c r="Q15" s="574"/>
      <c r="R15" s="577"/>
      <c r="S15" s="94">
        <v>17</v>
      </c>
      <c r="T15" s="95" t="s">
        <v>31</v>
      </c>
      <c r="U15" s="94">
        <v>16</v>
      </c>
      <c r="V15" s="577"/>
      <c r="W15" s="577"/>
      <c r="X15" s="94">
        <v>12</v>
      </c>
      <c r="Y15" s="95" t="s">
        <v>31</v>
      </c>
      <c r="Z15" s="94">
        <v>15</v>
      </c>
      <c r="AA15" s="577"/>
      <c r="AB15" s="577"/>
      <c r="AC15" s="94">
        <v>15</v>
      </c>
      <c r="AD15" s="95" t="s">
        <v>31</v>
      </c>
      <c r="AE15" s="94">
        <v>13</v>
      </c>
      <c r="AF15" s="599"/>
      <c r="AG15" s="98"/>
      <c r="AH15" s="98"/>
      <c r="AI15" s="559"/>
      <c r="AJ15" s="596"/>
      <c r="AK15" s="592"/>
      <c r="AL15" s="583"/>
      <c r="AM15" s="592"/>
      <c r="AN15" s="592"/>
      <c r="AO15" s="592"/>
      <c r="AP15" s="583"/>
      <c r="AQ15" s="592"/>
      <c r="AR15" s="592"/>
      <c r="AS15" s="592"/>
      <c r="AT15" s="583"/>
      <c r="AU15" s="592"/>
      <c r="AV15" s="583"/>
      <c r="AW15" s="583"/>
      <c r="AX15" s="586"/>
      <c r="AY15" s="589"/>
    </row>
    <row r="16" spans="2:51" ht="17.25" customHeight="1">
      <c r="B16" s="560"/>
      <c r="C16" s="616"/>
      <c r="D16" s="99">
        <f>P8</f>
        <v>15</v>
      </c>
      <c r="E16" s="95" t="s">
        <v>31</v>
      </c>
      <c r="F16" s="99">
        <f>N8</f>
        <v>9</v>
      </c>
      <c r="G16" s="619"/>
      <c r="H16" s="581"/>
      <c r="I16" s="96">
        <f>P12</f>
        <v>0</v>
      </c>
      <c r="J16" s="97" t="s">
        <v>31</v>
      </c>
      <c r="K16" s="96">
        <f>N12</f>
        <v>0</v>
      </c>
      <c r="L16" s="581"/>
      <c r="M16" s="575"/>
      <c r="N16" s="92"/>
      <c r="O16" s="93" t="s">
        <v>31</v>
      </c>
      <c r="P16" s="92"/>
      <c r="Q16" s="575"/>
      <c r="R16" s="578"/>
      <c r="S16" s="94">
        <v>16</v>
      </c>
      <c r="T16" s="95" t="s">
        <v>31</v>
      </c>
      <c r="U16" s="94">
        <v>14</v>
      </c>
      <c r="V16" s="578"/>
      <c r="W16" s="578"/>
      <c r="X16" s="94">
        <v>15</v>
      </c>
      <c r="Y16" s="95" t="s">
        <v>31</v>
      </c>
      <c r="Z16" s="94">
        <v>9</v>
      </c>
      <c r="AA16" s="578"/>
      <c r="AB16" s="578"/>
      <c r="AC16" s="94">
        <v>8</v>
      </c>
      <c r="AD16" s="95" t="s">
        <v>31</v>
      </c>
      <c r="AE16" s="94">
        <v>15</v>
      </c>
      <c r="AF16" s="600"/>
      <c r="AG16" s="98"/>
      <c r="AH16" s="98"/>
      <c r="AI16" s="560"/>
      <c r="AJ16" s="597"/>
      <c r="AK16" s="593"/>
      <c r="AL16" s="584"/>
      <c r="AM16" s="593"/>
      <c r="AN16" s="593"/>
      <c r="AO16" s="593"/>
      <c r="AP16" s="584"/>
      <c r="AQ16" s="593"/>
      <c r="AR16" s="593"/>
      <c r="AS16" s="593"/>
      <c r="AT16" s="584"/>
      <c r="AU16" s="593"/>
      <c r="AV16" s="584"/>
      <c r="AW16" s="584"/>
      <c r="AX16" s="587"/>
      <c r="AY16" s="590"/>
    </row>
    <row r="17" spans="2:51" ht="17.25" customHeight="1">
      <c r="B17" s="601" t="str">
        <f>R3</f>
        <v>T-SKYママ</v>
      </c>
      <c r="C17" s="626">
        <f>R5</f>
        <v>0</v>
      </c>
      <c r="D17" s="609"/>
      <c r="E17" s="609"/>
      <c r="F17" s="609"/>
      <c r="G17" s="610"/>
      <c r="H17" s="627">
        <f>R9</f>
        <v>6</v>
      </c>
      <c r="I17" s="603"/>
      <c r="J17" s="603"/>
      <c r="K17" s="603"/>
      <c r="L17" s="604"/>
      <c r="M17" s="627">
        <f>R13</f>
        <v>3</v>
      </c>
      <c r="N17" s="603"/>
      <c r="O17" s="603"/>
      <c r="P17" s="603"/>
      <c r="Q17" s="604"/>
      <c r="R17" s="605"/>
      <c r="S17" s="606"/>
      <c r="T17" s="606"/>
      <c r="U17" s="606"/>
      <c r="V17" s="607"/>
      <c r="W17" s="611">
        <v>9</v>
      </c>
      <c r="X17" s="612"/>
      <c r="Y17" s="612"/>
      <c r="Z17" s="612"/>
      <c r="AA17" s="613"/>
      <c r="AB17" s="611">
        <v>12</v>
      </c>
      <c r="AC17" s="612"/>
      <c r="AD17" s="612"/>
      <c r="AE17" s="612"/>
      <c r="AF17" s="624"/>
      <c r="AG17" s="91"/>
      <c r="AH17" s="91"/>
      <c r="AI17" s="601" t="str">
        <f>B17</f>
        <v>T-SKYママ</v>
      </c>
      <c r="AJ17" s="625">
        <f>IF(C18&gt;G18,1,0)+IF(H18&gt;L18,1,0)+IF(M18&gt;Q18,1,0)+IF(R18&gt;V18,1,0)+IF(W18&gt;AA18,1,0)+IF(AB18&gt;AF18,1,0)</f>
        <v>3</v>
      </c>
      <c r="AK17" s="623">
        <f>IF(G18&gt;C18,1,0)+IF(L18&gt;H18,1,0)+IF(Q18&gt;M18,1,0)+IF(V18&gt;R18,1,0)+IF(AA18&gt;W18,1,0)+IF(AF18&gt;AB18,1,0)</f>
        <v>1</v>
      </c>
      <c r="AL17" s="620">
        <f>SUM(AJ17/(AJ17+AK17))</f>
        <v>0.75</v>
      </c>
      <c r="AM17" s="623">
        <f>RANK(AL17,$AL$5:$AL$28,0)</f>
        <v>1</v>
      </c>
      <c r="AN17" s="623">
        <f>SUM(C18+H18+M18+R18+W18+AB18)</f>
        <v>7</v>
      </c>
      <c r="AO17" s="623">
        <f>SUM(G18+L18+Q18+V18+AA18+AF18)</f>
        <v>3</v>
      </c>
      <c r="AP17" s="620">
        <f>SUM(AN17/(AN17+AO17))</f>
        <v>0.7</v>
      </c>
      <c r="AQ17" s="623">
        <f>RANK(AP17,$AP$5:$AP$28,0)</f>
        <v>1</v>
      </c>
      <c r="AR17" s="623">
        <f>SUM(D18+D19+D20+I18+I19+I20+N18+N19+N20+S18+S19+S20+X18+X19+X20+AC18+AC19+AC20)</f>
        <v>152</v>
      </c>
      <c r="AS17" s="623">
        <f>SUM(F18+F19+F20+K18+K19+K20+P18+P19+P20+U18+U19+U20+Z18+Z19+Z20+AE18+AE19+AE20)</f>
        <v>126</v>
      </c>
      <c r="AT17" s="620">
        <f>SUM(AR17/(AR17+AS17))</f>
        <v>0.5467625899280576</v>
      </c>
      <c r="AU17" s="623">
        <f>RANK(AT17,$AT$5:$AT$28,0)</f>
        <v>1</v>
      </c>
      <c r="AV17" s="620">
        <f>RANK(AL17,$AL$5:$AL$28,1)+AP17</f>
        <v>4.7</v>
      </c>
      <c r="AW17" s="620">
        <f>RANK(AV17,$AV$5:$AV$28,1)+AT17</f>
        <v>6.546762589928058</v>
      </c>
      <c r="AX17" s="621" t="str">
        <f>$AI$17</f>
        <v>T-SKYママ</v>
      </c>
      <c r="AY17" s="622">
        <f>RANK(AW17,$AW$5:$AW$28)</f>
        <v>1</v>
      </c>
    </row>
    <row r="18" spans="2:51" ht="17.25" customHeight="1">
      <c r="B18" s="559"/>
      <c r="C18" s="628">
        <f>IF(D18&gt;F18,1,0)+IF(D19&gt;F19,1,0)+IF(D20&gt;F20,1,0)</f>
        <v>0</v>
      </c>
      <c r="D18" s="96">
        <f>U6</f>
        <v>0</v>
      </c>
      <c r="E18" s="97" t="s">
        <v>31</v>
      </c>
      <c r="F18" s="96">
        <f>S6</f>
        <v>0</v>
      </c>
      <c r="G18" s="579">
        <f>IF(F18&gt;D18,1,0)+IF(F19&gt;D19,1,0)+IF(F20&gt;D20,1,0)</f>
        <v>0</v>
      </c>
      <c r="H18" s="617">
        <f>IF(I18&gt;K18,1,0)+IF(I19&gt;K19,1,0)+IF(I20&gt;K20,1,0)</f>
        <v>2</v>
      </c>
      <c r="I18" s="99">
        <f>U10</f>
        <v>15</v>
      </c>
      <c r="J18" s="95" t="s">
        <v>31</v>
      </c>
      <c r="K18" s="99">
        <f>S10</f>
        <v>13</v>
      </c>
      <c r="L18" s="617">
        <f>IF(K18&gt;I18,1,0)+IF(K19&gt;I19,1,0)+IF(K20&gt;I20,1,0)</f>
        <v>0</v>
      </c>
      <c r="M18" s="617">
        <f>IF(N18&gt;P18,1,0)+IF(N19&gt;P19,1,0)+IF(N20&gt;P20,1,0)</f>
        <v>1</v>
      </c>
      <c r="N18" s="99">
        <f>U14</f>
        <v>16</v>
      </c>
      <c r="O18" s="95" t="s">
        <v>31</v>
      </c>
      <c r="P18" s="99">
        <f>S14</f>
        <v>14</v>
      </c>
      <c r="Q18" s="617">
        <f>IF(P18&gt;N18,1,0)+IF(P19&gt;N19,1,0)+IF(P20&gt;N20,1,0)</f>
        <v>2</v>
      </c>
      <c r="R18" s="573">
        <f>IF(S18&gt;U18,1,0)+IF(S19&gt;U19,1,0)+IF(S20&gt;U20,1,0)</f>
        <v>0</v>
      </c>
      <c r="S18" s="92"/>
      <c r="T18" s="93" t="s">
        <v>31</v>
      </c>
      <c r="U18" s="92"/>
      <c r="V18" s="573">
        <f>IF(U18&gt;S18,1,0)+IF(U19&gt;S19,1,0)+IF(U20&gt;S20,1,0)</f>
        <v>0</v>
      </c>
      <c r="W18" s="576">
        <f>IF(X18&gt;Z18,1,0)+IF(X19&gt;Z19,1,0)+IF(X20&gt;Z20,1,0)</f>
        <v>2</v>
      </c>
      <c r="X18" s="94">
        <v>15</v>
      </c>
      <c r="Y18" s="95" t="s">
        <v>31</v>
      </c>
      <c r="Z18" s="94">
        <v>7</v>
      </c>
      <c r="AA18" s="576">
        <f>IF(Z18&gt;X18,1,0)+IF(Z19&gt;X19,1,0)+IF(Z20&gt;X20,1,0)</f>
        <v>0</v>
      </c>
      <c r="AB18" s="576">
        <f>IF(AC18&gt;AE18,1,0)+IF(AC19&gt;AE19,1,0)+IF(AC20&gt;AE20,1,0)</f>
        <v>2</v>
      </c>
      <c r="AC18" s="94">
        <v>16</v>
      </c>
      <c r="AD18" s="95" t="s">
        <v>31</v>
      </c>
      <c r="AE18" s="94">
        <v>14</v>
      </c>
      <c r="AF18" s="598">
        <f>IF(AE18&gt;AC18,1,0)+IF(AE19&gt;AC19,1,0)+IF(AE20&gt;AC20,1,0)</f>
        <v>1</v>
      </c>
      <c r="AG18" s="98"/>
      <c r="AH18" s="98"/>
      <c r="AI18" s="559"/>
      <c r="AJ18" s="596"/>
      <c r="AK18" s="592"/>
      <c r="AL18" s="583"/>
      <c r="AM18" s="592"/>
      <c r="AN18" s="592"/>
      <c r="AO18" s="592"/>
      <c r="AP18" s="583"/>
      <c r="AQ18" s="592"/>
      <c r="AR18" s="592"/>
      <c r="AS18" s="592"/>
      <c r="AT18" s="583"/>
      <c r="AU18" s="592"/>
      <c r="AV18" s="583"/>
      <c r="AW18" s="583"/>
      <c r="AX18" s="586"/>
      <c r="AY18" s="589"/>
    </row>
    <row r="19" spans="2:51" ht="17.25" customHeight="1">
      <c r="B19" s="559"/>
      <c r="C19" s="629"/>
      <c r="D19" s="96">
        <f>U7</f>
        <v>0</v>
      </c>
      <c r="E19" s="97" t="s">
        <v>31</v>
      </c>
      <c r="F19" s="96">
        <f>S7</f>
        <v>0</v>
      </c>
      <c r="G19" s="580"/>
      <c r="H19" s="618"/>
      <c r="I19" s="99">
        <f>U11</f>
        <v>15</v>
      </c>
      <c r="J19" s="95" t="s">
        <v>31</v>
      </c>
      <c r="K19" s="99">
        <f>S11</f>
        <v>8</v>
      </c>
      <c r="L19" s="618"/>
      <c r="M19" s="618"/>
      <c r="N19" s="99">
        <f>U15</f>
        <v>16</v>
      </c>
      <c r="O19" s="95" t="s">
        <v>31</v>
      </c>
      <c r="P19" s="99">
        <f>S15</f>
        <v>17</v>
      </c>
      <c r="Q19" s="618"/>
      <c r="R19" s="574"/>
      <c r="S19" s="92"/>
      <c r="T19" s="93" t="s">
        <v>31</v>
      </c>
      <c r="U19" s="92"/>
      <c r="V19" s="574"/>
      <c r="W19" s="577"/>
      <c r="X19" s="94">
        <v>17</v>
      </c>
      <c r="Y19" s="95" t="s">
        <v>31</v>
      </c>
      <c r="Z19" s="94">
        <v>15</v>
      </c>
      <c r="AA19" s="577"/>
      <c r="AB19" s="577"/>
      <c r="AC19" s="94">
        <v>13</v>
      </c>
      <c r="AD19" s="95" t="s">
        <v>31</v>
      </c>
      <c r="AE19" s="94">
        <v>15</v>
      </c>
      <c r="AF19" s="599"/>
      <c r="AG19" s="98"/>
      <c r="AH19" s="98"/>
      <c r="AI19" s="559"/>
      <c r="AJ19" s="596"/>
      <c r="AK19" s="592"/>
      <c r="AL19" s="583"/>
      <c r="AM19" s="592"/>
      <c r="AN19" s="592"/>
      <c r="AO19" s="592"/>
      <c r="AP19" s="583"/>
      <c r="AQ19" s="592"/>
      <c r="AR19" s="592"/>
      <c r="AS19" s="592"/>
      <c r="AT19" s="583"/>
      <c r="AU19" s="592"/>
      <c r="AV19" s="583"/>
      <c r="AW19" s="583"/>
      <c r="AX19" s="586"/>
      <c r="AY19" s="589"/>
    </row>
    <row r="20" spans="2:51" ht="17.25" customHeight="1">
      <c r="B20" s="560"/>
      <c r="C20" s="630"/>
      <c r="D20" s="96">
        <f>U8</f>
        <v>0</v>
      </c>
      <c r="E20" s="97" t="s">
        <v>31</v>
      </c>
      <c r="F20" s="96">
        <f>S8</f>
        <v>0</v>
      </c>
      <c r="G20" s="581"/>
      <c r="H20" s="619"/>
      <c r="I20" s="99">
        <f>U12</f>
        <v>0</v>
      </c>
      <c r="J20" s="95" t="s">
        <v>31</v>
      </c>
      <c r="K20" s="99">
        <f>S12</f>
        <v>0</v>
      </c>
      <c r="L20" s="619"/>
      <c r="M20" s="619"/>
      <c r="N20" s="99">
        <f>U16</f>
        <v>14</v>
      </c>
      <c r="O20" s="95" t="s">
        <v>31</v>
      </c>
      <c r="P20" s="99">
        <f>S16</f>
        <v>16</v>
      </c>
      <c r="Q20" s="619"/>
      <c r="R20" s="575"/>
      <c r="S20" s="92"/>
      <c r="T20" s="93" t="s">
        <v>31</v>
      </c>
      <c r="U20" s="92"/>
      <c r="V20" s="575"/>
      <c r="W20" s="578"/>
      <c r="X20" s="94"/>
      <c r="Y20" s="95" t="s">
        <v>31</v>
      </c>
      <c r="Z20" s="94"/>
      <c r="AA20" s="578"/>
      <c r="AB20" s="578"/>
      <c r="AC20" s="94">
        <v>15</v>
      </c>
      <c r="AD20" s="95" t="s">
        <v>31</v>
      </c>
      <c r="AE20" s="94">
        <v>7</v>
      </c>
      <c r="AF20" s="600"/>
      <c r="AG20" s="98"/>
      <c r="AH20" s="98"/>
      <c r="AI20" s="560"/>
      <c r="AJ20" s="597"/>
      <c r="AK20" s="593"/>
      <c r="AL20" s="584"/>
      <c r="AM20" s="593"/>
      <c r="AN20" s="593"/>
      <c r="AO20" s="593"/>
      <c r="AP20" s="584"/>
      <c r="AQ20" s="593"/>
      <c r="AR20" s="593"/>
      <c r="AS20" s="593"/>
      <c r="AT20" s="584"/>
      <c r="AU20" s="593"/>
      <c r="AV20" s="584"/>
      <c r="AW20" s="584"/>
      <c r="AX20" s="587"/>
      <c r="AY20" s="590"/>
    </row>
    <row r="21" spans="2:51" ht="17.25" customHeight="1">
      <c r="B21" s="601" t="str">
        <f>W3</f>
        <v>MO-ひと華</v>
      </c>
      <c r="C21" s="602">
        <f>W5</f>
        <v>4</v>
      </c>
      <c r="D21" s="603"/>
      <c r="E21" s="603"/>
      <c r="F21" s="603"/>
      <c r="G21" s="604"/>
      <c r="H21" s="627">
        <f>W9</f>
        <v>2</v>
      </c>
      <c r="I21" s="603"/>
      <c r="J21" s="603"/>
      <c r="K21" s="603"/>
      <c r="L21" s="604"/>
      <c r="M21" s="627">
        <f>W13</f>
        <v>11</v>
      </c>
      <c r="N21" s="603"/>
      <c r="O21" s="603"/>
      <c r="P21" s="603"/>
      <c r="Q21" s="604"/>
      <c r="R21" s="627">
        <f>W17</f>
        <v>9</v>
      </c>
      <c r="S21" s="603"/>
      <c r="T21" s="603"/>
      <c r="U21" s="603"/>
      <c r="V21" s="604"/>
      <c r="W21" s="605"/>
      <c r="X21" s="606"/>
      <c r="Y21" s="606"/>
      <c r="Z21" s="606"/>
      <c r="AA21" s="607"/>
      <c r="AB21" s="608">
        <v>0</v>
      </c>
      <c r="AC21" s="609"/>
      <c r="AD21" s="609"/>
      <c r="AE21" s="609"/>
      <c r="AF21" s="631"/>
      <c r="AG21" s="91"/>
      <c r="AH21" s="91"/>
      <c r="AI21" s="601" t="str">
        <f>B21</f>
        <v>MO-ひと華</v>
      </c>
      <c r="AJ21" s="625">
        <f>IF(C22&gt;G22,1,0)+IF(H22&gt;L22,1,0)+IF(M22&gt;Q22,1,0)+IF(R22&gt;V22,1,0)+IF(W22&gt;AA22,1,0)+IF(AB22&gt;AF22,1,0)</f>
        <v>0</v>
      </c>
      <c r="AK21" s="623">
        <f>IF(G22&gt;C22,1,0)+IF(L22&gt;H22,1,0)+IF(Q22&gt;M22,1,0)+IF(V22&gt;R22,1,0)+IF(AA22&gt;W22,1,0)+IF(AF22&gt;AB22,1,0)</f>
        <v>4</v>
      </c>
      <c r="AL21" s="620">
        <f>SUM(AJ21/(AJ21+AK21))</f>
        <v>0</v>
      </c>
      <c r="AM21" s="623">
        <f>RANK(AL21,$AL$5:$AL$28,0)</f>
        <v>6</v>
      </c>
      <c r="AN21" s="623">
        <f>SUM(C22+H22+M22+R22+W22+AB22)</f>
        <v>2</v>
      </c>
      <c r="AO21" s="623">
        <f>SUM(G22+L22+Q22+V22+AA22+AF22)</f>
        <v>8</v>
      </c>
      <c r="AP21" s="620">
        <f>SUM(AN21/(AN21+AO21))</f>
        <v>0.2</v>
      </c>
      <c r="AQ21" s="623">
        <f>RANK(AP21,$AP$5:$AP$28,0)</f>
        <v>6</v>
      </c>
      <c r="AR21" s="623">
        <f>SUM(D22+D23+D24+I22+I23+I24+N22+N23+N24+S22+S23+S24+X22+X23+X24+AC22+AC23+AC24)</f>
        <v>109</v>
      </c>
      <c r="AS21" s="623">
        <f>SUM(F22+F23+F24+K22+K23+K24+P22+P23+P24+U22+U23+U24+Z22+Z23+Z24+AE22+AE23+AE24)</f>
        <v>147</v>
      </c>
      <c r="AT21" s="620">
        <f>SUM(AR21/(AR21+AS21))</f>
        <v>0.42578125</v>
      </c>
      <c r="AU21" s="623">
        <f>RANK(AT21,$AT$5:$AT$28,0)</f>
        <v>6</v>
      </c>
      <c r="AV21" s="620">
        <f>RANK(AL21,$AL$5:$AL$28,1)+AP21</f>
        <v>1.2</v>
      </c>
      <c r="AW21" s="620">
        <f>RANK(AV21,$AV$5:$AV$28,1)+AT21</f>
        <v>1.42578125</v>
      </c>
      <c r="AX21" s="621" t="str">
        <f>$AI$21</f>
        <v>MO-ひと華</v>
      </c>
      <c r="AY21" s="622">
        <f>RANK(AW21,$AW$5:$AW$28)</f>
        <v>6</v>
      </c>
    </row>
    <row r="22" spans="2:51" ht="17.25" customHeight="1">
      <c r="B22" s="559"/>
      <c r="C22" s="614">
        <f>IF(D22&gt;F22,1,0)+IF(D23&gt;F23,1,0)+IF(D24&gt;F24,1,0)</f>
        <v>1</v>
      </c>
      <c r="D22" s="99">
        <f>Z6</f>
        <v>15</v>
      </c>
      <c r="E22" s="95" t="s">
        <v>31</v>
      </c>
      <c r="F22" s="99">
        <f>X6</f>
        <v>13</v>
      </c>
      <c r="G22" s="617">
        <f>IF(F22&gt;D22,1,0)+IF(F23&gt;D23,1,0)+IF(F24&gt;D24,1,0)</f>
        <v>2</v>
      </c>
      <c r="H22" s="617">
        <f>IF(I22&gt;K22,1,0)+IF(I23&gt;K23,1,0)+IF(I24&gt;K24,1,0)</f>
        <v>0</v>
      </c>
      <c r="I22" s="99">
        <f>Z10</f>
        <v>7</v>
      </c>
      <c r="J22" s="95" t="s">
        <v>31</v>
      </c>
      <c r="K22" s="99">
        <f>X10</f>
        <v>15</v>
      </c>
      <c r="L22" s="617">
        <f>IF(K22&gt;I22,1,0)+IF(K23&gt;I23,1,0)+IF(K24&gt;I24,1,0)</f>
        <v>2</v>
      </c>
      <c r="M22" s="617">
        <f>IF(N22&gt;P22,1,0)+IF(N23&gt;P23,1,0)+IF(N24&gt;P24,1,0)</f>
        <v>1</v>
      </c>
      <c r="N22" s="99">
        <f>Z14</f>
        <v>11</v>
      </c>
      <c r="O22" s="95" t="s">
        <v>31</v>
      </c>
      <c r="P22" s="99">
        <f>X14</f>
        <v>15</v>
      </c>
      <c r="Q22" s="617">
        <f>IF(P22&gt;N22,1,0)+IF(P23&gt;N23,1,0)+IF(P24&gt;N24,1,0)</f>
        <v>2</v>
      </c>
      <c r="R22" s="617">
        <f>IF(S22&gt;U22,1,0)+IF(S23&gt;U23,1,0)+IF(S24&gt;U24,1,0)</f>
        <v>0</v>
      </c>
      <c r="S22" s="99">
        <f>Z18</f>
        <v>7</v>
      </c>
      <c r="T22" s="95" t="s">
        <v>31</v>
      </c>
      <c r="U22" s="99">
        <f>X18</f>
        <v>15</v>
      </c>
      <c r="V22" s="617">
        <f>IF(U22&gt;S22,1,0)+IF(U23&gt;S23,1,0)+IF(U24&gt;S24,1,0)</f>
        <v>2</v>
      </c>
      <c r="W22" s="573">
        <f>IF(X22&gt;Z22,1,0)+IF(X23&gt;Z23,1,0)+IF(X24&gt;Z24,1,0)</f>
        <v>0</v>
      </c>
      <c r="X22" s="92"/>
      <c r="Y22" s="93" t="s">
        <v>31</v>
      </c>
      <c r="Z22" s="92"/>
      <c r="AA22" s="573">
        <f>IF(Z22&gt;X22,1,0)+IF(Z23&gt;X23,1,0)+IF(Z24&gt;X24,1,0)</f>
        <v>0</v>
      </c>
      <c r="AB22" s="579">
        <f>IF(AC22&gt;AE22,1,0)+IF(AC23&gt;AE23,1,0)+IF(AC24&gt;AE24,1,0)</f>
        <v>0</v>
      </c>
      <c r="AC22" s="96"/>
      <c r="AD22" s="97" t="s">
        <v>31</v>
      </c>
      <c r="AE22" s="96"/>
      <c r="AF22" s="632">
        <f>IF(AE22&gt;AC22,1,0)+IF(AE23&gt;AC23,1,0)+IF(AE24&gt;AC24,1,0)</f>
        <v>0</v>
      </c>
      <c r="AG22" s="98"/>
      <c r="AH22" s="98"/>
      <c r="AI22" s="559"/>
      <c r="AJ22" s="596"/>
      <c r="AK22" s="592"/>
      <c r="AL22" s="583"/>
      <c r="AM22" s="592"/>
      <c r="AN22" s="592"/>
      <c r="AO22" s="592"/>
      <c r="AP22" s="583"/>
      <c r="AQ22" s="592"/>
      <c r="AR22" s="592"/>
      <c r="AS22" s="592"/>
      <c r="AT22" s="583"/>
      <c r="AU22" s="592"/>
      <c r="AV22" s="583"/>
      <c r="AW22" s="583"/>
      <c r="AX22" s="586"/>
      <c r="AY22" s="589"/>
    </row>
    <row r="23" spans="2:51" ht="17.25" customHeight="1">
      <c r="B23" s="559"/>
      <c r="C23" s="615"/>
      <c r="D23" s="99">
        <f>Z7</f>
        <v>8</v>
      </c>
      <c r="E23" s="95" t="s">
        <v>31</v>
      </c>
      <c r="F23" s="99">
        <f>X7</f>
        <v>15</v>
      </c>
      <c r="G23" s="618"/>
      <c r="H23" s="618"/>
      <c r="I23" s="99">
        <f>Z11</f>
        <v>9</v>
      </c>
      <c r="J23" s="95" t="s">
        <v>29</v>
      </c>
      <c r="K23" s="99">
        <f>X11</f>
        <v>15</v>
      </c>
      <c r="L23" s="618"/>
      <c r="M23" s="618"/>
      <c r="N23" s="99">
        <f>Z15</f>
        <v>15</v>
      </c>
      <c r="O23" s="95" t="s">
        <v>29</v>
      </c>
      <c r="P23" s="99">
        <f>X15</f>
        <v>12</v>
      </c>
      <c r="Q23" s="618"/>
      <c r="R23" s="618"/>
      <c r="S23" s="99">
        <f>Z19</f>
        <v>15</v>
      </c>
      <c r="T23" s="95" t="s">
        <v>29</v>
      </c>
      <c r="U23" s="99">
        <f>X19</f>
        <v>17</v>
      </c>
      <c r="V23" s="618"/>
      <c r="W23" s="574"/>
      <c r="X23" s="92"/>
      <c r="Y23" s="93" t="s">
        <v>95</v>
      </c>
      <c r="Z23" s="92"/>
      <c r="AA23" s="574"/>
      <c r="AB23" s="580"/>
      <c r="AC23" s="96"/>
      <c r="AD23" s="97" t="s">
        <v>95</v>
      </c>
      <c r="AE23" s="96"/>
      <c r="AF23" s="633"/>
      <c r="AG23" s="98"/>
      <c r="AH23" s="98"/>
      <c r="AI23" s="559"/>
      <c r="AJ23" s="596"/>
      <c r="AK23" s="592"/>
      <c r="AL23" s="583"/>
      <c r="AM23" s="592"/>
      <c r="AN23" s="592"/>
      <c r="AO23" s="592"/>
      <c r="AP23" s="583"/>
      <c r="AQ23" s="592"/>
      <c r="AR23" s="592"/>
      <c r="AS23" s="592"/>
      <c r="AT23" s="583"/>
      <c r="AU23" s="592"/>
      <c r="AV23" s="583"/>
      <c r="AW23" s="583"/>
      <c r="AX23" s="586"/>
      <c r="AY23" s="589"/>
    </row>
    <row r="24" spans="2:51" ht="17.25" customHeight="1">
      <c r="B24" s="560"/>
      <c r="C24" s="616"/>
      <c r="D24" s="99">
        <f>Z8</f>
        <v>13</v>
      </c>
      <c r="E24" s="95" t="s">
        <v>84</v>
      </c>
      <c r="F24" s="99">
        <f>X8</f>
        <v>15</v>
      </c>
      <c r="G24" s="619"/>
      <c r="H24" s="619"/>
      <c r="I24" s="99">
        <f>Z12</f>
        <v>0</v>
      </c>
      <c r="J24" s="95" t="s">
        <v>41</v>
      </c>
      <c r="K24" s="99">
        <f>X12</f>
        <v>0</v>
      </c>
      <c r="L24" s="619"/>
      <c r="M24" s="619"/>
      <c r="N24" s="99">
        <f>Z16</f>
        <v>9</v>
      </c>
      <c r="O24" s="95" t="s">
        <v>41</v>
      </c>
      <c r="P24" s="99">
        <f>X16</f>
        <v>15</v>
      </c>
      <c r="Q24" s="619"/>
      <c r="R24" s="619"/>
      <c r="S24" s="99">
        <f>Z20</f>
        <v>0</v>
      </c>
      <c r="T24" s="95" t="s">
        <v>84</v>
      </c>
      <c r="U24" s="99">
        <f>X20</f>
        <v>0</v>
      </c>
      <c r="V24" s="619"/>
      <c r="W24" s="575"/>
      <c r="X24" s="92"/>
      <c r="Y24" s="93" t="s">
        <v>41</v>
      </c>
      <c r="Z24" s="92"/>
      <c r="AA24" s="575"/>
      <c r="AB24" s="581"/>
      <c r="AC24" s="96"/>
      <c r="AD24" s="97" t="s">
        <v>41</v>
      </c>
      <c r="AE24" s="96"/>
      <c r="AF24" s="634"/>
      <c r="AG24" s="98"/>
      <c r="AH24" s="98"/>
      <c r="AI24" s="560"/>
      <c r="AJ24" s="597"/>
      <c r="AK24" s="593"/>
      <c r="AL24" s="584"/>
      <c r="AM24" s="593"/>
      <c r="AN24" s="593"/>
      <c r="AO24" s="593"/>
      <c r="AP24" s="584"/>
      <c r="AQ24" s="593"/>
      <c r="AR24" s="593"/>
      <c r="AS24" s="593"/>
      <c r="AT24" s="584"/>
      <c r="AU24" s="593"/>
      <c r="AV24" s="584"/>
      <c r="AW24" s="584"/>
      <c r="AX24" s="587"/>
      <c r="AY24" s="590"/>
    </row>
    <row r="25" spans="2:51" ht="17.25" customHeight="1">
      <c r="B25" s="601" t="str">
        <f>AB3</f>
        <v>チームKON</v>
      </c>
      <c r="C25" s="602">
        <f>AB5</f>
        <v>1</v>
      </c>
      <c r="D25" s="603"/>
      <c r="E25" s="603"/>
      <c r="F25" s="603"/>
      <c r="G25" s="604"/>
      <c r="H25" s="627">
        <f>AB9</f>
        <v>8</v>
      </c>
      <c r="I25" s="603"/>
      <c r="J25" s="603"/>
      <c r="K25" s="603"/>
      <c r="L25" s="604"/>
      <c r="M25" s="627">
        <f>AB13</f>
        <v>5</v>
      </c>
      <c r="N25" s="603"/>
      <c r="O25" s="603"/>
      <c r="P25" s="603"/>
      <c r="Q25" s="604"/>
      <c r="R25" s="627">
        <f>AB17</f>
        <v>12</v>
      </c>
      <c r="S25" s="603"/>
      <c r="T25" s="603"/>
      <c r="U25" s="603"/>
      <c r="V25" s="604"/>
      <c r="W25" s="608">
        <f>AB21</f>
        <v>0</v>
      </c>
      <c r="X25" s="609"/>
      <c r="Y25" s="609"/>
      <c r="Z25" s="609"/>
      <c r="AA25" s="610"/>
      <c r="AB25" s="605"/>
      <c r="AC25" s="606"/>
      <c r="AD25" s="606"/>
      <c r="AE25" s="606"/>
      <c r="AF25" s="643"/>
      <c r="AG25" s="91"/>
      <c r="AH25" s="91"/>
      <c r="AI25" s="601" t="str">
        <f>B25</f>
        <v>チームKON</v>
      </c>
      <c r="AJ25" s="625">
        <f>IF(C26&gt;G26,1,0)+IF(H26&gt;L26,1,0)+IF(M26&gt;Q26,1,0)+IF(R26&gt;V26,1,0)+IF(W26&gt;AA26,1,0)+IF(AB26&gt;AF26,1,0)</f>
        <v>2</v>
      </c>
      <c r="AK25" s="623">
        <f>IF(G26&gt;C26,1,0)+IF(L26&gt;H26,1,0)+IF(Q26&gt;M26,1,0)+IF(V26&gt;R26,1,0)+IF(AA26&gt;W26,1,0)+IF(AF26&gt;AB26,1,0)</f>
        <v>2</v>
      </c>
      <c r="AL25" s="620">
        <f>SUM(AJ25/(AJ25+AK25))</f>
        <v>0.5</v>
      </c>
      <c r="AM25" s="623">
        <f>RANK(AL25,$AL$5:$AL$28,0)</f>
        <v>4</v>
      </c>
      <c r="AN25" s="623">
        <f>SUM(C26+H26+M26+R26+W26+AB26)</f>
        <v>6</v>
      </c>
      <c r="AO25" s="623">
        <f>SUM(G26+L26+Q26+V26+AA26+AF26)</f>
        <v>6</v>
      </c>
      <c r="AP25" s="620">
        <f>SUM(AN25/(AN25+AO25))</f>
        <v>0.5</v>
      </c>
      <c r="AQ25" s="623">
        <f>RANK(AP25,$AP$5:$AP$28,0)</f>
        <v>4</v>
      </c>
      <c r="AR25" s="623">
        <f>SUM(D26+D27+D28+I26+I27+I28+N26+N27+N28+S26+S27+S28+X26+X27+X28+AC26+AC27+AC28)</f>
        <v>165</v>
      </c>
      <c r="AS25" s="623">
        <f>SUM(F26+F27+F28+K26+K27+K28+P26+P27+P28+U26+U27+U28+Z26+Z27+Z28+AE26+AE27+AE28)</f>
        <v>155</v>
      </c>
      <c r="AT25" s="620">
        <f>SUM(AR25/(AR25+AS25))</f>
        <v>0.515625</v>
      </c>
      <c r="AU25" s="623">
        <f>RANK(AT25,$AT$5:$AT$28,0)</f>
        <v>3</v>
      </c>
      <c r="AV25" s="620">
        <f>RANK(AL25,$AL$5:$AL$28,1)+AP25</f>
        <v>3.5</v>
      </c>
      <c r="AW25" s="620">
        <f>RANK(AV25,$AV$5:$AV$28,1)+AT25</f>
        <v>3.515625</v>
      </c>
      <c r="AX25" s="621" t="str">
        <f>$AI$25</f>
        <v>チームKON</v>
      </c>
      <c r="AY25" s="622">
        <f>RANK(AW25,$AW$5:$AW$28)</f>
        <v>4</v>
      </c>
    </row>
    <row r="26" spans="2:51" ht="17.25" customHeight="1">
      <c r="B26" s="559"/>
      <c r="C26" s="614">
        <f>IF(D26&gt;F26,1,0)+IF(D27&gt;F27,1,0)+IF(D28&gt;F28,1,0)</f>
        <v>2</v>
      </c>
      <c r="D26" s="99">
        <f>AE6</f>
        <v>17</v>
      </c>
      <c r="E26" s="95" t="s">
        <v>31</v>
      </c>
      <c r="F26" s="99">
        <f>AC6</f>
        <v>15</v>
      </c>
      <c r="G26" s="617">
        <f>IF(F26&gt;D26,1,0)+IF(F27&gt;D27,1,0)+IF(F28&gt;D28,1,0)</f>
        <v>1</v>
      </c>
      <c r="H26" s="617">
        <f>IF(I26&gt;K26,1,0)+IF(I27&gt;K27,1,0)+IF(I28&gt;K28,1,0)</f>
        <v>1</v>
      </c>
      <c r="I26" s="99">
        <f>AE10</f>
        <v>15</v>
      </c>
      <c r="J26" s="95" t="s">
        <v>31</v>
      </c>
      <c r="K26" s="99">
        <f>AC10</f>
        <v>9</v>
      </c>
      <c r="L26" s="617">
        <f>IF(K26&gt;I26,1,0)+IF(K27&gt;I27,1,0)+IF(K28&gt;I28,1,0)</f>
        <v>2</v>
      </c>
      <c r="M26" s="617">
        <f>IF(N26&gt;P26,1,0)+IF(N27&gt;P27,1,0)+IF(N28&gt;P28,1,0)</f>
        <v>2</v>
      </c>
      <c r="N26" s="99">
        <f>AE14</f>
        <v>15</v>
      </c>
      <c r="O26" s="95" t="s">
        <v>31</v>
      </c>
      <c r="P26" s="99">
        <f>AC14</f>
        <v>7</v>
      </c>
      <c r="Q26" s="617">
        <f>IF(P26&gt;N26,1,0)+IF(P27&gt;N27,1,0)+IF(P28&gt;N28,1,0)</f>
        <v>1</v>
      </c>
      <c r="R26" s="617">
        <f>IF(S26&gt;U26,1,0)+IF(S27&gt;U27,1,0)+IF(S28&gt;U28,1,0)</f>
        <v>1</v>
      </c>
      <c r="S26" s="99">
        <f>AE18</f>
        <v>14</v>
      </c>
      <c r="T26" s="95" t="s">
        <v>31</v>
      </c>
      <c r="U26" s="99">
        <f>AC18</f>
        <v>16</v>
      </c>
      <c r="V26" s="617">
        <f>IF(U26&gt;S26,1,0)+IF(U27&gt;S27,1,0)+IF(U28&gt;S28,1,0)</f>
        <v>2</v>
      </c>
      <c r="W26" s="579">
        <f>IF(X26&gt;Z26,1,0)+IF(X27&gt;Z27,1,0)+IF(X28&gt;Z28,1,0)</f>
        <v>0</v>
      </c>
      <c r="X26" s="96">
        <f>AE22</f>
        <v>0</v>
      </c>
      <c r="Y26" s="97" t="s">
        <v>31</v>
      </c>
      <c r="Z26" s="96">
        <f>AC22</f>
        <v>0</v>
      </c>
      <c r="AA26" s="579">
        <f>IF(Z26&gt;X26,1,0)+IF(Z27&gt;X27,1,0)+IF(Z28&gt;X28,1,0)</f>
        <v>0</v>
      </c>
      <c r="AB26" s="573">
        <f>IF(AC26&gt;AE26,1,0)+IF(AC27&gt;AE27,1,0)+IF(AC28&gt;AE28,1,0)</f>
        <v>0</v>
      </c>
      <c r="AC26" s="92"/>
      <c r="AD26" s="93" t="s">
        <v>31</v>
      </c>
      <c r="AE26" s="92"/>
      <c r="AF26" s="646">
        <f>IF(AE26&gt;AC26,1,0)+IF(AE27&gt;AC27,1,0)+IF(AE28&gt;AC28,1,0)</f>
        <v>0</v>
      </c>
      <c r="AG26" s="98"/>
      <c r="AH26" s="98"/>
      <c r="AI26" s="559"/>
      <c r="AJ26" s="596"/>
      <c r="AK26" s="592"/>
      <c r="AL26" s="583"/>
      <c r="AM26" s="592"/>
      <c r="AN26" s="592"/>
      <c r="AO26" s="592"/>
      <c r="AP26" s="583"/>
      <c r="AQ26" s="592"/>
      <c r="AR26" s="592"/>
      <c r="AS26" s="592"/>
      <c r="AT26" s="583"/>
      <c r="AU26" s="592"/>
      <c r="AV26" s="583"/>
      <c r="AW26" s="583"/>
      <c r="AX26" s="586"/>
      <c r="AY26" s="589"/>
    </row>
    <row r="27" spans="2:51" ht="17.25" customHeight="1">
      <c r="B27" s="559"/>
      <c r="C27" s="615"/>
      <c r="D27" s="99">
        <f>AE7</f>
        <v>13</v>
      </c>
      <c r="E27" s="95" t="s">
        <v>31</v>
      </c>
      <c r="F27" s="99">
        <f>AC7</f>
        <v>15</v>
      </c>
      <c r="G27" s="618"/>
      <c r="H27" s="618"/>
      <c r="I27" s="99">
        <f>AE11</f>
        <v>11</v>
      </c>
      <c r="J27" s="95" t="s">
        <v>31</v>
      </c>
      <c r="K27" s="99">
        <f>AC11</f>
        <v>15</v>
      </c>
      <c r="L27" s="618"/>
      <c r="M27" s="618"/>
      <c r="N27" s="99">
        <f>AE15</f>
        <v>13</v>
      </c>
      <c r="O27" s="95" t="s">
        <v>31</v>
      </c>
      <c r="P27" s="99">
        <f>AC15</f>
        <v>15</v>
      </c>
      <c r="Q27" s="618"/>
      <c r="R27" s="618"/>
      <c r="S27" s="99">
        <f>AE19</f>
        <v>15</v>
      </c>
      <c r="T27" s="95" t="s">
        <v>31</v>
      </c>
      <c r="U27" s="99">
        <f>AC19</f>
        <v>13</v>
      </c>
      <c r="V27" s="618"/>
      <c r="W27" s="580"/>
      <c r="X27" s="96">
        <f>AE23</f>
        <v>0</v>
      </c>
      <c r="Y27" s="97" t="s">
        <v>31</v>
      </c>
      <c r="Z27" s="96">
        <f>AC23</f>
        <v>0</v>
      </c>
      <c r="AA27" s="580"/>
      <c r="AB27" s="574"/>
      <c r="AC27" s="92"/>
      <c r="AD27" s="93" t="s">
        <v>31</v>
      </c>
      <c r="AE27" s="92"/>
      <c r="AF27" s="647"/>
      <c r="AG27" s="98"/>
      <c r="AH27" s="98"/>
      <c r="AI27" s="559"/>
      <c r="AJ27" s="596"/>
      <c r="AK27" s="592"/>
      <c r="AL27" s="583"/>
      <c r="AM27" s="592"/>
      <c r="AN27" s="592"/>
      <c r="AO27" s="592"/>
      <c r="AP27" s="583"/>
      <c r="AQ27" s="592"/>
      <c r="AR27" s="592"/>
      <c r="AS27" s="592"/>
      <c r="AT27" s="583"/>
      <c r="AU27" s="592"/>
      <c r="AV27" s="583"/>
      <c r="AW27" s="583"/>
      <c r="AX27" s="586"/>
      <c r="AY27" s="589"/>
    </row>
    <row r="28" spans="2:51" ht="17.25" customHeight="1" thickBot="1">
      <c r="B28" s="635"/>
      <c r="C28" s="636"/>
      <c r="D28" s="100">
        <f>AE8</f>
        <v>15</v>
      </c>
      <c r="E28" s="101" t="s">
        <v>31</v>
      </c>
      <c r="F28" s="100">
        <f>AC8</f>
        <v>10</v>
      </c>
      <c r="G28" s="637"/>
      <c r="H28" s="637"/>
      <c r="I28" s="100">
        <f>AE12</f>
        <v>15</v>
      </c>
      <c r="J28" s="101" t="s">
        <v>31</v>
      </c>
      <c r="K28" s="100">
        <f>AC12</f>
        <v>17</v>
      </c>
      <c r="L28" s="637"/>
      <c r="M28" s="637"/>
      <c r="N28" s="100">
        <f>AE16</f>
        <v>15</v>
      </c>
      <c r="O28" s="101" t="s">
        <v>31</v>
      </c>
      <c r="P28" s="100">
        <f>AC16</f>
        <v>8</v>
      </c>
      <c r="Q28" s="637"/>
      <c r="R28" s="637"/>
      <c r="S28" s="100">
        <f>AE20</f>
        <v>7</v>
      </c>
      <c r="T28" s="101" t="s">
        <v>31</v>
      </c>
      <c r="U28" s="100">
        <f>AC20</f>
        <v>15</v>
      </c>
      <c r="V28" s="637"/>
      <c r="W28" s="638"/>
      <c r="X28" s="102">
        <f>AE24</f>
        <v>0</v>
      </c>
      <c r="Y28" s="103" t="s">
        <v>31</v>
      </c>
      <c r="Z28" s="102">
        <f>AC24</f>
        <v>0</v>
      </c>
      <c r="AA28" s="638"/>
      <c r="AB28" s="645"/>
      <c r="AC28" s="104"/>
      <c r="AD28" s="105" t="s">
        <v>31</v>
      </c>
      <c r="AE28" s="104"/>
      <c r="AF28" s="648"/>
      <c r="AG28" s="106"/>
      <c r="AH28" s="107"/>
      <c r="AI28" s="635"/>
      <c r="AJ28" s="644"/>
      <c r="AK28" s="641"/>
      <c r="AL28" s="642"/>
      <c r="AM28" s="641"/>
      <c r="AN28" s="641"/>
      <c r="AO28" s="641"/>
      <c r="AP28" s="642"/>
      <c r="AQ28" s="641"/>
      <c r="AR28" s="641"/>
      <c r="AS28" s="641"/>
      <c r="AT28" s="642"/>
      <c r="AU28" s="641"/>
      <c r="AV28" s="642"/>
      <c r="AW28" s="642"/>
      <c r="AX28" s="639"/>
      <c r="AY28" s="640"/>
    </row>
    <row r="29" ht="24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4.75" customHeight="1"/>
    <row r="45" ht="24.75" customHeight="1"/>
    <row r="46" ht="24.75" customHeight="1"/>
    <row r="47" ht="24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spans="2:51" ht="24.75" customHeight="1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9"/>
      <c r="AH72" s="109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</row>
    <row r="73" spans="2:51" ht="24.75" customHeight="1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2:51" ht="24.75" customHeight="1"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1"/>
      <c r="AJ74" s="113"/>
      <c r="AK74" s="113"/>
      <c r="AL74" s="113"/>
      <c r="AM74" s="114"/>
      <c r="AN74" s="113"/>
      <c r="AO74" s="113"/>
      <c r="AP74" s="113"/>
      <c r="AQ74" s="114"/>
      <c r="AR74" s="113"/>
      <c r="AS74" s="113"/>
      <c r="AT74" s="113"/>
      <c r="AU74" s="114"/>
      <c r="AV74" s="113"/>
      <c r="AW74" s="113"/>
      <c r="AX74" s="113"/>
      <c r="AY74" s="115"/>
    </row>
    <row r="75" spans="2:51" ht="24.75" customHeight="1"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1"/>
      <c r="AJ75" s="113"/>
      <c r="AK75" s="113"/>
      <c r="AL75" s="113"/>
      <c r="AM75" s="114"/>
      <c r="AN75" s="113"/>
      <c r="AO75" s="113"/>
      <c r="AP75" s="113"/>
      <c r="AQ75" s="114"/>
      <c r="AR75" s="113"/>
      <c r="AS75" s="113"/>
      <c r="AT75" s="113"/>
      <c r="AU75" s="114"/>
      <c r="AV75" s="113"/>
      <c r="AW75" s="113"/>
      <c r="AX75" s="113"/>
      <c r="AY75" s="115"/>
    </row>
    <row r="76" spans="2:51" ht="21.75" customHeight="1">
      <c r="B76" s="112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7"/>
      <c r="AJ76" s="111"/>
      <c r="AK76" s="111"/>
      <c r="AL76" s="118"/>
      <c r="AM76" s="111"/>
      <c r="AN76" s="111"/>
      <c r="AO76" s="111"/>
      <c r="AP76" s="118"/>
      <c r="AQ76" s="111"/>
      <c r="AR76" s="111"/>
      <c r="AS76" s="111"/>
      <c r="AT76" s="118"/>
      <c r="AU76" s="111"/>
      <c r="AV76" s="118"/>
      <c r="AW76" s="118"/>
      <c r="AX76" s="118"/>
      <c r="AY76" s="119"/>
    </row>
    <row r="77" spans="2:51" ht="21.75" customHeight="1">
      <c r="B77" s="112"/>
      <c r="C77" s="117"/>
      <c r="D77" s="111"/>
      <c r="E77" s="117"/>
      <c r="F77" s="111"/>
      <c r="G77" s="117"/>
      <c r="H77" s="117"/>
      <c r="I77" s="111"/>
      <c r="J77" s="117"/>
      <c r="K77" s="111"/>
      <c r="L77" s="117"/>
      <c r="M77" s="117"/>
      <c r="N77" s="111"/>
      <c r="O77" s="117"/>
      <c r="P77" s="111"/>
      <c r="Q77" s="117"/>
      <c r="R77" s="117"/>
      <c r="S77" s="111"/>
      <c r="T77" s="117"/>
      <c r="U77" s="111"/>
      <c r="V77" s="117"/>
      <c r="W77" s="117"/>
      <c r="X77" s="111"/>
      <c r="Y77" s="117"/>
      <c r="Z77" s="111"/>
      <c r="AA77" s="117"/>
      <c r="AB77" s="117"/>
      <c r="AC77" s="111"/>
      <c r="AD77" s="117"/>
      <c r="AE77" s="111"/>
      <c r="AF77" s="117"/>
      <c r="AG77" s="117"/>
      <c r="AH77" s="117"/>
      <c r="AI77" s="117"/>
      <c r="AJ77" s="111"/>
      <c r="AK77" s="111"/>
      <c r="AL77" s="118"/>
      <c r="AM77" s="111"/>
      <c r="AN77" s="111"/>
      <c r="AO77" s="111"/>
      <c r="AP77" s="118"/>
      <c r="AQ77" s="111"/>
      <c r="AR77" s="111"/>
      <c r="AS77" s="111"/>
      <c r="AT77" s="118"/>
      <c r="AU77" s="111"/>
      <c r="AV77" s="111"/>
      <c r="AW77" s="111"/>
      <c r="AX77" s="111"/>
      <c r="AY77" s="119"/>
    </row>
    <row r="78" spans="2:51" ht="21.75" customHeight="1">
      <c r="B78" s="112"/>
      <c r="C78" s="117"/>
      <c r="D78" s="111"/>
      <c r="E78" s="117"/>
      <c r="F78" s="111"/>
      <c r="G78" s="117"/>
      <c r="H78" s="117"/>
      <c r="I78" s="111"/>
      <c r="J78" s="117"/>
      <c r="K78" s="111"/>
      <c r="L78" s="117"/>
      <c r="M78" s="117"/>
      <c r="N78" s="111"/>
      <c r="O78" s="117"/>
      <c r="P78" s="111"/>
      <c r="Q78" s="117"/>
      <c r="R78" s="117"/>
      <c r="S78" s="111"/>
      <c r="T78" s="117"/>
      <c r="U78" s="111"/>
      <c r="V78" s="117"/>
      <c r="W78" s="117"/>
      <c r="X78" s="111"/>
      <c r="Y78" s="117"/>
      <c r="Z78" s="111"/>
      <c r="AA78" s="117"/>
      <c r="AB78" s="117"/>
      <c r="AC78" s="111"/>
      <c r="AD78" s="117"/>
      <c r="AE78" s="111"/>
      <c r="AF78" s="117"/>
      <c r="AG78" s="117"/>
      <c r="AH78" s="117"/>
      <c r="AI78" s="117"/>
      <c r="AJ78" s="111"/>
      <c r="AK78" s="111"/>
      <c r="AL78" s="118"/>
      <c r="AM78" s="111"/>
      <c r="AN78" s="111"/>
      <c r="AO78" s="111"/>
      <c r="AP78" s="118"/>
      <c r="AQ78" s="111"/>
      <c r="AR78" s="111"/>
      <c r="AS78" s="111"/>
      <c r="AT78" s="118"/>
      <c r="AU78" s="111"/>
      <c r="AV78" s="111"/>
      <c r="AW78" s="111"/>
      <c r="AX78" s="111"/>
      <c r="AY78" s="119"/>
    </row>
    <row r="79" spans="2:51" ht="21.75" customHeight="1">
      <c r="B79" s="112"/>
      <c r="C79" s="117"/>
      <c r="D79" s="111"/>
      <c r="E79" s="117"/>
      <c r="F79" s="111"/>
      <c r="G79" s="117"/>
      <c r="H79" s="117"/>
      <c r="I79" s="111"/>
      <c r="J79" s="117"/>
      <c r="K79" s="111"/>
      <c r="L79" s="117"/>
      <c r="M79" s="117"/>
      <c r="N79" s="111"/>
      <c r="O79" s="117"/>
      <c r="P79" s="111"/>
      <c r="Q79" s="117"/>
      <c r="R79" s="117"/>
      <c r="S79" s="111"/>
      <c r="T79" s="117"/>
      <c r="U79" s="111"/>
      <c r="V79" s="117"/>
      <c r="W79" s="117"/>
      <c r="X79" s="111"/>
      <c r="Y79" s="117"/>
      <c r="Z79" s="111"/>
      <c r="AA79" s="117"/>
      <c r="AB79" s="117"/>
      <c r="AC79" s="111"/>
      <c r="AD79" s="117"/>
      <c r="AE79" s="111"/>
      <c r="AF79" s="117"/>
      <c r="AG79" s="117"/>
      <c r="AH79" s="117"/>
      <c r="AI79" s="117"/>
      <c r="AJ79" s="111"/>
      <c r="AK79" s="111"/>
      <c r="AL79" s="118"/>
      <c r="AM79" s="111"/>
      <c r="AN79" s="111"/>
      <c r="AO79" s="111"/>
      <c r="AP79" s="118"/>
      <c r="AQ79" s="111"/>
      <c r="AR79" s="111"/>
      <c r="AS79" s="111"/>
      <c r="AT79" s="118"/>
      <c r="AU79" s="111"/>
      <c r="AV79" s="111"/>
      <c r="AW79" s="111"/>
      <c r="AX79" s="111"/>
      <c r="AY79" s="119"/>
    </row>
    <row r="80" spans="2:51" ht="21.75" customHeight="1">
      <c r="B80" s="112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7"/>
      <c r="AJ80" s="111"/>
      <c r="AK80" s="111"/>
      <c r="AL80" s="118"/>
      <c r="AM80" s="111"/>
      <c r="AN80" s="111"/>
      <c r="AO80" s="111"/>
      <c r="AP80" s="118"/>
      <c r="AQ80" s="111"/>
      <c r="AR80" s="111"/>
      <c r="AS80" s="111"/>
      <c r="AT80" s="118"/>
      <c r="AU80" s="111"/>
      <c r="AV80" s="118"/>
      <c r="AW80" s="118"/>
      <c r="AX80" s="118"/>
      <c r="AY80" s="119"/>
    </row>
    <row r="81" spans="2:51" ht="21.75" customHeight="1">
      <c r="B81" s="112"/>
      <c r="C81" s="117"/>
      <c r="D81" s="111"/>
      <c r="E81" s="117"/>
      <c r="F81" s="111"/>
      <c r="G81" s="117"/>
      <c r="H81" s="117"/>
      <c r="I81" s="111"/>
      <c r="J81" s="117"/>
      <c r="K81" s="111"/>
      <c r="L81" s="117"/>
      <c r="M81" s="117"/>
      <c r="N81" s="111"/>
      <c r="O81" s="117"/>
      <c r="P81" s="111"/>
      <c r="Q81" s="117"/>
      <c r="R81" s="117"/>
      <c r="S81" s="111"/>
      <c r="T81" s="117"/>
      <c r="U81" s="111"/>
      <c r="V81" s="117"/>
      <c r="W81" s="117"/>
      <c r="X81" s="111"/>
      <c r="Y81" s="117"/>
      <c r="Z81" s="111"/>
      <c r="AA81" s="117"/>
      <c r="AB81" s="117"/>
      <c r="AC81" s="111"/>
      <c r="AD81" s="117"/>
      <c r="AE81" s="111"/>
      <c r="AF81" s="117"/>
      <c r="AG81" s="117"/>
      <c r="AH81" s="117"/>
      <c r="AI81" s="117"/>
      <c r="AJ81" s="111"/>
      <c r="AK81" s="111"/>
      <c r="AL81" s="118"/>
      <c r="AM81" s="111"/>
      <c r="AN81" s="111"/>
      <c r="AO81" s="111"/>
      <c r="AP81" s="118"/>
      <c r="AQ81" s="111"/>
      <c r="AR81" s="111"/>
      <c r="AS81" s="111"/>
      <c r="AT81" s="118"/>
      <c r="AU81" s="111"/>
      <c r="AV81" s="111"/>
      <c r="AW81" s="111"/>
      <c r="AX81" s="111"/>
      <c r="AY81" s="119"/>
    </row>
    <row r="82" spans="2:51" ht="21.75" customHeight="1">
      <c r="B82" s="112"/>
      <c r="C82" s="117"/>
      <c r="D82" s="111"/>
      <c r="E82" s="117"/>
      <c r="F82" s="111"/>
      <c r="G82" s="117"/>
      <c r="H82" s="117"/>
      <c r="I82" s="111"/>
      <c r="J82" s="117"/>
      <c r="K82" s="111"/>
      <c r="L82" s="117"/>
      <c r="M82" s="117"/>
      <c r="N82" s="111"/>
      <c r="O82" s="117"/>
      <c r="P82" s="111"/>
      <c r="Q82" s="117"/>
      <c r="R82" s="117"/>
      <c r="S82" s="111"/>
      <c r="T82" s="117"/>
      <c r="U82" s="111"/>
      <c r="V82" s="117"/>
      <c r="W82" s="117"/>
      <c r="X82" s="111"/>
      <c r="Y82" s="117"/>
      <c r="Z82" s="111"/>
      <c r="AA82" s="117"/>
      <c r="AB82" s="117"/>
      <c r="AC82" s="111"/>
      <c r="AD82" s="117"/>
      <c r="AE82" s="111"/>
      <c r="AF82" s="117"/>
      <c r="AG82" s="117"/>
      <c r="AH82" s="117"/>
      <c r="AI82" s="117"/>
      <c r="AJ82" s="111"/>
      <c r="AK82" s="111"/>
      <c r="AL82" s="118"/>
      <c r="AM82" s="111"/>
      <c r="AN82" s="111"/>
      <c r="AO82" s="111"/>
      <c r="AP82" s="118"/>
      <c r="AQ82" s="111"/>
      <c r="AR82" s="111"/>
      <c r="AS82" s="111"/>
      <c r="AT82" s="118"/>
      <c r="AU82" s="111"/>
      <c r="AV82" s="111"/>
      <c r="AW82" s="111"/>
      <c r="AX82" s="111"/>
      <c r="AY82" s="119"/>
    </row>
    <row r="83" spans="2:51" ht="21.75" customHeight="1">
      <c r="B83" s="112"/>
      <c r="C83" s="117"/>
      <c r="D83" s="111"/>
      <c r="E83" s="117"/>
      <c r="F83" s="111"/>
      <c r="G83" s="117"/>
      <c r="H83" s="117"/>
      <c r="I83" s="111"/>
      <c r="J83" s="117"/>
      <c r="K83" s="111"/>
      <c r="L83" s="117"/>
      <c r="M83" s="117"/>
      <c r="N83" s="111"/>
      <c r="O83" s="117"/>
      <c r="P83" s="111"/>
      <c r="Q83" s="117"/>
      <c r="R83" s="117"/>
      <c r="S83" s="111"/>
      <c r="T83" s="117"/>
      <c r="U83" s="111"/>
      <c r="V83" s="117"/>
      <c r="W83" s="117"/>
      <c r="X83" s="111"/>
      <c r="Y83" s="117"/>
      <c r="Z83" s="111"/>
      <c r="AA83" s="117"/>
      <c r="AB83" s="117"/>
      <c r="AC83" s="111"/>
      <c r="AD83" s="117"/>
      <c r="AE83" s="111"/>
      <c r="AF83" s="117"/>
      <c r="AG83" s="117"/>
      <c r="AH83" s="117"/>
      <c r="AI83" s="117"/>
      <c r="AJ83" s="111"/>
      <c r="AK83" s="111"/>
      <c r="AL83" s="118"/>
      <c r="AM83" s="111"/>
      <c r="AN83" s="111"/>
      <c r="AO83" s="111"/>
      <c r="AP83" s="118"/>
      <c r="AQ83" s="111"/>
      <c r="AR83" s="111"/>
      <c r="AS83" s="111"/>
      <c r="AT83" s="118"/>
      <c r="AU83" s="111"/>
      <c r="AV83" s="111"/>
      <c r="AW83" s="111"/>
      <c r="AX83" s="111"/>
      <c r="AY83" s="119"/>
    </row>
    <row r="84" spans="2:51" ht="21.75" customHeight="1">
      <c r="B84" s="112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7"/>
      <c r="AJ84" s="111"/>
      <c r="AK84" s="111"/>
      <c r="AL84" s="118"/>
      <c r="AM84" s="111"/>
      <c r="AN84" s="111"/>
      <c r="AO84" s="111"/>
      <c r="AP84" s="118"/>
      <c r="AQ84" s="111"/>
      <c r="AR84" s="111"/>
      <c r="AS84" s="111"/>
      <c r="AT84" s="118"/>
      <c r="AU84" s="111"/>
      <c r="AV84" s="118"/>
      <c r="AW84" s="118"/>
      <c r="AX84" s="118"/>
      <c r="AY84" s="119"/>
    </row>
    <row r="85" spans="2:51" ht="21.75" customHeight="1">
      <c r="B85" s="112"/>
      <c r="C85" s="117"/>
      <c r="D85" s="111"/>
      <c r="E85" s="117"/>
      <c r="F85" s="111"/>
      <c r="G85" s="117"/>
      <c r="H85" s="117"/>
      <c r="I85" s="111"/>
      <c r="J85" s="117"/>
      <c r="K85" s="111"/>
      <c r="L85" s="117"/>
      <c r="M85" s="117"/>
      <c r="N85" s="111"/>
      <c r="O85" s="117"/>
      <c r="P85" s="111"/>
      <c r="Q85" s="117"/>
      <c r="R85" s="117"/>
      <c r="S85" s="111"/>
      <c r="T85" s="117"/>
      <c r="U85" s="111"/>
      <c r="V85" s="117"/>
      <c r="W85" s="117"/>
      <c r="X85" s="111"/>
      <c r="Y85" s="117"/>
      <c r="Z85" s="111"/>
      <c r="AA85" s="117"/>
      <c r="AB85" s="117"/>
      <c r="AC85" s="111"/>
      <c r="AD85" s="117"/>
      <c r="AE85" s="111"/>
      <c r="AF85" s="117"/>
      <c r="AG85" s="117"/>
      <c r="AH85" s="117"/>
      <c r="AI85" s="117"/>
      <c r="AJ85" s="111"/>
      <c r="AK85" s="111"/>
      <c r="AL85" s="118"/>
      <c r="AM85" s="111"/>
      <c r="AN85" s="111"/>
      <c r="AO85" s="111"/>
      <c r="AP85" s="118"/>
      <c r="AQ85" s="111"/>
      <c r="AR85" s="111"/>
      <c r="AS85" s="111"/>
      <c r="AT85" s="118"/>
      <c r="AU85" s="111"/>
      <c r="AV85" s="111"/>
      <c r="AW85" s="111"/>
      <c r="AX85" s="111"/>
      <c r="AY85" s="119"/>
    </row>
    <row r="86" spans="2:51" ht="21.75" customHeight="1">
      <c r="B86" s="112"/>
      <c r="C86" s="117"/>
      <c r="D86" s="111"/>
      <c r="E86" s="117"/>
      <c r="F86" s="111"/>
      <c r="G86" s="117"/>
      <c r="H86" s="117"/>
      <c r="I86" s="111"/>
      <c r="J86" s="117"/>
      <c r="K86" s="111"/>
      <c r="L86" s="117"/>
      <c r="M86" s="117"/>
      <c r="N86" s="111"/>
      <c r="O86" s="117"/>
      <c r="P86" s="111"/>
      <c r="Q86" s="117"/>
      <c r="R86" s="117"/>
      <c r="S86" s="111"/>
      <c r="T86" s="117"/>
      <c r="U86" s="111"/>
      <c r="V86" s="117"/>
      <c r="W86" s="117"/>
      <c r="X86" s="111"/>
      <c r="Y86" s="117"/>
      <c r="Z86" s="111"/>
      <c r="AA86" s="117"/>
      <c r="AB86" s="117"/>
      <c r="AC86" s="111"/>
      <c r="AD86" s="117"/>
      <c r="AE86" s="111"/>
      <c r="AF86" s="117"/>
      <c r="AG86" s="117"/>
      <c r="AH86" s="117"/>
      <c r="AI86" s="117"/>
      <c r="AJ86" s="111"/>
      <c r="AK86" s="111"/>
      <c r="AL86" s="118"/>
      <c r="AM86" s="111"/>
      <c r="AN86" s="111"/>
      <c r="AO86" s="111"/>
      <c r="AP86" s="118"/>
      <c r="AQ86" s="111"/>
      <c r="AR86" s="111"/>
      <c r="AS86" s="111"/>
      <c r="AT86" s="118"/>
      <c r="AU86" s="111"/>
      <c r="AV86" s="111"/>
      <c r="AW86" s="111"/>
      <c r="AX86" s="111"/>
      <c r="AY86" s="119"/>
    </row>
    <row r="87" spans="2:51" ht="21.75" customHeight="1">
      <c r="B87" s="112"/>
      <c r="C87" s="117"/>
      <c r="D87" s="111"/>
      <c r="E87" s="117"/>
      <c r="F87" s="111"/>
      <c r="G87" s="117"/>
      <c r="H87" s="117"/>
      <c r="I87" s="111"/>
      <c r="J87" s="117"/>
      <c r="K87" s="111"/>
      <c r="L87" s="117"/>
      <c r="M87" s="117"/>
      <c r="N87" s="111"/>
      <c r="O87" s="117"/>
      <c r="P87" s="111"/>
      <c r="Q87" s="117"/>
      <c r="R87" s="117"/>
      <c r="S87" s="111"/>
      <c r="T87" s="117"/>
      <c r="U87" s="111"/>
      <c r="V87" s="117"/>
      <c r="W87" s="117"/>
      <c r="X87" s="111"/>
      <c r="Y87" s="117"/>
      <c r="Z87" s="111"/>
      <c r="AA87" s="117"/>
      <c r="AB87" s="117"/>
      <c r="AC87" s="111"/>
      <c r="AD87" s="117"/>
      <c r="AE87" s="111"/>
      <c r="AF87" s="117"/>
      <c r="AG87" s="117"/>
      <c r="AH87" s="117"/>
      <c r="AI87" s="117"/>
      <c r="AJ87" s="111"/>
      <c r="AK87" s="111"/>
      <c r="AL87" s="118"/>
      <c r="AM87" s="111"/>
      <c r="AN87" s="111"/>
      <c r="AO87" s="111"/>
      <c r="AP87" s="118"/>
      <c r="AQ87" s="111"/>
      <c r="AR87" s="111"/>
      <c r="AS87" s="111"/>
      <c r="AT87" s="118"/>
      <c r="AU87" s="111"/>
      <c r="AV87" s="111"/>
      <c r="AW87" s="111"/>
      <c r="AX87" s="111"/>
      <c r="AY87" s="119"/>
    </row>
    <row r="88" spans="2:51" ht="21.75" customHeight="1">
      <c r="B88" s="112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7"/>
      <c r="AJ88" s="111"/>
      <c r="AK88" s="111"/>
      <c r="AL88" s="118"/>
      <c r="AM88" s="111"/>
      <c r="AN88" s="111"/>
      <c r="AO88" s="111"/>
      <c r="AP88" s="118"/>
      <c r="AQ88" s="111"/>
      <c r="AR88" s="111"/>
      <c r="AS88" s="111"/>
      <c r="AT88" s="118"/>
      <c r="AU88" s="111"/>
      <c r="AV88" s="118"/>
      <c r="AW88" s="118"/>
      <c r="AX88" s="118"/>
      <c r="AY88" s="119"/>
    </row>
    <row r="89" spans="2:51" ht="21.75" customHeight="1">
      <c r="B89" s="112"/>
      <c r="C89" s="117"/>
      <c r="D89" s="111"/>
      <c r="E89" s="117"/>
      <c r="F89" s="111"/>
      <c r="G89" s="117"/>
      <c r="H89" s="117"/>
      <c r="I89" s="111"/>
      <c r="J89" s="117"/>
      <c r="K89" s="111"/>
      <c r="L89" s="117"/>
      <c r="M89" s="117"/>
      <c r="N89" s="111"/>
      <c r="O89" s="117"/>
      <c r="P89" s="111"/>
      <c r="Q89" s="117"/>
      <c r="R89" s="117"/>
      <c r="S89" s="111"/>
      <c r="T89" s="117"/>
      <c r="U89" s="111"/>
      <c r="V89" s="117"/>
      <c r="W89" s="117"/>
      <c r="X89" s="111"/>
      <c r="Y89" s="117"/>
      <c r="Z89" s="111"/>
      <c r="AA89" s="117"/>
      <c r="AB89" s="117"/>
      <c r="AC89" s="111"/>
      <c r="AD89" s="117"/>
      <c r="AE89" s="111"/>
      <c r="AF89" s="117"/>
      <c r="AG89" s="117"/>
      <c r="AH89" s="117"/>
      <c r="AI89" s="117"/>
      <c r="AJ89" s="111"/>
      <c r="AK89" s="111"/>
      <c r="AL89" s="118"/>
      <c r="AM89" s="111"/>
      <c r="AN89" s="111"/>
      <c r="AO89" s="111"/>
      <c r="AP89" s="118"/>
      <c r="AQ89" s="111"/>
      <c r="AR89" s="111"/>
      <c r="AS89" s="111"/>
      <c r="AT89" s="118"/>
      <c r="AU89" s="111"/>
      <c r="AV89" s="111"/>
      <c r="AW89" s="111"/>
      <c r="AX89" s="111"/>
      <c r="AY89" s="119"/>
    </row>
    <row r="90" spans="2:51" ht="21.75" customHeight="1">
      <c r="B90" s="112"/>
      <c r="C90" s="117"/>
      <c r="D90" s="111"/>
      <c r="E90" s="117"/>
      <c r="F90" s="111"/>
      <c r="G90" s="117"/>
      <c r="H90" s="117"/>
      <c r="I90" s="111"/>
      <c r="J90" s="117"/>
      <c r="K90" s="111"/>
      <c r="L90" s="117"/>
      <c r="M90" s="117"/>
      <c r="N90" s="111"/>
      <c r="O90" s="117"/>
      <c r="P90" s="111"/>
      <c r="Q90" s="117"/>
      <c r="R90" s="117"/>
      <c r="S90" s="111"/>
      <c r="T90" s="117"/>
      <c r="U90" s="111"/>
      <c r="V90" s="117"/>
      <c r="W90" s="117"/>
      <c r="X90" s="111"/>
      <c r="Y90" s="117"/>
      <c r="Z90" s="111"/>
      <c r="AA90" s="117"/>
      <c r="AB90" s="117"/>
      <c r="AC90" s="111"/>
      <c r="AD90" s="117"/>
      <c r="AE90" s="111"/>
      <c r="AF90" s="117"/>
      <c r="AG90" s="117"/>
      <c r="AH90" s="117"/>
      <c r="AI90" s="117"/>
      <c r="AJ90" s="111"/>
      <c r="AK90" s="111"/>
      <c r="AL90" s="118"/>
      <c r="AM90" s="111"/>
      <c r="AN90" s="111"/>
      <c r="AO90" s="111"/>
      <c r="AP90" s="118"/>
      <c r="AQ90" s="111"/>
      <c r="AR90" s="111"/>
      <c r="AS90" s="111"/>
      <c r="AT90" s="118"/>
      <c r="AU90" s="111"/>
      <c r="AV90" s="111"/>
      <c r="AW90" s="111"/>
      <c r="AX90" s="111"/>
      <c r="AY90" s="119"/>
    </row>
    <row r="91" spans="2:51" ht="21.75" customHeight="1">
      <c r="B91" s="112"/>
      <c r="C91" s="117"/>
      <c r="D91" s="111"/>
      <c r="E91" s="117"/>
      <c r="F91" s="111"/>
      <c r="G91" s="117"/>
      <c r="H91" s="117"/>
      <c r="I91" s="111"/>
      <c r="J91" s="117"/>
      <c r="K91" s="111"/>
      <c r="L91" s="117"/>
      <c r="M91" s="117"/>
      <c r="N91" s="111"/>
      <c r="O91" s="117"/>
      <c r="P91" s="111"/>
      <c r="Q91" s="117"/>
      <c r="R91" s="117"/>
      <c r="S91" s="111"/>
      <c r="T91" s="117"/>
      <c r="U91" s="111"/>
      <c r="V91" s="117"/>
      <c r="W91" s="117"/>
      <c r="X91" s="111"/>
      <c r="Y91" s="117"/>
      <c r="Z91" s="111"/>
      <c r="AA91" s="117"/>
      <c r="AB91" s="117"/>
      <c r="AC91" s="111"/>
      <c r="AD91" s="117"/>
      <c r="AE91" s="111"/>
      <c r="AF91" s="117"/>
      <c r="AG91" s="117"/>
      <c r="AH91" s="117"/>
      <c r="AI91" s="117"/>
      <c r="AJ91" s="111"/>
      <c r="AK91" s="111"/>
      <c r="AL91" s="118"/>
      <c r="AM91" s="111"/>
      <c r="AN91" s="111"/>
      <c r="AO91" s="111"/>
      <c r="AP91" s="118"/>
      <c r="AQ91" s="111"/>
      <c r="AR91" s="111"/>
      <c r="AS91" s="111"/>
      <c r="AT91" s="118"/>
      <c r="AU91" s="111"/>
      <c r="AV91" s="111"/>
      <c r="AW91" s="111"/>
      <c r="AX91" s="111"/>
      <c r="AY91" s="119"/>
    </row>
    <row r="92" spans="2:51" ht="21.75" customHeight="1">
      <c r="B92" s="112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7"/>
      <c r="AJ92" s="111"/>
      <c r="AK92" s="111"/>
      <c r="AL92" s="118"/>
      <c r="AM92" s="111"/>
      <c r="AN92" s="111"/>
      <c r="AO92" s="111"/>
      <c r="AP92" s="118"/>
      <c r="AQ92" s="111"/>
      <c r="AR92" s="111"/>
      <c r="AS92" s="111"/>
      <c r="AT92" s="118"/>
      <c r="AU92" s="111"/>
      <c r="AV92" s="118"/>
      <c r="AW92" s="118"/>
      <c r="AX92" s="118"/>
      <c r="AY92" s="119"/>
    </row>
    <row r="93" spans="2:51" ht="21.75" customHeight="1">
      <c r="B93" s="112"/>
      <c r="C93" s="117"/>
      <c r="D93" s="111"/>
      <c r="E93" s="117"/>
      <c r="F93" s="111"/>
      <c r="G93" s="117"/>
      <c r="H93" s="117"/>
      <c r="I93" s="111"/>
      <c r="J93" s="117"/>
      <c r="K93" s="111"/>
      <c r="L93" s="117"/>
      <c r="M93" s="117"/>
      <c r="N93" s="111"/>
      <c r="O93" s="117"/>
      <c r="P93" s="111"/>
      <c r="Q93" s="117"/>
      <c r="R93" s="117"/>
      <c r="S93" s="111"/>
      <c r="T93" s="117"/>
      <c r="U93" s="111"/>
      <c r="V93" s="117"/>
      <c r="W93" s="117"/>
      <c r="X93" s="111"/>
      <c r="Y93" s="117"/>
      <c r="Z93" s="111"/>
      <c r="AA93" s="117"/>
      <c r="AB93" s="117"/>
      <c r="AC93" s="111"/>
      <c r="AD93" s="117"/>
      <c r="AE93" s="111"/>
      <c r="AF93" s="117"/>
      <c r="AG93" s="117"/>
      <c r="AH93" s="117"/>
      <c r="AI93" s="117"/>
      <c r="AJ93" s="111"/>
      <c r="AK93" s="111"/>
      <c r="AL93" s="118"/>
      <c r="AM93" s="111"/>
      <c r="AN93" s="111"/>
      <c r="AO93" s="111"/>
      <c r="AP93" s="118"/>
      <c r="AQ93" s="111"/>
      <c r="AR93" s="111"/>
      <c r="AS93" s="111"/>
      <c r="AT93" s="118"/>
      <c r="AU93" s="111"/>
      <c r="AV93" s="111"/>
      <c r="AW93" s="111"/>
      <c r="AX93" s="111"/>
      <c r="AY93" s="119"/>
    </row>
    <row r="94" spans="2:51" ht="21.75" customHeight="1">
      <c r="B94" s="112"/>
      <c r="C94" s="117"/>
      <c r="D94" s="111"/>
      <c r="E94" s="117"/>
      <c r="F94" s="111"/>
      <c r="G94" s="117"/>
      <c r="H94" s="117"/>
      <c r="I94" s="111"/>
      <c r="J94" s="117"/>
      <c r="K94" s="111"/>
      <c r="L94" s="117"/>
      <c r="M94" s="117"/>
      <c r="N94" s="111"/>
      <c r="O94" s="117"/>
      <c r="P94" s="111"/>
      <c r="Q94" s="117"/>
      <c r="R94" s="117"/>
      <c r="S94" s="111"/>
      <c r="T94" s="117"/>
      <c r="U94" s="111"/>
      <c r="V94" s="117"/>
      <c r="W94" s="117"/>
      <c r="X94" s="111"/>
      <c r="Y94" s="117"/>
      <c r="Z94" s="111"/>
      <c r="AA94" s="117"/>
      <c r="AB94" s="117"/>
      <c r="AC94" s="111"/>
      <c r="AD94" s="117"/>
      <c r="AE94" s="111"/>
      <c r="AF94" s="117"/>
      <c r="AG94" s="117"/>
      <c r="AH94" s="117"/>
      <c r="AI94" s="117"/>
      <c r="AJ94" s="111"/>
      <c r="AK94" s="111"/>
      <c r="AL94" s="118"/>
      <c r="AM94" s="111"/>
      <c r="AN94" s="111"/>
      <c r="AO94" s="111"/>
      <c r="AP94" s="118"/>
      <c r="AQ94" s="111"/>
      <c r="AR94" s="111"/>
      <c r="AS94" s="111"/>
      <c r="AT94" s="118"/>
      <c r="AU94" s="111"/>
      <c r="AV94" s="111"/>
      <c r="AW94" s="111"/>
      <c r="AX94" s="111"/>
      <c r="AY94" s="119"/>
    </row>
    <row r="95" spans="2:51" ht="21.75" customHeight="1">
      <c r="B95" s="112"/>
      <c r="C95" s="117"/>
      <c r="D95" s="111"/>
      <c r="E95" s="117"/>
      <c r="F95" s="111"/>
      <c r="G95" s="117"/>
      <c r="H95" s="117"/>
      <c r="I95" s="111"/>
      <c r="J95" s="117"/>
      <c r="K95" s="111"/>
      <c r="L95" s="117"/>
      <c r="M95" s="117"/>
      <c r="N95" s="111"/>
      <c r="O95" s="117"/>
      <c r="P95" s="111"/>
      <c r="Q95" s="117"/>
      <c r="R95" s="117"/>
      <c r="S95" s="111"/>
      <c r="T95" s="117"/>
      <c r="U95" s="111"/>
      <c r="V95" s="117"/>
      <c r="W95" s="117"/>
      <c r="X95" s="111"/>
      <c r="Y95" s="117"/>
      <c r="Z95" s="111"/>
      <c r="AA95" s="117"/>
      <c r="AB95" s="117"/>
      <c r="AC95" s="111"/>
      <c r="AD95" s="117"/>
      <c r="AE95" s="111"/>
      <c r="AF95" s="117"/>
      <c r="AG95" s="117"/>
      <c r="AH95" s="117"/>
      <c r="AI95" s="117"/>
      <c r="AJ95" s="111"/>
      <c r="AK95" s="111"/>
      <c r="AL95" s="118"/>
      <c r="AM95" s="111"/>
      <c r="AN95" s="111"/>
      <c r="AO95" s="111"/>
      <c r="AP95" s="118"/>
      <c r="AQ95" s="111"/>
      <c r="AR95" s="111"/>
      <c r="AS95" s="111"/>
      <c r="AT95" s="118"/>
      <c r="AU95" s="111"/>
      <c r="AV95" s="111"/>
      <c r="AW95" s="111"/>
      <c r="AX95" s="111"/>
      <c r="AY95" s="119"/>
    </row>
    <row r="96" spans="2:51" ht="21.75" customHeight="1">
      <c r="B96" s="112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7"/>
      <c r="AJ96" s="111"/>
      <c r="AK96" s="111"/>
      <c r="AL96" s="118"/>
      <c r="AM96" s="111"/>
      <c r="AN96" s="111"/>
      <c r="AO96" s="111"/>
      <c r="AP96" s="118"/>
      <c r="AQ96" s="111"/>
      <c r="AR96" s="111"/>
      <c r="AS96" s="111"/>
      <c r="AT96" s="118"/>
      <c r="AU96" s="111"/>
      <c r="AV96" s="118"/>
      <c r="AW96" s="118"/>
      <c r="AX96" s="118"/>
      <c r="AY96" s="119"/>
    </row>
    <row r="97" spans="2:51" ht="21.75" customHeight="1">
      <c r="B97" s="112"/>
      <c r="C97" s="117"/>
      <c r="D97" s="111"/>
      <c r="E97" s="117"/>
      <c r="F97" s="111"/>
      <c r="G97" s="117"/>
      <c r="H97" s="117"/>
      <c r="I97" s="111"/>
      <c r="J97" s="117"/>
      <c r="K97" s="111"/>
      <c r="L97" s="117"/>
      <c r="M97" s="117"/>
      <c r="N97" s="111"/>
      <c r="O97" s="117"/>
      <c r="P97" s="111"/>
      <c r="Q97" s="117"/>
      <c r="R97" s="117"/>
      <c r="S97" s="111"/>
      <c r="T97" s="117"/>
      <c r="U97" s="111"/>
      <c r="V97" s="117"/>
      <c r="W97" s="117"/>
      <c r="X97" s="111"/>
      <c r="Y97" s="117"/>
      <c r="Z97" s="111"/>
      <c r="AA97" s="117"/>
      <c r="AB97" s="117"/>
      <c r="AC97" s="111"/>
      <c r="AD97" s="117"/>
      <c r="AE97" s="111"/>
      <c r="AF97" s="117"/>
      <c r="AG97" s="117"/>
      <c r="AH97" s="117"/>
      <c r="AI97" s="117"/>
      <c r="AJ97" s="111"/>
      <c r="AK97" s="111"/>
      <c r="AL97" s="118"/>
      <c r="AM97" s="111"/>
      <c r="AN97" s="111"/>
      <c r="AO97" s="111"/>
      <c r="AP97" s="118"/>
      <c r="AQ97" s="111"/>
      <c r="AR97" s="111"/>
      <c r="AS97" s="111"/>
      <c r="AT97" s="118"/>
      <c r="AU97" s="111"/>
      <c r="AV97" s="111"/>
      <c r="AW97" s="111"/>
      <c r="AX97" s="111"/>
      <c r="AY97" s="119"/>
    </row>
    <row r="98" spans="2:51" ht="21.75" customHeight="1">
      <c r="B98" s="112"/>
      <c r="C98" s="117"/>
      <c r="D98" s="111"/>
      <c r="E98" s="117"/>
      <c r="F98" s="111"/>
      <c r="G98" s="117"/>
      <c r="H98" s="117"/>
      <c r="I98" s="111"/>
      <c r="J98" s="117"/>
      <c r="K98" s="111"/>
      <c r="L98" s="117"/>
      <c r="M98" s="117"/>
      <c r="N98" s="111"/>
      <c r="O98" s="117"/>
      <c r="P98" s="111"/>
      <c r="Q98" s="117"/>
      <c r="R98" s="117"/>
      <c r="S98" s="111"/>
      <c r="T98" s="117"/>
      <c r="U98" s="111"/>
      <c r="V98" s="117"/>
      <c r="W98" s="117"/>
      <c r="X98" s="111"/>
      <c r="Y98" s="117"/>
      <c r="Z98" s="111"/>
      <c r="AA98" s="117"/>
      <c r="AB98" s="117"/>
      <c r="AC98" s="111"/>
      <c r="AD98" s="117"/>
      <c r="AE98" s="111"/>
      <c r="AF98" s="117"/>
      <c r="AG98" s="117"/>
      <c r="AH98" s="117"/>
      <c r="AI98" s="117"/>
      <c r="AJ98" s="111"/>
      <c r="AK98" s="111"/>
      <c r="AL98" s="118"/>
      <c r="AM98" s="111"/>
      <c r="AN98" s="111"/>
      <c r="AO98" s="111"/>
      <c r="AP98" s="118"/>
      <c r="AQ98" s="111"/>
      <c r="AR98" s="111"/>
      <c r="AS98" s="111"/>
      <c r="AT98" s="118"/>
      <c r="AU98" s="111"/>
      <c r="AV98" s="111"/>
      <c r="AW98" s="111"/>
      <c r="AX98" s="111"/>
      <c r="AY98" s="119"/>
    </row>
    <row r="99" spans="2:51" ht="21.75" customHeight="1">
      <c r="B99" s="112"/>
      <c r="C99" s="117"/>
      <c r="D99" s="111"/>
      <c r="E99" s="117"/>
      <c r="F99" s="111"/>
      <c r="G99" s="117"/>
      <c r="H99" s="117"/>
      <c r="I99" s="111"/>
      <c r="J99" s="117"/>
      <c r="K99" s="111"/>
      <c r="L99" s="117"/>
      <c r="M99" s="117"/>
      <c r="N99" s="111"/>
      <c r="O99" s="117"/>
      <c r="P99" s="111"/>
      <c r="Q99" s="117"/>
      <c r="R99" s="117"/>
      <c r="S99" s="111"/>
      <c r="T99" s="117"/>
      <c r="U99" s="111"/>
      <c r="V99" s="117"/>
      <c r="W99" s="117"/>
      <c r="X99" s="111"/>
      <c r="Y99" s="117"/>
      <c r="Z99" s="111"/>
      <c r="AA99" s="117"/>
      <c r="AB99" s="117"/>
      <c r="AC99" s="111"/>
      <c r="AD99" s="117"/>
      <c r="AE99" s="111"/>
      <c r="AF99" s="117"/>
      <c r="AG99" s="117"/>
      <c r="AH99" s="117"/>
      <c r="AI99" s="117"/>
      <c r="AJ99" s="111"/>
      <c r="AK99" s="111"/>
      <c r="AL99" s="118"/>
      <c r="AM99" s="111"/>
      <c r="AN99" s="111"/>
      <c r="AO99" s="111"/>
      <c r="AP99" s="118"/>
      <c r="AQ99" s="111"/>
      <c r="AR99" s="111"/>
      <c r="AS99" s="111"/>
      <c r="AT99" s="118"/>
      <c r="AU99" s="111"/>
      <c r="AV99" s="111"/>
      <c r="AW99" s="111"/>
      <c r="AX99" s="111"/>
      <c r="AY99" s="119"/>
    </row>
    <row r="100" spans="2:51" ht="24.75" customHeight="1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9"/>
      <c r="AH100" s="109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</row>
    <row r="101" spans="2:51" ht="24.75" customHeight="1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</row>
    <row r="102" spans="2:51" ht="24.75" customHeight="1"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1"/>
      <c r="AJ102" s="113"/>
      <c r="AK102" s="113"/>
      <c r="AL102" s="113"/>
      <c r="AM102" s="114"/>
      <c r="AN102" s="113"/>
      <c r="AO102" s="113"/>
      <c r="AP102" s="113"/>
      <c r="AQ102" s="114"/>
      <c r="AR102" s="113"/>
      <c r="AS102" s="113"/>
      <c r="AT102" s="113"/>
      <c r="AU102" s="114"/>
      <c r="AV102" s="113"/>
      <c r="AW102" s="113"/>
      <c r="AX102" s="113"/>
      <c r="AY102" s="115"/>
    </row>
    <row r="103" spans="2:51" ht="24.75" customHeight="1"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1"/>
      <c r="AJ103" s="113"/>
      <c r="AK103" s="113"/>
      <c r="AL103" s="113"/>
      <c r="AM103" s="114"/>
      <c r="AN103" s="113"/>
      <c r="AO103" s="113"/>
      <c r="AP103" s="113"/>
      <c r="AQ103" s="114"/>
      <c r="AR103" s="113"/>
      <c r="AS103" s="113"/>
      <c r="AT103" s="113"/>
      <c r="AU103" s="114"/>
      <c r="AV103" s="113"/>
      <c r="AW103" s="113"/>
      <c r="AX103" s="113"/>
      <c r="AY103" s="115"/>
    </row>
    <row r="104" spans="2:51" ht="21.75" customHeight="1">
      <c r="B104" s="112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7"/>
      <c r="AJ104" s="111"/>
      <c r="AK104" s="111"/>
      <c r="AL104" s="118"/>
      <c r="AM104" s="111"/>
      <c r="AN104" s="111"/>
      <c r="AO104" s="111"/>
      <c r="AP104" s="118"/>
      <c r="AQ104" s="111"/>
      <c r="AR104" s="111"/>
      <c r="AS104" s="111"/>
      <c r="AT104" s="118"/>
      <c r="AU104" s="111"/>
      <c r="AV104" s="118"/>
      <c r="AW104" s="118"/>
      <c r="AX104" s="118"/>
      <c r="AY104" s="119"/>
    </row>
    <row r="105" spans="2:51" ht="21.75" customHeight="1">
      <c r="B105" s="112"/>
      <c r="C105" s="117"/>
      <c r="D105" s="111"/>
      <c r="E105" s="117"/>
      <c r="F105" s="111"/>
      <c r="G105" s="117"/>
      <c r="H105" s="117"/>
      <c r="I105" s="111"/>
      <c r="J105" s="117"/>
      <c r="K105" s="111"/>
      <c r="L105" s="117"/>
      <c r="M105" s="117"/>
      <c r="N105" s="111"/>
      <c r="O105" s="117"/>
      <c r="P105" s="111"/>
      <c r="Q105" s="117"/>
      <c r="R105" s="117"/>
      <c r="S105" s="111"/>
      <c r="T105" s="117"/>
      <c r="U105" s="111"/>
      <c r="V105" s="117"/>
      <c r="W105" s="117"/>
      <c r="X105" s="111"/>
      <c r="Y105" s="117"/>
      <c r="Z105" s="111"/>
      <c r="AA105" s="117"/>
      <c r="AB105" s="117"/>
      <c r="AC105" s="111"/>
      <c r="AD105" s="117"/>
      <c r="AE105" s="111"/>
      <c r="AF105" s="117"/>
      <c r="AG105" s="117"/>
      <c r="AH105" s="117"/>
      <c r="AI105" s="117"/>
      <c r="AJ105" s="111"/>
      <c r="AK105" s="111"/>
      <c r="AL105" s="118"/>
      <c r="AM105" s="111"/>
      <c r="AN105" s="111"/>
      <c r="AO105" s="111"/>
      <c r="AP105" s="118"/>
      <c r="AQ105" s="111"/>
      <c r="AR105" s="111"/>
      <c r="AS105" s="111"/>
      <c r="AT105" s="118"/>
      <c r="AU105" s="111"/>
      <c r="AV105" s="111"/>
      <c r="AW105" s="111"/>
      <c r="AX105" s="111"/>
      <c r="AY105" s="119"/>
    </row>
    <row r="106" spans="2:51" ht="21.75" customHeight="1">
      <c r="B106" s="112"/>
      <c r="C106" s="117"/>
      <c r="D106" s="111"/>
      <c r="E106" s="117"/>
      <c r="F106" s="111"/>
      <c r="G106" s="117"/>
      <c r="H106" s="117"/>
      <c r="I106" s="111"/>
      <c r="J106" s="117"/>
      <c r="K106" s="111"/>
      <c r="L106" s="117"/>
      <c r="M106" s="117"/>
      <c r="N106" s="111"/>
      <c r="O106" s="117"/>
      <c r="P106" s="111"/>
      <c r="Q106" s="117"/>
      <c r="R106" s="117"/>
      <c r="S106" s="111"/>
      <c r="T106" s="117"/>
      <c r="U106" s="111"/>
      <c r="V106" s="117"/>
      <c r="W106" s="117"/>
      <c r="X106" s="111"/>
      <c r="Y106" s="117"/>
      <c r="Z106" s="111"/>
      <c r="AA106" s="117"/>
      <c r="AB106" s="117"/>
      <c r="AC106" s="111"/>
      <c r="AD106" s="117"/>
      <c r="AE106" s="111"/>
      <c r="AF106" s="117"/>
      <c r="AG106" s="117"/>
      <c r="AH106" s="117"/>
      <c r="AI106" s="117"/>
      <c r="AJ106" s="111"/>
      <c r="AK106" s="111"/>
      <c r="AL106" s="118"/>
      <c r="AM106" s="111"/>
      <c r="AN106" s="111"/>
      <c r="AO106" s="111"/>
      <c r="AP106" s="118"/>
      <c r="AQ106" s="111"/>
      <c r="AR106" s="111"/>
      <c r="AS106" s="111"/>
      <c r="AT106" s="118"/>
      <c r="AU106" s="111"/>
      <c r="AV106" s="111"/>
      <c r="AW106" s="111"/>
      <c r="AX106" s="111"/>
      <c r="AY106" s="119"/>
    </row>
    <row r="107" spans="2:51" ht="21.75" customHeight="1">
      <c r="B107" s="112"/>
      <c r="C107" s="117"/>
      <c r="D107" s="111"/>
      <c r="E107" s="117"/>
      <c r="F107" s="111"/>
      <c r="G107" s="117"/>
      <c r="H107" s="117"/>
      <c r="I107" s="111"/>
      <c r="J107" s="117"/>
      <c r="K107" s="111"/>
      <c r="L107" s="117"/>
      <c r="M107" s="117"/>
      <c r="N107" s="111"/>
      <c r="O107" s="117"/>
      <c r="P107" s="111"/>
      <c r="Q107" s="117"/>
      <c r="R107" s="117"/>
      <c r="S107" s="111"/>
      <c r="T107" s="117"/>
      <c r="U107" s="111"/>
      <c r="V107" s="117"/>
      <c r="W107" s="117"/>
      <c r="X107" s="111"/>
      <c r="Y107" s="117"/>
      <c r="Z107" s="111"/>
      <c r="AA107" s="117"/>
      <c r="AB107" s="117"/>
      <c r="AC107" s="111"/>
      <c r="AD107" s="117"/>
      <c r="AE107" s="111"/>
      <c r="AF107" s="117"/>
      <c r="AG107" s="117"/>
      <c r="AH107" s="117"/>
      <c r="AI107" s="117"/>
      <c r="AJ107" s="111"/>
      <c r="AK107" s="111"/>
      <c r="AL107" s="118"/>
      <c r="AM107" s="111"/>
      <c r="AN107" s="111"/>
      <c r="AO107" s="111"/>
      <c r="AP107" s="118"/>
      <c r="AQ107" s="111"/>
      <c r="AR107" s="111"/>
      <c r="AS107" s="111"/>
      <c r="AT107" s="118"/>
      <c r="AU107" s="111"/>
      <c r="AV107" s="111"/>
      <c r="AW107" s="111"/>
      <c r="AX107" s="111"/>
      <c r="AY107" s="119"/>
    </row>
    <row r="108" spans="2:51" ht="21.75" customHeight="1">
      <c r="B108" s="11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7"/>
      <c r="AJ108" s="111"/>
      <c r="AK108" s="111"/>
      <c r="AL108" s="118"/>
      <c r="AM108" s="111"/>
      <c r="AN108" s="111"/>
      <c r="AO108" s="111"/>
      <c r="AP108" s="118"/>
      <c r="AQ108" s="111"/>
      <c r="AR108" s="111"/>
      <c r="AS108" s="111"/>
      <c r="AT108" s="118"/>
      <c r="AU108" s="111"/>
      <c r="AV108" s="118"/>
      <c r="AW108" s="118"/>
      <c r="AX108" s="118"/>
      <c r="AY108" s="119"/>
    </row>
    <row r="109" spans="2:51" ht="21.75" customHeight="1">
      <c r="B109" s="112"/>
      <c r="C109" s="117"/>
      <c r="D109" s="111"/>
      <c r="E109" s="117"/>
      <c r="F109" s="111"/>
      <c r="G109" s="117"/>
      <c r="H109" s="117"/>
      <c r="I109" s="111"/>
      <c r="J109" s="117"/>
      <c r="K109" s="111"/>
      <c r="L109" s="117"/>
      <c r="M109" s="117"/>
      <c r="N109" s="111"/>
      <c r="O109" s="117"/>
      <c r="P109" s="111"/>
      <c r="Q109" s="117"/>
      <c r="R109" s="117"/>
      <c r="S109" s="111"/>
      <c r="T109" s="117"/>
      <c r="U109" s="111"/>
      <c r="V109" s="117"/>
      <c r="W109" s="117"/>
      <c r="X109" s="111"/>
      <c r="Y109" s="117"/>
      <c r="Z109" s="111"/>
      <c r="AA109" s="117"/>
      <c r="AB109" s="117"/>
      <c r="AC109" s="111"/>
      <c r="AD109" s="117"/>
      <c r="AE109" s="111"/>
      <c r="AF109" s="117"/>
      <c r="AG109" s="117"/>
      <c r="AH109" s="117"/>
      <c r="AI109" s="117"/>
      <c r="AJ109" s="111"/>
      <c r="AK109" s="111"/>
      <c r="AL109" s="118"/>
      <c r="AM109" s="111"/>
      <c r="AN109" s="111"/>
      <c r="AO109" s="111"/>
      <c r="AP109" s="118"/>
      <c r="AQ109" s="111"/>
      <c r="AR109" s="111"/>
      <c r="AS109" s="111"/>
      <c r="AT109" s="118"/>
      <c r="AU109" s="111"/>
      <c r="AV109" s="111"/>
      <c r="AW109" s="111"/>
      <c r="AX109" s="111"/>
      <c r="AY109" s="119"/>
    </row>
    <row r="110" spans="2:51" ht="21.75" customHeight="1">
      <c r="B110" s="112"/>
      <c r="C110" s="117"/>
      <c r="D110" s="111"/>
      <c r="E110" s="117"/>
      <c r="F110" s="111"/>
      <c r="G110" s="117"/>
      <c r="H110" s="117"/>
      <c r="I110" s="111"/>
      <c r="J110" s="117"/>
      <c r="K110" s="111"/>
      <c r="L110" s="117"/>
      <c r="M110" s="117"/>
      <c r="N110" s="111"/>
      <c r="O110" s="117"/>
      <c r="P110" s="111"/>
      <c r="Q110" s="117"/>
      <c r="R110" s="117"/>
      <c r="S110" s="111"/>
      <c r="T110" s="117"/>
      <c r="U110" s="111"/>
      <c r="V110" s="117"/>
      <c r="W110" s="117"/>
      <c r="X110" s="111"/>
      <c r="Y110" s="117"/>
      <c r="Z110" s="111"/>
      <c r="AA110" s="117"/>
      <c r="AB110" s="117"/>
      <c r="AC110" s="111"/>
      <c r="AD110" s="117"/>
      <c r="AE110" s="111"/>
      <c r="AF110" s="117"/>
      <c r="AG110" s="117"/>
      <c r="AH110" s="117"/>
      <c r="AI110" s="117"/>
      <c r="AJ110" s="111"/>
      <c r="AK110" s="111"/>
      <c r="AL110" s="118"/>
      <c r="AM110" s="111"/>
      <c r="AN110" s="111"/>
      <c r="AO110" s="111"/>
      <c r="AP110" s="118"/>
      <c r="AQ110" s="111"/>
      <c r="AR110" s="111"/>
      <c r="AS110" s="111"/>
      <c r="AT110" s="118"/>
      <c r="AU110" s="111"/>
      <c r="AV110" s="111"/>
      <c r="AW110" s="111"/>
      <c r="AX110" s="111"/>
      <c r="AY110" s="119"/>
    </row>
    <row r="111" spans="2:51" ht="21.75" customHeight="1">
      <c r="B111" s="112"/>
      <c r="C111" s="117"/>
      <c r="D111" s="111"/>
      <c r="E111" s="117"/>
      <c r="F111" s="111"/>
      <c r="G111" s="117"/>
      <c r="H111" s="117"/>
      <c r="I111" s="111"/>
      <c r="J111" s="117"/>
      <c r="K111" s="111"/>
      <c r="L111" s="117"/>
      <c r="M111" s="117"/>
      <c r="N111" s="111"/>
      <c r="O111" s="117"/>
      <c r="P111" s="111"/>
      <c r="Q111" s="117"/>
      <c r="R111" s="117"/>
      <c r="S111" s="111"/>
      <c r="T111" s="117"/>
      <c r="U111" s="111"/>
      <c r="V111" s="117"/>
      <c r="W111" s="117"/>
      <c r="X111" s="111"/>
      <c r="Y111" s="117"/>
      <c r="Z111" s="111"/>
      <c r="AA111" s="117"/>
      <c r="AB111" s="117"/>
      <c r="AC111" s="111"/>
      <c r="AD111" s="117"/>
      <c r="AE111" s="111"/>
      <c r="AF111" s="117"/>
      <c r="AG111" s="117"/>
      <c r="AH111" s="117"/>
      <c r="AI111" s="117"/>
      <c r="AJ111" s="111"/>
      <c r="AK111" s="111"/>
      <c r="AL111" s="118"/>
      <c r="AM111" s="111"/>
      <c r="AN111" s="111"/>
      <c r="AO111" s="111"/>
      <c r="AP111" s="118"/>
      <c r="AQ111" s="111"/>
      <c r="AR111" s="111"/>
      <c r="AS111" s="111"/>
      <c r="AT111" s="118"/>
      <c r="AU111" s="111"/>
      <c r="AV111" s="111"/>
      <c r="AW111" s="111"/>
      <c r="AX111" s="111"/>
      <c r="AY111" s="119"/>
    </row>
    <row r="112" spans="2:51" ht="21.75" customHeight="1">
      <c r="B112" s="112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7"/>
      <c r="AJ112" s="111"/>
      <c r="AK112" s="111"/>
      <c r="AL112" s="118"/>
      <c r="AM112" s="111"/>
      <c r="AN112" s="111"/>
      <c r="AO112" s="111"/>
      <c r="AP112" s="118"/>
      <c r="AQ112" s="111"/>
      <c r="AR112" s="111"/>
      <c r="AS112" s="111"/>
      <c r="AT112" s="118"/>
      <c r="AU112" s="111"/>
      <c r="AV112" s="118"/>
      <c r="AW112" s="118"/>
      <c r="AX112" s="118"/>
      <c r="AY112" s="119"/>
    </row>
    <row r="113" spans="2:51" ht="21.75" customHeight="1">
      <c r="B113" s="112"/>
      <c r="C113" s="117"/>
      <c r="D113" s="111"/>
      <c r="E113" s="117"/>
      <c r="F113" s="111"/>
      <c r="G113" s="117"/>
      <c r="H113" s="117"/>
      <c r="I113" s="111"/>
      <c r="J113" s="117"/>
      <c r="K113" s="111"/>
      <c r="L113" s="117"/>
      <c r="M113" s="117"/>
      <c r="N113" s="111"/>
      <c r="O113" s="117"/>
      <c r="P113" s="111"/>
      <c r="Q113" s="117"/>
      <c r="R113" s="117"/>
      <c r="S113" s="111"/>
      <c r="T113" s="117"/>
      <c r="U113" s="111"/>
      <c r="V113" s="117"/>
      <c r="W113" s="117"/>
      <c r="X113" s="111"/>
      <c r="Y113" s="117"/>
      <c r="Z113" s="111"/>
      <c r="AA113" s="117"/>
      <c r="AB113" s="117"/>
      <c r="AC113" s="111"/>
      <c r="AD113" s="117"/>
      <c r="AE113" s="111"/>
      <c r="AF113" s="117"/>
      <c r="AG113" s="117"/>
      <c r="AH113" s="117"/>
      <c r="AI113" s="117"/>
      <c r="AJ113" s="111"/>
      <c r="AK113" s="111"/>
      <c r="AL113" s="118"/>
      <c r="AM113" s="111"/>
      <c r="AN113" s="111"/>
      <c r="AO113" s="111"/>
      <c r="AP113" s="118"/>
      <c r="AQ113" s="111"/>
      <c r="AR113" s="111"/>
      <c r="AS113" s="111"/>
      <c r="AT113" s="118"/>
      <c r="AU113" s="111"/>
      <c r="AV113" s="111"/>
      <c r="AW113" s="111"/>
      <c r="AX113" s="111"/>
      <c r="AY113" s="119"/>
    </row>
    <row r="114" spans="2:51" ht="21.75" customHeight="1">
      <c r="B114" s="112"/>
      <c r="C114" s="117"/>
      <c r="D114" s="111"/>
      <c r="E114" s="117"/>
      <c r="F114" s="111"/>
      <c r="G114" s="117"/>
      <c r="H114" s="117"/>
      <c r="I114" s="111"/>
      <c r="J114" s="117"/>
      <c r="K114" s="111"/>
      <c r="L114" s="117"/>
      <c r="M114" s="117"/>
      <c r="N114" s="111"/>
      <c r="O114" s="117"/>
      <c r="P114" s="111"/>
      <c r="Q114" s="117"/>
      <c r="R114" s="117"/>
      <c r="S114" s="111"/>
      <c r="T114" s="117"/>
      <c r="U114" s="111"/>
      <c r="V114" s="117"/>
      <c r="W114" s="117"/>
      <c r="X114" s="111"/>
      <c r="Y114" s="117"/>
      <c r="Z114" s="111"/>
      <c r="AA114" s="117"/>
      <c r="AB114" s="117"/>
      <c r="AC114" s="111"/>
      <c r="AD114" s="117"/>
      <c r="AE114" s="111"/>
      <c r="AF114" s="117"/>
      <c r="AG114" s="117"/>
      <c r="AH114" s="117"/>
      <c r="AI114" s="117"/>
      <c r="AJ114" s="111"/>
      <c r="AK114" s="111"/>
      <c r="AL114" s="118"/>
      <c r="AM114" s="111"/>
      <c r="AN114" s="111"/>
      <c r="AO114" s="111"/>
      <c r="AP114" s="118"/>
      <c r="AQ114" s="111"/>
      <c r="AR114" s="111"/>
      <c r="AS114" s="111"/>
      <c r="AT114" s="118"/>
      <c r="AU114" s="111"/>
      <c r="AV114" s="111"/>
      <c r="AW114" s="111"/>
      <c r="AX114" s="111"/>
      <c r="AY114" s="119"/>
    </row>
    <row r="115" spans="2:51" ht="21.75" customHeight="1">
      <c r="B115" s="112"/>
      <c r="C115" s="117"/>
      <c r="D115" s="111"/>
      <c r="E115" s="117"/>
      <c r="F115" s="111"/>
      <c r="G115" s="117"/>
      <c r="H115" s="117"/>
      <c r="I115" s="111"/>
      <c r="J115" s="117"/>
      <c r="K115" s="111"/>
      <c r="L115" s="117"/>
      <c r="M115" s="117"/>
      <c r="N115" s="111"/>
      <c r="O115" s="117"/>
      <c r="P115" s="111"/>
      <c r="Q115" s="117"/>
      <c r="R115" s="117"/>
      <c r="S115" s="111"/>
      <c r="T115" s="117"/>
      <c r="U115" s="111"/>
      <c r="V115" s="117"/>
      <c r="W115" s="117"/>
      <c r="X115" s="111"/>
      <c r="Y115" s="117"/>
      <c r="Z115" s="111"/>
      <c r="AA115" s="117"/>
      <c r="AB115" s="117"/>
      <c r="AC115" s="111"/>
      <c r="AD115" s="117"/>
      <c r="AE115" s="111"/>
      <c r="AF115" s="117"/>
      <c r="AG115" s="117"/>
      <c r="AH115" s="117"/>
      <c r="AI115" s="117"/>
      <c r="AJ115" s="111"/>
      <c r="AK115" s="111"/>
      <c r="AL115" s="118"/>
      <c r="AM115" s="111"/>
      <c r="AN115" s="111"/>
      <c r="AO115" s="111"/>
      <c r="AP115" s="118"/>
      <c r="AQ115" s="111"/>
      <c r="AR115" s="111"/>
      <c r="AS115" s="111"/>
      <c r="AT115" s="118"/>
      <c r="AU115" s="111"/>
      <c r="AV115" s="111"/>
      <c r="AW115" s="111"/>
      <c r="AX115" s="111"/>
      <c r="AY115" s="119"/>
    </row>
    <row r="116" spans="2:51" ht="21.75" customHeight="1">
      <c r="B116" s="11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7"/>
      <c r="AJ116" s="111"/>
      <c r="AK116" s="111"/>
      <c r="AL116" s="118"/>
      <c r="AM116" s="111"/>
      <c r="AN116" s="111"/>
      <c r="AO116" s="111"/>
      <c r="AP116" s="118"/>
      <c r="AQ116" s="111"/>
      <c r="AR116" s="111"/>
      <c r="AS116" s="111"/>
      <c r="AT116" s="118"/>
      <c r="AU116" s="111"/>
      <c r="AV116" s="118"/>
      <c r="AW116" s="118"/>
      <c r="AX116" s="118"/>
      <c r="AY116" s="119"/>
    </row>
    <row r="117" spans="2:51" ht="21.75" customHeight="1">
      <c r="B117" s="112"/>
      <c r="C117" s="117"/>
      <c r="D117" s="111"/>
      <c r="E117" s="117"/>
      <c r="F117" s="111"/>
      <c r="G117" s="117"/>
      <c r="H117" s="117"/>
      <c r="I117" s="111"/>
      <c r="J117" s="117"/>
      <c r="K117" s="111"/>
      <c r="L117" s="117"/>
      <c r="M117" s="117"/>
      <c r="N117" s="111"/>
      <c r="O117" s="117"/>
      <c r="P117" s="111"/>
      <c r="Q117" s="117"/>
      <c r="R117" s="117"/>
      <c r="S117" s="111"/>
      <c r="T117" s="117"/>
      <c r="U117" s="111"/>
      <c r="V117" s="117"/>
      <c r="W117" s="117"/>
      <c r="X117" s="111"/>
      <c r="Y117" s="117"/>
      <c r="Z117" s="111"/>
      <c r="AA117" s="117"/>
      <c r="AB117" s="117"/>
      <c r="AC117" s="111"/>
      <c r="AD117" s="117"/>
      <c r="AE117" s="111"/>
      <c r="AF117" s="117"/>
      <c r="AG117" s="117"/>
      <c r="AH117" s="117"/>
      <c r="AI117" s="117"/>
      <c r="AJ117" s="111"/>
      <c r="AK117" s="111"/>
      <c r="AL117" s="118"/>
      <c r="AM117" s="111"/>
      <c r="AN117" s="111"/>
      <c r="AO117" s="111"/>
      <c r="AP117" s="118"/>
      <c r="AQ117" s="111"/>
      <c r="AR117" s="111"/>
      <c r="AS117" s="111"/>
      <c r="AT117" s="118"/>
      <c r="AU117" s="111"/>
      <c r="AV117" s="111"/>
      <c r="AW117" s="111"/>
      <c r="AX117" s="111"/>
      <c r="AY117" s="119"/>
    </row>
    <row r="118" spans="2:51" ht="21.75" customHeight="1">
      <c r="B118" s="112"/>
      <c r="C118" s="117"/>
      <c r="D118" s="111"/>
      <c r="E118" s="117"/>
      <c r="F118" s="111"/>
      <c r="G118" s="117"/>
      <c r="H118" s="117"/>
      <c r="I118" s="111"/>
      <c r="J118" s="117"/>
      <c r="K118" s="111"/>
      <c r="L118" s="117"/>
      <c r="M118" s="117"/>
      <c r="N118" s="111"/>
      <c r="O118" s="117"/>
      <c r="P118" s="111"/>
      <c r="Q118" s="117"/>
      <c r="R118" s="117"/>
      <c r="S118" s="111"/>
      <c r="T118" s="117"/>
      <c r="U118" s="111"/>
      <c r="V118" s="117"/>
      <c r="W118" s="117"/>
      <c r="X118" s="111"/>
      <c r="Y118" s="117"/>
      <c r="Z118" s="111"/>
      <c r="AA118" s="117"/>
      <c r="AB118" s="117"/>
      <c r="AC118" s="111"/>
      <c r="AD118" s="117"/>
      <c r="AE118" s="111"/>
      <c r="AF118" s="117"/>
      <c r="AG118" s="117"/>
      <c r="AH118" s="117"/>
      <c r="AI118" s="117"/>
      <c r="AJ118" s="111"/>
      <c r="AK118" s="111"/>
      <c r="AL118" s="118"/>
      <c r="AM118" s="111"/>
      <c r="AN118" s="111"/>
      <c r="AO118" s="111"/>
      <c r="AP118" s="118"/>
      <c r="AQ118" s="111"/>
      <c r="AR118" s="111"/>
      <c r="AS118" s="111"/>
      <c r="AT118" s="118"/>
      <c r="AU118" s="111"/>
      <c r="AV118" s="111"/>
      <c r="AW118" s="111"/>
      <c r="AX118" s="111"/>
      <c r="AY118" s="119"/>
    </row>
    <row r="119" spans="2:51" ht="21.75" customHeight="1">
      <c r="B119" s="112"/>
      <c r="C119" s="117"/>
      <c r="D119" s="111"/>
      <c r="E119" s="117"/>
      <c r="F119" s="111"/>
      <c r="G119" s="117"/>
      <c r="H119" s="117"/>
      <c r="I119" s="111"/>
      <c r="J119" s="117"/>
      <c r="K119" s="111"/>
      <c r="L119" s="117"/>
      <c r="M119" s="117"/>
      <c r="N119" s="111"/>
      <c r="O119" s="117"/>
      <c r="P119" s="111"/>
      <c r="Q119" s="117"/>
      <c r="R119" s="117"/>
      <c r="S119" s="111"/>
      <c r="T119" s="117"/>
      <c r="U119" s="111"/>
      <c r="V119" s="117"/>
      <c r="W119" s="117"/>
      <c r="X119" s="111"/>
      <c r="Y119" s="117"/>
      <c r="Z119" s="111"/>
      <c r="AA119" s="117"/>
      <c r="AB119" s="117"/>
      <c r="AC119" s="111"/>
      <c r="AD119" s="117"/>
      <c r="AE119" s="111"/>
      <c r="AF119" s="117"/>
      <c r="AG119" s="117"/>
      <c r="AH119" s="117"/>
      <c r="AI119" s="117"/>
      <c r="AJ119" s="111"/>
      <c r="AK119" s="111"/>
      <c r="AL119" s="118"/>
      <c r="AM119" s="111"/>
      <c r="AN119" s="111"/>
      <c r="AO119" s="111"/>
      <c r="AP119" s="118"/>
      <c r="AQ119" s="111"/>
      <c r="AR119" s="111"/>
      <c r="AS119" s="111"/>
      <c r="AT119" s="118"/>
      <c r="AU119" s="111"/>
      <c r="AV119" s="111"/>
      <c r="AW119" s="111"/>
      <c r="AX119" s="111"/>
      <c r="AY119" s="119"/>
    </row>
    <row r="120" spans="2:51" ht="21.75" customHeight="1">
      <c r="B120" s="112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7"/>
      <c r="AJ120" s="111"/>
      <c r="AK120" s="111"/>
      <c r="AL120" s="118"/>
      <c r="AM120" s="111"/>
      <c r="AN120" s="111"/>
      <c r="AO120" s="111"/>
      <c r="AP120" s="118"/>
      <c r="AQ120" s="111"/>
      <c r="AR120" s="111"/>
      <c r="AS120" s="111"/>
      <c r="AT120" s="118"/>
      <c r="AU120" s="111"/>
      <c r="AV120" s="118"/>
      <c r="AW120" s="118"/>
      <c r="AX120" s="118"/>
      <c r="AY120" s="119"/>
    </row>
    <row r="121" spans="2:51" ht="21.75" customHeight="1">
      <c r="B121" s="112"/>
      <c r="C121" s="117"/>
      <c r="D121" s="111"/>
      <c r="E121" s="117"/>
      <c r="F121" s="111"/>
      <c r="G121" s="117"/>
      <c r="H121" s="117"/>
      <c r="I121" s="111"/>
      <c r="J121" s="117"/>
      <c r="K121" s="111"/>
      <c r="L121" s="117"/>
      <c r="M121" s="117"/>
      <c r="N121" s="111"/>
      <c r="O121" s="117"/>
      <c r="P121" s="111"/>
      <c r="Q121" s="117"/>
      <c r="R121" s="117"/>
      <c r="S121" s="111"/>
      <c r="T121" s="117"/>
      <c r="U121" s="111"/>
      <c r="V121" s="117"/>
      <c r="W121" s="117"/>
      <c r="X121" s="111"/>
      <c r="Y121" s="117"/>
      <c r="Z121" s="111"/>
      <c r="AA121" s="117"/>
      <c r="AB121" s="117"/>
      <c r="AC121" s="111"/>
      <c r="AD121" s="117"/>
      <c r="AE121" s="111"/>
      <c r="AF121" s="117"/>
      <c r="AG121" s="117"/>
      <c r="AH121" s="117"/>
      <c r="AI121" s="117"/>
      <c r="AJ121" s="111"/>
      <c r="AK121" s="111"/>
      <c r="AL121" s="118"/>
      <c r="AM121" s="111"/>
      <c r="AN121" s="111"/>
      <c r="AO121" s="111"/>
      <c r="AP121" s="118"/>
      <c r="AQ121" s="111"/>
      <c r="AR121" s="111"/>
      <c r="AS121" s="111"/>
      <c r="AT121" s="118"/>
      <c r="AU121" s="111"/>
      <c r="AV121" s="111"/>
      <c r="AW121" s="111"/>
      <c r="AX121" s="111"/>
      <c r="AY121" s="119"/>
    </row>
    <row r="122" spans="2:51" ht="21.75" customHeight="1">
      <c r="B122" s="112"/>
      <c r="C122" s="117"/>
      <c r="D122" s="111"/>
      <c r="E122" s="117"/>
      <c r="F122" s="111"/>
      <c r="G122" s="117"/>
      <c r="H122" s="117"/>
      <c r="I122" s="111"/>
      <c r="J122" s="117"/>
      <c r="K122" s="111"/>
      <c r="L122" s="117"/>
      <c r="M122" s="117"/>
      <c r="N122" s="111"/>
      <c r="O122" s="117"/>
      <c r="P122" s="111"/>
      <c r="Q122" s="117"/>
      <c r="R122" s="117"/>
      <c r="S122" s="111"/>
      <c r="T122" s="117"/>
      <c r="U122" s="111"/>
      <c r="V122" s="117"/>
      <c r="W122" s="117"/>
      <c r="X122" s="111"/>
      <c r="Y122" s="117"/>
      <c r="Z122" s="111"/>
      <c r="AA122" s="117"/>
      <c r="AB122" s="117"/>
      <c r="AC122" s="111"/>
      <c r="AD122" s="117"/>
      <c r="AE122" s="111"/>
      <c r="AF122" s="117"/>
      <c r="AG122" s="117"/>
      <c r="AH122" s="117"/>
      <c r="AI122" s="117"/>
      <c r="AJ122" s="111"/>
      <c r="AK122" s="111"/>
      <c r="AL122" s="118"/>
      <c r="AM122" s="111"/>
      <c r="AN122" s="111"/>
      <c r="AO122" s="111"/>
      <c r="AP122" s="118"/>
      <c r="AQ122" s="111"/>
      <c r="AR122" s="111"/>
      <c r="AS122" s="111"/>
      <c r="AT122" s="118"/>
      <c r="AU122" s="111"/>
      <c r="AV122" s="111"/>
      <c r="AW122" s="111"/>
      <c r="AX122" s="111"/>
      <c r="AY122" s="119"/>
    </row>
    <row r="123" spans="2:51" ht="21.75" customHeight="1">
      <c r="B123" s="112"/>
      <c r="C123" s="117"/>
      <c r="D123" s="111"/>
      <c r="E123" s="117"/>
      <c r="F123" s="111"/>
      <c r="G123" s="117"/>
      <c r="H123" s="117"/>
      <c r="I123" s="111"/>
      <c r="J123" s="117"/>
      <c r="K123" s="111"/>
      <c r="L123" s="117"/>
      <c r="M123" s="117"/>
      <c r="N123" s="111"/>
      <c r="O123" s="117"/>
      <c r="P123" s="111"/>
      <c r="Q123" s="117"/>
      <c r="R123" s="117"/>
      <c r="S123" s="111"/>
      <c r="T123" s="117"/>
      <c r="U123" s="111"/>
      <c r="V123" s="117"/>
      <c r="W123" s="117"/>
      <c r="X123" s="111"/>
      <c r="Y123" s="117"/>
      <c r="Z123" s="111"/>
      <c r="AA123" s="117"/>
      <c r="AB123" s="117"/>
      <c r="AC123" s="111"/>
      <c r="AD123" s="117"/>
      <c r="AE123" s="111"/>
      <c r="AF123" s="117"/>
      <c r="AG123" s="117"/>
      <c r="AH123" s="117"/>
      <c r="AI123" s="117"/>
      <c r="AJ123" s="111"/>
      <c r="AK123" s="111"/>
      <c r="AL123" s="118"/>
      <c r="AM123" s="111"/>
      <c r="AN123" s="111"/>
      <c r="AO123" s="111"/>
      <c r="AP123" s="118"/>
      <c r="AQ123" s="111"/>
      <c r="AR123" s="111"/>
      <c r="AS123" s="111"/>
      <c r="AT123" s="118"/>
      <c r="AU123" s="111"/>
      <c r="AV123" s="111"/>
      <c r="AW123" s="111"/>
      <c r="AX123" s="111"/>
      <c r="AY123" s="119"/>
    </row>
    <row r="124" spans="2:51" ht="21.75" customHeight="1">
      <c r="B124" s="112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7"/>
      <c r="AJ124" s="111"/>
      <c r="AK124" s="111"/>
      <c r="AL124" s="118"/>
      <c r="AM124" s="111"/>
      <c r="AN124" s="111"/>
      <c r="AO124" s="111"/>
      <c r="AP124" s="118"/>
      <c r="AQ124" s="111"/>
      <c r="AR124" s="111"/>
      <c r="AS124" s="111"/>
      <c r="AT124" s="118"/>
      <c r="AU124" s="111"/>
      <c r="AV124" s="118"/>
      <c r="AW124" s="118"/>
      <c r="AX124" s="118"/>
      <c r="AY124" s="119"/>
    </row>
    <row r="125" spans="2:51" ht="21.75" customHeight="1">
      <c r="B125" s="112"/>
      <c r="C125" s="117"/>
      <c r="D125" s="111"/>
      <c r="E125" s="117"/>
      <c r="F125" s="111"/>
      <c r="G125" s="117"/>
      <c r="H125" s="117"/>
      <c r="I125" s="111"/>
      <c r="J125" s="117"/>
      <c r="K125" s="111"/>
      <c r="L125" s="117"/>
      <c r="M125" s="117"/>
      <c r="N125" s="111"/>
      <c r="O125" s="117"/>
      <c r="P125" s="111"/>
      <c r="Q125" s="117"/>
      <c r="R125" s="117"/>
      <c r="S125" s="111"/>
      <c r="T125" s="117"/>
      <c r="U125" s="111"/>
      <c r="V125" s="117"/>
      <c r="W125" s="117"/>
      <c r="X125" s="111"/>
      <c r="Y125" s="117"/>
      <c r="Z125" s="111"/>
      <c r="AA125" s="117"/>
      <c r="AB125" s="117"/>
      <c r="AC125" s="111"/>
      <c r="AD125" s="117"/>
      <c r="AE125" s="111"/>
      <c r="AF125" s="117"/>
      <c r="AG125" s="117"/>
      <c r="AH125" s="117"/>
      <c r="AI125" s="117"/>
      <c r="AJ125" s="111"/>
      <c r="AK125" s="111"/>
      <c r="AL125" s="118"/>
      <c r="AM125" s="111"/>
      <c r="AN125" s="111"/>
      <c r="AO125" s="111"/>
      <c r="AP125" s="118"/>
      <c r="AQ125" s="111"/>
      <c r="AR125" s="111"/>
      <c r="AS125" s="111"/>
      <c r="AT125" s="118"/>
      <c r="AU125" s="111"/>
      <c r="AV125" s="111"/>
      <c r="AW125" s="111"/>
      <c r="AX125" s="111"/>
      <c r="AY125" s="119"/>
    </row>
    <row r="126" spans="2:51" ht="21.75" customHeight="1">
      <c r="B126" s="112"/>
      <c r="C126" s="117"/>
      <c r="D126" s="111"/>
      <c r="E126" s="117"/>
      <c r="F126" s="111"/>
      <c r="G126" s="117"/>
      <c r="H126" s="117"/>
      <c r="I126" s="111"/>
      <c r="J126" s="117"/>
      <c r="K126" s="111"/>
      <c r="L126" s="117"/>
      <c r="M126" s="117"/>
      <c r="N126" s="111"/>
      <c r="O126" s="117"/>
      <c r="P126" s="111"/>
      <c r="Q126" s="117"/>
      <c r="R126" s="117"/>
      <c r="S126" s="111"/>
      <c r="T126" s="117"/>
      <c r="U126" s="111"/>
      <c r="V126" s="117"/>
      <c r="W126" s="117"/>
      <c r="X126" s="111"/>
      <c r="Y126" s="117"/>
      <c r="Z126" s="111"/>
      <c r="AA126" s="117"/>
      <c r="AB126" s="117"/>
      <c r="AC126" s="111"/>
      <c r="AD126" s="117"/>
      <c r="AE126" s="111"/>
      <c r="AF126" s="117"/>
      <c r="AG126" s="117"/>
      <c r="AH126" s="117"/>
      <c r="AI126" s="117"/>
      <c r="AJ126" s="111"/>
      <c r="AK126" s="111"/>
      <c r="AL126" s="118"/>
      <c r="AM126" s="111"/>
      <c r="AN126" s="111"/>
      <c r="AO126" s="111"/>
      <c r="AP126" s="118"/>
      <c r="AQ126" s="111"/>
      <c r="AR126" s="111"/>
      <c r="AS126" s="111"/>
      <c r="AT126" s="118"/>
      <c r="AU126" s="111"/>
      <c r="AV126" s="111"/>
      <c r="AW126" s="111"/>
      <c r="AX126" s="111"/>
      <c r="AY126" s="119"/>
    </row>
    <row r="127" spans="2:51" ht="21.75" customHeight="1">
      <c r="B127" s="112"/>
      <c r="C127" s="117"/>
      <c r="D127" s="111"/>
      <c r="E127" s="117"/>
      <c r="F127" s="111"/>
      <c r="G127" s="117"/>
      <c r="H127" s="117"/>
      <c r="I127" s="111"/>
      <c r="J127" s="117"/>
      <c r="K127" s="111"/>
      <c r="L127" s="117"/>
      <c r="M127" s="117"/>
      <c r="N127" s="111"/>
      <c r="O127" s="117"/>
      <c r="P127" s="111"/>
      <c r="Q127" s="117"/>
      <c r="R127" s="117"/>
      <c r="S127" s="111"/>
      <c r="T127" s="117"/>
      <c r="U127" s="111"/>
      <c r="V127" s="117"/>
      <c r="W127" s="117"/>
      <c r="X127" s="111"/>
      <c r="Y127" s="117"/>
      <c r="Z127" s="111"/>
      <c r="AA127" s="117"/>
      <c r="AB127" s="117"/>
      <c r="AC127" s="111"/>
      <c r="AD127" s="117"/>
      <c r="AE127" s="111"/>
      <c r="AF127" s="117"/>
      <c r="AG127" s="117"/>
      <c r="AH127" s="117"/>
      <c r="AI127" s="117"/>
      <c r="AJ127" s="111"/>
      <c r="AK127" s="111"/>
      <c r="AL127" s="118"/>
      <c r="AM127" s="111"/>
      <c r="AN127" s="111"/>
      <c r="AO127" s="111"/>
      <c r="AP127" s="118"/>
      <c r="AQ127" s="111"/>
      <c r="AR127" s="111"/>
      <c r="AS127" s="111"/>
      <c r="AT127" s="118"/>
      <c r="AU127" s="111"/>
      <c r="AV127" s="111"/>
      <c r="AW127" s="111"/>
      <c r="AX127" s="111"/>
      <c r="AY127" s="119"/>
    </row>
    <row r="128" spans="2:51" ht="24.75" customHeight="1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9"/>
      <c r="AH128" s="109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</row>
    <row r="129" spans="2:51" ht="24.75" customHeight="1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</row>
    <row r="130" spans="2:51" ht="24.75" customHeight="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1"/>
      <c r="AJ130" s="113"/>
      <c r="AK130" s="113"/>
      <c r="AL130" s="113"/>
      <c r="AM130" s="114"/>
      <c r="AN130" s="113"/>
      <c r="AO130" s="113"/>
      <c r="AP130" s="113"/>
      <c r="AQ130" s="114"/>
      <c r="AR130" s="113"/>
      <c r="AS130" s="113"/>
      <c r="AT130" s="113"/>
      <c r="AU130" s="114"/>
      <c r="AV130" s="113"/>
      <c r="AW130" s="113"/>
      <c r="AX130" s="113"/>
      <c r="AY130" s="115"/>
    </row>
    <row r="131" spans="2:51" ht="24.75" customHeight="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1"/>
      <c r="AJ131" s="113"/>
      <c r="AK131" s="113"/>
      <c r="AL131" s="113"/>
      <c r="AM131" s="114"/>
      <c r="AN131" s="113"/>
      <c r="AO131" s="113"/>
      <c r="AP131" s="113"/>
      <c r="AQ131" s="114"/>
      <c r="AR131" s="113"/>
      <c r="AS131" s="113"/>
      <c r="AT131" s="113"/>
      <c r="AU131" s="114"/>
      <c r="AV131" s="113"/>
      <c r="AW131" s="113"/>
      <c r="AX131" s="113"/>
      <c r="AY131" s="115"/>
    </row>
    <row r="132" spans="2:51" ht="21.75" customHeight="1">
      <c r="B132" s="112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7"/>
      <c r="AJ132" s="111"/>
      <c r="AK132" s="111"/>
      <c r="AL132" s="118"/>
      <c r="AM132" s="111"/>
      <c r="AN132" s="111"/>
      <c r="AO132" s="111"/>
      <c r="AP132" s="118"/>
      <c r="AQ132" s="111"/>
      <c r="AR132" s="111"/>
      <c r="AS132" s="111"/>
      <c r="AT132" s="118"/>
      <c r="AU132" s="111"/>
      <c r="AV132" s="118"/>
      <c r="AW132" s="118"/>
      <c r="AX132" s="118"/>
      <c r="AY132" s="119"/>
    </row>
    <row r="133" spans="2:51" ht="21.75" customHeight="1">
      <c r="B133" s="112"/>
      <c r="C133" s="117"/>
      <c r="D133" s="111"/>
      <c r="E133" s="117"/>
      <c r="F133" s="111"/>
      <c r="G133" s="117"/>
      <c r="H133" s="117"/>
      <c r="I133" s="111"/>
      <c r="J133" s="117"/>
      <c r="K133" s="111"/>
      <c r="L133" s="117"/>
      <c r="M133" s="117"/>
      <c r="N133" s="111"/>
      <c r="O133" s="117"/>
      <c r="P133" s="111"/>
      <c r="Q133" s="117"/>
      <c r="R133" s="117"/>
      <c r="S133" s="111"/>
      <c r="T133" s="117"/>
      <c r="U133" s="111"/>
      <c r="V133" s="117"/>
      <c r="W133" s="117"/>
      <c r="X133" s="111"/>
      <c r="Y133" s="117"/>
      <c r="Z133" s="111"/>
      <c r="AA133" s="117"/>
      <c r="AB133" s="117"/>
      <c r="AC133" s="111"/>
      <c r="AD133" s="117"/>
      <c r="AE133" s="111"/>
      <c r="AF133" s="117"/>
      <c r="AG133" s="117"/>
      <c r="AH133" s="117"/>
      <c r="AI133" s="117"/>
      <c r="AJ133" s="111"/>
      <c r="AK133" s="111"/>
      <c r="AL133" s="118"/>
      <c r="AM133" s="111"/>
      <c r="AN133" s="111"/>
      <c r="AO133" s="111"/>
      <c r="AP133" s="118"/>
      <c r="AQ133" s="111"/>
      <c r="AR133" s="111"/>
      <c r="AS133" s="111"/>
      <c r="AT133" s="118"/>
      <c r="AU133" s="111"/>
      <c r="AV133" s="111"/>
      <c r="AW133" s="111"/>
      <c r="AX133" s="111"/>
      <c r="AY133" s="119"/>
    </row>
    <row r="134" spans="2:51" ht="21.75" customHeight="1">
      <c r="B134" s="112"/>
      <c r="C134" s="117"/>
      <c r="D134" s="111"/>
      <c r="E134" s="117"/>
      <c r="F134" s="111"/>
      <c r="G134" s="117"/>
      <c r="H134" s="117"/>
      <c r="I134" s="111"/>
      <c r="J134" s="117"/>
      <c r="K134" s="111"/>
      <c r="L134" s="117"/>
      <c r="M134" s="117"/>
      <c r="N134" s="111"/>
      <c r="O134" s="117"/>
      <c r="P134" s="111"/>
      <c r="Q134" s="117"/>
      <c r="R134" s="117"/>
      <c r="S134" s="111"/>
      <c r="T134" s="117"/>
      <c r="U134" s="111"/>
      <c r="V134" s="117"/>
      <c r="W134" s="117"/>
      <c r="X134" s="111"/>
      <c r="Y134" s="117"/>
      <c r="Z134" s="111"/>
      <c r="AA134" s="117"/>
      <c r="AB134" s="117"/>
      <c r="AC134" s="111"/>
      <c r="AD134" s="117"/>
      <c r="AE134" s="111"/>
      <c r="AF134" s="117"/>
      <c r="AG134" s="117"/>
      <c r="AH134" s="117"/>
      <c r="AI134" s="117"/>
      <c r="AJ134" s="111"/>
      <c r="AK134" s="111"/>
      <c r="AL134" s="118"/>
      <c r="AM134" s="111"/>
      <c r="AN134" s="111"/>
      <c r="AO134" s="111"/>
      <c r="AP134" s="118"/>
      <c r="AQ134" s="111"/>
      <c r="AR134" s="111"/>
      <c r="AS134" s="111"/>
      <c r="AT134" s="118"/>
      <c r="AU134" s="111"/>
      <c r="AV134" s="111"/>
      <c r="AW134" s="111"/>
      <c r="AX134" s="111"/>
      <c r="AY134" s="119"/>
    </row>
    <row r="135" spans="2:51" ht="21.75" customHeight="1">
      <c r="B135" s="112"/>
      <c r="C135" s="117"/>
      <c r="D135" s="111"/>
      <c r="E135" s="117"/>
      <c r="F135" s="111"/>
      <c r="G135" s="117"/>
      <c r="H135" s="117"/>
      <c r="I135" s="111"/>
      <c r="J135" s="117"/>
      <c r="K135" s="111"/>
      <c r="L135" s="117"/>
      <c r="M135" s="117"/>
      <c r="N135" s="111"/>
      <c r="O135" s="117"/>
      <c r="P135" s="111"/>
      <c r="Q135" s="117"/>
      <c r="R135" s="117"/>
      <c r="S135" s="111"/>
      <c r="T135" s="117"/>
      <c r="U135" s="111"/>
      <c r="V135" s="117"/>
      <c r="W135" s="117"/>
      <c r="X135" s="111"/>
      <c r="Y135" s="117"/>
      <c r="Z135" s="111"/>
      <c r="AA135" s="117"/>
      <c r="AB135" s="117"/>
      <c r="AC135" s="111"/>
      <c r="AD135" s="117"/>
      <c r="AE135" s="111"/>
      <c r="AF135" s="117"/>
      <c r="AG135" s="117"/>
      <c r="AH135" s="117"/>
      <c r="AI135" s="117"/>
      <c r="AJ135" s="111"/>
      <c r="AK135" s="111"/>
      <c r="AL135" s="118"/>
      <c r="AM135" s="111"/>
      <c r="AN135" s="111"/>
      <c r="AO135" s="111"/>
      <c r="AP135" s="118"/>
      <c r="AQ135" s="111"/>
      <c r="AR135" s="111"/>
      <c r="AS135" s="111"/>
      <c r="AT135" s="118"/>
      <c r="AU135" s="111"/>
      <c r="AV135" s="111"/>
      <c r="AW135" s="111"/>
      <c r="AX135" s="111"/>
      <c r="AY135" s="119"/>
    </row>
    <row r="136" spans="2:51" ht="21.75" customHeight="1">
      <c r="B136" s="112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7"/>
      <c r="AJ136" s="111"/>
      <c r="AK136" s="111"/>
      <c r="AL136" s="118"/>
      <c r="AM136" s="111"/>
      <c r="AN136" s="111"/>
      <c r="AO136" s="111"/>
      <c r="AP136" s="118"/>
      <c r="AQ136" s="111"/>
      <c r="AR136" s="111"/>
      <c r="AS136" s="111"/>
      <c r="AT136" s="118"/>
      <c r="AU136" s="111"/>
      <c r="AV136" s="118"/>
      <c r="AW136" s="118"/>
      <c r="AX136" s="118"/>
      <c r="AY136" s="119"/>
    </row>
    <row r="137" spans="2:51" ht="21.75" customHeight="1">
      <c r="B137" s="112"/>
      <c r="C137" s="117"/>
      <c r="D137" s="111"/>
      <c r="E137" s="117"/>
      <c r="F137" s="111"/>
      <c r="G137" s="117"/>
      <c r="H137" s="117"/>
      <c r="I137" s="111"/>
      <c r="J137" s="117"/>
      <c r="K137" s="111"/>
      <c r="L137" s="117"/>
      <c r="M137" s="117"/>
      <c r="N137" s="111"/>
      <c r="O137" s="117"/>
      <c r="P137" s="111"/>
      <c r="Q137" s="117"/>
      <c r="R137" s="117"/>
      <c r="S137" s="111"/>
      <c r="T137" s="117"/>
      <c r="U137" s="111"/>
      <c r="V137" s="117"/>
      <c r="W137" s="117"/>
      <c r="X137" s="111"/>
      <c r="Y137" s="117"/>
      <c r="Z137" s="111"/>
      <c r="AA137" s="117"/>
      <c r="AB137" s="117"/>
      <c r="AC137" s="111"/>
      <c r="AD137" s="117"/>
      <c r="AE137" s="111"/>
      <c r="AF137" s="117"/>
      <c r="AG137" s="117"/>
      <c r="AH137" s="117"/>
      <c r="AI137" s="117"/>
      <c r="AJ137" s="111"/>
      <c r="AK137" s="111"/>
      <c r="AL137" s="118"/>
      <c r="AM137" s="111"/>
      <c r="AN137" s="111"/>
      <c r="AO137" s="111"/>
      <c r="AP137" s="118"/>
      <c r="AQ137" s="111"/>
      <c r="AR137" s="111"/>
      <c r="AS137" s="111"/>
      <c r="AT137" s="118"/>
      <c r="AU137" s="111"/>
      <c r="AV137" s="111"/>
      <c r="AW137" s="111"/>
      <c r="AX137" s="111"/>
      <c r="AY137" s="119"/>
    </row>
    <row r="138" spans="2:51" ht="21.75" customHeight="1">
      <c r="B138" s="112"/>
      <c r="C138" s="117"/>
      <c r="D138" s="111"/>
      <c r="E138" s="117"/>
      <c r="F138" s="111"/>
      <c r="G138" s="117"/>
      <c r="H138" s="117"/>
      <c r="I138" s="111"/>
      <c r="J138" s="117"/>
      <c r="K138" s="111"/>
      <c r="L138" s="117"/>
      <c r="M138" s="117"/>
      <c r="N138" s="111"/>
      <c r="O138" s="117"/>
      <c r="P138" s="111"/>
      <c r="Q138" s="117"/>
      <c r="R138" s="117"/>
      <c r="S138" s="111"/>
      <c r="T138" s="117"/>
      <c r="U138" s="111"/>
      <c r="V138" s="117"/>
      <c r="W138" s="117"/>
      <c r="X138" s="111"/>
      <c r="Y138" s="117"/>
      <c r="Z138" s="111"/>
      <c r="AA138" s="117"/>
      <c r="AB138" s="117"/>
      <c r="AC138" s="111"/>
      <c r="AD138" s="117"/>
      <c r="AE138" s="111"/>
      <c r="AF138" s="117"/>
      <c r="AG138" s="117"/>
      <c r="AH138" s="117"/>
      <c r="AI138" s="117"/>
      <c r="AJ138" s="111"/>
      <c r="AK138" s="111"/>
      <c r="AL138" s="118"/>
      <c r="AM138" s="111"/>
      <c r="AN138" s="111"/>
      <c r="AO138" s="111"/>
      <c r="AP138" s="118"/>
      <c r="AQ138" s="111"/>
      <c r="AR138" s="111"/>
      <c r="AS138" s="111"/>
      <c r="AT138" s="118"/>
      <c r="AU138" s="111"/>
      <c r="AV138" s="111"/>
      <c r="AW138" s="111"/>
      <c r="AX138" s="111"/>
      <c r="AY138" s="119"/>
    </row>
    <row r="139" spans="2:51" ht="21.75" customHeight="1">
      <c r="B139" s="112"/>
      <c r="C139" s="117"/>
      <c r="D139" s="111"/>
      <c r="E139" s="117"/>
      <c r="F139" s="111"/>
      <c r="G139" s="117"/>
      <c r="H139" s="117"/>
      <c r="I139" s="111"/>
      <c r="J139" s="117"/>
      <c r="K139" s="111"/>
      <c r="L139" s="117"/>
      <c r="M139" s="117"/>
      <c r="N139" s="111"/>
      <c r="O139" s="117"/>
      <c r="P139" s="111"/>
      <c r="Q139" s="117"/>
      <c r="R139" s="117"/>
      <c r="S139" s="111"/>
      <c r="T139" s="117"/>
      <c r="U139" s="111"/>
      <c r="V139" s="117"/>
      <c r="W139" s="117"/>
      <c r="X139" s="111"/>
      <c r="Y139" s="117"/>
      <c r="Z139" s="111"/>
      <c r="AA139" s="117"/>
      <c r="AB139" s="117"/>
      <c r="AC139" s="111"/>
      <c r="AD139" s="117"/>
      <c r="AE139" s="111"/>
      <c r="AF139" s="117"/>
      <c r="AG139" s="117"/>
      <c r="AH139" s="117"/>
      <c r="AI139" s="117"/>
      <c r="AJ139" s="111"/>
      <c r="AK139" s="111"/>
      <c r="AL139" s="118"/>
      <c r="AM139" s="111"/>
      <c r="AN139" s="111"/>
      <c r="AO139" s="111"/>
      <c r="AP139" s="118"/>
      <c r="AQ139" s="111"/>
      <c r="AR139" s="111"/>
      <c r="AS139" s="111"/>
      <c r="AT139" s="118"/>
      <c r="AU139" s="111"/>
      <c r="AV139" s="111"/>
      <c r="AW139" s="111"/>
      <c r="AX139" s="111"/>
      <c r="AY139" s="119"/>
    </row>
    <row r="140" spans="2:51" ht="21.75" customHeight="1">
      <c r="B140" s="112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7"/>
      <c r="AJ140" s="111"/>
      <c r="AK140" s="111"/>
      <c r="AL140" s="118"/>
      <c r="AM140" s="111"/>
      <c r="AN140" s="111"/>
      <c r="AO140" s="111"/>
      <c r="AP140" s="118"/>
      <c r="AQ140" s="111"/>
      <c r="AR140" s="111"/>
      <c r="AS140" s="111"/>
      <c r="AT140" s="118"/>
      <c r="AU140" s="111"/>
      <c r="AV140" s="118"/>
      <c r="AW140" s="118"/>
      <c r="AX140" s="118"/>
      <c r="AY140" s="119"/>
    </row>
    <row r="141" spans="2:51" ht="21.75" customHeight="1">
      <c r="B141" s="112"/>
      <c r="C141" s="117"/>
      <c r="D141" s="111"/>
      <c r="E141" s="117"/>
      <c r="F141" s="111"/>
      <c r="G141" s="117"/>
      <c r="H141" s="117"/>
      <c r="I141" s="111"/>
      <c r="J141" s="117"/>
      <c r="K141" s="111"/>
      <c r="L141" s="117"/>
      <c r="M141" s="117"/>
      <c r="N141" s="111"/>
      <c r="O141" s="117"/>
      <c r="P141" s="111"/>
      <c r="Q141" s="117"/>
      <c r="R141" s="117"/>
      <c r="S141" s="111"/>
      <c r="T141" s="117"/>
      <c r="U141" s="111"/>
      <c r="V141" s="117"/>
      <c r="W141" s="117"/>
      <c r="X141" s="111"/>
      <c r="Y141" s="117"/>
      <c r="Z141" s="111"/>
      <c r="AA141" s="117"/>
      <c r="AB141" s="117"/>
      <c r="AC141" s="111"/>
      <c r="AD141" s="117"/>
      <c r="AE141" s="111"/>
      <c r="AF141" s="117"/>
      <c r="AG141" s="117"/>
      <c r="AH141" s="117"/>
      <c r="AI141" s="117"/>
      <c r="AJ141" s="111"/>
      <c r="AK141" s="111"/>
      <c r="AL141" s="118"/>
      <c r="AM141" s="111"/>
      <c r="AN141" s="111"/>
      <c r="AO141" s="111"/>
      <c r="AP141" s="118"/>
      <c r="AQ141" s="111"/>
      <c r="AR141" s="111"/>
      <c r="AS141" s="111"/>
      <c r="AT141" s="118"/>
      <c r="AU141" s="111"/>
      <c r="AV141" s="111"/>
      <c r="AW141" s="111"/>
      <c r="AX141" s="111"/>
      <c r="AY141" s="119"/>
    </row>
    <row r="142" spans="2:51" ht="21.75" customHeight="1">
      <c r="B142" s="112"/>
      <c r="C142" s="117"/>
      <c r="D142" s="111"/>
      <c r="E142" s="117"/>
      <c r="F142" s="111"/>
      <c r="G142" s="117"/>
      <c r="H142" s="117"/>
      <c r="I142" s="111"/>
      <c r="J142" s="117"/>
      <c r="K142" s="111"/>
      <c r="L142" s="117"/>
      <c r="M142" s="117"/>
      <c r="N142" s="111"/>
      <c r="O142" s="117"/>
      <c r="P142" s="111"/>
      <c r="Q142" s="117"/>
      <c r="R142" s="117"/>
      <c r="S142" s="111"/>
      <c r="T142" s="117"/>
      <c r="U142" s="111"/>
      <c r="V142" s="117"/>
      <c r="W142" s="117"/>
      <c r="X142" s="111"/>
      <c r="Y142" s="117"/>
      <c r="Z142" s="111"/>
      <c r="AA142" s="117"/>
      <c r="AB142" s="117"/>
      <c r="AC142" s="111"/>
      <c r="AD142" s="117"/>
      <c r="AE142" s="111"/>
      <c r="AF142" s="117"/>
      <c r="AG142" s="117"/>
      <c r="AH142" s="117"/>
      <c r="AI142" s="117"/>
      <c r="AJ142" s="111"/>
      <c r="AK142" s="111"/>
      <c r="AL142" s="118"/>
      <c r="AM142" s="111"/>
      <c r="AN142" s="111"/>
      <c r="AO142" s="111"/>
      <c r="AP142" s="118"/>
      <c r="AQ142" s="111"/>
      <c r="AR142" s="111"/>
      <c r="AS142" s="111"/>
      <c r="AT142" s="118"/>
      <c r="AU142" s="111"/>
      <c r="AV142" s="111"/>
      <c r="AW142" s="111"/>
      <c r="AX142" s="111"/>
      <c r="AY142" s="119"/>
    </row>
    <row r="143" spans="2:51" ht="21.75" customHeight="1">
      <c r="B143" s="112"/>
      <c r="C143" s="117"/>
      <c r="D143" s="111"/>
      <c r="E143" s="117"/>
      <c r="F143" s="111"/>
      <c r="G143" s="117"/>
      <c r="H143" s="117"/>
      <c r="I143" s="111"/>
      <c r="J143" s="117"/>
      <c r="K143" s="111"/>
      <c r="L143" s="117"/>
      <c r="M143" s="117"/>
      <c r="N143" s="111"/>
      <c r="O143" s="117"/>
      <c r="P143" s="111"/>
      <c r="Q143" s="117"/>
      <c r="R143" s="117"/>
      <c r="S143" s="111"/>
      <c r="T143" s="117"/>
      <c r="U143" s="111"/>
      <c r="V143" s="117"/>
      <c r="W143" s="117"/>
      <c r="X143" s="111"/>
      <c r="Y143" s="117"/>
      <c r="Z143" s="111"/>
      <c r="AA143" s="117"/>
      <c r="AB143" s="117"/>
      <c r="AC143" s="111"/>
      <c r="AD143" s="117"/>
      <c r="AE143" s="111"/>
      <c r="AF143" s="117"/>
      <c r="AG143" s="117"/>
      <c r="AH143" s="117"/>
      <c r="AI143" s="117"/>
      <c r="AJ143" s="111"/>
      <c r="AK143" s="111"/>
      <c r="AL143" s="118"/>
      <c r="AM143" s="111"/>
      <c r="AN143" s="111"/>
      <c r="AO143" s="111"/>
      <c r="AP143" s="118"/>
      <c r="AQ143" s="111"/>
      <c r="AR143" s="111"/>
      <c r="AS143" s="111"/>
      <c r="AT143" s="118"/>
      <c r="AU143" s="111"/>
      <c r="AV143" s="111"/>
      <c r="AW143" s="111"/>
      <c r="AX143" s="111"/>
      <c r="AY143" s="119"/>
    </row>
    <row r="144" spans="2:51" ht="21.75" customHeight="1">
      <c r="B144" s="112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7"/>
      <c r="AJ144" s="111"/>
      <c r="AK144" s="111"/>
      <c r="AL144" s="118"/>
      <c r="AM144" s="111"/>
      <c r="AN144" s="111"/>
      <c r="AO144" s="111"/>
      <c r="AP144" s="118"/>
      <c r="AQ144" s="111"/>
      <c r="AR144" s="111"/>
      <c r="AS144" s="111"/>
      <c r="AT144" s="118"/>
      <c r="AU144" s="111"/>
      <c r="AV144" s="118"/>
      <c r="AW144" s="118"/>
      <c r="AX144" s="118"/>
      <c r="AY144" s="119"/>
    </row>
    <row r="145" spans="2:51" ht="21.75" customHeight="1">
      <c r="B145" s="112"/>
      <c r="C145" s="117"/>
      <c r="D145" s="111"/>
      <c r="E145" s="117"/>
      <c r="F145" s="111"/>
      <c r="G145" s="117"/>
      <c r="H145" s="117"/>
      <c r="I145" s="111"/>
      <c r="J145" s="117"/>
      <c r="K145" s="111"/>
      <c r="L145" s="117"/>
      <c r="M145" s="117"/>
      <c r="N145" s="111"/>
      <c r="O145" s="117"/>
      <c r="P145" s="111"/>
      <c r="Q145" s="117"/>
      <c r="R145" s="117"/>
      <c r="S145" s="111"/>
      <c r="T145" s="117"/>
      <c r="U145" s="111"/>
      <c r="V145" s="117"/>
      <c r="W145" s="117"/>
      <c r="X145" s="111"/>
      <c r="Y145" s="117"/>
      <c r="Z145" s="111"/>
      <c r="AA145" s="117"/>
      <c r="AB145" s="117"/>
      <c r="AC145" s="111"/>
      <c r="AD145" s="117"/>
      <c r="AE145" s="111"/>
      <c r="AF145" s="117"/>
      <c r="AG145" s="117"/>
      <c r="AH145" s="117"/>
      <c r="AI145" s="117"/>
      <c r="AJ145" s="111"/>
      <c r="AK145" s="111"/>
      <c r="AL145" s="118"/>
      <c r="AM145" s="111"/>
      <c r="AN145" s="111"/>
      <c r="AO145" s="111"/>
      <c r="AP145" s="118"/>
      <c r="AQ145" s="111"/>
      <c r="AR145" s="111"/>
      <c r="AS145" s="111"/>
      <c r="AT145" s="118"/>
      <c r="AU145" s="111"/>
      <c r="AV145" s="111"/>
      <c r="AW145" s="111"/>
      <c r="AX145" s="111"/>
      <c r="AY145" s="119"/>
    </row>
    <row r="146" spans="2:51" ht="21.75" customHeight="1">
      <c r="B146" s="112"/>
      <c r="C146" s="117"/>
      <c r="D146" s="111"/>
      <c r="E146" s="117"/>
      <c r="F146" s="111"/>
      <c r="G146" s="117"/>
      <c r="H146" s="117"/>
      <c r="I146" s="111"/>
      <c r="J146" s="117"/>
      <c r="K146" s="111"/>
      <c r="L146" s="117"/>
      <c r="M146" s="117"/>
      <c r="N146" s="111"/>
      <c r="O146" s="117"/>
      <c r="P146" s="111"/>
      <c r="Q146" s="117"/>
      <c r="R146" s="117"/>
      <c r="S146" s="111"/>
      <c r="T146" s="117"/>
      <c r="U146" s="111"/>
      <c r="V146" s="117"/>
      <c r="W146" s="117"/>
      <c r="X146" s="111"/>
      <c r="Y146" s="117"/>
      <c r="Z146" s="111"/>
      <c r="AA146" s="117"/>
      <c r="AB146" s="117"/>
      <c r="AC146" s="111"/>
      <c r="AD146" s="117"/>
      <c r="AE146" s="111"/>
      <c r="AF146" s="117"/>
      <c r="AG146" s="117"/>
      <c r="AH146" s="117"/>
      <c r="AI146" s="117"/>
      <c r="AJ146" s="111"/>
      <c r="AK146" s="111"/>
      <c r="AL146" s="118"/>
      <c r="AM146" s="111"/>
      <c r="AN146" s="111"/>
      <c r="AO146" s="111"/>
      <c r="AP146" s="118"/>
      <c r="AQ146" s="111"/>
      <c r="AR146" s="111"/>
      <c r="AS146" s="111"/>
      <c r="AT146" s="118"/>
      <c r="AU146" s="111"/>
      <c r="AV146" s="111"/>
      <c r="AW146" s="111"/>
      <c r="AX146" s="111"/>
      <c r="AY146" s="119"/>
    </row>
    <row r="147" spans="2:51" ht="21.75" customHeight="1">
      <c r="B147" s="112"/>
      <c r="C147" s="117"/>
      <c r="D147" s="111"/>
      <c r="E147" s="117"/>
      <c r="F147" s="111"/>
      <c r="G147" s="117"/>
      <c r="H147" s="117"/>
      <c r="I147" s="111"/>
      <c r="J147" s="117"/>
      <c r="K147" s="111"/>
      <c r="L147" s="117"/>
      <c r="M147" s="117"/>
      <c r="N147" s="111"/>
      <c r="O147" s="117"/>
      <c r="P147" s="111"/>
      <c r="Q147" s="117"/>
      <c r="R147" s="117"/>
      <c r="S147" s="111"/>
      <c r="T147" s="117"/>
      <c r="U147" s="111"/>
      <c r="V147" s="117"/>
      <c r="W147" s="117"/>
      <c r="X147" s="111"/>
      <c r="Y147" s="117"/>
      <c r="Z147" s="111"/>
      <c r="AA147" s="117"/>
      <c r="AB147" s="117"/>
      <c r="AC147" s="111"/>
      <c r="AD147" s="117"/>
      <c r="AE147" s="111"/>
      <c r="AF147" s="117"/>
      <c r="AG147" s="117"/>
      <c r="AH147" s="117"/>
      <c r="AI147" s="117"/>
      <c r="AJ147" s="111"/>
      <c r="AK147" s="111"/>
      <c r="AL147" s="118"/>
      <c r="AM147" s="111"/>
      <c r="AN147" s="111"/>
      <c r="AO147" s="111"/>
      <c r="AP147" s="118"/>
      <c r="AQ147" s="111"/>
      <c r="AR147" s="111"/>
      <c r="AS147" s="111"/>
      <c r="AT147" s="118"/>
      <c r="AU147" s="111"/>
      <c r="AV147" s="111"/>
      <c r="AW147" s="111"/>
      <c r="AX147" s="111"/>
      <c r="AY147" s="119"/>
    </row>
    <row r="148" spans="2:51" ht="21.75" customHeight="1">
      <c r="B148" s="112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7"/>
      <c r="AJ148" s="111"/>
      <c r="AK148" s="111"/>
      <c r="AL148" s="118"/>
      <c r="AM148" s="111"/>
      <c r="AN148" s="111"/>
      <c r="AO148" s="111"/>
      <c r="AP148" s="118"/>
      <c r="AQ148" s="111"/>
      <c r="AR148" s="111"/>
      <c r="AS148" s="111"/>
      <c r="AT148" s="118"/>
      <c r="AU148" s="111"/>
      <c r="AV148" s="118"/>
      <c r="AW148" s="118"/>
      <c r="AX148" s="118"/>
      <c r="AY148" s="119"/>
    </row>
    <row r="149" spans="2:51" ht="21.75" customHeight="1">
      <c r="B149" s="112"/>
      <c r="C149" s="117"/>
      <c r="D149" s="111"/>
      <c r="E149" s="117"/>
      <c r="F149" s="111"/>
      <c r="G149" s="117"/>
      <c r="H149" s="117"/>
      <c r="I149" s="111"/>
      <c r="J149" s="117"/>
      <c r="K149" s="111"/>
      <c r="L149" s="117"/>
      <c r="M149" s="117"/>
      <c r="N149" s="111"/>
      <c r="O149" s="117"/>
      <c r="P149" s="111"/>
      <c r="Q149" s="117"/>
      <c r="R149" s="117"/>
      <c r="S149" s="111"/>
      <c r="T149" s="117"/>
      <c r="U149" s="111"/>
      <c r="V149" s="117"/>
      <c r="W149" s="117"/>
      <c r="X149" s="111"/>
      <c r="Y149" s="117"/>
      <c r="Z149" s="111"/>
      <c r="AA149" s="117"/>
      <c r="AB149" s="117"/>
      <c r="AC149" s="111"/>
      <c r="AD149" s="117"/>
      <c r="AE149" s="111"/>
      <c r="AF149" s="117"/>
      <c r="AG149" s="117"/>
      <c r="AH149" s="117"/>
      <c r="AI149" s="117"/>
      <c r="AJ149" s="111"/>
      <c r="AK149" s="111"/>
      <c r="AL149" s="118"/>
      <c r="AM149" s="111"/>
      <c r="AN149" s="111"/>
      <c r="AO149" s="111"/>
      <c r="AP149" s="118"/>
      <c r="AQ149" s="111"/>
      <c r="AR149" s="111"/>
      <c r="AS149" s="111"/>
      <c r="AT149" s="118"/>
      <c r="AU149" s="111"/>
      <c r="AV149" s="111"/>
      <c r="AW149" s="111"/>
      <c r="AX149" s="111"/>
      <c r="AY149" s="119"/>
    </row>
    <row r="150" spans="2:51" ht="21.75" customHeight="1">
      <c r="B150" s="112"/>
      <c r="C150" s="117"/>
      <c r="D150" s="111"/>
      <c r="E150" s="117"/>
      <c r="F150" s="111"/>
      <c r="G150" s="117"/>
      <c r="H150" s="117"/>
      <c r="I150" s="111"/>
      <c r="J150" s="117"/>
      <c r="K150" s="111"/>
      <c r="L150" s="117"/>
      <c r="M150" s="117"/>
      <c r="N150" s="111"/>
      <c r="O150" s="117"/>
      <c r="P150" s="111"/>
      <c r="Q150" s="117"/>
      <c r="R150" s="117"/>
      <c r="S150" s="111"/>
      <c r="T150" s="117"/>
      <c r="U150" s="111"/>
      <c r="V150" s="117"/>
      <c r="W150" s="117"/>
      <c r="X150" s="111"/>
      <c r="Y150" s="117"/>
      <c r="Z150" s="111"/>
      <c r="AA150" s="117"/>
      <c r="AB150" s="117"/>
      <c r="AC150" s="111"/>
      <c r="AD150" s="117"/>
      <c r="AE150" s="111"/>
      <c r="AF150" s="117"/>
      <c r="AG150" s="117"/>
      <c r="AH150" s="117"/>
      <c r="AI150" s="117"/>
      <c r="AJ150" s="111"/>
      <c r="AK150" s="111"/>
      <c r="AL150" s="118"/>
      <c r="AM150" s="111"/>
      <c r="AN150" s="111"/>
      <c r="AO150" s="111"/>
      <c r="AP150" s="118"/>
      <c r="AQ150" s="111"/>
      <c r="AR150" s="111"/>
      <c r="AS150" s="111"/>
      <c r="AT150" s="118"/>
      <c r="AU150" s="111"/>
      <c r="AV150" s="111"/>
      <c r="AW150" s="111"/>
      <c r="AX150" s="111"/>
      <c r="AY150" s="119"/>
    </row>
    <row r="151" spans="2:51" ht="21.75" customHeight="1">
      <c r="B151" s="112"/>
      <c r="C151" s="117"/>
      <c r="D151" s="111"/>
      <c r="E151" s="117"/>
      <c r="F151" s="111"/>
      <c r="G151" s="117"/>
      <c r="H151" s="117"/>
      <c r="I151" s="111"/>
      <c r="J151" s="117"/>
      <c r="K151" s="111"/>
      <c r="L151" s="117"/>
      <c r="M151" s="117"/>
      <c r="N151" s="111"/>
      <c r="O151" s="117"/>
      <c r="P151" s="111"/>
      <c r="Q151" s="117"/>
      <c r="R151" s="117"/>
      <c r="S151" s="111"/>
      <c r="T151" s="117"/>
      <c r="U151" s="111"/>
      <c r="V151" s="117"/>
      <c r="W151" s="117"/>
      <c r="X151" s="111"/>
      <c r="Y151" s="117"/>
      <c r="Z151" s="111"/>
      <c r="AA151" s="117"/>
      <c r="AB151" s="117"/>
      <c r="AC151" s="111"/>
      <c r="AD151" s="117"/>
      <c r="AE151" s="111"/>
      <c r="AF151" s="117"/>
      <c r="AG151" s="117"/>
      <c r="AH151" s="117"/>
      <c r="AI151" s="117"/>
      <c r="AJ151" s="111"/>
      <c r="AK151" s="111"/>
      <c r="AL151" s="118"/>
      <c r="AM151" s="111"/>
      <c r="AN151" s="111"/>
      <c r="AO151" s="111"/>
      <c r="AP151" s="118"/>
      <c r="AQ151" s="111"/>
      <c r="AR151" s="111"/>
      <c r="AS151" s="111"/>
      <c r="AT151" s="118"/>
      <c r="AU151" s="111"/>
      <c r="AV151" s="111"/>
      <c r="AW151" s="111"/>
      <c r="AX151" s="111"/>
      <c r="AY151" s="119"/>
    </row>
    <row r="152" spans="2:51" ht="21.75" customHeight="1">
      <c r="B152" s="112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7"/>
      <c r="AJ152" s="111"/>
      <c r="AK152" s="111"/>
      <c r="AL152" s="118"/>
      <c r="AM152" s="111"/>
      <c r="AN152" s="111"/>
      <c r="AO152" s="111"/>
      <c r="AP152" s="118"/>
      <c r="AQ152" s="111"/>
      <c r="AR152" s="111"/>
      <c r="AS152" s="111"/>
      <c r="AT152" s="118"/>
      <c r="AU152" s="111"/>
      <c r="AV152" s="118"/>
      <c r="AW152" s="118"/>
      <c r="AX152" s="118"/>
      <c r="AY152" s="119"/>
    </row>
    <row r="153" spans="2:51" ht="21.75" customHeight="1">
      <c r="B153" s="112"/>
      <c r="C153" s="117"/>
      <c r="D153" s="111"/>
      <c r="E153" s="117"/>
      <c r="F153" s="111"/>
      <c r="G153" s="117"/>
      <c r="H153" s="117"/>
      <c r="I153" s="111"/>
      <c r="J153" s="117"/>
      <c r="K153" s="111"/>
      <c r="L153" s="117"/>
      <c r="M153" s="117"/>
      <c r="N153" s="111"/>
      <c r="O153" s="117"/>
      <c r="P153" s="111"/>
      <c r="Q153" s="117"/>
      <c r="R153" s="117"/>
      <c r="S153" s="111"/>
      <c r="T153" s="117"/>
      <c r="U153" s="111"/>
      <c r="V153" s="117"/>
      <c r="W153" s="117"/>
      <c r="X153" s="111"/>
      <c r="Y153" s="117"/>
      <c r="Z153" s="111"/>
      <c r="AA153" s="117"/>
      <c r="AB153" s="117"/>
      <c r="AC153" s="111"/>
      <c r="AD153" s="117"/>
      <c r="AE153" s="111"/>
      <c r="AF153" s="117"/>
      <c r="AG153" s="117"/>
      <c r="AH153" s="117"/>
      <c r="AI153" s="117"/>
      <c r="AJ153" s="111"/>
      <c r="AK153" s="111"/>
      <c r="AL153" s="118"/>
      <c r="AM153" s="111"/>
      <c r="AN153" s="111"/>
      <c r="AO153" s="111"/>
      <c r="AP153" s="118"/>
      <c r="AQ153" s="111"/>
      <c r="AR153" s="111"/>
      <c r="AS153" s="111"/>
      <c r="AT153" s="118"/>
      <c r="AU153" s="111"/>
      <c r="AV153" s="111"/>
      <c r="AW153" s="111"/>
      <c r="AX153" s="111"/>
      <c r="AY153" s="119"/>
    </row>
    <row r="154" spans="2:51" ht="21.75" customHeight="1">
      <c r="B154" s="112"/>
      <c r="C154" s="117"/>
      <c r="D154" s="111"/>
      <c r="E154" s="117"/>
      <c r="F154" s="111"/>
      <c r="G154" s="117"/>
      <c r="H154" s="117"/>
      <c r="I154" s="111"/>
      <c r="J154" s="117"/>
      <c r="K154" s="111"/>
      <c r="L154" s="117"/>
      <c r="M154" s="117"/>
      <c r="N154" s="111"/>
      <c r="O154" s="117"/>
      <c r="P154" s="111"/>
      <c r="Q154" s="117"/>
      <c r="R154" s="117"/>
      <c r="S154" s="111"/>
      <c r="T154" s="117"/>
      <c r="U154" s="111"/>
      <c r="V154" s="117"/>
      <c r="W154" s="117"/>
      <c r="X154" s="111"/>
      <c r="Y154" s="117"/>
      <c r="Z154" s="111"/>
      <c r="AA154" s="117"/>
      <c r="AB154" s="117"/>
      <c r="AC154" s="111"/>
      <c r="AD154" s="117"/>
      <c r="AE154" s="111"/>
      <c r="AF154" s="117"/>
      <c r="AG154" s="117"/>
      <c r="AH154" s="117"/>
      <c r="AI154" s="117"/>
      <c r="AJ154" s="111"/>
      <c r="AK154" s="111"/>
      <c r="AL154" s="118"/>
      <c r="AM154" s="111"/>
      <c r="AN154" s="111"/>
      <c r="AO154" s="111"/>
      <c r="AP154" s="118"/>
      <c r="AQ154" s="111"/>
      <c r="AR154" s="111"/>
      <c r="AS154" s="111"/>
      <c r="AT154" s="118"/>
      <c r="AU154" s="111"/>
      <c r="AV154" s="111"/>
      <c r="AW154" s="111"/>
      <c r="AX154" s="111"/>
      <c r="AY154" s="119"/>
    </row>
    <row r="155" spans="2:51" ht="21.75" customHeight="1">
      <c r="B155" s="112"/>
      <c r="C155" s="117"/>
      <c r="D155" s="111"/>
      <c r="E155" s="117"/>
      <c r="F155" s="111"/>
      <c r="G155" s="117"/>
      <c r="H155" s="117"/>
      <c r="I155" s="111"/>
      <c r="J155" s="117"/>
      <c r="K155" s="111"/>
      <c r="L155" s="117"/>
      <c r="M155" s="117"/>
      <c r="N155" s="111"/>
      <c r="O155" s="117"/>
      <c r="P155" s="111"/>
      <c r="Q155" s="117"/>
      <c r="R155" s="117"/>
      <c r="S155" s="111"/>
      <c r="T155" s="117"/>
      <c r="U155" s="111"/>
      <c r="V155" s="117"/>
      <c r="W155" s="117"/>
      <c r="X155" s="111"/>
      <c r="Y155" s="117"/>
      <c r="Z155" s="111"/>
      <c r="AA155" s="117"/>
      <c r="AB155" s="117"/>
      <c r="AC155" s="111"/>
      <c r="AD155" s="117"/>
      <c r="AE155" s="111"/>
      <c r="AF155" s="117"/>
      <c r="AG155" s="117"/>
      <c r="AH155" s="117"/>
      <c r="AI155" s="117"/>
      <c r="AJ155" s="111"/>
      <c r="AK155" s="111"/>
      <c r="AL155" s="118"/>
      <c r="AM155" s="111"/>
      <c r="AN155" s="111"/>
      <c r="AO155" s="111"/>
      <c r="AP155" s="118"/>
      <c r="AQ155" s="111"/>
      <c r="AR155" s="111"/>
      <c r="AS155" s="111"/>
      <c r="AT155" s="118"/>
      <c r="AU155" s="111"/>
      <c r="AV155" s="111"/>
      <c r="AW155" s="111"/>
      <c r="AX155" s="111"/>
      <c r="AY155" s="119"/>
    </row>
  </sheetData>
  <sheetProtection sheet="1" objects="1" scenarios="1"/>
  <mergeCells count="238">
    <mergeCell ref="AJ21:AJ24"/>
    <mergeCell ref="AK21:AK24"/>
    <mergeCell ref="AL21:AL24"/>
    <mergeCell ref="AI25:AI28"/>
    <mergeCell ref="AJ25:AJ28"/>
    <mergeCell ref="AK25:AK28"/>
    <mergeCell ref="AL25:AL28"/>
    <mergeCell ref="AK13:AK16"/>
    <mergeCell ref="AL13:AL16"/>
    <mergeCell ref="AI17:AI20"/>
    <mergeCell ref="AJ17:AJ20"/>
    <mergeCell ref="AK17:AK20"/>
    <mergeCell ref="AL17:AL20"/>
    <mergeCell ref="AI13:AI16"/>
    <mergeCell ref="AJ13:AJ16"/>
    <mergeCell ref="AJ5:AJ8"/>
    <mergeCell ref="AK5:AK8"/>
    <mergeCell ref="AL5:AL8"/>
    <mergeCell ref="AI9:AI12"/>
    <mergeCell ref="AJ9:AJ12"/>
    <mergeCell ref="AK9:AK12"/>
    <mergeCell ref="AL9:AL12"/>
    <mergeCell ref="B1:AF1"/>
    <mergeCell ref="AI1:AY1"/>
    <mergeCell ref="B2:AF2"/>
    <mergeCell ref="AI2:AY2"/>
    <mergeCell ref="AI3:AI4"/>
    <mergeCell ref="AJ3:AL3"/>
    <mergeCell ref="AV3:AV4"/>
    <mergeCell ref="AW3:AW4"/>
    <mergeCell ref="AF10:AF12"/>
    <mergeCell ref="AY9:AY12"/>
    <mergeCell ref="AS9:AS12"/>
    <mergeCell ref="AT9:AT12"/>
    <mergeCell ref="AU9:AU12"/>
    <mergeCell ref="AV9:AV12"/>
    <mergeCell ref="AW9:AW12"/>
    <mergeCell ref="AX9:AX12"/>
    <mergeCell ref="AM9:AM12"/>
    <mergeCell ref="AW25:AW28"/>
    <mergeCell ref="AX25:AX28"/>
    <mergeCell ref="AY25:AY28"/>
    <mergeCell ref="AQ25:AQ28"/>
    <mergeCell ref="AR25:AR28"/>
    <mergeCell ref="AS25:AS28"/>
    <mergeCell ref="AT25:AT28"/>
    <mergeCell ref="AU25:AU28"/>
    <mergeCell ref="AV25:AV28"/>
    <mergeCell ref="AB25:AF25"/>
    <mergeCell ref="AM25:AM28"/>
    <mergeCell ref="AN25:AN28"/>
    <mergeCell ref="AO25:AO28"/>
    <mergeCell ref="AP25:AP28"/>
    <mergeCell ref="AB26:AB28"/>
    <mergeCell ref="AF26:AF28"/>
    <mergeCell ref="B25:B28"/>
    <mergeCell ref="C25:G25"/>
    <mergeCell ref="H25:L25"/>
    <mergeCell ref="M25:Q25"/>
    <mergeCell ref="R25:V25"/>
    <mergeCell ref="W25:AA25"/>
    <mergeCell ref="AA26:AA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W21:AW24"/>
    <mergeCell ref="AX21:AX24"/>
    <mergeCell ref="AY21:AY24"/>
    <mergeCell ref="AQ21:AQ24"/>
    <mergeCell ref="AR21:AR24"/>
    <mergeCell ref="AS21:AS24"/>
    <mergeCell ref="AT21:AT24"/>
    <mergeCell ref="AU21:AU24"/>
    <mergeCell ref="AV21:AV24"/>
    <mergeCell ref="AB21:AF21"/>
    <mergeCell ref="AM21:AM24"/>
    <mergeCell ref="AN21:AN24"/>
    <mergeCell ref="AO21:AO24"/>
    <mergeCell ref="AP21:AP24"/>
    <mergeCell ref="AB22:AB24"/>
    <mergeCell ref="AF22:AF24"/>
    <mergeCell ref="B21:B24"/>
    <mergeCell ref="C21:G21"/>
    <mergeCell ref="H21:L21"/>
    <mergeCell ref="M21:Q21"/>
    <mergeCell ref="R21:V21"/>
    <mergeCell ref="W21:AA21"/>
    <mergeCell ref="AA22:AA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I21:AI24"/>
    <mergeCell ref="AW17:AW20"/>
    <mergeCell ref="AX17:AX20"/>
    <mergeCell ref="AY17:AY20"/>
    <mergeCell ref="AQ17:AQ20"/>
    <mergeCell ref="AR17:AR20"/>
    <mergeCell ref="AS17:AS20"/>
    <mergeCell ref="AT17:AT20"/>
    <mergeCell ref="AU17:AU20"/>
    <mergeCell ref="AV17:AV20"/>
    <mergeCell ref="AO17:AO20"/>
    <mergeCell ref="AP17:AP20"/>
    <mergeCell ref="AB18:AB20"/>
    <mergeCell ref="AF18:AF20"/>
    <mergeCell ref="B17:B20"/>
    <mergeCell ref="C17:G17"/>
    <mergeCell ref="H17:L17"/>
    <mergeCell ref="M17:Q17"/>
    <mergeCell ref="R17:V17"/>
    <mergeCell ref="W17:AA17"/>
    <mergeCell ref="AA18:AA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C14:C16"/>
    <mergeCell ref="G14:G16"/>
    <mergeCell ref="H14:H16"/>
    <mergeCell ref="L14:L16"/>
    <mergeCell ref="M14:M16"/>
    <mergeCell ref="Q14:Q16"/>
    <mergeCell ref="AB17:AF17"/>
    <mergeCell ref="AM17:AM20"/>
    <mergeCell ref="AN17:AN20"/>
    <mergeCell ref="AX13:AX16"/>
    <mergeCell ref="AY13:AY16"/>
    <mergeCell ref="AR13:AR16"/>
    <mergeCell ref="AS13:AS16"/>
    <mergeCell ref="AT13:AT16"/>
    <mergeCell ref="AU13:AU16"/>
    <mergeCell ref="AV13:AV16"/>
    <mergeCell ref="AW13:AW16"/>
    <mergeCell ref="AM13:AM16"/>
    <mergeCell ref="AN13:AN16"/>
    <mergeCell ref="AO13:AO16"/>
    <mergeCell ref="AP13:AP16"/>
    <mergeCell ref="AQ13:AQ16"/>
    <mergeCell ref="B13:B16"/>
    <mergeCell ref="C13:G13"/>
    <mergeCell ref="H13:L13"/>
    <mergeCell ref="M13:Q13"/>
    <mergeCell ref="R13:V13"/>
    <mergeCell ref="W13:AA13"/>
    <mergeCell ref="AB13:AF13"/>
    <mergeCell ref="Q10:Q12"/>
    <mergeCell ref="R10:R12"/>
    <mergeCell ref="V10:V12"/>
    <mergeCell ref="W10:W12"/>
    <mergeCell ref="AA10:AA12"/>
    <mergeCell ref="AB10:AB12"/>
    <mergeCell ref="C10:C12"/>
    <mergeCell ref="G10:G12"/>
    <mergeCell ref="H10:H12"/>
    <mergeCell ref="L10:L12"/>
    <mergeCell ref="M10:M12"/>
    <mergeCell ref="R14:R16"/>
    <mergeCell ref="V14:V16"/>
    <mergeCell ref="W14:W16"/>
    <mergeCell ref="AA14:AA16"/>
    <mergeCell ref="AB14:AB16"/>
    <mergeCell ref="AF14:AF16"/>
    <mergeCell ref="AN9:AN12"/>
    <mergeCell ref="AO9:AO12"/>
    <mergeCell ref="AP9:AP12"/>
    <mergeCell ref="AQ9:AQ12"/>
    <mergeCell ref="AR9:AR12"/>
    <mergeCell ref="B9:B12"/>
    <mergeCell ref="C9:G9"/>
    <mergeCell ref="H9:L9"/>
    <mergeCell ref="M9:Q9"/>
    <mergeCell ref="R9:V9"/>
    <mergeCell ref="W9:AA9"/>
    <mergeCell ref="AB9:AF9"/>
    <mergeCell ref="AV5:AV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B5:B8"/>
    <mergeCell ref="C5:G5"/>
    <mergeCell ref="H5:L5"/>
    <mergeCell ref="M5:Q5"/>
    <mergeCell ref="R5:V5"/>
    <mergeCell ref="W5:AA5"/>
    <mergeCell ref="AB5:AF5"/>
    <mergeCell ref="AM5:AM8"/>
    <mergeCell ref="AU3:AU4"/>
    <mergeCell ref="AT5:AT8"/>
    <mergeCell ref="AU5:AU8"/>
    <mergeCell ref="R6:R8"/>
    <mergeCell ref="V6:V8"/>
    <mergeCell ref="W6:W8"/>
    <mergeCell ref="AA6:AA8"/>
    <mergeCell ref="AB6:AB8"/>
    <mergeCell ref="AF6:AF8"/>
    <mergeCell ref="C6:C8"/>
    <mergeCell ref="G6:G8"/>
    <mergeCell ref="H6:H8"/>
    <mergeCell ref="L6:L8"/>
    <mergeCell ref="M6:M8"/>
    <mergeCell ref="Q6:Q8"/>
    <mergeCell ref="AI5:AI8"/>
    <mergeCell ref="AY3:AY4"/>
    <mergeCell ref="AX3:AX4"/>
    <mergeCell ref="AB3:AF4"/>
    <mergeCell ref="AM3:AM4"/>
    <mergeCell ref="AN3:AP3"/>
    <mergeCell ref="AQ3:AQ4"/>
    <mergeCell ref="AR3:AT3"/>
    <mergeCell ref="B3:B4"/>
    <mergeCell ref="C3:G4"/>
    <mergeCell ref="H3:L4"/>
    <mergeCell ref="M3:Q4"/>
    <mergeCell ref="R3:V4"/>
    <mergeCell ref="W3:AA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F19"/>
  <sheetViews>
    <sheetView zoomScale="70" zoomScaleNormal="70" zoomScalePageLayoutView="0" workbookViewId="0" topLeftCell="A1">
      <selection activeCell="C2" sqref="C2"/>
    </sheetView>
  </sheetViews>
  <sheetFormatPr defaultColWidth="9.140625" defaultRowHeight="15"/>
  <cols>
    <col min="1" max="1" width="1.57421875" style="132" customWidth="1"/>
    <col min="2" max="2" width="7.28125" style="132" bestFit="1" customWidth="1"/>
    <col min="3" max="3" width="19.28125" style="132" bestFit="1" customWidth="1"/>
    <col min="4" max="4" width="12.140625" style="132" bestFit="1" customWidth="1"/>
    <col min="5" max="5" width="38.00390625" style="132" bestFit="1" customWidth="1"/>
    <col min="6" max="6" width="40.57421875" style="132" bestFit="1" customWidth="1"/>
    <col min="7" max="16384" width="9.00390625" style="132" customWidth="1"/>
  </cols>
  <sheetData>
    <row r="1" ht="8.25" customHeight="1"/>
    <row r="2" spans="2:6" ht="49.5" customHeight="1">
      <c r="B2" s="133"/>
      <c r="C2" s="133"/>
      <c r="D2" s="135" t="s">
        <v>7</v>
      </c>
      <c r="E2" s="136" t="s">
        <v>0</v>
      </c>
      <c r="F2" s="137" t="s">
        <v>1</v>
      </c>
    </row>
    <row r="3" spans="2:6" ht="49.5" customHeight="1">
      <c r="B3" s="227" t="s">
        <v>9</v>
      </c>
      <c r="C3" s="228" t="s">
        <v>13</v>
      </c>
      <c r="D3" s="136" t="s">
        <v>99</v>
      </c>
      <c r="E3" s="137" t="str">
        <f>VLOOKUP(LARGE(Aコート!BA5:BB32,1),Aコート!BA5:BB32,2,0)</f>
        <v>SEA</v>
      </c>
      <c r="F3" s="137" t="str">
        <f>VLOOKUP(LARGE(Aコート!BA5:BB32,2),Aコート!BA5:BB32,2,0)</f>
        <v>フレグランスキング</v>
      </c>
    </row>
    <row r="4" spans="2:6" ht="49.5" customHeight="1">
      <c r="B4" s="227"/>
      <c r="C4" s="228"/>
      <c r="D4" s="136" t="s">
        <v>100</v>
      </c>
      <c r="E4" s="137" t="str">
        <f>VLOOKUP(LARGE(Bコート!BA5:BB32,1),Bコート!BA5:BB32,2,0)</f>
        <v>ポピーズ</v>
      </c>
      <c r="F4" s="138" t="str">
        <f>VLOOKUP(LARGE(Bコート!BA5:BB32,2),Bコート!BA5:BB32,2,0)</f>
        <v>パワーストーン・アクア</v>
      </c>
    </row>
    <row r="5" spans="2:6" ht="49.5" customHeight="1">
      <c r="B5" s="227"/>
      <c r="C5" s="226" t="s">
        <v>14</v>
      </c>
      <c r="D5" s="136" t="s">
        <v>99</v>
      </c>
      <c r="E5" s="137" t="str">
        <f>VLOOKUP(LARGE(Cコート!BA5:BB32,1),Cコート!BA5:BB32,2,0)</f>
        <v>T-SKY ミックス</v>
      </c>
      <c r="F5" s="137" t="str">
        <f>VLOOKUP(LARGE(Cコート!BA5:BB32,2),Cコート!BA5:BB32,2,0)</f>
        <v>MAX,V FUNKY</v>
      </c>
    </row>
    <row r="6" spans="2:6" ht="49.5" customHeight="1">
      <c r="B6" s="227"/>
      <c r="C6" s="226"/>
      <c r="D6" s="136" t="s">
        <v>100</v>
      </c>
      <c r="E6" s="137" t="str">
        <f>VLOOKUP(LARGE(Dコート!BA5:BB32,1),Dコート!BA5:BB32,2,0)</f>
        <v>ミルミル</v>
      </c>
      <c r="F6" s="137" t="str">
        <f>VLOOKUP(LARGE(Dコート!BA5:BB32,2),Dコート!BA5:BB32,2,0)</f>
        <v>The☆Puma's</v>
      </c>
    </row>
    <row r="7" spans="2:6" ht="49.5" customHeight="1">
      <c r="B7" s="227"/>
      <c r="C7" s="226"/>
      <c r="D7" s="136" t="s">
        <v>101</v>
      </c>
      <c r="E7" s="137" t="str">
        <f>VLOOKUP(LARGE(Eコート!BA5:BB32,1),Eコート!BA5:BB32,2,0)</f>
        <v>QQQ太</v>
      </c>
      <c r="F7" s="137" t="str">
        <f>VLOOKUP(LARGE(Eコート!BA5:BB32,2),Eコート!BA5:BB32,2,0)</f>
        <v>サンライズ F</v>
      </c>
    </row>
    <row r="8" spans="2:6" ht="49.5" customHeight="1">
      <c r="B8" s="227"/>
      <c r="C8" s="226" t="s">
        <v>15</v>
      </c>
      <c r="D8" s="136" t="s">
        <v>99</v>
      </c>
      <c r="E8" s="137" t="str">
        <f>VLOOKUP(LARGE(Gコート!BA5:BB32,1),Gコート!BA5:BB32,2,0)</f>
        <v>６７’ers A</v>
      </c>
      <c r="F8" s="137" t="str">
        <f>VLOOKUP(LARGE(Gコート!BA5:BB32,2),Gコート!BA5:BB32,2,0)</f>
        <v>大岡VBC</v>
      </c>
    </row>
    <row r="9" spans="2:6" ht="49.5" customHeight="1">
      <c r="B9" s="227"/>
      <c r="C9" s="226"/>
      <c r="D9" s="136" t="s">
        <v>100</v>
      </c>
      <c r="E9" s="137" t="str">
        <f>VLOOKUP(LARGE(Hコート!BA5:BB32,1),Hコート!BA5:BB32,2,0)</f>
        <v>きたのフレッシュ A</v>
      </c>
      <c r="F9" s="137" t="str">
        <f>VLOOKUP(LARGE(Hコート!BA5:BB32,2),Hコート!BA5:BB32,2,0)</f>
        <v>ADB岡崎 A</v>
      </c>
    </row>
    <row r="10" spans="2:6" ht="49.5" customHeight="1">
      <c r="B10" s="227"/>
      <c r="C10" s="226"/>
      <c r="D10" s="136" t="s">
        <v>101</v>
      </c>
      <c r="E10" s="137" t="str">
        <f>VLOOKUP(LARGE(Iコート!BA5:BB32,1),Iコート!BA5:BB32,2,0)</f>
        <v>ADB岡崎　B</v>
      </c>
      <c r="F10" s="137" t="str">
        <f>VLOOKUP(LARGE(Iコート!BA5:BB32,2),Iコート!BA5:BB32,2,0)</f>
        <v>TOMO² B</v>
      </c>
    </row>
    <row r="11" spans="2:6" ht="49.5" customHeight="1">
      <c r="B11" s="227" t="s">
        <v>130</v>
      </c>
      <c r="C11" s="138" t="s">
        <v>14</v>
      </c>
      <c r="D11" s="134"/>
      <c r="E11" s="137" t="str">
        <f>VLOOKUP(LARGE(Fコート!AR5:AS24,1),Fコート!AR5:AS24,2,0)</f>
        <v>ちゃんぷるず</v>
      </c>
      <c r="F11" s="137"/>
    </row>
    <row r="12" spans="2:6" ht="49.5" customHeight="1">
      <c r="B12" s="227"/>
      <c r="C12" s="138" t="s">
        <v>15</v>
      </c>
      <c r="D12" s="134"/>
      <c r="E12" s="137" t="str">
        <f>VLOOKUP(LARGE(Fコート!AR29:AS48,1),Fコート!AR29:AS48,2,0)</f>
        <v>イガドラ B</v>
      </c>
      <c r="F12" s="137"/>
    </row>
    <row r="13" spans="2:6" ht="49.5" customHeight="1">
      <c r="B13" s="227" t="s">
        <v>96</v>
      </c>
      <c r="C13" s="226" t="s">
        <v>15</v>
      </c>
      <c r="D13" s="136" t="s">
        <v>99</v>
      </c>
      <c r="E13" s="137" t="str">
        <f>VLOOKUP(LARGE(Jコート!AR5:AS24,1),Jコート!AR5:AS24,2,0)</f>
        <v>ビギナーズ（C）</v>
      </c>
      <c r="F13" s="137"/>
    </row>
    <row r="14" spans="2:6" ht="49.5" customHeight="1">
      <c r="B14" s="227"/>
      <c r="C14" s="226"/>
      <c r="D14" s="136" t="s">
        <v>100</v>
      </c>
      <c r="E14" s="137" t="str">
        <f>VLOOKUP(LARGE(Kコート!AW5:AX28,1),Kコート!AW5:AX28,2,0)</f>
        <v>パワフル</v>
      </c>
      <c r="F14" s="137" t="str">
        <f>VLOOKUP(LARGE(Kコート!AW5:AX28,2),Kコート!AW5:AX28,2,0)</f>
        <v>あんず</v>
      </c>
    </row>
    <row r="15" spans="2:6" ht="49.5" customHeight="1">
      <c r="B15" s="227"/>
      <c r="C15" s="226"/>
      <c r="D15" s="136" t="s">
        <v>101</v>
      </c>
      <c r="E15" s="138" t="str">
        <f>VLOOKUP(LARGE(Lコート!AW5:AX28,1),Lコート!AW5:AX28,2,0)</f>
        <v>スイーツ A</v>
      </c>
      <c r="F15" s="137" t="str">
        <f>VLOOKUP(LARGE(Lコート!AW5:AX28,2),Lコート!AW5:AX28,2,0)</f>
        <v>排球倶楽部 凛</v>
      </c>
    </row>
    <row r="16" spans="2:6" ht="49.5" customHeight="1">
      <c r="B16" s="227"/>
      <c r="C16" s="226" t="s">
        <v>14</v>
      </c>
      <c r="D16" s="136" t="s">
        <v>99</v>
      </c>
      <c r="E16" s="137" t="str">
        <f>VLOOKUP(LARGE(Mコート!AW5:AX28,1),Mコート!AW5:AX28,2,0)</f>
        <v>リリーズ A</v>
      </c>
      <c r="F16" s="137" t="str">
        <f>VLOOKUP(LARGE(Mコート!AW5:AX28,2),Mコート!AW5:AX28,2,0)</f>
        <v>K &amp; M</v>
      </c>
    </row>
    <row r="17" spans="2:6" ht="49.5" customHeight="1">
      <c r="B17" s="227"/>
      <c r="C17" s="226"/>
      <c r="D17" s="136" t="s">
        <v>100</v>
      </c>
      <c r="E17" s="137" t="str">
        <f>VLOOKUP(LARGE(Nコート!AW5:AX28,1),Nコート!AW5:AX28,2,0)</f>
        <v>リリーズ Y</v>
      </c>
      <c r="F17" s="137" t="str">
        <f>VLOOKUP(LARGE(Nコート!AW5:AX28,2),Nコート!AW5:AX28,2,0)</f>
        <v>Team渡辺</v>
      </c>
    </row>
    <row r="18" spans="2:6" ht="49.5" customHeight="1">
      <c r="B18" s="227"/>
      <c r="C18" s="226"/>
      <c r="D18" s="136" t="s">
        <v>101</v>
      </c>
      <c r="E18" s="137" t="str">
        <f>VLOOKUP(LARGE(Oコート!AW5:AX28,1),Oコート!AW5:AX28,2,0)</f>
        <v>Sieg (ジーク)</v>
      </c>
      <c r="F18" s="137" t="str">
        <f>VLOOKUP(LARGE(Oコート!AW5:AX28,2),Oコート!AW5:AX28,2,0)</f>
        <v>女 ホップ</v>
      </c>
    </row>
    <row r="19" spans="2:6" ht="49.5" customHeight="1">
      <c r="B19" s="227"/>
      <c r="C19" s="138" t="s">
        <v>136</v>
      </c>
      <c r="D19" s="134"/>
      <c r="E19" s="137" t="str">
        <f>VLOOKUP(LARGE(Pコート!AW5:AX28,1),Pコート!AW5:AX28,2,0)</f>
        <v>T-SKYママ</v>
      </c>
      <c r="F19" s="137" t="str">
        <f>VLOOKUP(LARGE(Pコート!AW5:AX28,2),Pコート!AW5:AX28,2,0)</f>
        <v>ミルキーズ</v>
      </c>
    </row>
  </sheetData>
  <sheetProtection/>
  <mergeCells count="8">
    <mergeCell ref="C5:C7"/>
    <mergeCell ref="B3:B10"/>
    <mergeCell ref="C3:C4"/>
    <mergeCell ref="C16:C18"/>
    <mergeCell ref="B13:B19"/>
    <mergeCell ref="C13:C15"/>
    <mergeCell ref="B11:B12"/>
    <mergeCell ref="C8:C1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BC200"/>
  <sheetViews>
    <sheetView zoomScale="90" zoomScaleNormal="90" zoomScalePageLayoutView="0" workbookViewId="0" topLeftCell="A1">
      <selection activeCell="AC24" sqref="AC22:AE24"/>
    </sheetView>
  </sheetViews>
  <sheetFormatPr defaultColWidth="9.140625" defaultRowHeight="15"/>
  <cols>
    <col min="1" max="1" width="1.421875" style="10" customWidth="1"/>
    <col min="2" max="2" width="15.57421875" style="10" customWidth="1"/>
    <col min="3" max="38" width="3.57421875" style="10" customWidth="1"/>
    <col min="39" max="39" width="15.57421875" style="10" customWidth="1"/>
    <col min="40" max="41" width="5.57421875" style="10" customWidth="1"/>
    <col min="42" max="43" width="9.57421875" style="10" customWidth="1"/>
    <col min="44" max="45" width="5.57421875" style="10" customWidth="1"/>
    <col min="46" max="47" width="9.57421875" style="10" customWidth="1"/>
    <col min="48" max="49" width="5.57421875" style="10" customWidth="1"/>
    <col min="50" max="53" width="9.57421875" style="10" customWidth="1"/>
    <col min="54" max="54" width="15.57421875" style="10" customWidth="1"/>
    <col min="55" max="55" width="9.57421875" style="10" customWidth="1"/>
    <col min="56" max="16384" width="9.00390625" style="10" customWidth="1"/>
  </cols>
  <sheetData>
    <row r="1" spans="2:55" ht="17.25">
      <c r="B1" s="231" t="s">
        <v>16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9"/>
      <c r="AM1" s="232" t="str">
        <f>B1</f>
        <v>トリムフリー プレミア</v>
      </c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</row>
    <row r="2" spans="2:55" ht="18" thickBot="1">
      <c r="B2" s="233" t="s">
        <v>17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9"/>
      <c r="AM2" s="233" t="str">
        <f>B2</f>
        <v>Ａコート    Ａグループ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</row>
    <row r="3" spans="2:55" ht="14.25">
      <c r="B3" s="234"/>
      <c r="C3" s="236" t="str">
        <f>'[1]ﾄﾘﾑﾌﾟﾚﾐｱ'!$D$15</f>
        <v>パワーストーン・ルチル</v>
      </c>
      <c r="D3" s="237"/>
      <c r="E3" s="237"/>
      <c r="F3" s="237"/>
      <c r="G3" s="237"/>
      <c r="H3" s="237" t="str">
        <f>'[1]ﾄﾘﾑﾌﾟﾚﾐｱ'!$D$16</f>
        <v>排球倶楽部 鰻</v>
      </c>
      <c r="I3" s="237"/>
      <c r="J3" s="237"/>
      <c r="K3" s="237"/>
      <c r="L3" s="237"/>
      <c r="M3" s="237" t="str">
        <f>'[1]ﾄﾘﾑﾌﾟﾚﾐｱ'!$D$17</f>
        <v>パワーストーン・ラピス</v>
      </c>
      <c r="N3" s="237"/>
      <c r="O3" s="237"/>
      <c r="P3" s="237"/>
      <c r="Q3" s="237"/>
      <c r="R3" s="237" t="str">
        <f>'[1]ﾄﾘﾑﾌﾟﾚﾐｱ'!$G$18</f>
        <v>BIG WEVE 2</v>
      </c>
      <c r="S3" s="237"/>
      <c r="T3" s="237"/>
      <c r="U3" s="237"/>
      <c r="V3" s="237"/>
      <c r="W3" s="237" t="str">
        <f>'[1]ﾄﾘﾑﾌﾟﾚﾐｱ'!$G$17</f>
        <v>SEA</v>
      </c>
      <c r="X3" s="237"/>
      <c r="Y3" s="237"/>
      <c r="Z3" s="237"/>
      <c r="AA3" s="237"/>
      <c r="AB3" s="237" t="str">
        <f>'[1]ﾄﾘﾑﾌﾟﾚﾐｱ'!$G$16</f>
        <v>UNITE☆</v>
      </c>
      <c r="AC3" s="237"/>
      <c r="AD3" s="237"/>
      <c r="AE3" s="237"/>
      <c r="AF3" s="237"/>
      <c r="AG3" s="237" t="str">
        <f>'[1]ﾄﾘﾑﾌﾟﾚﾐｱ'!$G$15</f>
        <v>フレグランスキング</v>
      </c>
      <c r="AH3" s="237"/>
      <c r="AI3" s="237"/>
      <c r="AJ3" s="237"/>
      <c r="AK3" s="249"/>
      <c r="AL3" s="11"/>
      <c r="AM3" s="234"/>
      <c r="AN3" s="244" t="s">
        <v>18</v>
      </c>
      <c r="AO3" s="245"/>
      <c r="AP3" s="245"/>
      <c r="AQ3" s="242" t="s">
        <v>19</v>
      </c>
      <c r="AR3" s="244" t="s">
        <v>20</v>
      </c>
      <c r="AS3" s="245"/>
      <c r="AT3" s="245"/>
      <c r="AU3" s="242" t="s">
        <v>19</v>
      </c>
      <c r="AV3" s="244" t="s">
        <v>21</v>
      </c>
      <c r="AW3" s="245"/>
      <c r="AX3" s="245"/>
      <c r="AY3" s="242" t="s">
        <v>22</v>
      </c>
      <c r="AZ3" s="245" t="s">
        <v>23</v>
      </c>
      <c r="BA3" s="245" t="s">
        <v>24</v>
      </c>
      <c r="BB3" s="247" t="s">
        <v>25</v>
      </c>
      <c r="BC3" s="240" t="s">
        <v>19</v>
      </c>
    </row>
    <row r="4" spans="2:55" ht="15" thickBot="1">
      <c r="B4" s="235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50"/>
      <c r="AL4" s="11"/>
      <c r="AM4" s="235"/>
      <c r="AN4" s="12" t="s">
        <v>26</v>
      </c>
      <c r="AO4" s="13" t="s">
        <v>27</v>
      </c>
      <c r="AP4" s="13" t="s">
        <v>28</v>
      </c>
      <c r="AQ4" s="243"/>
      <c r="AR4" s="12" t="s">
        <v>26</v>
      </c>
      <c r="AS4" s="13" t="s">
        <v>27</v>
      </c>
      <c r="AT4" s="13" t="s">
        <v>28</v>
      </c>
      <c r="AU4" s="243"/>
      <c r="AV4" s="12" t="s">
        <v>26</v>
      </c>
      <c r="AW4" s="13" t="s">
        <v>27</v>
      </c>
      <c r="AX4" s="13" t="s">
        <v>28</v>
      </c>
      <c r="AY4" s="243"/>
      <c r="AZ4" s="246"/>
      <c r="BA4" s="246"/>
      <c r="BB4" s="248"/>
      <c r="BC4" s="241"/>
    </row>
    <row r="5" spans="2:55" ht="17.25">
      <c r="B5" s="229" t="str">
        <f>C3</f>
        <v>パワーストーン・ルチル</v>
      </c>
      <c r="C5" s="273"/>
      <c r="D5" s="274"/>
      <c r="E5" s="274"/>
      <c r="F5" s="274"/>
      <c r="G5" s="274"/>
      <c r="H5" s="275">
        <v>8</v>
      </c>
      <c r="I5" s="275"/>
      <c r="J5" s="275"/>
      <c r="K5" s="275"/>
      <c r="L5" s="275"/>
      <c r="M5" s="276">
        <v>0</v>
      </c>
      <c r="N5" s="276"/>
      <c r="O5" s="276"/>
      <c r="P5" s="276"/>
      <c r="Q5" s="276"/>
      <c r="R5" s="275">
        <v>4</v>
      </c>
      <c r="S5" s="275"/>
      <c r="T5" s="275"/>
      <c r="U5" s="275"/>
      <c r="V5" s="275"/>
      <c r="W5" s="275">
        <v>11</v>
      </c>
      <c r="X5" s="275"/>
      <c r="Y5" s="275"/>
      <c r="Z5" s="275"/>
      <c r="AA5" s="275"/>
      <c r="AB5" s="276">
        <v>0</v>
      </c>
      <c r="AC5" s="276"/>
      <c r="AD5" s="276"/>
      <c r="AE5" s="276"/>
      <c r="AF5" s="276"/>
      <c r="AG5" s="275">
        <v>1</v>
      </c>
      <c r="AH5" s="275"/>
      <c r="AI5" s="275"/>
      <c r="AJ5" s="275"/>
      <c r="AK5" s="277"/>
      <c r="AL5" s="14"/>
      <c r="AM5" s="229" t="str">
        <f>B5</f>
        <v>パワーストーン・ルチル</v>
      </c>
      <c r="AN5" s="264">
        <f>IF(C6&gt;G6,1,0)+IF(H6&gt;L6,1,0)+IF(M6&gt;Q6,1,0)+IF(R6&gt;V6,1,0)+IF(W6&gt;AA6,1,0)+IF(AB6&gt;AF6,1,0)+IF(AG6&gt;AK6,1,0)</f>
        <v>2</v>
      </c>
      <c r="AO5" s="263">
        <f>IF(G6&gt;C6,1,0)+IF(L6&gt;H6,1,0)+IF(Q6&gt;M6,1,0)+IF(V6&gt;R6,1,0)+IF(AA6&gt;W6,1,0)+IF(AF6&gt;AB6,1,0)+IF(AK6&gt;AG6,1,0)</f>
        <v>2</v>
      </c>
      <c r="AP5" s="251">
        <f>SUM(AN5/(AN5+AO5))</f>
        <v>0.5</v>
      </c>
      <c r="AQ5" s="263">
        <f>RANK(AP5,$AP$5:$AP$32,0)</f>
        <v>3</v>
      </c>
      <c r="AR5" s="263">
        <f>SUM(C6+H6+M6+R6+W6+AB6+AG6)</f>
        <v>5</v>
      </c>
      <c r="AS5" s="263">
        <f>SUM(G6+L6+Q6+V6+AA6+AF6+AK6)</f>
        <v>5</v>
      </c>
      <c r="AT5" s="251">
        <f>SUM(AR5/(AR5+AS5))</f>
        <v>0.5</v>
      </c>
      <c r="AU5" s="263">
        <f>RANK(AT5,$AT$5:$AT$32,0)</f>
        <v>3</v>
      </c>
      <c r="AV5" s="263">
        <f>SUM(D6+D7+D8+I6+I7+I8+N6+N7+N8+S6+S7+S8+X6+X7+X8+AC6+AC7+AC8+AH6+AH7+AH8)</f>
        <v>133</v>
      </c>
      <c r="AW5" s="263">
        <f>SUM(F6+F7+F8+K6+K7+K8+P6+P7+P8+U6+U7+U8+Z6+Z7+Z8+AE6+AE7+AE8+AJ6+AJ7+AJ8)</f>
        <v>139</v>
      </c>
      <c r="AX5" s="251">
        <f>SUM(AV5/(AV5+AW5))</f>
        <v>0.4889705882352941</v>
      </c>
      <c r="AY5" s="263">
        <f>RANK(AX5,$AX$5:$AX$32,0)</f>
        <v>5</v>
      </c>
      <c r="AZ5" s="251">
        <f>RANK(AP5,$AP$5:$AP$32,1)+AT5</f>
        <v>3.5</v>
      </c>
      <c r="BA5" s="251">
        <f>RANK(AZ5,$AZ$5:$AZ$32,1)+AX5</f>
        <v>3.488970588235294</v>
      </c>
      <c r="BB5" s="253" t="str">
        <f>AM5</f>
        <v>パワーストーン・ルチル</v>
      </c>
      <c r="BC5" s="256">
        <f>RANK(BA5,$BA$5:$BA$32)</f>
        <v>4</v>
      </c>
    </row>
    <row r="6" spans="2:55" ht="13.5">
      <c r="B6" s="230"/>
      <c r="C6" s="258">
        <f>IF(D6&gt;F6,1,0)+IF(D7&gt;F7,1,0)+IF(D8&gt;F8,1,0)</f>
        <v>0</v>
      </c>
      <c r="D6" s="15"/>
      <c r="E6" s="16" t="s">
        <v>29</v>
      </c>
      <c r="F6" s="15"/>
      <c r="G6" s="259">
        <f>IF(F6&gt;D6,1,0)+IF(F7&gt;D7,1,0)+IF(F8&gt;D8,1,0)</f>
        <v>0</v>
      </c>
      <c r="H6" s="260">
        <f>IF(I6&gt;K6,1,0)+IF(I7&gt;K7,1,0)+IF(I8&gt;K8,1,0)</f>
        <v>2</v>
      </c>
      <c r="I6" s="17">
        <v>17</v>
      </c>
      <c r="J6" s="18" t="s">
        <v>29</v>
      </c>
      <c r="K6" s="17">
        <v>15</v>
      </c>
      <c r="L6" s="260">
        <f>IF(K6&gt;I6,1,0)+IF(K7&gt;I7,1,0)+IF(K8&gt;I8,1,0)</f>
        <v>1</v>
      </c>
      <c r="M6" s="261">
        <f>IF(N6&gt;P6,1,0)+IF(N7&gt;P7,1,0)+IF(N8&gt;P8,1,0)</f>
        <v>0</v>
      </c>
      <c r="N6" s="19"/>
      <c r="O6" s="20" t="s">
        <v>29</v>
      </c>
      <c r="P6" s="19"/>
      <c r="Q6" s="261">
        <f>IF(P6&gt;N6,1,0)+IF(P7&gt;N7,1,0)+IF(P8&gt;N8,1,0)</f>
        <v>0</v>
      </c>
      <c r="R6" s="260">
        <f>IF(S6&gt;U6,1,0)+IF(S7&gt;U7,1,0)+IF(S8&gt;U8,1,0)</f>
        <v>2</v>
      </c>
      <c r="S6" s="17">
        <v>15</v>
      </c>
      <c r="T6" s="18" t="s">
        <v>29</v>
      </c>
      <c r="U6" s="17">
        <v>10</v>
      </c>
      <c r="V6" s="260">
        <f>IF(U6&gt;S6,1,0)+IF(U7&gt;S7,1,0)+IF(U8&gt;S8,1,0)</f>
        <v>0</v>
      </c>
      <c r="W6" s="260">
        <f>IF(X6&gt;Z6,1,0)+IF(X7&gt;Z7,1,0)+IF(X8&gt;Z8,1,0)</f>
        <v>1</v>
      </c>
      <c r="X6" s="17">
        <v>15</v>
      </c>
      <c r="Y6" s="18" t="s">
        <v>29</v>
      </c>
      <c r="Z6" s="17">
        <v>11</v>
      </c>
      <c r="AA6" s="260">
        <f>IF(Z6&gt;X6,1,0)+IF(Z7&gt;X7,1,0)+IF(Z8&gt;X8,1,0)</f>
        <v>2</v>
      </c>
      <c r="AB6" s="261">
        <f>IF(AC6&gt;AE6,1,0)+IF(AC7&gt;AE7,1,0)+IF(AC8&gt;AE8,1,0)</f>
        <v>0</v>
      </c>
      <c r="AC6" s="19"/>
      <c r="AD6" s="20" t="s">
        <v>29</v>
      </c>
      <c r="AE6" s="19"/>
      <c r="AF6" s="261">
        <f>IF(AE6&gt;AC6,1,0)+IF(AE7&gt;AC7,1,0)+IF(AE8&gt;AC8,1,0)</f>
        <v>0</v>
      </c>
      <c r="AG6" s="260">
        <f>IF(AH6&gt;AJ6,1,0)+IF(AH7&gt;AJ7,1,0)+IF(AH8&gt;AJ8,1,0)</f>
        <v>0</v>
      </c>
      <c r="AH6" s="17">
        <v>13</v>
      </c>
      <c r="AI6" s="18" t="s">
        <v>29</v>
      </c>
      <c r="AJ6" s="17">
        <v>15</v>
      </c>
      <c r="AK6" s="266">
        <f>IF(AJ6&gt;AH6,1,0)+IF(AJ7&gt;AH7,1,0)+IF(AJ8&gt;AH8,1,0)</f>
        <v>2</v>
      </c>
      <c r="AL6" s="21"/>
      <c r="AM6" s="230"/>
      <c r="AN6" s="265"/>
      <c r="AO6" s="252"/>
      <c r="AP6" s="262"/>
      <c r="AQ6" s="252"/>
      <c r="AR6" s="252"/>
      <c r="AS6" s="252"/>
      <c r="AT6" s="262"/>
      <c r="AU6" s="252"/>
      <c r="AV6" s="252"/>
      <c r="AW6" s="252"/>
      <c r="AX6" s="262"/>
      <c r="AY6" s="252"/>
      <c r="AZ6" s="252"/>
      <c r="BA6" s="252"/>
      <c r="BB6" s="254"/>
      <c r="BC6" s="257"/>
    </row>
    <row r="7" spans="2:55" ht="13.5">
      <c r="B7" s="230"/>
      <c r="C7" s="258"/>
      <c r="D7" s="15"/>
      <c r="E7" s="16" t="s">
        <v>30</v>
      </c>
      <c r="F7" s="15"/>
      <c r="G7" s="259"/>
      <c r="H7" s="260"/>
      <c r="I7" s="17">
        <v>5</v>
      </c>
      <c r="J7" s="18" t="s">
        <v>30</v>
      </c>
      <c r="K7" s="17">
        <v>15</v>
      </c>
      <c r="L7" s="260"/>
      <c r="M7" s="261"/>
      <c r="N7" s="19"/>
      <c r="O7" s="20" t="s">
        <v>30</v>
      </c>
      <c r="P7" s="19"/>
      <c r="Q7" s="261"/>
      <c r="R7" s="260"/>
      <c r="S7" s="17">
        <v>15</v>
      </c>
      <c r="T7" s="18" t="s">
        <v>30</v>
      </c>
      <c r="U7" s="17">
        <v>12</v>
      </c>
      <c r="V7" s="260"/>
      <c r="W7" s="260"/>
      <c r="X7" s="17">
        <v>11</v>
      </c>
      <c r="Y7" s="18" t="s">
        <v>30</v>
      </c>
      <c r="Z7" s="17">
        <v>15</v>
      </c>
      <c r="AA7" s="260"/>
      <c r="AB7" s="261"/>
      <c r="AC7" s="19"/>
      <c r="AD7" s="20" t="s">
        <v>30</v>
      </c>
      <c r="AE7" s="19"/>
      <c r="AF7" s="261"/>
      <c r="AG7" s="260"/>
      <c r="AH7" s="17">
        <v>12</v>
      </c>
      <c r="AI7" s="18" t="s">
        <v>30</v>
      </c>
      <c r="AJ7" s="17">
        <v>15</v>
      </c>
      <c r="AK7" s="266"/>
      <c r="AL7" s="21"/>
      <c r="AM7" s="230"/>
      <c r="AN7" s="265"/>
      <c r="AO7" s="252"/>
      <c r="AP7" s="262"/>
      <c r="AQ7" s="252"/>
      <c r="AR7" s="252"/>
      <c r="AS7" s="252"/>
      <c r="AT7" s="262"/>
      <c r="AU7" s="252"/>
      <c r="AV7" s="252"/>
      <c r="AW7" s="252"/>
      <c r="AX7" s="262"/>
      <c r="AY7" s="252"/>
      <c r="AZ7" s="252"/>
      <c r="BA7" s="252"/>
      <c r="BB7" s="254"/>
      <c r="BC7" s="257"/>
    </row>
    <row r="8" spans="2:55" ht="13.5">
      <c r="B8" s="230"/>
      <c r="C8" s="258"/>
      <c r="D8" s="15"/>
      <c r="E8" s="16" t="s">
        <v>30</v>
      </c>
      <c r="F8" s="15"/>
      <c r="G8" s="259"/>
      <c r="H8" s="260"/>
      <c r="I8" s="17">
        <v>17</v>
      </c>
      <c r="J8" s="18" t="s">
        <v>30</v>
      </c>
      <c r="K8" s="17">
        <v>16</v>
      </c>
      <c r="L8" s="260"/>
      <c r="M8" s="261"/>
      <c r="N8" s="19"/>
      <c r="O8" s="20" t="s">
        <v>30</v>
      </c>
      <c r="P8" s="19"/>
      <c r="Q8" s="261"/>
      <c r="R8" s="260"/>
      <c r="S8" s="17"/>
      <c r="T8" s="18" t="s">
        <v>30</v>
      </c>
      <c r="U8" s="17"/>
      <c r="V8" s="260"/>
      <c r="W8" s="260"/>
      <c r="X8" s="17">
        <v>13</v>
      </c>
      <c r="Y8" s="18" t="s">
        <v>30</v>
      </c>
      <c r="Z8" s="17">
        <v>15</v>
      </c>
      <c r="AA8" s="260"/>
      <c r="AB8" s="261"/>
      <c r="AC8" s="19"/>
      <c r="AD8" s="20" t="s">
        <v>30</v>
      </c>
      <c r="AE8" s="19"/>
      <c r="AF8" s="261"/>
      <c r="AG8" s="260"/>
      <c r="AH8" s="17"/>
      <c r="AI8" s="18" t="s">
        <v>30</v>
      </c>
      <c r="AJ8" s="17"/>
      <c r="AK8" s="266"/>
      <c r="AL8" s="21"/>
      <c r="AM8" s="230"/>
      <c r="AN8" s="265"/>
      <c r="AO8" s="252"/>
      <c r="AP8" s="262"/>
      <c r="AQ8" s="252"/>
      <c r="AR8" s="252"/>
      <c r="AS8" s="252"/>
      <c r="AT8" s="262"/>
      <c r="AU8" s="252"/>
      <c r="AV8" s="252"/>
      <c r="AW8" s="252"/>
      <c r="AX8" s="262"/>
      <c r="AY8" s="252"/>
      <c r="AZ8" s="252"/>
      <c r="BA8" s="252"/>
      <c r="BB8" s="255"/>
      <c r="BC8" s="257"/>
    </row>
    <row r="9" spans="2:55" ht="17.25">
      <c r="B9" s="230" t="str">
        <f>H3</f>
        <v>排球倶楽部 鰻</v>
      </c>
      <c r="C9" s="267">
        <f>H5</f>
        <v>8</v>
      </c>
      <c r="D9" s="268"/>
      <c r="E9" s="268"/>
      <c r="F9" s="268"/>
      <c r="G9" s="268"/>
      <c r="H9" s="269"/>
      <c r="I9" s="269"/>
      <c r="J9" s="269"/>
      <c r="K9" s="269"/>
      <c r="L9" s="269"/>
      <c r="M9" s="270">
        <v>12</v>
      </c>
      <c r="N9" s="270"/>
      <c r="O9" s="270"/>
      <c r="P9" s="270"/>
      <c r="Q9" s="270"/>
      <c r="R9" s="271">
        <v>0</v>
      </c>
      <c r="S9" s="271"/>
      <c r="T9" s="271"/>
      <c r="U9" s="271"/>
      <c r="V9" s="271"/>
      <c r="W9" s="271">
        <v>0</v>
      </c>
      <c r="X9" s="271"/>
      <c r="Y9" s="271"/>
      <c r="Z9" s="271"/>
      <c r="AA9" s="271"/>
      <c r="AB9" s="270">
        <v>2</v>
      </c>
      <c r="AC9" s="270"/>
      <c r="AD9" s="270"/>
      <c r="AE9" s="270"/>
      <c r="AF9" s="270"/>
      <c r="AG9" s="270">
        <v>5</v>
      </c>
      <c r="AH9" s="270"/>
      <c r="AI9" s="270"/>
      <c r="AJ9" s="270"/>
      <c r="AK9" s="272"/>
      <c r="AL9" s="14"/>
      <c r="AM9" s="230" t="str">
        <f>B9</f>
        <v>排球倶楽部 鰻</v>
      </c>
      <c r="AN9" s="264">
        <f>IF(C10&gt;G10,1,0)+IF(H10&gt;L10,1,0)+IF(M10&gt;Q10,1,0)+IF(R10&gt;V10,1,0)+IF(W10&gt;AA10,1,0)+IF(AB10&gt;AF10,1,0)+IF(AG10&gt;AK10,1,0)</f>
        <v>1</v>
      </c>
      <c r="AO9" s="263">
        <f>IF(G10&gt;C10,1,0)+IF(L10&gt;H10,1,0)+IF(Q10&gt;M10,1,0)+IF(V10&gt;R10,1,0)+IF(AA10&gt;W10,1,0)+IF(AF10&gt;AB10,1,0)+IF(AK10&gt;AG10,1,0)</f>
        <v>3</v>
      </c>
      <c r="AP9" s="251">
        <f>SUM(AN9/(AN9+AO9))</f>
        <v>0.25</v>
      </c>
      <c r="AQ9" s="263">
        <f>RANK(AP9,$AP$5:$AP$32,0)</f>
        <v>6</v>
      </c>
      <c r="AR9" s="252">
        <f>SUM(C10+H10+M10+R10+W10+AB10+AG10)</f>
        <v>4</v>
      </c>
      <c r="AS9" s="252">
        <f>SUM(G10+L10+Q10+V10+AA10+AF10+AK10)</f>
        <v>7</v>
      </c>
      <c r="AT9" s="262">
        <f>SUM(AR9/(AR9+AS9))</f>
        <v>0.36363636363636365</v>
      </c>
      <c r="AU9" s="252">
        <f>RANK(AT9,$AT$5:$AT$32,0)</f>
        <v>6</v>
      </c>
      <c r="AV9" s="252">
        <f>SUM(D10+D11+D12+I10+I11+I12+N10+N11+N12+S10+S11+S12+X10+X11+X12+AC10+AC11+AC12+AH10+AH11+AH12)</f>
        <v>148</v>
      </c>
      <c r="AW9" s="252">
        <f>SUM(F10+F11+F12+K10+K11+K12+P10+P11+P12+U10+U11+U12+Z10+Z11+Z12+AE10+AE11+AE12+AJ10+AJ11+AJ12)</f>
        <v>141</v>
      </c>
      <c r="AX9" s="262">
        <f>SUM(AV9/(AV9+AW9))</f>
        <v>0.5121107266435986</v>
      </c>
      <c r="AY9" s="263">
        <f>RANK(AX9,$AX$5:$AX$32,0)</f>
        <v>3</v>
      </c>
      <c r="AZ9" s="262">
        <f>RANK(AP9,$AP$5:$AP$32,1)+AT9</f>
        <v>2.3636363636363638</v>
      </c>
      <c r="BA9" s="262">
        <f>RANK(AZ9,$AZ$5:$AZ$32,1)+AX9</f>
        <v>2.5121107266435985</v>
      </c>
      <c r="BB9" s="278" t="str">
        <f>AM9</f>
        <v>排球倶楽部 鰻</v>
      </c>
      <c r="BC9" s="257">
        <f>RANK(BA9,$BA$5:$BA$32)</f>
        <v>6</v>
      </c>
    </row>
    <row r="10" spans="2:55" ht="13.5">
      <c r="B10" s="230"/>
      <c r="C10" s="279">
        <f>IF(D10&gt;F10,1,0)+IF(D11&gt;F11,1,0)+IF(D12&gt;F12,1,0)</f>
        <v>1</v>
      </c>
      <c r="D10" s="22">
        <f>K6</f>
        <v>15</v>
      </c>
      <c r="E10" s="18" t="s">
        <v>30</v>
      </c>
      <c r="F10" s="22">
        <f>I6</f>
        <v>17</v>
      </c>
      <c r="G10" s="260">
        <f>IF(F10&gt;D10,1,0)+IF(F11&gt;D11,1,0)+IF(F12&gt;D12,1,0)</f>
        <v>2</v>
      </c>
      <c r="H10" s="259">
        <f>IF(I10&gt;K10,1,0)+IF(I11&gt;K11,1,0)+IF(I12&gt;K12,1,0)</f>
        <v>0</v>
      </c>
      <c r="I10" s="15"/>
      <c r="J10" s="16" t="s">
        <v>30</v>
      </c>
      <c r="K10" s="15"/>
      <c r="L10" s="259">
        <f>IF(K10&gt;I10,1,0)+IF(K11&gt;I11,1,0)+IF(K12&gt;I12,1,0)</f>
        <v>0</v>
      </c>
      <c r="M10" s="260">
        <f>IF(N10&gt;P10,1,0)+IF(N11&gt;P11,1,0)+IF(N12&gt;P12,1,0)</f>
        <v>2</v>
      </c>
      <c r="N10" s="17">
        <v>12</v>
      </c>
      <c r="O10" s="18" t="s">
        <v>30</v>
      </c>
      <c r="P10" s="17">
        <v>15</v>
      </c>
      <c r="Q10" s="260">
        <f>IF(P10&gt;N10,1,0)+IF(P11&gt;N11,1,0)+IF(P12&gt;N12,1,0)</f>
        <v>1</v>
      </c>
      <c r="R10" s="261">
        <f>IF(S10&gt;U10,1,0)+IF(S11&gt;U11,1,0)+IF(S12&gt;U12,1,0)</f>
        <v>0</v>
      </c>
      <c r="S10" s="19"/>
      <c r="T10" s="20" t="s">
        <v>30</v>
      </c>
      <c r="U10" s="19"/>
      <c r="V10" s="261">
        <f>IF(U10&gt;S10,1,0)+IF(U11&gt;S11,1,0)+IF(U12&gt;S12,1,0)</f>
        <v>0</v>
      </c>
      <c r="W10" s="261">
        <f>IF(X10&gt;Z10,1,0)+IF(X11&gt;Z11,1,0)+IF(X12&gt;Z12,1,0)</f>
        <v>0</v>
      </c>
      <c r="X10" s="19"/>
      <c r="Y10" s="20" t="s">
        <v>30</v>
      </c>
      <c r="Z10" s="19"/>
      <c r="AA10" s="261">
        <f>IF(Z10&gt;X10,1,0)+IF(Z11&gt;X11,1,0)+IF(Z12&gt;X12,1,0)</f>
        <v>0</v>
      </c>
      <c r="AB10" s="260">
        <f>IF(AC10&gt;AE10,1,0)+IF(AC11&gt;AE11,1,0)+IF(AC12&gt;AE12,1,0)</f>
        <v>0</v>
      </c>
      <c r="AC10" s="17">
        <v>11</v>
      </c>
      <c r="AD10" s="18" t="s">
        <v>30</v>
      </c>
      <c r="AE10" s="17">
        <v>15</v>
      </c>
      <c r="AF10" s="260">
        <f>IF(AE10&gt;AC10,1,0)+IF(AE11&gt;AC11,1,0)+IF(AE12&gt;AC12,1,0)</f>
        <v>2</v>
      </c>
      <c r="AG10" s="260">
        <f>IF(AH10&gt;AJ10,1,0)+IF(AH11&gt;AJ11,1,0)+IF(AH12&gt;AJ12,1,0)</f>
        <v>1</v>
      </c>
      <c r="AH10" s="17">
        <v>15</v>
      </c>
      <c r="AI10" s="18" t="s">
        <v>30</v>
      </c>
      <c r="AJ10" s="17">
        <v>13</v>
      </c>
      <c r="AK10" s="266">
        <f>IF(AJ10&gt;AH10,1,0)+IF(AJ11&gt;AH11,1,0)+IF(AJ12&gt;AH12,1,0)</f>
        <v>2</v>
      </c>
      <c r="AL10" s="21"/>
      <c r="AM10" s="230"/>
      <c r="AN10" s="265"/>
      <c r="AO10" s="252"/>
      <c r="AP10" s="262"/>
      <c r="AQ10" s="252"/>
      <c r="AR10" s="252"/>
      <c r="AS10" s="252"/>
      <c r="AT10" s="262"/>
      <c r="AU10" s="252"/>
      <c r="AV10" s="252"/>
      <c r="AW10" s="252"/>
      <c r="AX10" s="262"/>
      <c r="AY10" s="252"/>
      <c r="AZ10" s="252"/>
      <c r="BA10" s="252"/>
      <c r="BB10" s="254"/>
      <c r="BC10" s="257"/>
    </row>
    <row r="11" spans="2:55" ht="13.5">
      <c r="B11" s="230"/>
      <c r="C11" s="279"/>
      <c r="D11" s="22">
        <f>K7</f>
        <v>15</v>
      </c>
      <c r="E11" s="18" t="s">
        <v>30</v>
      </c>
      <c r="F11" s="22">
        <f>I7</f>
        <v>5</v>
      </c>
      <c r="G11" s="260"/>
      <c r="H11" s="259"/>
      <c r="I11" s="15"/>
      <c r="J11" s="16" t="s">
        <v>29</v>
      </c>
      <c r="K11" s="15"/>
      <c r="L11" s="259"/>
      <c r="M11" s="260"/>
      <c r="N11" s="17">
        <v>15</v>
      </c>
      <c r="O11" s="18" t="s">
        <v>29</v>
      </c>
      <c r="P11" s="17">
        <v>6</v>
      </c>
      <c r="Q11" s="260"/>
      <c r="R11" s="261"/>
      <c r="S11" s="19"/>
      <c r="T11" s="20" t="s">
        <v>29</v>
      </c>
      <c r="U11" s="19"/>
      <c r="V11" s="261"/>
      <c r="W11" s="261"/>
      <c r="X11" s="19"/>
      <c r="Y11" s="20" t="s">
        <v>29</v>
      </c>
      <c r="Z11" s="19"/>
      <c r="AA11" s="261"/>
      <c r="AB11" s="260"/>
      <c r="AC11" s="17">
        <v>12</v>
      </c>
      <c r="AD11" s="18" t="s">
        <v>29</v>
      </c>
      <c r="AE11" s="17">
        <v>15</v>
      </c>
      <c r="AF11" s="260"/>
      <c r="AG11" s="260"/>
      <c r="AH11" s="17">
        <v>11</v>
      </c>
      <c r="AI11" s="18" t="s">
        <v>29</v>
      </c>
      <c r="AJ11" s="17">
        <v>15</v>
      </c>
      <c r="AK11" s="266"/>
      <c r="AL11" s="21"/>
      <c r="AM11" s="230"/>
      <c r="AN11" s="265"/>
      <c r="AO11" s="252"/>
      <c r="AP11" s="262"/>
      <c r="AQ11" s="252"/>
      <c r="AR11" s="252"/>
      <c r="AS11" s="252"/>
      <c r="AT11" s="262"/>
      <c r="AU11" s="252"/>
      <c r="AV11" s="252"/>
      <c r="AW11" s="252"/>
      <c r="AX11" s="262"/>
      <c r="AY11" s="252"/>
      <c r="AZ11" s="252"/>
      <c r="BA11" s="252"/>
      <c r="BB11" s="254"/>
      <c r="BC11" s="257"/>
    </row>
    <row r="12" spans="2:55" ht="13.5">
      <c r="B12" s="230"/>
      <c r="C12" s="279"/>
      <c r="D12" s="22">
        <f>K8</f>
        <v>16</v>
      </c>
      <c r="E12" s="18" t="s">
        <v>30</v>
      </c>
      <c r="F12" s="22">
        <f>I8</f>
        <v>17</v>
      </c>
      <c r="G12" s="260"/>
      <c r="H12" s="259"/>
      <c r="I12" s="15"/>
      <c r="J12" s="16" t="s">
        <v>30</v>
      </c>
      <c r="K12" s="15"/>
      <c r="L12" s="259"/>
      <c r="M12" s="260"/>
      <c r="N12" s="17">
        <v>15</v>
      </c>
      <c r="O12" s="18" t="s">
        <v>30</v>
      </c>
      <c r="P12" s="17">
        <v>8</v>
      </c>
      <c r="Q12" s="260"/>
      <c r="R12" s="261"/>
      <c r="S12" s="19"/>
      <c r="T12" s="20" t="s">
        <v>30</v>
      </c>
      <c r="U12" s="19"/>
      <c r="V12" s="261"/>
      <c r="W12" s="261"/>
      <c r="X12" s="19"/>
      <c r="Y12" s="20" t="s">
        <v>30</v>
      </c>
      <c r="Z12" s="19"/>
      <c r="AA12" s="261"/>
      <c r="AB12" s="260"/>
      <c r="AC12" s="17"/>
      <c r="AD12" s="18" t="s">
        <v>30</v>
      </c>
      <c r="AE12" s="17"/>
      <c r="AF12" s="260"/>
      <c r="AG12" s="260"/>
      <c r="AH12" s="17">
        <v>11</v>
      </c>
      <c r="AI12" s="18" t="s">
        <v>30</v>
      </c>
      <c r="AJ12" s="17">
        <v>15</v>
      </c>
      <c r="AK12" s="266"/>
      <c r="AL12" s="21"/>
      <c r="AM12" s="230"/>
      <c r="AN12" s="265"/>
      <c r="AO12" s="252"/>
      <c r="AP12" s="262"/>
      <c r="AQ12" s="252"/>
      <c r="AR12" s="252"/>
      <c r="AS12" s="252"/>
      <c r="AT12" s="262"/>
      <c r="AU12" s="252"/>
      <c r="AV12" s="252"/>
      <c r="AW12" s="252"/>
      <c r="AX12" s="262"/>
      <c r="AY12" s="252"/>
      <c r="AZ12" s="252"/>
      <c r="BA12" s="252"/>
      <c r="BB12" s="255"/>
      <c r="BC12" s="257"/>
    </row>
    <row r="13" spans="2:55" ht="17.25">
      <c r="B13" s="230" t="str">
        <f>M3</f>
        <v>パワーストーン・ラピス</v>
      </c>
      <c r="C13" s="281">
        <f>M5</f>
        <v>0</v>
      </c>
      <c r="D13" s="282"/>
      <c r="E13" s="282"/>
      <c r="F13" s="282"/>
      <c r="G13" s="282"/>
      <c r="H13" s="268">
        <f>M9</f>
        <v>12</v>
      </c>
      <c r="I13" s="268"/>
      <c r="J13" s="268"/>
      <c r="K13" s="268"/>
      <c r="L13" s="268"/>
      <c r="M13" s="269"/>
      <c r="N13" s="269"/>
      <c r="O13" s="269"/>
      <c r="P13" s="269"/>
      <c r="Q13" s="269"/>
      <c r="R13" s="282">
        <v>0</v>
      </c>
      <c r="S13" s="282"/>
      <c r="T13" s="282"/>
      <c r="U13" s="282"/>
      <c r="V13" s="282"/>
      <c r="W13" s="270">
        <v>3</v>
      </c>
      <c r="X13" s="270"/>
      <c r="Y13" s="270"/>
      <c r="Z13" s="270"/>
      <c r="AA13" s="270"/>
      <c r="AB13" s="270">
        <v>6</v>
      </c>
      <c r="AC13" s="270"/>
      <c r="AD13" s="270"/>
      <c r="AE13" s="270"/>
      <c r="AF13" s="270"/>
      <c r="AG13" s="270">
        <v>9</v>
      </c>
      <c r="AH13" s="270"/>
      <c r="AI13" s="270"/>
      <c r="AJ13" s="270"/>
      <c r="AK13" s="272"/>
      <c r="AL13" s="14"/>
      <c r="AM13" s="230" t="str">
        <f>B13</f>
        <v>パワーストーン・ラピス</v>
      </c>
      <c r="AN13" s="264">
        <f>IF(C14&gt;G14,1,0)+IF(H14&gt;L14,1,0)+IF(M14&gt;Q14,1,0)+IF(R14&gt;V14,1,0)+IF(W14&gt;AA14,1,0)+IF(AB14&gt;AF14,1,0)+IF(AG14&gt;AK14,1,0)</f>
        <v>0</v>
      </c>
      <c r="AO13" s="263">
        <f>IF(G14&gt;C14,1,0)+IF(L14&gt;H14,1,0)+IF(Q14&gt;M14,1,0)+IF(V14&gt;R14,1,0)+IF(AA14&gt;W14,1,0)+IF(AF14&gt;AB14,1,0)+IF(AK14&gt;AG14,1,0)</f>
        <v>4</v>
      </c>
      <c r="AP13" s="251">
        <f>SUM(AN13/(AN13+AO13))</f>
        <v>0</v>
      </c>
      <c r="AQ13" s="263">
        <f>RANK(AP13,$AP$5:$AP$32,0)</f>
        <v>7</v>
      </c>
      <c r="AR13" s="252">
        <f>SUM(C14+H14+M14+R14+W14+AB14+AG14)</f>
        <v>3</v>
      </c>
      <c r="AS13" s="252">
        <f>SUM(G14+L14+Q14+V14+AA14+AF14+AK14)</f>
        <v>8</v>
      </c>
      <c r="AT13" s="262">
        <f>SUM(AR13/(AR13+AS13))</f>
        <v>0.2727272727272727</v>
      </c>
      <c r="AU13" s="252">
        <f>RANK(AT13,$AT$5:$AT$32,0)</f>
        <v>7</v>
      </c>
      <c r="AV13" s="252">
        <f>SUM(D14+D15+D16+I14+I15+I16+N14+N15+N16+S14+S15+S16+X14+X15+X16+AC14+AC15+AC16+AH14+AH15+AH16)</f>
        <v>116</v>
      </c>
      <c r="AW13" s="252">
        <f>SUM(F14+F15+F16+K14+K15+K16+P14+P15+P16+U14+U15+U16+Z14+Z15+Z16+AE14+AE15+AE16+AJ14+AJ15+AJ16)</f>
        <v>155</v>
      </c>
      <c r="AX13" s="262">
        <f>SUM(AV13/(AV13+AW13))</f>
        <v>0.4280442804428044</v>
      </c>
      <c r="AY13" s="263">
        <f>RANK(AX13,$AX$5:$AX$32,0)</f>
        <v>7</v>
      </c>
      <c r="AZ13" s="262">
        <f>RANK(AP13,$AP$5:$AP$32,1)+AT13</f>
        <v>1.2727272727272727</v>
      </c>
      <c r="BA13" s="262">
        <f>RANK(AZ13,$AZ$5:$AZ$32,1)+AX13</f>
        <v>1.4280442804428044</v>
      </c>
      <c r="BB13" s="278" t="str">
        <f>AM13</f>
        <v>パワーストーン・ラピス</v>
      </c>
      <c r="BC13" s="257">
        <f>RANK(BA13,$BA$5:$BA$32)</f>
        <v>7</v>
      </c>
    </row>
    <row r="14" spans="2:55" ht="13.5">
      <c r="B14" s="230"/>
      <c r="C14" s="280">
        <f>IF(D14&gt;F14,1,0)+IF(D15&gt;F15,1,0)+IF(D16&gt;F16,1,0)</f>
        <v>0</v>
      </c>
      <c r="D14" s="19">
        <f>P6</f>
        <v>0</v>
      </c>
      <c r="E14" s="20" t="s">
        <v>30</v>
      </c>
      <c r="F14" s="19">
        <f>N6</f>
        <v>0</v>
      </c>
      <c r="G14" s="261">
        <f>IF(F14&gt;D14,1,0)+IF(F15&gt;D15,1,0)+IF(F16&gt;D16,1,0)</f>
        <v>0</v>
      </c>
      <c r="H14" s="260">
        <f>IF(I14&gt;K14,1,0)+IF(I15&gt;K15,1,0)+IF(I16&gt;K16,1,0)</f>
        <v>1</v>
      </c>
      <c r="I14" s="22">
        <f>P10</f>
        <v>15</v>
      </c>
      <c r="J14" s="18" t="s">
        <v>30</v>
      </c>
      <c r="K14" s="22">
        <f>N10</f>
        <v>12</v>
      </c>
      <c r="L14" s="260">
        <f>IF(K14&gt;I14,1,0)+IF(K15&gt;I15,1,0)+IF(K16&gt;I16,1,0)</f>
        <v>2</v>
      </c>
      <c r="M14" s="259">
        <f>IF(N14&gt;P14,1,0)+IF(N15&gt;P15,1,0)+IF(N16&gt;P16,1,0)</f>
        <v>0</v>
      </c>
      <c r="N14" s="15"/>
      <c r="O14" s="16" t="s">
        <v>30</v>
      </c>
      <c r="P14" s="15"/>
      <c r="Q14" s="259">
        <f>IF(P14&gt;N14,1,0)+IF(P15&gt;N15,1,0)+IF(P16&gt;N16,1,0)</f>
        <v>0</v>
      </c>
      <c r="R14" s="261">
        <f>IF(S14&gt;U14,1,0)+IF(S15&gt;U15,1,0)+IF(S16&gt;U16,1,0)</f>
        <v>0</v>
      </c>
      <c r="S14" s="19"/>
      <c r="T14" s="20" t="s">
        <v>30</v>
      </c>
      <c r="U14" s="19"/>
      <c r="V14" s="261">
        <f>IF(U14&gt;S14,1,0)+IF(U15&gt;S15,1,0)+IF(U16&gt;S16,1,0)</f>
        <v>0</v>
      </c>
      <c r="W14" s="260">
        <f>IF(X14&gt;Z14,1,0)+IF(X15&gt;Z15,1,0)+IF(X16&gt;Z16,1,0)</f>
        <v>1</v>
      </c>
      <c r="X14" s="17">
        <v>11</v>
      </c>
      <c r="Y14" s="18" t="s">
        <v>30</v>
      </c>
      <c r="Z14" s="17">
        <v>15</v>
      </c>
      <c r="AA14" s="260">
        <f>IF(Z14&gt;X14,1,0)+IF(Z15&gt;X15,1,0)+IF(Z16&gt;X16,1,0)</f>
        <v>2</v>
      </c>
      <c r="AB14" s="260">
        <f>IF(AC14&gt;AE14,1,0)+IF(AC15&gt;AE15,1,0)+IF(AC16&gt;AE16,1,0)</f>
        <v>0</v>
      </c>
      <c r="AC14" s="17">
        <v>12</v>
      </c>
      <c r="AD14" s="18" t="s">
        <v>30</v>
      </c>
      <c r="AE14" s="17">
        <v>15</v>
      </c>
      <c r="AF14" s="260">
        <f>IF(AE14&gt;AC14,1,0)+IF(AE15&gt;AC15,1,0)+IF(AE16&gt;AC16,1,0)</f>
        <v>2</v>
      </c>
      <c r="AG14" s="260">
        <f>IF(AH14&gt;AJ14,1,0)+IF(AH15&gt;AJ15,1,0)+IF(AH16&gt;AJ16,1,0)</f>
        <v>1</v>
      </c>
      <c r="AH14" s="17">
        <v>15</v>
      </c>
      <c r="AI14" s="18" t="s">
        <v>30</v>
      </c>
      <c r="AJ14" s="17">
        <v>7</v>
      </c>
      <c r="AK14" s="266">
        <f>IF(AJ14&gt;AH14,1,0)+IF(AJ15&gt;AH15,1,0)+IF(AJ16&gt;AH16,1,0)</f>
        <v>2</v>
      </c>
      <c r="AL14" s="21"/>
      <c r="AM14" s="230"/>
      <c r="AN14" s="265"/>
      <c r="AO14" s="252"/>
      <c r="AP14" s="262"/>
      <c r="AQ14" s="252"/>
      <c r="AR14" s="252"/>
      <c r="AS14" s="252"/>
      <c r="AT14" s="262"/>
      <c r="AU14" s="252"/>
      <c r="AV14" s="252"/>
      <c r="AW14" s="252"/>
      <c r="AX14" s="262"/>
      <c r="AY14" s="252"/>
      <c r="AZ14" s="252"/>
      <c r="BA14" s="252"/>
      <c r="BB14" s="254"/>
      <c r="BC14" s="257"/>
    </row>
    <row r="15" spans="2:55" ht="13.5">
      <c r="B15" s="230"/>
      <c r="C15" s="280"/>
      <c r="D15" s="19">
        <f>P7</f>
        <v>0</v>
      </c>
      <c r="E15" s="20" t="s">
        <v>30</v>
      </c>
      <c r="F15" s="19">
        <f>N7</f>
        <v>0</v>
      </c>
      <c r="G15" s="261"/>
      <c r="H15" s="260"/>
      <c r="I15" s="22">
        <f>P11</f>
        <v>6</v>
      </c>
      <c r="J15" s="18" t="s">
        <v>30</v>
      </c>
      <c r="K15" s="22">
        <f>N11</f>
        <v>15</v>
      </c>
      <c r="L15" s="260"/>
      <c r="M15" s="259"/>
      <c r="N15" s="15"/>
      <c r="O15" s="16" t="s">
        <v>30</v>
      </c>
      <c r="P15" s="15"/>
      <c r="Q15" s="259"/>
      <c r="R15" s="261"/>
      <c r="S15" s="19"/>
      <c r="T15" s="20" t="s">
        <v>30</v>
      </c>
      <c r="U15" s="19"/>
      <c r="V15" s="261"/>
      <c r="W15" s="260"/>
      <c r="X15" s="17">
        <v>17</v>
      </c>
      <c r="Y15" s="18" t="s">
        <v>30</v>
      </c>
      <c r="Z15" s="17">
        <v>16</v>
      </c>
      <c r="AA15" s="260"/>
      <c r="AB15" s="260"/>
      <c r="AC15" s="17">
        <v>6</v>
      </c>
      <c r="AD15" s="18" t="s">
        <v>30</v>
      </c>
      <c r="AE15" s="17">
        <v>15</v>
      </c>
      <c r="AF15" s="260"/>
      <c r="AG15" s="260"/>
      <c r="AH15" s="17">
        <v>13</v>
      </c>
      <c r="AI15" s="18" t="s">
        <v>30</v>
      </c>
      <c r="AJ15" s="17">
        <v>15</v>
      </c>
      <c r="AK15" s="266"/>
      <c r="AL15" s="21"/>
      <c r="AM15" s="230"/>
      <c r="AN15" s="265"/>
      <c r="AO15" s="252"/>
      <c r="AP15" s="262"/>
      <c r="AQ15" s="252"/>
      <c r="AR15" s="252"/>
      <c r="AS15" s="252"/>
      <c r="AT15" s="262"/>
      <c r="AU15" s="252"/>
      <c r="AV15" s="252"/>
      <c r="AW15" s="252"/>
      <c r="AX15" s="262"/>
      <c r="AY15" s="252"/>
      <c r="AZ15" s="252"/>
      <c r="BA15" s="252"/>
      <c r="BB15" s="254"/>
      <c r="BC15" s="257"/>
    </row>
    <row r="16" spans="2:55" ht="13.5">
      <c r="B16" s="230"/>
      <c r="C16" s="280"/>
      <c r="D16" s="19">
        <f>P8</f>
        <v>0</v>
      </c>
      <c r="E16" s="20" t="s">
        <v>30</v>
      </c>
      <c r="F16" s="19">
        <f>N8</f>
        <v>0</v>
      </c>
      <c r="G16" s="261"/>
      <c r="H16" s="260"/>
      <c r="I16" s="22">
        <f>P12</f>
        <v>8</v>
      </c>
      <c r="J16" s="18" t="s">
        <v>30</v>
      </c>
      <c r="K16" s="22">
        <f>N12</f>
        <v>15</v>
      </c>
      <c r="L16" s="260"/>
      <c r="M16" s="259"/>
      <c r="N16" s="15"/>
      <c r="O16" s="16" t="s">
        <v>30</v>
      </c>
      <c r="P16" s="15"/>
      <c r="Q16" s="259"/>
      <c r="R16" s="261"/>
      <c r="S16" s="19"/>
      <c r="T16" s="20" t="s">
        <v>30</v>
      </c>
      <c r="U16" s="19"/>
      <c r="V16" s="261"/>
      <c r="W16" s="260"/>
      <c r="X16" s="17">
        <v>5</v>
      </c>
      <c r="Y16" s="18" t="s">
        <v>30</v>
      </c>
      <c r="Z16" s="17">
        <v>15</v>
      </c>
      <c r="AA16" s="260"/>
      <c r="AB16" s="260"/>
      <c r="AC16" s="17"/>
      <c r="AD16" s="18" t="s">
        <v>30</v>
      </c>
      <c r="AE16" s="17"/>
      <c r="AF16" s="260"/>
      <c r="AG16" s="260"/>
      <c r="AH16" s="17">
        <v>8</v>
      </c>
      <c r="AI16" s="18" t="s">
        <v>30</v>
      </c>
      <c r="AJ16" s="17">
        <v>15</v>
      </c>
      <c r="AK16" s="266"/>
      <c r="AL16" s="21"/>
      <c r="AM16" s="230"/>
      <c r="AN16" s="265"/>
      <c r="AO16" s="252"/>
      <c r="AP16" s="262"/>
      <c r="AQ16" s="252"/>
      <c r="AR16" s="252"/>
      <c r="AS16" s="252"/>
      <c r="AT16" s="262"/>
      <c r="AU16" s="252"/>
      <c r="AV16" s="252"/>
      <c r="AW16" s="252"/>
      <c r="AX16" s="262"/>
      <c r="AY16" s="252"/>
      <c r="AZ16" s="252"/>
      <c r="BA16" s="252"/>
      <c r="BB16" s="255"/>
      <c r="BC16" s="257"/>
    </row>
    <row r="17" spans="2:55" ht="17.25">
      <c r="B17" s="230" t="str">
        <f>R3</f>
        <v>BIG WEVE 2</v>
      </c>
      <c r="C17" s="267">
        <f>R5</f>
        <v>4</v>
      </c>
      <c r="D17" s="268"/>
      <c r="E17" s="268"/>
      <c r="F17" s="268"/>
      <c r="G17" s="268"/>
      <c r="H17" s="268">
        <f>R9</f>
        <v>0</v>
      </c>
      <c r="I17" s="268"/>
      <c r="J17" s="268"/>
      <c r="K17" s="268"/>
      <c r="L17" s="268"/>
      <c r="M17" s="268">
        <f>R13</f>
        <v>0</v>
      </c>
      <c r="N17" s="268"/>
      <c r="O17" s="268"/>
      <c r="P17" s="268"/>
      <c r="Q17" s="268"/>
      <c r="R17" s="269"/>
      <c r="S17" s="269"/>
      <c r="T17" s="269"/>
      <c r="U17" s="269"/>
      <c r="V17" s="269"/>
      <c r="W17" s="270">
        <v>7</v>
      </c>
      <c r="X17" s="270"/>
      <c r="Y17" s="270"/>
      <c r="Z17" s="270"/>
      <c r="AA17" s="270"/>
      <c r="AB17" s="270">
        <v>10</v>
      </c>
      <c r="AC17" s="270"/>
      <c r="AD17" s="270"/>
      <c r="AE17" s="270"/>
      <c r="AF17" s="270"/>
      <c r="AG17" s="270">
        <v>13</v>
      </c>
      <c r="AH17" s="270"/>
      <c r="AI17" s="270"/>
      <c r="AJ17" s="270"/>
      <c r="AK17" s="272"/>
      <c r="AL17" s="14"/>
      <c r="AM17" s="230" t="str">
        <f>B17</f>
        <v>BIG WEVE 2</v>
      </c>
      <c r="AN17" s="264">
        <f>IF(C18&gt;G18,1,0)+IF(H18&gt;L18,1,0)+IF(M18&gt;Q18,1,0)+IF(R18&gt;V18,1,0)+IF(W18&gt;AA18,1,0)+IF(AB18&gt;AF18,1,0)+IF(AG18&gt;AK18,1,0)</f>
        <v>2</v>
      </c>
      <c r="AO17" s="263">
        <f>IF(G18&gt;C18,1,0)+IF(L18&gt;H18,1,0)+IF(Q18&gt;M18,1,0)+IF(V18&gt;R18,1,0)+IF(AA18&gt;W18,1,0)+IF(AF18&gt;AB18,1,0)+IF(AK18&gt;AG18,1,0)</f>
        <v>2</v>
      </c>
      <c r="AP17" s="251">
        <f>SUM(AN17/(AN17+AO17))</f>
        <v>0.5</v>
      </c>
      <c r="AQ17" s="263">
        <f>RANK(AP17,$AP$5:$AP$32,0)</f>
        <v>3</v>
      </c>
      <c r="AR17" s="252">
        <f>SUM(C18+H18+M18+R18+W18+AB18+AG18)</f>
        <v>4</v>
      </c>
      <c r="AS17" s="252">
        <f>SUM(G18+L18+Q18+V18+AA18+AF18+AK18)</f>
        <v>4</v>
      </c>
      <c r="AT17" s="262">
        <f>SUM(AR17/(AR17+AS17))</f>
        <v>0.5</v>
      </c>
      <c r="AU17" s="252">
        <f>RANK(AT17,$AT$5:$AT$32,0)</f>
        <v>3</v>
      </c>
      <c r="AV17" s="252">
        <f>SUM(D18+D19+D20+I18+I19+I20+N18+N19+N20+S18+S19+S20+X18+X19+X20+AC18+AC19+AC20+AH18+AH19+AH20)</f>
        <v>107</v>
      </c>
      <c r="AW17" s="252">
        <f>SUM(F18+F19+F20+K18+K19+K20+P18+P19+P20+U18+U19+U20+Z18+Z19+Z20+AE18+AE19+AE20+AJ18+AJ19+AJ20)</f>
        <v>115</v>
      </c>
      <c r="AX17" s="262">
        <f>SUM(AV17/(AV17+AW17))</f>
        <v>0.481981981981982</v>
      </c>
      <c r="AY17" s="263">
        <f>RANK(AX17,$AX$5:$AX$32,0)</f>
        <v>6</v>
      </c>
      <c r="AZ17" s="262">
        <f>RANK(AP17,$AP$5:$AP$32,1)+AT17</f>
        <v>3.5</v>
      </c>
      <c r="BA17" s="262">
        <f>RANK(AZ17,$AZ$5:$AZ$32,1)+AX17</f>
        <v>3.481981981981982</v>
      </c>
      <c r="BB17" s="278" t="str">
        <f>AM17</f>
        <v>BIG WEVE 2</v>
      </c>
      <c r="BC17" s="257">
        <f>RANK(BA17,$BA$5:$BA$32)</f>
        <v>5</v>
      </c>
    </row>
    <row r="18" spans="2:55" ht="13.5">
      <c r="B18" s="230"/>
      <c r="C18" s="279">
        <f>IF(D18&gt;F18,1,0)+IF(D19&gt;F19,1,0)+IF(D20&gt;F20,1,0)</f>
        <v>0</v>
      </c>
      <c r="D18" s="22">
        <f>U6</f>
        <v>10</v>
      </c>
      <c r="E18" s="18" t="s">
        <v>31</v>
      </c>
      <c r="F18" s="22">
        <f>S6</f>
        <v>15</v>
      </c>
      <c r="G18" s="260">
        <f>IF(F18&gt;D18,1,0)+IF(F19&gt;D19,1,0)+IF(F20&gt;D20,1,0)</f>
        <v>2</v>
      </c>
      <c r="H18" s="260">
        <f>IF(I18&gt;K18,1,0)+IF(I19&gt;K19,1,0)+IF(I20&gt;K20,1,0)</f>
        <v>0</v>
      </c>
      <c r="I18" s="22">
        <f>U10</f>
        <v>0</v>
      </c>
      <c r="J18" s="18" t="s">
        <v>31</v>
      </c>
      <c r="K18" s="22">
        <f>S10</f>
        <v>0</v>
      </c>
      <c r="L18" s="260">
        <f>IF(K18&gt;I18,1,0)+IF(K19&gt;I19,1,0)+IF(K20&gt;I20,1,0)</f>
        <v>0</v>
      </c>
      <c r="M18" s="260">
        <f>IF(N18&gt;P18,1,0)+IF(N19&gt;P19,1,0)+IF(N20&gt;P20,1,0)</f>
        <v>0</v>
      </c>
      <c r="N18" s="22">
        <f>U14</f>
        <v>0</v>
      </c>
      <c r="O18" s="18" t="s">
        <v>31</v>
      </c>
      <c r="P18" s="22">
        <f>S14</f>
        <v>0</v>
      </c>
      <c r="Q18" s="260">
        <f>IF(P18&gt;N18,1,0)+IF(P19&gt;N19,1,0)+IF(P20&gt;N20,1,0)</f>
        <v>0</v>
      </c>
      <c r="R18" s="259">
        <f>IF(S18&gt;U18,1,0)+IF(S19&gt;U19,1,0)+IF(S20&gt;U20,1,0)</f>
        <v>0</v>
      </c>
      <c r="S18" s="15"/>
      <c r="T18" s="16" t="s">
        <v>32</v>
      </c>
      <c r="U18" s="15"/>
      <c r="V18" s="259">
        <f>IF(U18&gt;S18,1,0)+IF(U19&gt;S19,1,0)+IF(U20&gt;S20,1,0)</f>
        <v>0</v>
      </c>
      <c r="W18" s="260">
        <f>IF(X18&gt;Z18,1,0)+IF(X19&gt;Z19,1,0)+IF(X20&gt;Z20,1,0)</f>
        <v>0</v>
      </c>
      <c r="X18" s="17">
        <v>12</v>
      </c>
      <c r="Y18" s="18" t="s">
        <v>32</v>
      </c>
      <c r="Z18" s="17">
        <v>15</v>
      </c>
      <c r="AA18" s="260">
        <f>IF(Z18&gt;X18,1,0)+IF(Z19&gt;X19,1,0)+IF(Z20&gt;X20,1,0)</f>
        <v>2</v>
      </c>
      <c r="AB18" s="260">
        <f>IF(AC18&gt;AE18,1,0)+IF(AC19&gt;AE19,1,0)+IF(AC20&gt;AE20,1,0)</f>
        <v>2</v>
      </c>
      <c r="AC18" s="17">
        <v>17</v>
      </c>
      <c r="AD18" s="18" t="s">
        <v>32</v>
      </c>
      <c r="AE18" s="17">
        <v>15</v>
      </c>
      <c r="AF18" s="260">
        <f>IF(AE18&gt;AC18,1,0)+IF(AE19&gt;AC19,1,0)+IF(AE20&gt;AC20,1,0)</f>
        <v>0</v>
      </c>
      <c r="AG18" s="260">
        <f>IF(AH18&gt;AJ18,1,0)+IF(AH19&gt;AJ19,1,0)+IF(AH20&gt;AJ20,1,0)</f>
        <v>2</v>
      </c>
      <c r="AH18" s="17">
        <v>15</v>
      </c>
      <c r="AI18" s="18" t="s">
        <v>32</v>
      </c>
      <c r="AJ18" s="17">
        <v>12</v>
      </c>
      <c r="AK18" s="266">
        <f>IF(AJ18&gt;AH18,1,0)+IF(AJ19&gt;AH19,1,0)+IF(AJ20&gt;AH20,1,0)</f>
        <v>0</v>
      </c>
      <c r="AL18" s="21"/>
      <c r="AM18" s="230"/>
      <c r="AN18" s="265"/>
      <c r="AO18" s="252"/>
      <c r="AP18" s="262"/>
      <c r="AQ18" s="252"/>
      <c r="AR18" s="252"/>
      <c r="AS18" s="252"/>
      <c r="AT18" s="262"/>
      <c r="AU18" s="252"/>
      <c r="AV18" s="252"/>
      <c r="AW18" s="252"/>
      <c r="AX18" s="262"/>
      <c r="AY18" s="252"/>
      <c r="AZ18" s="252"/>
      <c r="BA18" s="252"/>
      <c r="BB18" s="254"/>
      <c r="BC18" s="257"/>
    </row>
    <row r="19" spans="2:55" ht="13.5">
      <c r="B19" s="230"/>
      <c r="C19" s="279"/>
      <c r="D19" s="22">
        <f>U7</f>
        <v>12</v>
      </c>
      <c r="E19" s="18" t="s">
        <v>31</v>
      </c>
      <c r="F19" s="22">
        <f>S7</f>
        <v>15</v>
      </c>
      <c r="G19" s="260"/>
      <c r="H19" s="260"/>
      <c r="I19" s="22">
        <f>U11</f>
        <v>0</v>
      </c>
      <c r="J19" s="18" t="s">
        <v>31</v>
      </c>
      <c r="K19" s="22">
        <f>S11</f>
        <v>0</v>
      </c>
      <c r="L19" s="260"/>
      <c r="M19" s="260"/>
      <c r="N19" s="22">
        <f>U15</f>
        <v>0</v>
      </c>
      <c r="O19" s="18" t="s">
        <v>31</v>
      </c>
      <c r="P19" s="22">
        <f>S15</f>
        <v>0</v>
      </c>
      <c r="Q19" s="260"/>
      <c r="R19" s="259"/>
      <c r="S19" s="15"/>
      <c r="T19" s="16" t="s">
        <v>31</v>
      </c>
      <c r="U19" s="15"/>
      <c r="V19" s="259"/>
      <c r="W19" s="260"/>
      <c r="X19" s="17">
        <v>9</v>
      </c>
      <c r="Y19" s="18" t="s">
        <v>31</v>
      </c>
      <c r="Z19" s="17">
        <v>15</v>
      </c>
      <c r="AA19" s="260"/>
      <c r="AB19" s="260"/>
      <c r="AC19" s="17">
        <v>16</v>
      </c>
      <c r="AD19" s="18" t="s">
        <v>31</v>
      </c>
      <c r="AE19" s="17">
        <v>14</v>
      </c>
      <c r="AF19" s="260"/>
      <c r="AG19" s="260"/>
      <c r="AH19" s="17">
        <v>16</v>
      </c>
      <c r="AI19" s="18" t="s">
        <v>31</v>
      </c>
      <c r="AJ19" s="17">
        <v>14</v>
      </c>
      <c r="AK19" s="266"/>
      <c r="AL19" s="21"/>
      <c r="AM19" s="230"/>
      <c r="AN19" s="265"/>
      <c r="AO19" s="252"/>
      <c r="AP19" s="262"/>
      <c r="AQ19" s="252"/>
      <c r="AR19" s="252"/>
      <c r="AS19" s="252"/>
      <c r="AT19" s="262"/>
      <c r="AU19" s="252"/>
      <c r="AV19" s="252"/>
      <c r="AW19" s="252"/>
      <c r="AX19" s="262"/>
      <c r="AY19" s="252"/>
      <c r="AZ19" s="252"/>
      <c r="BA19" s="252"/>
      <c r="BB19" s="254"/>
      <c r="BC19" s="257"/>
    </row>
    <row r="20" spans="2:55" ht="13.5">
      <c r="B20" s="230"/>
      <c r="C20" s="279"/>
      <c r="D20" s="22">
        <f>U8</f>
        <v>0</v>
      </c>
      <c r="E20" s="18" t="s">
        <v>31</v>
      </c>
      <c r="F20" s="22">
        <f>S8</f>
        <v>0</v>
      </c>
      <c r="G20" s="260"/>
      <c r="H20" s="260"/>
      <c r="I20" s="22">
        <f>U12</f>
        <v>0</v>
      </c>
      <c r="J20" s="18" t="s">
        <v>31</v>
      </c>
      <c r="K20" s="22">
        <f>S12</f>
        <v>0</v>
      </c>
      <c r="L20" s="260"/>
      <c r="M20" s="260"/>
      <c r="N20" s="22">
        <f>U16</f>
        <v>0</v>
      </c>
      <c r="O20" s="18" t="s">
        <v>31</v>
      </c>
      <c r="P20" s="22">
        <f>S16</f>
        <v>0</v>
      </c>
      <c r="Q20" s="260"/>
      <c r="R20" s="259"/>
      <c r="S20" s="15"/>
      <c r="T20" s="16" t="s">
        <v>31</v>
      </c>
      <c r="U20" s="15"/>
      <c r="V20" s="259"/>
      <c r="W20" s="260"/>
      <c r="X20" s="17"/>
      <c r="Y20" s="18" t="s">
        <v>31</v>
      </c>
      <c r="Z20" s="17"/>
      <c r="AA20" s="260"/>
      <c r="AB20" s="260"/>
      <c r="AC20" s="17"/>
      <c r="AD20" s="18" t="s">
        <v>31</v>
      </c>
      <c r="AE20" s="17"/>
      <c r="AF20" s="260"/>
      <c r="AG20" s="260"/>
      <c r="AH20" s="17"/>
      <c r="AI20" s="18" t="s">
        <v>31</v>
      </c>
      <c r="AJ20" s="17"/>
      <c r="AK20" s="266"/>
      <c r="AL20" s="21"/>
      <c r="AM20" s="230"/>
      <c r="AN20" s="265"/>
      <c r="AO20" s="252"/>
      <c r="AP20" s="262"/>
      <c r="AQ20" s="252"/>
      <c r="AR20" s="252"/>
      <c r="AS20" s="252"/>
      <c r="AT20" s="262"/>
      <c r="AU20" s="252"/>
      <c r="AV20" s="252"/>
      <c r="AW20" s="252"/>
      <c r="AX20" s="262"/>
      <c r="AY20" s="252"/>
      <c r="AZ20" s="252"/>
      <c r="BA20" s="252"/>
      <c r="BB20" s="255"/>
      <c r="BC20" s="257"/>
    </row>
    <row r="21" spans="2:55" ht="17.25">
      <c r="B21" s="230" t="str">
        <f>W3</f>
        <v>SEA</v>
      </c>
      <c r="C21" s="267">
        <f>W5</f>
        <v>11</v>
      </c>
      <c r="D21" s="268"/>
      <c r="E21" s="268"/>
      <c r="F21" s="268"/>
      <c r="G21" s="268"/>
      <c r="H21" s="282">
        <f>W9</f>
        <v>0</v>
      </c>
      <c r="I21" s="282"/>
      <c r="J21" s="282"/>
      <c r="K21" s="282"/>
      <c r="L21" s="282"/>
      <c r="M21" s="268">
        <f>W13</f>
        <v>3</v>
      </c>
      <c r="N21" s="268"/>
      <c r="O21" s="268"/>
      <c r="P21" s="268"/>
      <c r="Q21" s="268"/>
      <c r="R21" s="268">
        <f>W17</f>
        <v>7</v>
      </c>
      <c r="S21" s="268"/>
      <c r="T21" s="268"/>
      <c r="U21" s="268"/>
      <c r="V21" s="268"/>
      <c r="W21" s="269"/>
      <c r="X21" s="269"/>
      <c r="Y21" s="269"/>
      <c r="Z21" s="269"/>
      <c r="AA21" s="269"/>
      <c r="AB21" s="270">
        <v>14</v>
      </c>
      <c r="AC21" s="270"/>
      <c r="AD21" s="270"/>
      <c r="AE21" s="270"/>
      <c r="AF21" s="270"/>
      <c r="AG21" s="282">
        <v>0</v>
      </c>
      <c r="AH21" s="282"/>
      <c r="AI21" s="282"/>
      <c r="AJ21" s="282"/>
      <c r="AK21" s="283"/>
      <c r="AL21" s="14"/>
      <c r="AM21" s="230" t="str">
        <f>B21</f>
        <v>SEA</v>
      </c>
      <c r="AN21" s="264">
        <f>IF(C22&gt;G22,1,0)+IF(H22&gt;L22,1,0)+IF(M22&gt;Q22,1,0)+IF(R22&gt;V22,1,0)+IF(W22&gt;AA22,1,0)+IF(AB22&gt;AF22,1,0)+IF(AG22&gt;AK22,1,0)</f>
        <v>4</v>
      </c>
      <c r="AO21" s="263">
        <f>IF(G22&gt;C22,1,0)+IF(L22&gt;H22,1,0)+IF(Q22&gt;M22,1,0)+IF(V22&gt;R22,1,0)+IF(AA22&gt;W22,1,0)+IF(AF22&gt;AB22,1,0)+IF(AK22&gt;AG22,1,0)</f>
        <v>0</v>
      </c>
      <c r="AP21" s="251">
        <f>SUM(AN21/(AN21+AO21))</f>
        <v>1</v>
      </c>
      <c r="AQ21" s="263">
        <f>RANK(AP21,$AP$5:$AP$32,0)</f>
        <v>1</v>
      </c>
      <c r="AR21" s="252">
        <f>SUM(C22+H22+M22+R22+W22+AB22+AG22)</f>
        <v>8</v>
      </c>
      <c r="AS21" s="252">
        <f>SUM(G22+L22+Q22+V22+AA22+AF22+AK22)</f>
        <v>2</v>
      </c>
      <c r="AT21" s="262">
        <f>SUM(AR21/(AR21+AS21))</f>
        <v>0.8</v>
      </c>
      <c r="AU21" s="252">
        <f>RANK(AT21,$AT$5:$AT$32,0)</f>
        <v>1</v>
      </c>
      <c r="AV21" s="252">
        <f>SUM(D22+D23+D24+I22+I23+I24+N22+N23+N24+S22+S23+S24+X22+X23+X24+AC22+AC23+AC24+AH22+AH23+AH24)</f>
        <v>147</v>
      </c>
      <c r="AW21" s="252">
        <f>SUM(F22+F23+F24+K22+K23+K24+P22+P23+P24+U22+U23+U24+Z22+Z23+Z24+AE22+AE23+AE24+AJ22+AJ23+AJ24)</f>
        <v>112</v>
      </c>
      <c r="AX21" s="262">
        <f>SUM(AV21/(AV21+AW21))</f>
        <v>0.5675675675675675</v>
      </c>
      <c r="AY21" s="263">
        <f>RANK(AX21,$AX$5:$AX$32,0)</f>
        <v>1</v>
      </c>
      <c r="AZ21" s="262">
        <f>RANK(AP21,$AP$5:$AP$32,1)+AT21</f>
        <v>7.8</v>
      </c>
      <c r="BA21" s="262">
        <f>RANK(AZ21,$AZ$5:$AZ$32,1)+AX21</f>
        <v>7.5675675675675675</v>
      </c>
      <c r="BB21" s="278" t="str">
        <f>AM21</f>
        <v>SEA</v>
      </c>
      <c r="BC21" s="257">
        <f>RANK(BA21,$BA$5:$BA$32)</f>
        <v>1</v>
      </c>
    </row>
    <row r="22" spans="2:55" ht="13.5">
      <c r="B22" s="230"/>
      <c r="C22" s="279">
        <f>IF(D22&gt;F22,1,0)+IF(D23&gt;F23,1,0)+IF(D24&gt;F24,1,0)</f>
        <v>2</v>
      </c>
      <c r="D22" s="22">
        <f>Z6</f>
        <v>11</v>
      </c>
      <c r="E22" s="18" t="s">
        <v>31</v>
      </c>
      <c r="F22" s="22">
        <f>X6</f>
        <v>15</v>
      </c>
      <c r="G22" s="260">
        <f>IF(F22&gt;D22,1,0)+IF(F23&gt;D23,1,0)+IF(F24&gt;D24,1,0)</f>
        <v>1</v>
      </c>
      <c r="H22" s="261">
        <f>IF(I22&gt;K22,1,0)+IF(I23&gt;K23,1,0)+IF(I24&gt;K24,1,0)</f>
        <v>0</v>
      </c>
      <c r="I22" s="19">
        <f>Z10</f>
        <v>0</v>
      </c>
      <c r="J22" s="20" t="s">
        <v>31</v>
      </c>
      <c r="K22" s="19">
        <f>X10</f>
        <v>0</v>
      </c>
      <c r="L22" s="261">
        <f>IF(K22&gt;I22,1,0)+IF(K23&gt;I23,1,0)+IF(K24&gt;I24,1,0)</f>
        <v>0</v>
      </c>
      <c r="M22" s="260">
        <f>IF(N22&gt;P22,1,0)+IF(N23&gt;P23,1,0)+IF(N24&gt;P24,1,0)</f>
        <v>2</v>
      </c>
      <c r="N22" s="22">
        <f>Z14</f>
        <v>15</v>
      </c>
      <c r="O22" s="18" t="s">
        <v>31</v>
      </c>
      <c r="P22" s="22">
        <f>X14</f>
        <v>11</v>
      </c>
      <c r="Q22" s="260">
        <f>IF(P22&gt;N22,1,0)+IF(P23&gt;N23,1,0)+IF(P24&gt;N24,1,0)</f>
        <v>1</v>
      </c>
      <c r="R22" s="260">
        <f>IF(S22&gt;U22,1,0)+IF(S23&gt;U23,1,0)+IF(S24&gt;U24,1,0)</f>
        <v>2</v>
      </c>
      <c r="S22" s="22">
        <f>Z18</f>
        <v>15</v>
      </c>
      <c r="T22" s="18" t="s">
        <v>31</v>
      </c>
      <c r="U22" s="22">
        <f>X18</f>
        <v>12</v>
      </c>
      <c r="V22" s="260">
        <f>IF(U22&gt;S22,1,0)+IF(U23&gt;S23,1,0)+IF(U24&gt;S24,1,0)</f>
        <v>0</v>
      </c>
      <c r="W22" s="259">
        <f>IF(X22&gt;Z22,1,0)+IF(X23&gt;Z23,1,0)+IF(X24&gt;Z24,1,0)</f>
        <v>0</v>
      </c>
      <c r="X22" s="15"/>
      <c r="Y22" s="16" t="s">
        <v>31</v>
      </c>
      <c r="Z22" s="15"/>
      <c r="AA22" s="259">
        <f>IF(Z22&gt;X22,1,0)+IF(Z23&gt;X23,1,0)+IF(Z24&gt;X24,1,0)</f>
        <v>0</v>
      </c>
      <c r="AB22" s="260">
        <f>IF(AC22&gt;AE22,1,0)+IF(AC23&gt;AE23,1,0)+IF(AC24&gt;AE24,1,0)</f>
        <v>2</v>
      </c>
      <c r="AC22" s="17">
        <v>15</v>
      </c>
      <c r="AD22" s="18" t="s">
        <v>31</v>
      </c>
      <c r="AE22" s="17">
        <v>9</v>
      </c>
      <c r="AF22" s="260">
        <f>IF(AE22&gt;AC22,1,0)+IF(AE23&gt;AC23,1,0)+IF(AE24&gt;AC24,1,0)</f>
        <v>0</v>
      </c>
      <c r="AG22" s="261">
        <f>IF(AH22&gt;AJ22,1,0)+IF(AH23&gt;AJ23,1,0)+IF(AH24&gt;AJ24,1,0)</f>
        <v>0</v>
      </c>
      <c r="AH22" s="19"/>
      <c r="AI22" s="20" t="s">
        <v>31</v>
      </c>
      <c r="AJ22" s="19"/>
      <c r="AK22" s="284">
        <f>IF(AJ22&gt;AH22,1,0)+IF(AJ23&gt;AH23,1,0)+IF(AJ24&gt;AH24,1,0)</f>
        <v>0</v>
      </c>
      <c r="AL22" s="21"/>
      <c r="AM22" s="230"/>
      <c r="AN22" s="265"/>
      <c r="AO22" s="252"/>
      <c r="AP22" s="262"/>
      <c r="AQ22" s="252"/>
      <c r="AR22" s="252"/>
      <c r="AS22" s="252"/>
      <c r="AT22" s="262"/>
      <c r="AU22" s="252"/>
      <c r="AV22" s="252"/>
      <c r="AW22" s="252"/>
      <c r="AX22" s="262"/>
      <c r="AY22" s="252"/>
      <c r="AZ22" s="252"/>
      <c r="BA22" s="252"/>
      <c r="BB22" s="254"/>
      <c r="BC22" s="257"/>
    </row>
    <row r="23" spans="2:55" ht="13.5">
      <c r="B23" s="230"/>
      <c r="C23" s="279"/>
      <c r="D23" s="22">
        <f>Z7</f>
        <v>15</v>
      </c>
      <c r="E23" s="18" t="s">
        <v>31</v>
      </c>
      <c r="F23" s="22">
        <f>X7</f>
        <v>11</v>
      </c>
      <c r="G23" s="260"/>
      <c r="H23" s="261"/>
      <c r="I23" s="19">
        <f>Z11</f>
        <v>0</v>
      </c>
      <c r="J23" s="20" t="s">
        <v>31</v>
      </c>
      <c r="K23" s="19">
        <f>X11</f>
        <v>0</v>
      </c>
      <c r="L23" s="261"/>
      <c r="M23" s="260"/>
      <c r="N23" s="22">
        <f>Z15</f>
        <v>16</v>
      </c>
      <c r="O23" s="18" t="s">
        <v>31</v>
      </c>
      <c r="P23" s="22">
        <f>X15</f>
        <v>17</v>
      </c>
      <c r="Q23" s="260"/>
      <c r="R23" s="260"/>
      <c r="S23" s="22">
        <f>Z19</f>
        <v>15</v>
      </c>
      <c r="T23" s="18" t="s">
        <v>31</v>
      </c>
      <c r="U23" s="22">
        <f>X19</f>
        <v>9</v>
      </c>
      <c r="V23" s="260"/>
      <c r="W23" s="259"/>
      <c r="X23" s="15"/>
      <c r="Y23" s="16" t="s">
        <v>31</v>
      </c>
      <c r="Z23" s="15"/>
      <c r="AA23" s="259"/>
      <c r="AB23" s="260"/>
      <c r="AC23" s="17">
        <v>15</v>
      </c>
      <c r="AD23" s="18" t="s">
        <v>31</v>
      </c>
      <c r="AE23" s="17">
        <v>10</v>
      </c>
      <c r="AF23" s="260"/>
      <c r="AG23" s="261"/>
      <c r="AH23" s="19"/>
      <c r="AI23" s="20" t="s">
        <v>31</v>
      </c>
      <c r="AJ23" s="19"/>
      <c r="AK23" s="284"/>
      <c r="AL23" s="21"/>
      <c r="AM23" s="230"/>
      <c r="AN23" s="265"/>
      <c r="AO23" s="252"/>
      <c r="AP23" s="262"/>
      <c r="AQ23" s="252"/>
      <c r="AR23" s="252"/>
      <c r="AS23" s="252"/>
      <c r="AT23" s="262"/>
      <c r="AU23" s="252"/>
      <c r="AV23" s="252"/>
      <c r="AW23" s="252"/>
      <c r="AX23" s="262"/>
      <c r="AY23" s="252"/>
      <c r="AZ23" s="252"/>
      <c r="BA23" s="252"/>
      <c r="BB23" s="254"/>
      <c r="BC23" s="257"/>
    </row>
    <row r="24" spans="2:55" ht="13.5">
      <c r="B24" s="230"/>
      <c r="C24" s="279"/>
      <c r="D24" s="22">
        <f>Z8</f>
        <v>15</v>
      </c>
      <c r="E24" s="18" t="s">
        <v>31</v>
      </c>
      <c r="F24" s="22">
        <f>X8</f>
        <v>13</v>
      </c>
      <c r="G24" s="260"/>
      <c r="H24" s="261"/>
      <c r="I24" s="19">
        <f>Z12</f>
        <v>0</v>
      </c>
      <c r="J24" s="20" t="s">
        <v>31</v>
      </c>
      <c r="K24" s="19">
        <f>X12</f>
        <v>0</v>
      </c>
      <c r="L24" s="261"/>
      <c r="M24" s="260"/>
      <c r="N24" s="22">
        <f>Z16</f>
        <v>15</v>
      </c>
      <c r="O24" s="18" t="s">
        <v>31</v>
      </c>
      <c r="P24" s="22">
        <f>X16</f>
        <v>5</v>
      </c>
      <c r="Q24" s="260"/>
      <c r="R24" s="260"/>
      <c r="S24" s="22">
        <f>Z20</f>
        <v>0</v>
      </c>
      <c r="T24" s="18" t="s">
        <v>31</v>
      </c>
      <c r="U24" s="22">
        <f>X20</f>
        <v>0</v>
      </c>
      <c r="V24" s="260"/>
      <c r="W24" s="259"/>
      <c r="X24" s="15"/>
      <c r="Y24" s="16" t="s">
        <v>31</v>
      </c>
      <c r="Z24" s="15"/>
      <c r="AA24" s="259"/>
      <c r="AB24" s="260"/>
      <c r="AC24" s="17"/>
      <c r="AD24" s="18" t="s">
        <v>31</v>
      </c>
      <c r="AE24" s="17"/>
      <c r="AF24" s="260"/>
      <c r="AG24" s="261"/>
      <c r="AH24" s="19"/>
      <c r="AI24" s="20" t="s">
        <v>31</v>
      </c>
      <c r="AJ24" s="19"/>
      <c r="AK24" s="284"/>
      <c r="AL24" s="21"/>
      <c r="AM24" s="230"/>
      <c r="AN24" s="265"/>
      <c r="AO24" s="252"/>
      <c r="AP24" s="262"/>
      <c r="AQ24" s="252"/>
      <c r="AR24" s="252"/>
      <c r="AS24" s="252"/>
      <c r="AT24" s="262"/>
      <c r="AU24" s="252"/>
      <c r="AV24" s="252"/>
      <c r="AW24" s="252"/>
      <c r="AX24" s="262"/>
      <c r="AY24" s="252"/>
      <c r="AZ24" s="252"/>
      <c r="BA24" s="252"/>
      <c r="BB24" s="255"/>
      <c r="BC24" s="257"/>
    </row>
    <row r="25" spans="2:55" ht="13.5">
      <c r="B25" s="230" t="str">
        <f>AB3</f>
        <v>UNITE☆</v>
      </c>
      <c r="C25" s="281">
        <f>AB5</f>
        <v>0</v>
      </c>
      <c r="D25" s="282"/>
      <c r="E25" s="282"/>
      <c r="F25" s="282"/>
      <c r="G25" s="282"/>
      <c r="H25" s="268">
        <f>AB9</f>
        <v>2</v>
      </c>
      <c r="I25" s="268"/>
      <c r="J25" s="268"/>
      <c r="K25" s="268"/>
      <c r="L25" s="268"/>
      <c r="M25" s="268">
        <f>AB13</f>
        <v>6</v>
      </c>
      <c r="N25" s="268"/>
      <c r="O25" s="268"/>
      <c r="P25" s="268"/>
      <c r="Q25" s="268"/>
      <c r="R25" s="268">
        <f>AB17</f>
        <v>10</v>
      </c>
      <c r="S25" s="268"/>
      <c r="T25" s="268"/>
      <c r="U25" s="268"/>
      <c r="V25" s="268"/>
      <c r="W25" s="268">
        <f>AB21</f>
        <v>14</v>
      </c>
      <c r="X25" s="268"/>
      <c r="Y25" s="268"/>
      <c r="Z25" s="268"/>
      <c r="AA25" s="268"/>
      <c r="AB25" s="269"/>
      <c r="AC25" s="269"/>
      <c r="AD25" s="269"/>
      <c r="AE25" s="269"/>
      <c r="AF25" s="269"/>
      <c r="AG25" s="282">
        <v>0</v>
      </c>
      <c r="AH25" s="282"/>
      <c r="AI25" s="282"/>
      <c r="AJ25" s="282"/>
      <c r="AK25" s="283"/>
      <c r="AL25" s="14"/>
      <c r="AM25" s="230" t="str">
        <f>B25</f>
        <v>UNITE☆</v>
      </c>
      <c r="AN25" s="264">
        <f>IF(C26&gt;G26,1,0)+IF(H26&gt;L26,1,0)+IF(M26&gt;Q26,1,0)+IF(R26&gt;V26,1,0)+IF(W26&gt;AA26,1,0)+IF(AB26&gt;AF26,1,0)+IF(AG26&gt;AK26,1,0)</f>
        <v>2</v>
      </c>
      <c r="AO25" s="263">
        <f>IF(G26&gt;C26,1,0)+IF(L26&gt;H26,1,0)+IF(Q26&gt;M26,1,0)+IF(V26&gt;R26,1,0)+IF(AA26&gt;W26,1,0)+IF(AF26&gt;AB26,1,0)+IF(AK26&gt;AG26,1,0)</f>
        <v>2</v>
      </c>
      <c r="AP25" s="251">
        <f>SUM(AN25/(AN25+AO25))</f>
        <v>0.5</v>
      </c>
      <c r="AQ25" s="263">
        <f>RANK(AP25,$AP$5:$AP$32,0)</f>
        <v>3</v>
      </c>
      <c r="AR25" s="252">
        <f>SUM(C26+H26+M26+R26+W26+AB26+AG26)</f>
        <v>4</v>
      </c>
      <c r="AS25" s="252">
        <f>SUM(G26+L26+Q26+V26+AA26+AF26+AK26)</f>
        <v>4</v>
      </c>
      <c r="AT25" s="262">
        <f>SUM(AR25/(AR25+AS25))</f>
        <v>0.5</v>
      </c>
      <c r="AU25" s="252">
        <f>RANK(AT25,$AT$5:$AT$32,0)</f>
        <v>3</v>
      </c>
      <c r="AV25" s="252">
        <f>SUM(D26+D27+D28+I26+I27+I28+N26+N27+N28+S26+S27+S28+X26+X27+X28+AC26+AC27+AC28+AH26+AH27+AH28)</f>
        <v>108</v>
      </c>
      <c r="AW25" s="252">
        <f>SUM(F26+F27+F28+K26+K27+K28+P26+P27+P28+U26+U27+U28+Z26+Z27+Z28+AE26+AE27+AE28+AJ26+AJ27+AJ28)</f>
        <v>104</v>
      </c>
      <c r="AX25" s="262">
        <f>SUM(AV25/(AV25+AW25))</f>
        <v>0.5094339622641509</v>
      </c>
      <c r="AY25" s="263">
        <f>RANK(AX25,$AX$5:$AX$32,0)</f>
        <v>4</v>
      </c>
      <c r="AZ25" s="262">
        <f>RANK(AP25,$AP$5:$AP$32,1)+AT25</f>
        <v>3.5</v>
      </c>
      <c r="BA25" s="262">
        <f>RANK(AZ25,$AZ$5:$AZ$32,1)+AX25</f>
        <v>3.509433962264151</v>
      </c>
      <c r="BB25" s="278" t="str">
        <f>AM25</f>
        <v>UNITE☆</v>
      </c>
      <c r="BC25" s="257">
        <f>RANK(BA25,$BA$5:$BA$32)</f>
        <v>3</v>
      </c>
    </row>
    <row r="26" spans="2:55" ht="13.5">
      <c r="B26" s="230"/>
      <c r="C26" s="280">
        <f>IF(D26&gt;F26,1,0)+IF(D27&gt;F27,1,0)+IF(D28&gt;F28,1,0)</f>
        <v>0</v>
      </c>
      <c r="D26" s="19">
        <f>AE6</f>
        <v>0</v>
      </c>
      <c r="E26" s="20" t="s">
        <v>31</v>
      </c>
      <c r="F26" s="19">
        <f>AC6</f>
        <v>0</v>
      </c>
      <c r="G26" s="261">
        <f>IF(F26&gt;D26,1,0)+IF(F27&gt;D27,1,0)+IF(F28&gt;D28,1,0)</f>
        <v>0</v>
      </c>
      <c r="H26" s="260">
        <f>IF(I26&gt;K26,1,0)+IF(I27&gt;K27,1,0)+IF(I28&gt;K28,1,0)</f>
        <v>2</v>
      </c>
      <c r="I26" s="22">
        <f>AE10</f>
        <v>15</v>
      </c>
      <c r="J26" s="18" t="s">
        <v>31</v>
      </c>
      <c r="K26" s="22">
        <f>AC10</f>
        <v>11</v>
      </c>
      <c r="L26" s="260">
        <f>IF(K26&gt;I26,1,0)+IF(K27&gt;I27,1,0)+IF(K28&gt;I28,1,0)</f>
        <v>0</v>
      </c>
      <c r="M26" s="260">
        <f>IF(N26&gt;P26,1,0)+IF(N27&gt;P27,1,0)+IF(N28&gt;P28,1,0)</f>
        <v>2</v>
      </c>
      <c r="N26" s="22">
        <f>AE14</f>
        <v>15</v>
      </c>
      <c r="O26" s="18" t="s">
        <v>31</v>
      </c>
      <c r="P26" s="22">
        <f>AC14</f>
        <v>12</v>
      </c>
      <c r="Q26" s="260">
        <f>IF(P26&gt;N26,1,0)+IF(P27&gt;N27,1,0)+IF(P28&gt;N28,1,0)</f>
        <v>0</v>
      </c>
      <c r="R26" s="260">
        <f>IF(S26&gt;U26,1,0)+IF(S27&gt;U27,1,0)+IF(S28&gt;U28,1,0)</f>
        <v>0</v>
      </c>
      <c r="S26" s="22">
        <f>AE18</f>
        <v>15</v>
      </c>
      <c r="T26" s="18" t="s">
        <v>31</v>
      </c>
      <c r="U26" s="22">
        <f>AC18</f>
        <v>17</v>
      </c>
      <c r="V26" s="260">
        <f>IF(U26&gt;S26,1,0)+IF(U27&gt;S27,1,0)+IF(U28&gt;S28,1,0)</f>
        <v>2</v>
      </c>
      <c r="W26" s="260">
        <f>IF(X26&gt;Z26,1,0)+IF(X27&gt;Z27,1,0)+IF(X28&gt;Z28,1,0)</f>
        <v>0</v>
      </c>
      <c r="X26" s="22">
        <f>AE22</f>
        <v>9</v>
      </c>
      <c r="Y26" s="18" t="s">
        <v>33</v>
      </c>
      <c r="Z26" s="22">
        <f>AC22</f>
        <v>15</v>
      </c>
      <c r="AA26" s="260">
        <f>IF(Z26&gt;X26,1,0)+IF(Z27&gt;X27,1,0)+IF(Z28&gt;X28,1,0)</f>
        <v>2</v>
      </c>
      <c r="AB26" s="259">
        <f>IF(AC26&gt;AE26,1,0)+IF(AC27&gt;AE27,1,0)+IF(AC28&gt;AE28,1,0)</f>
        <v>0</v>
      </c>
      <c r="AC26" s="15"/>
      <c r="AD26" s="16" t="s">
        <v>31</v>
      </c>
      <c r="AE26" s="15"/>
      <c r="AF26" s="259">
        <f>IF(AE26&gt;AC26,1,0)+IF(AE27&gt;AC27,1,0)+IF(AE28&gt;AC28,1,0)</f>
        <v>0</v>
      </c>
      <c r="AG26" s="261">
        <f>IF(AH26&gt;AJ26,1,0)+IF(AH27&gt;AJ27,1,0)+IF(AH28&gt;AJ28,1,0)</f>
        <v>0</v>
      </c>
      <c r="AH26" s="19"/>
      <c r="AI26" s="20" t="s">
        <v>31</v>
      </c>
      <c r="AJ26" s="19"/>
      <c r="AK26" s="284">
        <f>IF(AJ26&gt;AH26,1,0)+IF(AJ27&gt;AH27,1,0)+IF(AJ28&gt;AH28,1,0)</f>
        <v>0</v>
      </c>
      <c r="AL26" s="21"/>
      <c r="AM26" s="230"/>
      <c r="AN26" s="265"/>
      <c r="AO26" s="252"/>
      <c r="AP26" s="262"/>
      <c r="AQ26" s="252"/>
      <c r="AR26" s="252"/>
      <c r="AS26" s="252"/>
      <c r="AT26" s="262"/>
      <c r="AU26" s="252"/>
      <c r="AV26" s="252"/>
      <c r="AW26" s="252"/>
      <c r="AX26" s="262"/>
      <c r="AY26" s="252"/>
      <c r="AZ26" s="252"/>
      <c r="BA26" s="252"/>
      <c r="BB26" s="254"/>
      <c r="BC26" s="257"/>
    </row>
    <row r="27" spans="2:55" ht="13.5">
      <c r="B27" s="230"/>
      <c r="C27" s="280"/>
      <c r="D27" s="19">
        <f>AE7</f>
        <v>0</v>
      </c>
      <c r="E27" s="20" t="s">
        <v>33</v>
      </c>
      <c r="F27" s="19">
        <f>AC7</f>
        <v>0</v>
      </c>
      <c r="G27" s="261"/>
      <c r="H27" s="260"/>
      <c r="I27" s="22">
        <f>AE11</f>
        <v>15</v>
      </c>
      <c r="J27" s="18" t="s">
        <v>33</v>
      </c>
      <c r="K27" s="22">
        <f>AC11</f>
        <v>12</v>
      </c>
      <c r="L27" s="260"/>
      <c r="M27" s="260"/>
      <c r="N27" s="22">
        <f>AE15</f>
        <v>15</v>
      </c>
      <c r="O27" s="18" t="s">
        <v>33</v>
      </c>
      <c r="P27" s="22">
        <f>AC15</f>
        <v>6</v>
      </c>
      <c r="Q27" s="260"/>
      <c r="R27" s="260"/>
      <c r="S27" s="22">
        <f>AE19</f>
        <v>14</v>
      </c>
      <c r="T27" s="18" t="s">
        <v>33</v>
      </c>
      <c r="U27" s="22">
        <f>AC19</f>
        <v>16</v>
      </c>
      <c r="V27" s="260"/>
      <c r="W27" s="260"/>
      <c r="X27" s="22">
        <f>AE23</f>
        <v>10</v>
      </c>
      <c r="Y27" s="18" t="s">
        <v>31</v>
      </c>
      <c r="Z27" s="22">
        <f>AC23</f>
        <v>15</v>
      </c>
      <c r="AA27" s="260"/>
      <c r="AB27" s="259"/>
      <c r="AC27" s="15"/>
      <c r="AD27" s="16" t="s">
        <v>31</v>
      </c>
      <c r="AE27" s="15"/>
      <c r="AF27" s="259"/>
      <c r="AG27" s="261"/>
      <c r="AH27" s="19"/>
      <c r="AI27" s="20" t="s">
        <v>31</v>
      </c>
      <c r="AJ27" s="19"/>
      <c r="AK27" s="284"/>
      <c r="AL27" s="21"/>
      <c r="AM27" s="230"/>
      <c r="AN27" s="265"/>
      <c r="AO27" s="252"/>
      <c r="AP27" s="262"/>
      <c r="AQ27" s="252"/>
      <c r="AR27" s="252"/>
      <c r="AS27" s="252"/>
      <c r="AT27" s="262"/>
      <c r="AU27" s="252"/>
      <c r="AV27" s="252"/>
      <c r="AW27" s="252"/>
      <c r="AX27" s="262"/>
      <c r="AY27" s="252"/>
      <c r="AZ27" s="252"/>
      <c r="BA27" s="252"/>
      <c r="BB27" s="254"/>
      <c r="BC27" s="257"/>
    </row>
    <row r="28" spans="2:55" ht="13.5">
      <c r="B28" s="230"/>
      <c r="C28" s="280"/>
      <c r="D28" s="19">
        <f>AE8</f>
        <v>0</v>
      </c>
      <c r="E28" s="20" t="s">
        <v>31</v>
      </c>
      <c r="F28" s="19">
        <f>AC8</f>
        <v>0</v>
      </c>
      <c r="G28" s="261"/>
      <c r="H28" s="260"/>
      <c r="I28" s="22">
        <f>AE12</f>
        <v>0</v>
      </c>
      <c r="J28" s="18" t="s">
        <v>31</v>
      </c>
      <c r="K28" s="22">
        <f>AC12</f>
        <v>0</v>
      </c>
      <c r="L28" s="260"/>
      <c r="M28" s="260"/>
      <c r="N28" s="22">
        <f>AE16</f>
        <v>0</v>
      </c>
      <c r="O28" s="18" t="s">
        <v>31</v>
      </c>
      <c r="P28" s="22">
        <f>AC16</f>
        <v>0</v>
      </c>
      <c r="Q28" s="260"/>
      <c r="R28" s="260"/>
      <c r="S28" s="22">
        <f>AE20</f>
        <v>0</v>
      </c>
      <c r="T28" s="18" t="s">
        <v>31</v>
      </c>
      <c r="U28" s="22">
        <f>AC20</f>
        <v>0</v>
      </c>
      <c r="V28" s="260"/>
      <c r="W28" s="260"/>
      <c r="X28" s="22">
        <f>AE24</f>
        <v>0</v>
      </c>
      <c r="Y28" s="18" t="s">
        <v>31</v>
      </c>
      <c r="Z28" s="22">
        <f>AC24</f>
        <v>0</v>
      </c>
      <c r="AA28" s="260"/>
      <c r="AB28" s="259"/>
      <c r="AC28" s="15"/>
      <c r="AD28" s="16" t="s">
        <v>31</v>
      </c>
      <c r="AE28" s="15"/>
      <c r="AF28" s="259"/>
      <c r="AG28" s="261"/>
      <c r="AH28" s="19"/>
      <c r="AI28" s="20" t="s">
        <v>31</v>
      </c>
      <c r="AJ28" s="19"/>
      <c r="AK28" s="284"/>
      <c r="AL28" s="21"/>
      <c r="AM28" s="230"/>
      <c r="AN28" s="265"/>
      <c r="AO28" s="252"/>
      <c r="AP28" s="262"/>
      <c r="AQ28" s="252"/>
      <c r="AR28" s="252"/>
      <c r="AS28" s="252"/>
      <c r="AT28" s="262"/>
      <c r="AU28" s="252"/>
      <c r="AV28" s="252"/>
      <c r="AW28" s="252"/>
      <c r="AX28" s="262"/>
      <c r="AY28" s="252"/>
      <c r="AZ28" s="252"/>
      <c r="BA28" s="252"/>
      <c r="BB28" s="255"/>
      <c r="BC28" s="257"/>
    </row>
    <row r="29" spans="2:55" ht="13.5">
      <c r="B29" s="230" t="str">
        <f>AG3</f>
        <v>フレグランスキング</v>
      </c>
      <c r="C29" s="267">
        <f>AG5</f>
        <v>1</v>
      </c>
      <c r="D29" s="268"/>
      <c r="E29" s="268"/>
      <c r="F29" s="268"/>
      <c r="G29" s="268"/>
      <c r="H29" s="268">
        <f>AG9</f>
        <v>5</v>
      </c>
      <c r="I29" s="268"/>
      <c r="J29" s="268"/>
      <c r="K29" s="268"/>
      <c r="L29" s="268"/>
      <c r="M29" s="268">
        <f>AG13</f>
        <v>9</v>
      </c>
      <c r="N29" s="268"/>
      <c r="O29" s="268"/>
      <c r="P29" s="268"/>
      <c r="Q29" s="268"/>
      <c r="R29" s="268">
        <f>AG17</f>
        <v>13</v>
      </c>
      <c r="S29" s="268"/>
      <c r="T29" s="268"/>
      <c r="U29" s="268"/>
      <c r="V29" s="268"/>
      <c r="W29" s="282">
        <f>AG21</f>
        <v>0</v>
      </c>
      <c r="X29" s="282"/>
      <c r="Y29" s="282"/>
      <c r="Z29" s="282"/>
      <c r="AA29" s="282"/>
      <c r="AB29" s="282">
        <f>AG25</f>
        <v>0</v>
      </c>
      <c r="AC29" s="282"/>
      <c r="AD29" s="282"/>
      <c r="AE29" s="282"/>
      <c r="AF29" s="282"/>
      <c r="AG29" s="269"/>
      <c r="AH29" s="269"/>
      <c r="AI29" s="269"/>
      <c r="AJ29" s="269"/>
      <c r="AK29" s="287"/>
      <c r="AL29" s="14"/>
      <c r="AM29" s="230" t="str">
        <f>B29</f>
        <v>フレグランスキング</v>
      </c>
      <c r="AN29" s="265">
        <f>IF(C30&gt;G30,1,0)+IF(H30&gt;L30,1,0)+IF(M30&gt;Q30,1,0)+IF(R30&gt;V30,1,0)+IF(W30&gt;AA30,1,0)+IF(AB30&gt;AF30,1,0)+IF(AG30&gt;AK30,1,0)</f>
        <v>3</v>
      </c>
      <c r="AO29" s="252">
        <f>IF(G30&gt;C30,1,0)+IF(L30&gt;H30,1,0)+IF(Q30&gt;M30,1,0)+IF(V30&gt;R30,1,0)+IF(AA30&gt;W30,1,0)+IF(AF30&gt;AB30,1,0)+IF(AK30&gt;AG30,1,0)</f>
        <v>1</v>
      </c>
      <c r="AP29" s="262">
        <f>SUM(AN29/(AN29+AO29))</f>
        <v>0.75</v>
      </c>
      <c r="AQ29" s="252">
        <f>RANK(AP29,$AP$5:$AP$32,0)</f>
        <v>2</v>
      </c>
      <c r="AR29" s="252">
        <f>SUM(C30+H30+M30+R30+W30+AB30+AG30)</f>
        <v>6</v>
      </c>
      <c r="AS29" s="252">
        <f>SUM(G30+L30+Q30+V30+AA30+AF30+AK30)</f>
        <v>4</v>
      </c>
      <c r="AT29" s="262">
        <f>SUM(AR29/(AR29+AS29))</f>
        <v>0.6</v>
      </c>
      <c r="AU29" s="252">
        <f>RANK(AT29,$AT$5:$AT$32,0)</f>
        <v>2</v>
      </c>
      <c r="AV29" s="252">
        <f>SUM(D30+D31+D32+I30+I31+I32+N30+N31+N32+S30+S31+S32+X30+X31+X32+AC30+AC31+AC32+AH30+AH31+AH32)</f>
        <v>136</v>
      </c>
      <c r="AW29" s="252">
        <f>SUM(F30+F31+F32+K30+K31+K32+P30+P31+P32+U30+U31+U32+Z30+Z31+Z32+AE30+AE31+AE32+AJ30+AJ31+AJ32)</f>
        <v>129</v>
      </c>
      <c r="AX29" s="262">
        <f>SUM(AV29/(AV29+AW29))</f>
        <v>0.5132075471698113</v>
      </c>
      <c r="AY29" s="252">
        <f>RANK(AX29,$AX$5:$AX$32,0)</f>
        <v>2</v>
      </c>
      <c r="AZ29" s="262">
        <f>RANK(AP29,$AP$5:$AP$32,1)+AT29</f>
        <v>6.6</v>
      </c>
      <c r="BA29" s="262">
        <f>RANK(AZ29,$AZ$5:$AZ$32,1)+AX29</f>
        <v>6.513207547169811</v>
      </c>
      <c r="BB29" s="278" t="str">
        <f>AM29</f>
        <v>フレグランスキング</v>
      </c>
      <c r="BC29" s="257">
        <f>RANK(BA29,$BA$5:$BA$32)</f>
        <v>2</v>
      </c>
    </row>
    <row r="30" spans="2:55" ht="13.5">
      <c r="B30" s="230"/>
      <c r="C30" s="279">
        <f>IF(D30&gt;F30,1,0)+IF(D31&gt;F31,1,0)+IF(D32&gt;F32,1,0)</f>
        <v>2</v>
      </c>
      <c r="D30" s="22">
        <f>AJ6</f>
        <v>15</v>
      </c>
      <c r="E30" s="18" t="s">
        <v>31</v>
      </c>
      <c r="F30" s="22">
        <f>AH6</f>
        <v>13</v>
      </c>
      <c r="G30" s="260">
        <f>IF(F30&gt;D30,1,0)+IF(F31&gt;D31,1,0)+IF(F32&gt;D32,1,0)</f>
        <v>0</v>
      </c>
      <c r="H30" s="260">
        <f>IF(I30&gt;K30,1,0)+IF(I31&gt;K31,1,0)+IF(I32&gt;K32,1,0)</f>
        <v>2</v>
      </c>
      <c r="I30" s="22">
        <f>AJ10</f>
        <v>13</v>
      </c>
      <c r="J30" s="18" t="s">
        <v>31</v>
      </c>
      <c r="K30" s="22">
        <f>AH10</f>
        <v>15</v>
      </c>
      <c r="L30" s="260">
        <f>IF(K30&gt;I30,1,0)+IF(K31&gt;I31,1,0)+IF(K32&gt;I32,1,0)</f>
        <v>1</v>
      </c>
      <c r="M30" s="260">
        <f>IF(N30&gt;P30,1,0)+IF(N31&gt;P31,1,0)+IF(N32&gt;P32,1,0)</f>
        <v>2</v>
      </c>
      <c r="N30" s="22">
        <f>AJ14</f>
        <v>7</v>
      </c>
      <c r="O30" s="18" t="s">
        <v>31</v>
      </c>
      <c r="P30" s="22">
        <f>AH14</f>
        <v>15</v>
      </c>
      <c r="Q30" s="260">
        <f>IF(P30&gt;N30,1,0)+IF(P31&gt;N31,1,0)+IF(P32&gt;N32,1,0)</f>
        <v>1</v>
      </c>
      <c r="R30" s="260">
        <f>IF(S30&gt;U30,1,0)+IF(S31&gt;U31,1,0)+IF(S32&gt;U32,1,0)</f>
        <v>0</v>
      </c>
      <c r="S30" s="22">
        <f>AJ18</f>
        <v>12</v>
      </c>
      <c r="T30" s="18" t="s">
        <v>31</v>
      </c>
      <c r="U30" s="22">
        <f>AH18</f>
        <v>15</v>
      </c>
      <c r="V30" s="260">
        <f>IF(U30&gt;S30,1,0)+IF(U31&gt;S31,1,0)+IF(U32&gt;S32,1,0)</f>
        <v>2</v>
      </c>
      <c r="W30" s="261">
        <f>IF(X30&gt;Z30,1,0)+IF(X31&gt;Z31,1,0)+IF(X32&gt;Z32,1,0)</f>
        <v>0</v>
      </c>
      <c r="X30" s="19">
        <f>AJ22</f>
        <v>0</v>
      </c>
      <c r="Y30" s="20" t="s">
        <v>31</v>
      </c>
      <c r="Z30" s="19">
        <f>AH22</f>
        <v>0</v>
      </c>
      <c r="AA30" s="261">
        <f>IF(Z30&gt;X30,1,0)+IF(Z31&gt;X31,1,0)+IF(Z32&gt;X32,1,0)</f>
        <v>0</v>
      </c>
      <c r="AB30" s="261">
        <f>IF(AC30&gt;AE30,1,0)+IF(AC31&gt;AE31,1,0)+IF(AC32&gt;AE32,1,0)</f>
        <v>0</v>
      </c>
      <c r="AC30" s="19">
        <f>AJ26</f>
        <v>0</v>
      </c>
      <c r="AD30" s="20" t="s">
        <v>31</v>
      </c>
      <c r="AE30" s="19">
        <f>AH26</f>
        <v>0</v>
      </c>
      <c r="AF30" s="261">
        <f>IF(AE30&gt;AC30,1,0)+IF(AE31&gt;AC31,1,0)+IF(AE32&gt;AC32,1,0)</f>
        <v>0</v>
      </c>
      <c r="AG30" s="259">
        <f>IF(AH30&gt;AJ30,1,0)+IF(AH31&gt;AJ31,1,0)+IF(AH32&gt;AJ32,1,0)</f>
        <v>0</v>
      </c>
      <c r="AH30" s="15"/>
      <c r="AI30" s="16" t="s">
        <v>31</v>
      </c>
      <c r="AJ30" s="15"/>
      <c r="AK30" s="292">
        <f>IF(AJ30&gt;AH30,1,0)+IF(AJ31&gt;AH31,1,0)+IF(AJ32&gt;AH32,1,0)</f>
        <v>0</v>
      </c>
      <c r="AL30" s="21"/>
      <c r="AM30" s="230"/>
      <c r="AN30" s="265"/>
      <c r="AO30" s="252"/>
      <c r="AP30" s="262"/>
      <c r="AQ30" s="252"/>
      <c r="AR30" s="252"/>
      <c r="AS30" s="252"/>
      <c r="AT30" s="262"/>
      <c r="AU30" s="252"/>
      <c r="AV30" s="252"/>
      <c r="AW30" s="252"/>
      <c r="AX30" s="262"/>
      <c r="AY30" s="252"/>
      <c r="AZ30" s="252"/>
      <c r="BA30" s="252"/>
      <c r="BB30" s="254"/>
      <c r="BC30" s="257"/>
    </row>
    <row r="31" spans="2:55" ht="13.5">
      <c r="B31" s="230"/>
      <c r="C31" s="279"/>
      <c r="D31" s="22">
        <f>AJ7</f>
        <v>15</v>
      </c>
      <c r="E31" s="18" t="s">
        <v>31</v>
      </c>
      <c r="F31" s="22">
        <f>AH7</f>
        <v>12</v>
      </c>
      <c r="G31" s="260"/>
      <c r="H31" s="260"/>
      <c r="I31" s="22">
        <f>AJ11</f>
        <v>15</v>
      </c>
      <c r="J31" s="18" t="s">
        <v>31</v>
      </c>
      <c r="K31" s="22">
        <f>AH11</f>
        <v>11</v>
      </c>
      <c r="L31" s="260"/>
      <c r="M31" s="260"/>
      <c r="N31" s="22">
        <f>AJ15</f>
        <v>15</v>
      </c>
      <c r="O31" s="18" t="s">
        <v>31</v>
      </c>
      <c r="P31" s="22">
        <f>AH15</f>
        <v>13</v>
      </c>
      <c r="Q31" s="260"/>
      <c r="R31" s="260"/>
      <c r="S31" s="22">
        <f>AJ19</f>
        <v>14</v>
      </c>
      <c r="T31" s="18" t="s">
        <v>31</v>
      </c>
      <c r="U31" s="22">
        <f>AH19</f>
        <v>16</v>
      </c>
      <c r="V31" s="260"/>
      <c r="W31" s="261"/>
      <c r="X31" s="19">
        <f>AJ23</f>
        <v>0</v>
      </c>
      <c r="Y31" s="20" t="s">
        <v>31</v>
      </c>
      <c r="Z31" s="19">
        <f>AH23</f>
        <v>0</v>
      </c>
      <c r="AA31" s="261"/>
      <c r="AB31" s="261"/>
      <c r="AC31" s="19">
        <f>AJ27</f>
        <v>0</v>
      </c>
      <c r="AD31" s="20" t="s">
        <v>31</v>
      </c>
      <c r="AE31" s="19">
        <f>AH27</f>
        <v>0</v>
      </c>
      <c r="AF31" s="261"/>
      <c r="AG31" s="259"/>
      <c r="AH31" s="15"/>
      <c r="AI31" s="16" t="s">
        <v>31</v>
      </c>
      <c r="AJ31" s="15"/>
      <c r="AK31" s="292"/>
      <c r="AL31" s="21"/>
      <c r="AM31" s="230"/>
      <c r="AN31" s="265"/>
      <c r="AO31" s="252"/>
      <c r="AP31" s="262"/>
      <c r="AQ31" s="252"/>
      <c r="AR31" s="252"/>
      <c r="AS31" s="252"/>
      <c r="AT31" s="262"/>
      <c r="AU31" s="252"/>
      <c r="AV31" s="252"/>
      <c r="AW31" s="252"/>
      <c r="AX31" s="262"/>
      <c r="AY31" s="252"/>
      <c r="AZ31" s="252"/>
      <c r="BA31" s="252"/>
      <c r="BB31" s="254"/>
      <c r="BC31" s="257"/>
    </row>
    <row r="32" spans="2:55" ht="14.25" thickBot="1">
      <c r="B32" s="285"/>
      <c r="C32" s="296"/>
      <c r="D32" s="23">
        <f>AJ8</f>
        <v>0</v>
      </c>
      <c r="E32" s="24" t="s">
        <v>31</v>
      </c>
      <c r="F32" s="23">
        <f>AH8</f>
        <v>0</v>
      </c>
      <c r="G32" s="297"/>
      <c r="H32" s="297"/>
      <c r="I32" s="23">
        <f>AJ12</f>
        <v>15</v>
      </c>
      <c r="J32" s="24" t="s">
        <v>31</v>
      </c>
      <c r="K32" s="23">
        <f>AH12</f>
        <v>11</v>
      </c>
      <c r="L32" s="297"/>
      <c r="M32" s="297"/>
      <c r="N32" s="23">
        <f>AJ16</f>
        <v>15</v>
      </c>
      <c r="O32" s="24" t="s">
        <v>31</v>
      </c>
      <c r="P32" s="23">
        <f>AH16</f>
        <v>8</v>
      </c>
      <c r="Q32" s="297"/>
      <c r="R32" s="297"/>
      <c r="S32" s="23">
        <f>AJ20</f>
        <v>0</v>
      </c>
      <c r="T32" s="24" t="s">
        <v>31</v>
      </c>
      <c r="U32" s="23">
        <f>AH20</f>
        <v>0</v>
      </c>
      <c r="V32" s="297"/>
      <c r="W32" s="286"/>
      <c r="X32" s="26">
        <f>AJ24</f>
        <v>0</v>
      </c>
      <c r="Y32" s="27" t="s">
        <v>31</v>
      </c>
      <c r="Z32" s="26">
        <f>AH24</f>
        <v>0</v>
      </c>
      <c r="AA32" s="286"/>
      <c r="AB32" s="286"/>
      <c r="AC32" s="26">
        <f>AJ28</f>
        <v>0</v>
      </c>
      <c r="AD32" s="27" t="s">
        <v>31</v>
      </c>
      <c r="AE32" s="26">
        <f>AH28</f>
        <v>0</v>
      </c>
      <c r="AF32" s="286"/>
      <c r="AG32" s="291"/>
      <c r="AH32" s="28"/>
      <c r="AI32" s="29" t="s">
        <v>31</v>
      </c>
      <c r="AJ32" s="28"/>
      <c r="AK32" s="293"/>
      <c r="AL32" s="21"/>
      <c r="AM32" s="285"/>
      <c r="AN32" s="288"/>
      <c r="AO32" s="289"/>
      <c r="AP32" s="290"/>
      <c r="AQ32" s="289"/>
      <c r="AR32" s="289"/>
      <c r="AS32" s="289"/>
      <c r="AT32" s="290"/>
      <c r="AU32" s="289"/>
      <c r="AV32" s="289"/>
      <c r="AW32" s="289"/>
      <c r="AX32" s="290"/>
      <c r="AY32" s="289"/>
      <c r="AZ32" s="289"/>
      <c r="BA32" s="289"/>
      <c r="BB32" s="298"/>
      <c r="BC32" s="295"/>
    </row>
    <row r="97" spans="2:55" ht="17.25"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9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</row>
    <row r="98" spans="2:55" ht="17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2:55" ht="17.25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2"/>
      <c r="AN99" s="34"/>
      <c r="AO99" s="34"/>
      <c r="AP99" s="34"/>
      <c r="AQ99" s="35"/>
      <c r="AR99" s="34"/>
      <c r="AS99" s="34"/>
      <c r="AT99" s="34"/>
      <c r="AU99" s="35"/>
      <c r="AV99" s="34"/>
      <c r="AW99" s="34"/>
      <c r="AX99" s="34"/>
      <c r="AY99" s="35"/>
      <c r="AZ99" s="34"/>
      <c r="BA99" s="34"/>
      <c r="BB99" s="34"/>
      <c r="BC99" s="36"/>
    </row>
    <row r="100" spans="2:55" ht="17.2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2"/>
      <c r="AN100" s="34"/>
      <c r="AO100" s="34"/>
      <c r="AP100" s="34"/>
      <c r="AQ100" s="35"/>
      <c r="AR100" s="34"/>
      <c r="AS100" s="34"/>
      <c r="AT100" s="34"/>
      <c r="AU100" s="35"/>
      <c r="AV100" s="34"/>
      <c r="AW100" s="34"/>
      <c r="AX100" s="34"/>
      <c r="AY100" s="35"/>
      <c r="AZ100" s="34"/>
      <c r="BA100" s="34"/>
      <c r="BB100" s="34"/>
      <c r="BC100" s="36"/>
    </row>
    <row r="101" spans="2:55" ht="14.25">
      <c r="B101" s="33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8"/>
      <c r="AN101" s="32"/>
      <c r="AO101" s="32"/>
      <c r="AP101" s="39"/>
      <c r="AQ101" s="32"/>
      <c r="AR101" s="32"/>
      <c r="AS101" s="32"/>
      <c r="AT101" s="39"/>
      <c r="AU101" s="32"/>
      <c r="AV101" s="32"/>
      <c r="AW101" s="32"/>
      <c r="AX101" s="39"/>
      <c r="AY101" s="32"/>
      <c r="AZ101" s="39"/>
      <c r="BA101" s="39"/>
      <c r="BB101" s="39"/>
      <c r="BC101" s="40"/>
    </row>
    <row r="102" spans="2:55" ht="14.25">
      <c r="B102" s="33"/>
      <c r="C102" s="38"/>
      <c r="D102" s="32"/>
      <c r="E102" s="38"/>
      <c r="F102" s="32"/>
      <c r="G102" s="38"/>
      <c r="H102" s="38"/>
      <c r="I102" s="32"/>
      <c r="J102" s="38"/>
      <c r="K102" s="32"/>
      <c r="L102" s="38"/>
      <c r="M102" s="38"/>
      <c r="N102" s="32"/>
      <c r="O102" s="38"/>
      <c r="P102" s="32"/>
      <c r="Q102" s="38"/>
      <c r="R102" s="38"/>
      <c r="S102" s="32"/>
      <c r="T102" s="38"/>
      <c r="U102" s="32"/>
      <c r="V102" s="38"/>
      <c r="W102" s="38"/>
      <c r="X102" s="32"/>
      <c r="Y102" s="38"/>
      <c r="Z102" s="32"/>
      <c r="AA102" s="38"/>
      <c r="AB102" s="38"/>
      <c r="AC102" s="32"/>
      <c r="AD102" s="38"/>
      <c r="AE102" s="32"/>
      <c r="AF102" s="38"/>
      <c r="AG102" s="38"/>
      <c r="AH102" s="32"/>
      <c r="AI102" s="38"/>
      <c r="AJ102" s="32"/>
      <c r="AK102" s="38"/>
      <c r="AL102" s="38"/>
      <c r="AM102" s="38"/>
      <c r="AN102" s="32"/>
      <c r="AO102" s="32"/>
      <c r="AP102" s="39"/>
      <c r="AQ102" s="32"/>
      <c r="AR102" s="32"/>
      <c r="AS102" s="32"/>
      <c r="AT102" s="39"/>
      <c r="AU102" s="32"/>
      <c r="AV102" s="32"/>
      <c r="AW102" s="32"/>
      <c r="AX102" s="39"/>
      <c r="AY102" s="32"/>
      <c r="AZ102" s="32"/>
      <c r="BA102" s="32"/>
      <c r="BB102" s="32"/>
      <c r="BC102" s="40"/>
    </row>
    <row r="103" spans="2:55" ht="14.25">
      <c r="B103" s="33"/>
      <c r="C103" s="38"/>
      <c r="D103" s="32"/>
      <c r="E103" s="38"/>
      <c r="F103" s="32"/>
      <c r="G103" s="38"/>
      <c r="H103" s="38"/>
      <c r="I103" s="32"/>
      <c r="J103" s="38"/>
      <c r="K103" s="32"/>
      <c r="L103" s="38"/>
      <c r="M103" s="38"/>
      <c r="N103" s="32"/>
      <c r="O103" s="38"/>
      <c r="P103" s="32"/>
      <c r="Q103" s="38"/>
      <c r="R103" s="38"/>
      <c r="S103" s="32"/>
      <c r="T103" s="38"/>
      <c r="U103" s="32"/>
      <c r="V103" s="38"/>
      <c r="W103" s="38"/>
      <c r="X103" s="32"/>
      <c r="Y103" s="38"/>
      <c r="Z103" s="32"/>
      <c r="AA103" s="38"/>
      <c r="AB103" s="38"/>
      <c r="AC103" s="32"/>
      <c r="AD103" s="38"/>
      <c r="AE103" s="32"/>
      <c r="AF103" s="38"/>
      <c r="AG103" s="38"/>
      <c r="AH103" s="32"/>
      <c r="AI103" s="38"/>
      <c r="AJ103" s="32"/>
      <c r="AK103" s="38"/>
      <c r="AL103" s="38"/>
      <c r="AM103" s="38"/>
      <c r="AN103" s="32"/>
      <c r="AO103" s="32"/>
      <c r="AP103" s="39"/>
      <c r="AQ103" s="32"/>
      <c r="AR103" s="32"/>
      <c r="AS103" s="32"/>
      <c r="AT103" s="39"/>
      <c r="AU103" s="32"/>
      <c r="AV103" s="32"/>
      <c r="AW103" s="32"/>
      <c r="AX103" s="39"/>
      <c r="AY103" s="32"/>
      <c r="AZ103" s="32"/>
      <c r="BA103" s="32"/>
      <c r="BB103" s="32"/>
      <c r="BC103" s="40"/>
    </row>
    <row r="104" spans="2:55" ht="14.25">
      <c r="B104" s="33"/>
      <c r="C104" s="38"/>
      <c r="D104" s="32"/>
      <c r="E104" s="38"/>
      <c r="F104" s="32"/>
      <c r="G104" s="38"/>
      <c r="H104" s="38"/>
      <c r="I104" s="32"/>
      <c r="J104" s="38"/>
      <c r="K104" s="32"/>
      <c r="L104" s="38"/>
      <c r="M104" s="38"/>
      <c r="N104" s="32"/>
      <c r="O104" s="38"/>
      <c r="P104" s="32"/>
      <c r="Q104" s="38"/>
      <c r="R104" s="38"/>
      <c r="S104" s="32"/>
      <c r="T104" s="38"/>
      <c r="U104" s="32"/>
      <c r="V104" s="38"/>
      <c r="W104" s="38"/>
      <c r="X104" s="32"/>
      <c r="Y104" s="38"/>
      <c r="Z104" s="32"/>
      <c r="AA104" s="38"/>
      <c r="AB104" s="38"/>
      <c r="AC104" s="32"/>
      <c r="AD104" s="38"/>
      <c r="AE104" s="32"/>
      <c r="AF104" s="38"/>
      <c r="AG104" s="38"/>
      <c r="AH104" s="32"/>
      <c r="AI104" s="38"/>
      <c r="AJ104" s="32"/>
      <c r="AK104" s="38"/>
      <c r="AL104" s="38"/>
      <c r="AM104" s="38"/>
      <c r="AN104" s="32"/>
      <c r="AO104" s="32"/>
      <c r="AP104" s="39"/>
      <c r="AQ104" s="32"/>
      <c r="AR104" s="32"/>
      <c r="AS104" s="32"/>
      <c r="AT104" s="39"/>
      <c r="AU104" s="32"/>
      <c r="AV104" s="32"/>
      <c r="AW104" s="32"/>
      <c r="AX104" s="39"/>
      <c r="AY104" s="32"/>
      <c r="AZ104" s="32"/>
      <c r="BA104" s="32"/>
      <c r="BB104" s="32"/>
      <c r="BC104" s="40"/>
    </row>
    <row r="105" spans="2:55" ht="14.25">
      <c r="B105" s="33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8"/>
      <c r="AN105" s="32"/>
      <c r="AO105" s="32"/>
      <c r="AP105" s="39"/>
      <c r="AQ105" s="32"/>
      <c r="AR105" s="32"/>
      <c r="AS105" s="32"/>
      <c r="AT105" s="39"/>
      <c r="AU105" s="32"/>
      <c r="AV105" s="32"/>
      <c r="AW105" s="32"/>
      <c r="AX105" s="39"/>
      <c r="AY105" s="32"/>
      <c r="AZ105" s="39"/>
      <c r="BA105" s="39"/>
      <c r="BB105" s="39"/>
      <c r="BC105" s="40"/>
    </row>
    <row r="106" spans="2:55" ht="14.25">
      <c r="B106" s="33"/>
      <c r="C106" s="38"/>
      <c r="D106" s="32"/>
      <c r="E106" s="38"/>
      <c r="F106" s="32"/>
      <c r="G106" s="38"/>
      <c r="H106" s="38"/>
      <c r="I106" s="32"/>
      <c r="J106" s="38"/>
      <c r="K106" s="32"/>
      <c r="L106" s="38"/>
      <c r="M106" s="38"/>
      <c r="N106" s="32"/>
      <c r="O106" s="38"/>
      <c r="P106" s="32"/>
      <c r="Q106" s="38"/>
      <c r="R106" s="38"/>
      <c r="S106" s="32"/>
      <c r="T106" s="38"/>
      <c r="U106" s="32"/>
      <c r="V106" s="38"/>
      <c r="W106" s="38"/>
      <c r="X106" s="32"/>
      <c r="Y106" s="38"/>
      <c r="Z106" s="32"/>
      <c r="AA106" s="38"/>
      <c r="AB106" s="38"/>
      <c r="AC106" s="32"/>
      <c r="AD106" s="38"/>
      <c r="AE106" s="32"/>
      <c r="AF106" s="38"/>
      <c r="AG106" s="38"/>
      <c r="AH106" s="32"/>
      <c r="AI106" s="38"/>
      <c r="AJ106" s="32"/>
      <c r="AK106" s="38"/>
      <c r="AL106" s="38"/>
      <c r="AM106" s="38"/>
      <c r="AN106" s="32"/>
      <c r="AO106" s="32"/>
      <c r="AP106" s="39"/>
      <c r="AQ106" s="32"/>
      <c r="AR106" s="32"/>
      <c r="AS106" s="32"/>
      <c r="AT106" s="39"/>
      <c r="AU106" s="32"/>
      <c r="AV106" s="32"/>
      <c r="AW106" s="32"/>
      <c r="AX106" s="39"/>
      <c r="AY106" s="32"/>
      <c r="AZ106" s="32"/>
      <c r="BA106" s="32"/>
      <c r="BB106" s="32"/>
      <c r="BC106" s="40"/>
    </row>
    <row r="107" spans="2:55" ht="14.25">
      <c r="B107" s="33"/>
      <c r="C107" s="38"/>
      <c r="D107" s="32"/>
      <c r="E107" s="38"/>
      <c r="F107" s="32"/>
      <c r="G107" s="38"/>
      <c r="H107" s="38"/>
      <c r="I107" s="32"/>
      <c r="J107" s="38"/>
      <c r="K107" s="32"/>
      <c r="L107" s="38"/>
      <c r="M107" s="38"/>
      <c r="N107" s="32"/>
      <c r="O107" s="38"/>
      <c r="P107" s="32"/>
      <c r="Q107" s="38"/>
      <c r="R107" s="38"/>
      <c r="S107" s="32"/>
      <c r="T107" s="38"/>
      <c r="U107" s="32"/>
      <c r="V107" s="38"/>
      <c r="W107" s="38"/>
      <c r="X107" s="32"/>
      <c r="Y107" s="38"/>
      <c r="Z107" s="32"/>
      <c r="AA107" s="38"/>
      <c r="AB107" s="38"/>
      <c r="AC107" s="32"/>
      <c r="AD107" s="38"/>
      <c r="AE107" s="32"/>
      <c r="AF107" s="38"/>
      <c r="AG107" s="38"/>
      <c r="AH107" s="32"/>
      <c r="AI107" s="38"/>
      <c r="AJ107" s="32"/>
      <c r="AK107" s="38"/>
      <c r="AL107" s="38"/>
      <c r="AM107" s="38"/>
      <c r="AN107" s="32"/>
      <c r="AO107" s="32"/>
      <c r="AP107" s="39"/>
      <c r="AQ107" s="32"/>
      <c r="AR107" s="32"/>
      <c r="AS107" s="32"/>
      <c r="AT107" s="39"/>
      <c r="AU107" s="32"/>
      <c r="AV107" s="32"/>
      <c r="AW107" s="32"/>
      <c r="AX107" s="39"/>
      <c r="AY107" s="32"/>
      <c r="AZ107" s="32"/>
      <c r="BA107" s="32"/>
      <c r="BB107" s="32"/>
      <c r="BC107" s="40"/>
    </row>
    <row r="108" spans="2:55" ht="14.25">
      <c r="B108" s="33"/>
      <c r="C108" s="38"/>
      <c r="D108" s="32"/>
      <c r="E108" s="38"/>
      <c r="F108" s="32"/>
      <c r="G108" s="38"/>
      <c r="H108" s="38"/>
      <c r="I108" s="32"/>
      <c r="J108" s="38"/>
      <c r="K108" s="32"/>
      <c r="L108" s="38"/>
      <c r="M108" s="38"/>
      <c r="N108" s="32"/>
      <c r="O108" s="38"/>
      <c r="P108" s="32"/>
      <c r="Q108" s="38"/>
      <c r="R108" s="38"/>
      <c r="S108" s="32"/>
      <c r="T108" s="38"/>
      <c r="U108" s="32"/>
      <c r="V108" s="38"/>
      <c r="W108" s="38"/>
      <c r="X108" s="32"/>
      <c r="Y108" s="38"/>
      <c r="Z108" s="32"/>
      <c r="AA108" s="38"/>
      <c r="AB108" s="38"/>
      <c r="AC108" s="32"/>
      <c r="AD108" s="38"/>
      <c r="AE108" s="32"/>
      <c r="AF108" s="38"/>
      <c r="AG108" s="38"/>
      <c r="AH108" s="32"/>
      <c r="AI108" s="38"/>
      <c r="AJ108" s="32"/>
      <c r="AK108" s="38"/>
      <c r="AL108" s="38"/>
      <c r="AM108" s="38"/>
      <c r="AN108" s="32"/>
      <c r="AO108" s="32"/>
      <c r="AP108" s="39"/>
      <c r="AQ108" s="32"/>
      <c r="AR108" s="32"/>
      <c r="AS108" s="32"/>
      <c r="AT108" s="39"/>
      <c r="AU108" s="32"/>
      <c r="AV108" s="32"/>
      <c r="AW108" s="32"/>
      <c r="AX108" s="39"/>
      <c r="AY108" s="32"/>
      <c r="AZ108" s="32"/>
      <c r="BA108" s="32"/>
      <c r="BB108" s="32"/>
      <c r="BC108" s="40"/>
    </row>
    <row r="109" spans="2:55" ht="14.25">
      <c r="B109" s="3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8"/>
      <c r="AN109" s="32"/>
      <c r="AO109" s="32"/>
      <c r="AP109" s="39"/>
      <c r="AQ109" s="32"/>
      <c r="AR109" s="32"/>
      <c r="AS109" s="32"/>
      <c r="AT109" s="39"/>
      <c r="AU109" s="32"/>
      <c r="AV109" s="32"/>
      <c r="AW109" s="32"/>
      <c r="AX109" s="39"/>
      <c r="AY109" s="32"/>
      <c r="AZ109" s="39"/>
      <c r="BA109" s="39"/>
      <c r="BB109" s="39"/>
      <c r="BC109" s="40"/>
    </row>
    <row r="110" spans="2:55" ht="14.25">
      <c r="B110" s="33"/>
      <c r="C110" s="38"/>
      <c r="D110" s="32"/>
      <c r="E110" s="38"/>
      <c r="F110" s="32"/>
      <c r="G110" s="38"/>
      <c r="H110" s="38"/>
      <c r="I110" s="32"/>
      <c r="J110" s="38"/>
      <c r="K110" s="32"/>
      <c r="L110" s="38"/>
      <c r="M110" s="38"/>
      <c r="N110" s="32"/>
      <c r="O110" s="38"/>
      <c r="P110" s="32"/>
      <c r="Q110" s="38"/>
      <c r="R110" s="38"/>
      <c r="S110" s="32"/>
      <c r="T110" s="38"/>
      <c r="U110" s="32"/>
      <c r="V110" s="38"/>
      <c r="W110" s="38"/>
      <c r="X110" s="32"/>
      <c r="Y110" s="38"/>
      <c r="Z110" s="32"/>
      <c r="AA110" s="38"/>
      <c r="AB110" s="38"/>
      <c r="AC110" s="32"/>
      <c r="AD110" s="38"/>
      <c r="AE110" s="32"/>
      <c r="AF110" s="38"/>
      <c r="AG110" s="38"/>
      <c r="AH110" s="32"/>
      <c r="AI110" s="38"/>
      <c r="AJ110" s="32"/>
      <c r="AK110" s="38"/>
      <c r="AL110" s="38"/>
      <c r="AM110" s="38"/>
      <c r="AN110" s="32"/>
      <c r="AO110" s="32"/>
      <c r="AP110" s="39"/>
      <c r="AQ110" s="32"/>
      <c r="AR110" s="32"/>
      <c r="AS110" s="32"/>
      <c r="AT110" s="39"/>
      <c r="AU110" s="32"/>
      <c r="AV110" s="32"/>
      <c r="AW110" s="32"/>
      <c r="AX110" s="39"/>
      <c r="AY110" s="32"/>
      <c r="AZ110" s="32"/>
      <c r="BA110" s="32"/>
      <c r="BB110" s="32"/>
      <c r="BC110" s="40"/>
    </row>
    <row r="111" spans="2:55" ht="14.25">
      <c r="B111" s="33"/>
      <c r="C111" s="38"/>
      <c r="D111" s="32"/>
      <c r="E111" s="38"/>
      <c r="F111" s="32"/>
      <c r="G111" s="38"/>
      <c r="H111" s="38"/>
      <c r="I111" s="32"/>
      <c r="J111" s="38"/>
      <c r="K111" s="32"/>
      <c r="L111" s="38"/>
      <c r="M111" s="38"/>
      <c r="N111" s="32"/>
      <c r="O111" s="38"/>
      <c r="P111" s="32"/>
      <c r="Q111" s="38"/>
      <c r="R111" s="38"/>
      <c r="S111" s="32"/>
      <c r="T111" s="38"/>
      <c r="U111" s="32"/>
      <c r="V111" s="38"/>
      <c r="W111" s="38"/>
      <c r="X111" s="32"/>
      <c r="Y111" s="38"/>
      <c r="Z111" s="32"/>
      <c r="AA111" s="38"/>
      <c r="AB111" s="38"/>
      <c r="AC111" s="32"/>
      <c r="AD111" s="38"/>
      <c r="AE111" s="32"/>
      <c r="AF111" s="38"/>
      <c r="AG111" s="38"/>
      <c r="AH111" s="32"/>
      <c r="AI111" s="38"/>
      <c r="AJ111" s="32"/>
      <c r="AK111" s="38"/>
      <c r="AL111" s="38"/>
      <c r="AM111" s="38"/>
      <c r="AN111" s="32"/>
      <c r="AO111" s="32"/>
      <c r="AP111" s="39"/>
      <c r="AQ111" s="32"/>
      <c r="AR111" s="32"/>
      <c r="AS111" s="32"/>
      <c r="AT111" s="39"/>
      <c r="AU111" s="32"/>
      <c r="AV111" s="32"/>
      <c r="AW111" s="32"/>
      <c r="AX111" s="39"/>
      <c r="AY111" s="32"/>
      <c r="AZ111" s="32"/>
      <c r="BA111" s="32"/>
      <c r="BB111" s="32"/>
      <c r="BC111" s="40"/>
    </row>
    <row r="112" spans="2:55" ht="14.25">
      <c r="B112" s="33"/>
      <c r="C112" s="38"/>
      <c r="D112" s="32"/>
      <c r="E112" s="38"/>
      <c r="F112" s="32"/>
      <c r="G112" s="38"/>
      <c r="H112" s="38"/>
      <c r="I112" s="32"/>
      <c r="J112" s="38"/>
      <c r="K112" s="32"/>
      <c r="L112" s="38"/>
      <c r="M112" s="38"/>
      <c r="N112" s="32"/>
      <c r="O112" s="38"/>
      <c r="P112" s="32"/>
      <c r="Q112" s="38"/>
      <c r="R112" s="38"/>
      <c r="S112" s="32"/>
      <c r="T112" s="38"/>
      <c r="U112" s="32"/>
      <c r="V112" s="38"/>
      <c r="W112" s="38"/>
      <c r="X112" s="32"/>
      <c r="Y112" s="38"/>
      <c r="Z112" s="32"/>
      <c r="AA112" s="38"/>
      <c r="AB112" s="38"/>
      <c r="AC112" s="32"/>
      <c r="AD112" s="38"/>
      <c r="AE112" s="32"/>
      <c r="AF112" s="38"/>
      <c r="AG112" s="38"/>
      <c r="AH112" s="32"/>
      <c r="AI112" s="38"/>
      <c r="AJ112" s="32"/>
      <c r="AK112" s="38"/>
      <c r="AL112" s="38"/>
      <c r="AM112" s="38"/>
      <c r="AN112" s="32"/>
      <c r="AO112" s="32"/>
      <c r="AP112" s="39"/>
      <c r="AQ112" s="32"/>
      <c r="AR112" s="32"/>
      <c r="AS112" s="32"/>
      <c r="AT112" s="39"/>
      <c r="AU112" s="32"/>
      <c r="AV112" s="32"/>
      <c r="AW112" s="32"/>
      <c r="AX112" s="39"/>
      <c r="AY112" s="32"/>
      <c r="AZ112" s="32"/>
      <c r="BA112" s="32"/>
      <c r="BB112" s="32"/>
      <c r="BC112" s="40"/>
    </row>
    <row r="113" spans="2:55" ht="14.25">
      <c r="B113" s="3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8"/>
      <c r="AN113" s="32"/>
      <c r="AO113" s="32"/>
      <c r="AP113" s="39"/>
      <c r="AQ113" s="32"/>
      <c r="AR113" s="32"/>
      <c r="AS113" s="32"/>
      <c r="AT113" s="39"/>
      <c r="AU113" s="32"/>
      <c r="AV113" s="32"/>
      <c r="AW113" s="32"/>
      <c r="AX113" s="39"/>
      <c r="AY113" s="32"/>
      <c r="AZ113" s="39"/>
      <c r="BA113" s="39"/>
      <c r="BB113" s="39"/>
      <c r="BC113" s="40"/>
    </row>
    <row r="114" spans="2:55" ht="14.25">
      <c r="B114" s="33"/>
      <c r="C114" s="38"/>
      <c r="D114" s="32"/>
      <c r="E114" s="38"/>
      <c r="F114" s="32"/>
      <c r="G114" s="38"/>
      <c r="H114" s="38"/>
      <c r="I114" s="32"/>
      <c r="J114" s="38"/>
      <c r="K114" s="32"/>
      <c r="L114" s="38"/>
      <c r="M114" s="38"/>
      <c r="N114" s="32"/>
      <c r="O114" s="38"/>
      <c r="P114" s="32"/>
      <c r="Q114" s="38"/>
      <c r="R114" s="38"/>
      <c r="S114" s="32"/>
      <c r="T114" s="38"/>
      <c r="U114" s="32"/>
      <c r="V114" s="38"/>
      <c r="W114" s="38"/>
      <c r="X114" s="32"/>
      <c r="Y114" s="38"/>
      <c r="Z114" s="32"/>
      <c r="AA114" s="38"/>
      <c r="AB114" s="38"/>
      <c r="AC114" s="32"/>
      <c r="AD114" s="38"/>
      <c r="AE114" s="32"/>
      <c r="AF114" s="38"/>
      <c r="AG114" s="38"/>
      <c r="AH114" s="32"/>
      <c r="AI114" s="38"/>
      <c r="AJ114" s="32"/>
      <c r="AK114" s="38"/>
      <c r="AL114" s="38"/>
      <c r="AM114" s="38"/>
      <c r="AN114" s="32"/>
      <c r="AO114" s="32"/>
      <c r="AP114" s="39"/>
      <c r="AQ114" s="32"/>
      <c r="AR114" s="32"/>
      <c r="AS114" s="32"/>
      <c r="AT114" s="39"/>
      <c r="AU114" s="32"/>
      <c r="AV114" s="32"/>
      <c r="AW114" s="32"/>
      <c r="AX114" s="39"/>
      <c r="AY114" s="32"/>
      <c r="AZ114" s="32"/>
      <c r="BA114" s="32"/>
      <c r="BB114" s="32"/>
      <c r="BC114" s="40"/>
    </row>
    <row r="115" spans="2:55" ht="14.25">
      <c r="B115" s="33"/>
      <c r="C115" s="38"/>
      <c r="D115" s="32"/>
      <c r="E115" s="38"/>
      <c r="F115" s="32"/>
      <c r="G115" s="38"/>
      <c r="H115" s="38"/>
      <c r="I115" s="32"/>
      <c r="J115" s="38"/>
      <c r="K115" s="32"/>
      <c r="L115" s="38"/>
      <c r="M115" s="38"/>
      <c r="N115" s="32"/>
      <c r="O115" s="38"/>
      <c r="P115" s="32"/>
      <c r="Q115" s="38"/>
      <c r="R115" s="38"/>
      <c r="S115" s="32"/>
      <c r="T115" s="38"/>
      <c r="U115" s="32"/>
      <c r="V115" s="38"/>
      <c r="W115" s="38"/>
      <c r="X115" s="32"/>
      <c r="Y115" s="38"/>
      <c r="Z115" s="32"/>
      <c r="AA115" s="38"/>
      <c r="AB115" s="38"/>
      <c r="AC115" s="32"/>
      <c r="AD115" s="38"/>
      <c r="AE115" s="32"/>
      <c r="AF115" s="38"/>
      <c r="AG115" s="38"/>
      <c r="AH115" s="32"/>
      <c r="AI115" s="38"/>
      <c r="AJ115" s="32"/>
      <c r="AK115" s="38"/>
      <c r="AL115" s="38"/>
      <c r="AM115" s="38"/>
      <c r="AN115" s="32"/>
      <c r="AO115" s="32"/>
      <c r="AP115" s="39"/>
      <c r="AQ115" s="32"/>
      <c r="AR115" s="32"/>
      <c r="AS115" s="32"/>
      <c r="AT115" s="39"/>
      <c r="AU115" s="32"/>
      <c r="AV115" s="32"/>
      <c r="AW115" s="32"/>
      <c r="AX115" s="39"/>
      <c r="AY115" s="32"/>
      <c r="AZ115" s="32"/>
      <c r="BA115" s="32"/>
      <c r="BB115" s="32"/>
      <c r="BC115" s="40"/>
    </row>
    <row r="116" spans="2:55" ht="14.25">
      <c r="B116" s="33"/>
      <c r="C116" s="38"/>
      <c r="D116" s="32"/>
      <c r="E116" s="38"/>
      <c r="F116" s="32"/>
      <c r="G116" s="38"/>
      <c r="H116" s="38"/>
      <c r="I116" s="32"/>
      <c r="J116" s="38"/>
      <c r="K116" s="32"/>
      <c r="L116" s="38"/>
      <c r="M116" s="38"/>
      <c r="N116" s="32"/>
      <c r="O116" s="38"/>
      <c r="P116" s="32"/>
      <c r="Q116" s="38"/>
      <c r="R116" s="38"/>
      <c r="S116" s="32"/>
      <c r="T116" s="38"/>
      <c r="U116" s="32"/>
      <c r="V116" s="38"/>
      <c r="W116" s="38"/>
      <c r="X116" s="32"/>
      <c r="Y116" s="38"/>
      <c r="Z116" s="32"/>
      <c r="AA116" s="38"/>
      <c r="AB116" s="38"/>
      <c r="AC116" s="32"/>
      <c r="AD116" s="38"/>
      <c r="AE116" s="32"/>
      <c r="AF116" s="38"/>
      <c r="AG116" s="38"/>
      <c r="AH116" s="32"/>
      <c r="AI116" s="38"/>
      <c r="AJ116" s="32"/>
      <c r="AK116" s="38"/>
      <c r="AL116" s="38"/>
      <c r="AM116" s="38"/>
      <c r="AN116" s="32"/>
      <c r="AO116" s="32"/>
      <c r="AP116" s="39"/>
      <c r="AQ116" s="32"/>
      <c r="AR116" s="32"/>
      <c r="AS116" s="32"/>
      <c r="AT116" s="39"/>
      <c r="AU116" s="32"/>
      <c r="AV116" s="32"/>
      <c r="AW116" s="32"/>
      <c r="AX116" s="39"/>
      <c r="AY116" s="32"/>
      <c r="AZ116" s="32"/>
      <c r="BA116" s="32"/>
      <c r="BB116" s="32"/>
      <c r="BC116" s="40"/>
    </row>
    <row r="117" spans="2:55" ht="14.25">
      <c r="B117" s="33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8"/>
      <c r="AN117" s="32"/>
      <c r="AO117" s="32"/>
      <c r="AP117" s="39"/>
      <c r="AQ117" s="32"/>
      <c r="AR117" s="32"/>
      <c r="AS117" s="32"/>
      <c r="AT117" s="39"/>
      <c r="AU117" s="32"/>
      <c r="AV117" s="32"/>
      <c r="AW117" s="32"/>
      <c r="AX117" s="39"/>
      <c r="AY117" s="32"/>
      <c r="AZ117" s="39"/>
      <c r="BA117" s="39"/>
      <c r="BB117" s="39"/>
      <c r="BC117" s="40"/>
    </row>
    <row r="118" spans="2:55" ht="14.25">
      <c r="B118" s="33"/>
      <c r="C118" s="38"/>
      <c r="D118" s="32"/>
      <c r="E118" s="38"/>
      <c r="F118" s="32"/>
      <c r="G118" s="38"/>
      <c r="H118" s="38"/>
      <c r="I118" s="32"/>
      <c r="J118" s="38"/>
      <c r="K118" s="32"/>
      <c r="L118" s="38"/>
      <c r="M118" s="38"/>
      <c r="N118" s="32"/>
      <c r="O118" s="38"/>
      <c r="P118" s="32"/>
      <c r="Q118" s="38"/>
      <c r="R118" s="38"/>
      <c r="S118" s="32"/>
      <c r="T118" s="38"/>
      <c r="U118" s="32"/>
      <c r="V118" s="38"/>
      <c r="W118" s="38"/>
      <c r="X118" s="32"/>
      <c r="Y118" s="38"/>
      <c r="Z118" s="32"/>
      <c r="AA118" s="38"/>
      <c r="AB118" s="38"/>
      <c r="AC118" s="32"/>
      <c r="AD118" s="38"/>
      <c r="AE118" s="32"/>
      <c r="AF118" s="38"/>
      <c r="AG118" s="38"/>
      <c r="AH118" s="32"/>
      <c r="AI118" s="38"/>
      <c r="AJ118" s="32"/>
      <c r="AK118" s="38"/>
      <c r="AL118" s="38"/>
      <c r="AM118" s="38"/>
      <c r="AN118" s="32"/>
      <c r="AO118" s="32"/>
      <c r="AP118" s="39"/>
      <c r="AQ118" s="32"/>
      <c r="AR118" s="32"/>
      <c r="AS118" s="32"/>
      <c r="AT118" s="39"/>
      <c r="AU118" s="32"/>
      <c r="AV118" s="32"/>
      <c r="AW118" s="32"/>
      <c r="AX118" s="39"/>
      <c r="AY118" s="32"/>
      <c r="AZ118" s="32"/>
      <c r="BA118" s="32"/>
      <c r="BB118" s="32"/>
      <c r="BC118" s="40"/>
    </row>
    <row r="119" spans="2:55" ht="14.25">
      <c r="B119" s="33"/>
      <c r="C119" s="38"/>
      <c r="D119" s="32"/>
      <c r="E119" s="38"/>
      <c r="F119" s="32"/>
      <c r="G119" s="38"/>
      <c r="H119" s="38"/>
      <c r="I119" s="32"/>
      <c r="J119" s="38"/>
      <c r="K119" s="32"/>
      <c r="L119" s="38"/>
      <c r="M119" s="38"/>
      <c r="N119" s="32"/>
      <c r="O119" s="38"/>
      <c r="P119" s="32"/>
      <c r="Q119" s="38"/>
      <c r="R119" s="38"/>
      <c r="S119" s="32"/>
      <c r="T119" s="38"/>
      <c r="U119" s="32"/>
      <c r="V119" s="38"/>
      <c r="W119" s="38"/>
      <c r="X119" s="32"/>
      <c r="Y119" s="38"/>
      <c r="Z119" s="32"/>
      <c r="AA119" s="38"/>
      <c r="AB119" s="38"/>
      <c r="AC119" s="32"/>
      <c r="AD119" s="38"/>
      <c r="AE119" s="32"/>
      <c r="AF119" s="38"/>
      <c r="AG119" s="38"/>
      <c r="AH119" s="32"/>
      <c r="AI119" s="38"/>
      <c r="AJ119" s="32"/>
      <c r="AK119" s="38"/>
      <c r="AL119" s="38"/>
      <c r="AM119" s="38"/>
      <c r="AN119" s="32"/>
      <c r="AO119" s="32"/>
      <c r="AP119" s="39"/>
      <c r="AQ119" s="32"/>
      <c r="AR119" s="32"/>
      <c r="AS119" s="32"/>
      <c r="AT119" s="39"/>
      <c r="AU119" s="32"/>
      <c r="AV119" s="32"/>
      <c r="AW119" s="32"/>
      <c r="AX119" s="39"/>
      <c r="AY119" s="32"/>
      <c r="AZ119" s="32"/>
      <c r="BA119" s="32"/>
      <c r="BB119" s="32"/>
      <c r="BC119" s="40"/>
    </row>
    <row r="120" spans="2:55" ht="14.25">
      <c r="B120" s="33"/>
      <c r="C120" s="38"/>
      <c r="D120" s="32"/>
      <c r="E120" s="38"/>
      <c r="F120" s="32"/>
      <c r="G120" s="38"/>
      <c r="H120" s="38"/>
      <c r="I120" s="32"/>
      <c r="J120" s="38"/>
      <c r="K120" s="32"/>
      <c r="L120" s="38"/>
      <c r="M120" s="38"/>
      <c r="N120" s="32"/>
      <c r="O120" s="38"/>
      <c r="P120" s="32"/>
      <c r="Q120" s="38"/>
      <c r="R120" s="38"/>
      <c r="S120" s="32"/>
      <c r="T120" s="38"/>
      <c r="U120" s="32"/>
      <c r="V120" s="38"/>
      <c r="W120" s="38"/>
      <c r="X120" s="32"/>
      <c r="Y120" s="38"/>
      <c r="Z120" s="32"/>
      <c r="AA120" s="38"/>
      <c r="AB120" s="38"/>
      <c r="AC120" s="32"/>
      <c r="AD120" s="38"/>
      <c r="AE120" s="32"/>
      <c r="AF120" s="38"/>
      <c r="AG120" s="38"/>
      <c r="AH120" s="32"/>
      <c r="AI120" s="38"/>
      <c r="AJ120" s="32"/>
      <c r="AK120" s="38"/>
      <c r="AL120" s="38"/>
      <c r="AM120" s="38"/>
      <c r="AN120" s="32"/>
      <c r="AO120" s="32"/>
      <c r="AP120" s="39"/>
      <c r="AQ120" s="32"/>
      <c r="AR120" s="32"/>
      <c r="AS120" s="32"/>
      <c r="AT120" s="39"/>
      <c r="AU120" s="32"/>
      <c r="AV120" s="32"/>
      <c r="AW120" s="32"/>
      <c r="AX120" s="39"/>
      <c r="AY120" s="32"/>
      <c r="AZ120" s="32"/>
      <c r="BA120" s="32"/>
      <c r="BB120" s="32"/>
      <c r="BC120" s="40"/>
    </row>
    <row r="121" spans="2:55" ht="14.25">
      <c r="B121" s="33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8"/>
      <c r="AN121" s="32"/>
      <c r="AO121" s="32"/>
      <c r="AP121" s="39"/>
      <c r="AQ121" s="32"/>
      <c r="AR121" s="32"/>
      <c r="AS121" s="32"/>
      <c r="AT121" s="39"/>
      <c r="AU121" s="32"/>
      <c r="AV121" s="32"/>
      <c r="AW121" s="32"/>
      <c r="AX121" s="39"/>
      <c r="AY121" s="32"/>
      <c r="AZ121" s="39"/>
      <c r="BA121" s="39"/>
      <c r="BB121" s="39"/>
      <c r="BC121" s="40"/>
    </row>
    <row r="122" spans="2:55" ht="14.25">
      <c r="B122" s="33"/>
      <c r="C122" s="38"/>
      <c r="D122" s="32"/>
      <c r="E122" s="38"/>
      <c r="F122" s="32"/>
      <c r="G122" s="38"/>
      <c r="H122" s="38"/>
      <c r="I122" s="32"/>
      <c r="J122" s="38"/>
      <c r="K122" s="32"/>
      <c r="L122" s="38"/>
      <c r="M122" s="38"/>
      <c r="N122" s="32"/>
      <c r="O122" s="38"/>
      <c r="P122" s="32"/>
      <c r="Q122" s="38"/>
      <c r="R122" s="38"/>
      <c r="S122" s="32"/>
      <c r="T122" s="38"/>
      <c r="U122" s="32"/>
      <c r="V122" s="38"/>
      <c r="W122" s="38"/>
      <c r="X122" s="32"/>
      <c r="Y122" s="38"/>
      <c r="Z122" s="32"/>
      <c r="AA122" s="38"/>
      <c r="AB122" s="38"/>
      <c r="AC122" s="32"/>
      <c r="AD122" s="38"/>
      <c r="AE122" s="32"/>
      <c r="AF122" s="38"/>
      <c r="AG122" s="38"/>
      <c r="AH122" s="32"/>
      <c r="AI122" s="38"/>
      <c r="AJ122" s="32"/>
      <c r="AK122" s="38"/>
      <c r="AL122" s="38"/>
      <c r="AM122" s="38"/>
      <c r="AN122" s="32"/>
      <c r="AO122" s="32"/>
      <c r="AP122" s="39"/>
      <c r="AQ122" s="32"/>
      <c r="AR122" s="32"/>
      <c r="AS122" s="32"/>
      <c r="AT122" s="39"/>
      <c r="AU122" s="32"/>
      <c r="AV122" s="32"/>
      <c r="AW122" s="32"/>
      <c r="AX122" s="39"/>
      <c r="AY122" s="32"/>
      <c r="AZ122" s="32"/>
      <c r="BA122" s="32"/>
      <c r="BB122" s="32"/>
      <c r="BC122" s="40"/>
    </row>
    <row r="123" spans="2:55" ht="14.25">
      <c r="B123" s="33"/>
      <c r="C123" s="38"/>
      <c r="D123" s="32"/>
      <c r="E123" s="38"/>
      <c r="F123" s="32"/>
      <c r="G123" s="38"/>
      <c r="H123" s="38"/>
      <c r="I123" s="32"/>
      <c r="J123" s="38"/>
      <c r="K123" s="32"/>
      <c r="L123" s="38"/>
      <c r="M123" s="38"/>
      <c r="N123" s="32"/>
      <c r="O123" s="38"/>
      <c r="P123" s="32"/>
      <c r="Q123" s="38"/>
      <c r="R123" s="38"/>
      <c r="S123" s="32"/>
      <c r="T123" s="38"/>
      <c r="U123" s="32"/>
      <c r="V123" s="38"/>
      <c r="W123" s="38"/>
      <c r="X123" s="32"/>
      <c r="Y123" s="38"/>
      <c r="Z123" s="32"/>
      <c r="AA123" s="38"/>
      <c r="AB123" s="38"/>
      <c r="AC123" s="32"/>
      <c r="AD123" s="38"/>
      <c r="AE123" s="32"/>
      <c r="AF123" s="38"/>
      <c r="AG123" s="38"/>
      <c r="AH123" s="32"/>
      <c r="AI123" s="38"/>
      <c r="AJ123" s="32"/>
      <c r="AK123" s="38"/>
      <c r="AL123" s="38"/>
      <c r="AM123" s="38"/>
      <c r="AN123" s="32"/>
      <c r="AO123" s="32"/>
      <c r="AP123" s="39"/>
      <c r="AQ123" s="32"/>
      <c r="AR123" s="32"/>
      <c r="AS123" s="32"/>
      <c r="AT123" s="39"/>
      <c r="AU123" s="32"/>
      <c r="AV123" s="32"/>
      <c r="AW123" s="32"/>
      <c r="AX123" s="39"/>
      <c r="AY123" s="32"/>
      <c r="AZ123" s="32"/>
      <c r="BA123" s="32"/>
      <c r="BB123" s="32"/>
      <c r="BC123" s="40"/>
    </row>
    <row r="124" spans="2:55" ht="14.25">
      <c r="B124" s="33"/>
      <c r="C124" s="38"/>
      <c r="D124" s="32"/>
      <c r="E124" s="38"/>
      <c r="F124" s="32"/>
      <c r="G124" s="38"/>
      <c r="H124" s="38"/>
      <c r="I124" s="32"/>
      <c r="J124" s="38"/>
      <c r="K124" s="32"/>
      <c r="L124" s="38"/>
      <c r="M124" s="38"/>
      <c r="N124" s="32"/>
      <c r="O124" s="38"/>
      <c r="P124" s="32"/>
      <c r="Q124" s="38"/>
      <c r="R124" s="38"/>
      <c r="S124" s="32"/>
      <c r="T124" s="38"/>
      <c r="U124" s="32"/>
      <c r="V124" s="38"/>
      <c r="W124" s="38"/>
      <c r="X124" s="32"/>
      <c r="Y124" s="38"/>
      <c r="Z124" s="32"/>
      <c r="AA124" s="38"/>
      <c r="AB124" s="38"/>
      <c r="AC124" s="32"/>
      <c r="AD124" s="38"/>
      <c r="AE124" s="32"/>
      <c r="AF124" s="38"/>
      <c r="AG124" s="38"/>
      <c r="AH124" s="32"/>
      <c r="AI124" s="38"/>
      <c r="AJ124" s="32"/>
      <c r="AK124" s="38"/>
      <c r="AL124" s="38"/>
      <c r="AM124" s="38"/>
      <c r="AN124" s="32"/>
      <c r="AO124" s="32"/>
      <c r="AP124" s="39"/>
      <c r="AQ124" s="32"/>
      <c r="AR124" s="32"/>
      <c r="AS124" s="32"/>
      <c r="AT124" s="39"/>
      <c r="AU124" s="32"/>
      <c r="AV124" s="32"/>
      <c r="AW124" s="32"/>
      <c r="AX124" s="39"/>
      <c r="AY124" s="32"/>
      <c r="AZ124" s="32"/>
      <c r="BA124" s="32"/>
      <c r="BB124" s="32"/>
      <c r="BC124" s="40"/>
    </row>
    <row r="125" spans="2:55" ht="14.25">
      <c r="B125" s="33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8"/>
      <c r="AN125" s="32"/>
      <c r="AO125" s="32"/>
      <c r="AP125" s="39"/>
      <c r="AQ125" s="32"/>
      <c r="AR125" s="32"/>
      <c r="AS125" s="32"/>
      <c r="AT125" s="39"/>
      <c r="AU125" s="32"/>
      <c r="AV125" s="32"/>
      <c r="AW125" s="32"/>
      <c r="AX125" s="39"/>
      <c r="AY125" s="32"/>
      <c r="AZ125" s="39"/>
      <c r="BA125" s="39"/>
      <c r="BB125" s="39"/>
      <c r="BC125" s="40"/>
    </row>
    <row r="126" spans="2:55" ht="14.25">
      <c r="B126" s="33"/>
      <c r="C126" s="38"/>
      <c r="D126" s="32"/>
      <c r="E126" s="38"/>
      <c r="F126" s="32"/>
      <c r="G126" s="38"/>
      <c r="H126" s="38"/>
      <c r="I126" s="32"/>
      <c r="J126" s="38"/>
      <c r="K126" s="32"/>
      <c r="L126" s="38"/>
      <c r="M126" s="38"/>
      <c r="N126" s="32"/>
      <c r="O126" s="38"/>
      <c r="P126" s="32"/>
      <c r="Q126" s="38"/>
      <c r="R126" s="38"/>
      <c r="S126" s="32"/>
      <c r="T126" s="38"/>
      <c r="U126" s="32"/>
      <c r="V126" s="38"/>
      <c r="W126" s="38"/>
      <c r="X126" s="32"/>
      <c r="Y126" s="38"/>
      <c r="Z126" s="32"/>
      <c r="AA126" s="38"/>
      <c r="AB126" s="38"/>
      <c r="AC126" s="32"/>
      <c r="AD126" s="38"/>
      <c r="AE126" s="32"/>
      <c r="AF126" s="38"/>
      <c r="AG126" s="38"/>
      <c r="AH126" s="32"/>
      <c r="AI126" s="38"/>
      <c r="AJ126" s="32"/>
      <c r="AK126" s="38"/>
      <c r="AL126" s="38"/>
      <c r="AM126" s="38"/>
      <c r="AN126" s="32"/>
      <c r="AO126" s="32"/>
      <c r="AP126" s="39"/>
      <c r="AQ126" s="32"/>
      <c r="AR126" s="32"/>
      <c r="AS126" s="32"/>
      <c r="AT126" s="39"/>
      <c r="AU126" s="32"/>
      <c r="AV126" s="32"/>
      <c r="AW126" s="32"/>
      <c r="AX126" s="39"/>
      <c r="AY126" s="32"/>
      <c r="AZ126" s="32"/>
      <c r="BA126" s="32"/>
      <c r="BB126" s="32"/>
      <c r="BC126" s="40"/>
    </row>
    <row r="127" spans="2:55" ht="14.25">
      <c r="B127" s="33"/>
      <c r="C127" s="38"/>
      <c r="D127" s="32"/>
      <c r="E127" s="38"/>
      <c r="F127" s="32"/>
      <c r="G127" s="38"/>
      <c r="H127" s="38"/>
      <c r="I127" s="32"/>
      <c r="J127" s="38"/>
      <c r="K127" s="32"/>
      <c r="L127" s="38"/>
      <c r="M127" s="38"/>
      <c r="N127" s="32"/>
      <c r="O127" s="38"/>
      <c r="P127" s="32"/>
      <c r="Q127" s="38"/>
      <c r="R127" s="38"/>
      <c r="S127" s="32"/>
      <c r="T127" s="38"/>
      <c r="U127" s="32"/>
      <c r="V127" s="38"/>
      <c r="W127" s="38"/>
      <c r="X127" s="32"/>
      <c r="Y127" s="38"/>
      <c r="Z127" s="32"/>
      <c r="AA127" s="38"/>
      <c r="AB127" s="38"/>
      <c r="AC127" s="32"/>
      <c r="AD127" s="38"/>
      <c r="AE127" s="32"/>
      <c r="AF127" s="38"/>
      <c r="AG127" s="38"/>
      <c r="AH127" s="32"/>
      <c r="AI127" s="38"/>
      <c r="AJ127" s="32"/>
      <c r="AK127" s="38"/>
      <c r="AL127" s="38"/>
      <c r="AM127" s="38"/>
      <c r="AN127" s="32"/>
      <c r="AO127" s="32"/>
      <c r="AP127" s="39"/>
      <c r="AQ127" s="32"/>
      <c r="AR127" s="32"/>
      <c r="AS127" s="32"/>
      <c r="AT127" s="39"/>
      <c r="AU127" s="32"/>
      <c r="AV127" s="32"/>
      <c r="AW127" s="32"/>
      <c r="AX127" s="39"/>
      <c r="AY127" s="32"/>
      <c r="AZ127" s="32"/>
      <c r="BA127" s="32"/>
      <c r="BB127" s="32"/>
      <c r="BC127" s="40"/>
    </row>
    <row r="128" spans="2:55" ht="14.25">
      <c r="B128" s="33"/>
      <c r="C128" s="38"/>
      <c r="D128" s="32"/>
      <c r="E128" s="38"/>
      <c r="F128" s="32"/>
      <c r="G128" s="38"/>
      <c r="H128" s="38"/>
      <c r="I128" s="32"/>
      <c r="J128" s="38"/>
      <c r="K128" s="32"/>
      <c r="L128" s="38"/>
      <c r="M128" s="38"/>
      <c r="N128" s="32"/>
      <c r="O128" s="38"/>
      <c r="P128" s="32"/>
      <c r="Q128" s="38"/>
      <c r="R128" s="38"/>
      <c r="S128" s="32"/>
      <c r="T128" s="38"/>
      <c r="U128" s="32"/>
      <c r="V128" s="38"/>
      <c r="W128" s="38"/>
      <c r="X128" s="32"/>
      <c r="Y128" s="38"/>
      <c r="Z128" s="32"/>
      <c r="AA128" s="38"/>
      <c r="AB128" s="38"/>
      <c r="AC128" s="32"/>
      <c r="AD128" s="38"/>
      <c r="AE128" s="32"/>
      <c r="AF128" s="38"/>
      <c r="AG128" s="38"/>
      <c r="AH128" s="32"/>
      <c r="AI128" s="38"/>
      <c r="AJ128" s="32"/>
      <c r="AK128" s="38"/>
      <c r="AL128" s="38"/>
      <c r="AM128" s="38"/>
      <c r="AN128" s="32"/>
      <c r="AO128" s="32"/>
      <c r="AP128" s="39"/>
      <c r="AQ128" s="32"/>
      <c r="AR128" s="32"/>
      <c r="AS128" s="32"/>
      <c r="AT128" s="39"/>
      <c r="AU128" s="32"/>
      <c r="AV128" s="32"/>
      <c r="AW128" s="32"/>
      <c r="AX128" s="39"/>
      <c r="AY128" s="32"/>
      <c r="AZ128" s="32"/>
      <c r="BA128" s="32"/>
      <c r="BB128" s="32"/>
      <c r="BC128" s="40"/>
    </row>
    <row r="129" spans="2:55" ht="17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spans="2:55" ht="17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</row>
    <row r="131" spans="2:55" ht="17.25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2"/>
      <c r="AN131" s="34"/>
      <c r="AO131" s="34"/>
      <c r="AP131" s="34"/>
      <c r="AQ131" s="35"/>
      <c r="AR131" s="34"/>
      <c r="AS131" s="34"/>
      <c r="AT131" s="34"/>
      <c r="AU131" s="35"/>
      <c r="AV131" s="34"/>
      <c r="AW131" s="34"/>
      <c r="AX131" s="34"/>
      <c r="AY131" s="35"/>
      <c r="AZ131" s="34"/>
      <c r="BA131" s="34"/>
      <c r="BB131" s="34"/>
      <c r="BC131" s="36"/>
    </row>
    <row r="132" spans="2:55" ht="17.25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2"/>
      <c r="AN132" s="34"/>
      <c r="AO132" s="34"/>
      <c r="AP132" s="34"/>
      <c r="AQ132" s="35"/>
      <c r="AR132" s="34"/>
      <c r="AS132" s="34"/>
      <c r="AT132" s="34"/>
      <c r="AU132" s="35"/>
      <c r="AV132" s="34"/>
      <c r="AW132" s="34"/>
      <c r="AX132" s="34"/>
      <c r="AY132" s="35"/>
      <c r="AZ132" s="34"/>
      <c r="BA132" s="34"/>
      <c r="BB132" s="34"/>
      <c r="BC132" s="36"/>
    </row>
    <row r="133" spans="2:55" ht="14.25">
      <c r="B133" s="33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8"/>
      <c r="AN133" s="32"/>
      <c r="AO133" s="32"/>
      <c r="AP133" s="39"/>
      <c r="AQ133" s="32"/>
      <c r="AR133" s="32"/>
      <c r="AS133" s="32"/>
      <c r="AT133" s="39"/>
      <c r="AU133" s="32"/>
      <c r="AV133" s="32"/>
      <c r="AW133" s="32"/>
      <c r="AX133" s="39"/>
      <c r="AY133" s="32"/>
      <c r="AZ133" s="39"/>
      <c r="BA133" s="39"/>
      <c r="BB133" s="39"/>
      <c r="BC133" s="40"/>
    </row>
    <row r="134" spans="2:55" ht="14.25">
      <c r="B134" s="33"/>
      <c r="C134" s="38"/>
      <c r="D134" s="32"/>
      <c r="E134" s="38"/>
      <c r="F134" s="32"/>
      <c r="G134" s="38"/>
      <c r="H134" s="38"/>
      <c r="I134" s="32"/>
      <c r="J134" s="38"/>
      <c r="K134" s="32"/>
      <c r="L134" s="38"/>
      <c r="M134" s="38"/>
      <c r="N134" s="32"/>
      <c r="O134" s="38"/>
      <c r="P134" s="32"/>
      <c r="Q134" s="38"/>
      <c r="R134" s="38"/>
      <c r="S134" s="32"/>
      <c r="T134" s="38"/>
      <c r="U134" s="32"/>
      <c r="V134" s="38"/>
      <c r="W134" s="38"/>
      <c r="X134" s="32"/>
      <c r="Y134" s="38"/>
      <c r="Z134" s="32"/>
      <c r="AA134" s="38"/>
      <c r="AB134" s="38"/>
      <c r="AC134" s="32"/>
      <c r="AD134" s="38"/>
      <c r="AE134" s="32"/>
      <c r="AF134" s="38"/>
      <c r="AG134" s="38"/>
      <c r="AH134" s="32"/>
      <c r="AI134" s="38"/>
      <c r="AJ134" s="32"/>
      <c r="AK134" s="38"/>
      <c r="AL134" s="38"/>
      <c r="AM134" s="38"/>
      <c r="AN134" s="32"/>
      <c r="AO134" s="32"/>
      <c r="AP134" s="39"/>
      <c r="AQ134" s="32"/>
      <c r="AR134" s="32"/>
      <c r="AS134" s="32"/>
      <c r="AT134" s="39"/>
      <c r="AU134" s="32"/>
      <c r="AV134" s="32"/>
      <c r="AW134" s="32"/>
      <c r="AX134" s="39"/>
      <c r="AY134" s="32"/>
      <c r="AZ134" s="32"/>
      <c r="BA134" s="32"/>
      <c r="BB134" s="32"/>
      <c r="BC134" s="40"/>
    </row>
    <row r="135" spans="2:55" ht="14.25">
      <c r="B135" s="33"/>
      <c r="C135" s="38"/>
      <c r="D135" s="32"/>
      <c r="E135" s="38"/>
      <c r="F135" s="32"/>
      <c r="G135" s="38"/>
      <c r="H135" s="38"/>
      <c r="I135" s="32"/>
      <c r="J135" s="38"/>
      <c r="K135" s="32"/>
      <c r="L135" s="38"/>
      <c r="M135" s="38"/>
      <c r="N135" s="32"/>
      <c r="O135" s="38"/>
      <c r="P135" s="32"/>
      <c r="Q135" s="38"/>
      <c r="R135" s="38"/>
      <c r="S135" s="32"/>
      <c r="T135" s="38"/>
      <c r="U135" s="32"/>
      <c r="V135" s="38"/>
      <c r="W135" s="38"/>
      <c r="X135" s="32"/>
      <c r="Y135" s="38"/>
      <c r="Z135" s="32"/>
      <c r="AA135" s="38"/>
      <c r="AB135" s="38"/>
      <c r="AC135" s="32"/>
      <c r="AD135" s="38"/>
      <c r="AE135" s="32"/>
      <c r="AF135" s="38"/>
      <c r="AG135" s="38"/>
      <c r="AH135" s="32"/>
      <c r="AI135" s="38"/>
      <c r="AJ135" s="32"/>
      <c r="AK135" s="38"/>
      <c r="AL135" s="38"/>
      <c r="AM135" s="38"/>
      <c r="AN135" s="32"/>
      <c r="AO135" s="32"/>
      <c r="AP135" s="39"/>
      <c r="AQ135" s="32"/>
      <c r="AR135" s="32"/>
      <c r="AS135" s="32"/>
      <c r="AT135" s="39"/>
      <c r="AU135" s="32"/>
      <c r="AV135" s="32"/>
      <c r="AW135" s="32"/>
      <c r="AX135" s="39"/>
      <c r="AY135" s="32"/>
      <c r="AZ135" s="32"/>
      <c r="BA135" s="32"/>
      <c r="BB135" s="32"/>
      <c r="BC135" s="40"/>
    </row>
    <row r="136" spans="2:55" ht="14.25">
      <c r="B136" s="33"/>
      <c r="C136" s="38"/>
      <c r="D136" s="32"/>
      <c r="E136" s="38"/>
      <c r="F136" s="32"/>
      <c r="G136" s="38"/>
      <c r="H136" s="38"/>
      <c r="I136" s="32"/>
      <c r="J136" s="38"/>
      <c r="K136" s="32"/>
      <c r="L136" s="38"/>
      <c r="M136" s="38"/>
      <c r="N136" s="32"/>
      <c r="O136" s="38"/>
      <c r="P136" s="32"/>
      <c r="Q136" s="38"/>
      <c r="R136" s="38"/>
      <c r="S136" s="32"/>
      <c r="T136" s="38"/>
      <c r="U136" s="32"/>
      <c r="V136" s="38"/>
      <c r="W136" s="38"/>
      <c r="X136" s="32"/>
      <c r="Y136" s="38"/>
      <c r="Z136" s="32"/>
      <c r="AA136" s="38"/>
      <c r="AB136" s="38"/>
      <c r="AC136" s="32"/>
      <c r="AD136" s="38"/>
      <c r="AE136" s="32"/>
      <c r="AF136" s="38"/>
      <c r="AG136" s="38"/>
      <c r="AH136" s="32"/>
      <c r="AI136" s="38"/>
      <c r="AJ136" s="32"/>
      <c r="AK136" s="38"/>
      <c r="AL136" s="38"/>
      <c r="AM136" s="38"/>
      <c r="AN136" s="32"/>
      <c r="AO136" s="32"/>
      <c r="AP136" s="39"/>
      <c r="AQ136" s="32"/>
      <c r="AR136" s="32"/>
      <c r="AS136" s="32"/>
      <c r="AT136" s="39"/>
      <c r="AU136" s="32"/>
      <c r="AV136" s="32"/>
      <c r="AW136" s="32"/>
      <c r="AX136" s="39"/>
      <c r="AY136" s="32"/>
      <c r="AZ136" s="32"/>
      <c r="BA136" s="32"/>
      <c r="BB136" s="32"/>
      <c r="BC136" s="40"/>
    </row>
    <row r="137" spans="2:55" ht="14.25">
      <c r="B137" s="33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8"/>
      <c r="AN137" s="32"/>
      <c r="AO137" s="32"/>
      <c r="AP137" s="39"/>
      <c r="AQ137" s="32"/>
      <c r="AR137" s="32"/>
      <c r="AS137" s="32"/>
      <c r="AT137" s="39"/>
      <c r="AU137" s="32"/>
      <c r="AV137" s="32"/>
      <c r="AW137" s="32"/>
      <c r="AX137" s="39"/>
      <c r="AY137" s="32"/>
      <c r="AZ137" s="39"/>
      <c r="BA137" s="39"/>
      <c r="BB137" s="39"/>
      <c r="BC137" s="40"/>
    </row>
    <row r="138" spans="2:55" ht="14.25">
      <c r="B138" s="33"/>
      <c r="C138" s="38"/>
      <c r="D138" s="32"/>
      <c r="E138" s="38"/>
      <c r="F138" s="32"/>
      <c r="G138" s="38"/>
      <c r="H138" s="38"/>
      <c r="I138" s="32"/>
      <c r="J138" s="38"/>
      <c r="K138" s="32"/>
      <c r="L138" s="38"/>
      <c r="M138" s="38"/>
      <c r="N138" s="32"/>
      <c r="O138" s="38"/>
      <c r="P138" s="32"/>
      <c r="Q138" s="38"/>
      <c r="R138" s="38"/>
      <c r="S138" s="32"/>
      <c r="T138" s="38"/>
      <c r="U138" s="32"/>
      <c r="V138" s="38"/>
      <c r="W138" s="38"/>
      <c r="X138" s="32"/>
      <c r="Y138" s="38"/>
      <c r="Z138" s="32"/>
      <c r="AA138" s="38"/>
      <c r="AB138" s="38"/>
      <c r="AC138" s="32"/>
      <c r="AD138" s="38"/>
      <c r="AE138" s="32"/>
      <c r="AF138" s="38"/>
      <c r="AG138" s="38"/>
      <c r="AH138" s="32"/>
      <c r="AI138" s="38"/>
      <c r="AJ138" s="32"/>
      <c r="AK138" s="38"/>
      <c r="AL138" s="38"/>
      <c r="AM138" s="38"/>
      <c r="AN138" s="32"/>
      <c r="AO138" s="32"/>
      <c r="AP138" s="39"/>
      <c r="AQ138" s="32"/>
      <c r="AR138" s="32"/>
      <c r="AS138" s="32"/>
      <c r="AT138" s="39"/>
      <c r="AU138" s="32"/>
      <c r="AV138" s="32"/>
      <c r="AW138" s="32"/>
      <c r="AX138" s="39"/>
      <c r="AY138" s="32"/>
      <c r="AZ138" s="32"/>
      <c r="BA138" s="32"/>
      <c r="BB138" s="32"/>
      <c r="BC138" s="40"/>
    </row>
    <row r="139" spans="2:55" ht="14.25">
      <c r="B139" s="33"/>
      <c r="C139" s="38"/>
      <c r="D139" s="32"/>
      <c r="E139" s="38"/>
      <c r="F139" s="32"/>
      <c r="G139" s="38"/>
      <c r="H139" s="38"/>
      <c r="I139" s="32"/>
      <c r="J139" s="38"/>
      <c r="K139" s="32"/>
      <c r="L139" s="38"/>
      <c r="M139" s="38"/>
      <c r="N139" s="32"/>
      <c r="O139" s="38"/>
      <c r="P139" s="32"/>
      <c r="Q139" s="38"/>
      <c r="R139" s="38"/>
      <c r="S139" s="32"/>
      <c r="T139" s="38"/>
      <c r="U139" s="32"/>
      <c r="V139" s="38"/>
      <c r="W139" s="38"/>
      <c r="X139" s="32"/>
      <c r="Y139" s="38"/>
      <c r="Z139" s="32"/>
      <c r="AA139" s="38"/>
      <c r="AB139" s="38"/>
      <c r="AC139" s="32"/>
      <c r="AD139" s="38"/>
      <c r="AE139" s="32"/>
      <c r="AF139" s="38"/>
      <c r="AG139" s="38"/>
      <c r="AH139" s="32"/>
      <c r="AI139" s="38"/>
      <c r="AJ139" s="32"/>
      <c r="AK139" s="38"/>
      <c r="AL139" s="38"/>
      <c r="AM139" s="38"/>
      <c r="AN139" s="32"/>
      <c r="AO139" s="32"/>
      <c r="AP139" s="39"/>
      <c r="AQ139" s="32"/>
      <c r="AR139" s="32"/>
      <c r="AS139" s="32"/>
      <c r="AT139" s="39"/>
      <c r="AU139" s="32"/>
      <c r="AV139" s="32"/>
      <c r="AW139" s="32"/>
      <c r="AX139" s="39"/>
      <c r="AY139" s="32"/>
      <c r="AZ139" s="32"/>
      <c r="BA139" s="32"/>
      <c r="BB139" s="32"/>
      <c r="BC139" s="40"/>
    </row>
    <row r="140" spans="2:55" ht="14.25">
      <c r="B140" s="33"/>
      <c r="C140" s="38"/>
      <c r="D140" s="32"/>
      <c r="E140" s="38"/>
      <c r="F140" s="32"/>
      <c r="G140" s="38"/>
      <c r="H140" s="38"/>
      <c r="I140" s="32"/>
      <c r="J140" s="38"/>
      <c r="K140" s="32"/>
      <c r="L140" s="38"/>
      <c r="M140" s="38"/>
      <c r="N140" s="32"/>
      <c r="O140" s="38"/>
      <c r="P140" s="32"/>
      <c r="Q140" s="38"/>
      <c r="R140" s="38"/>
      <c r="S140" s="32"/>
      <c r="T140" s="38"/>
      <c r="U140" s="32"/>
      <c r="V140" s="38"/>
      <c r="W140" s="38"/>
      <c r="X140" s="32"/>
      <c r="Y140" s="38"/>
      <c r="Z140" s="32"/>
      <c r="AA140" s="38"/>
      <c r="AB140" s="38"/>
      <c r="AC140" s="32"/>
      <c r="AD140" s="38"/>
      <c r="AE140" s="32"/>
      <c r="AF140" s="38"/>
      <c r="AG140" s="38"/>
      <c r="AH140" s="32"/>
      <c r="AI140" s="38"/>
      <c r="AJ140" s="32"/>
      <c r="AK140" s="38"/>
      <c r="AL140" s="38"/>
      <c r="AM140" s="38"/>
      <c r="AN140" s="32"/>
      <c r="AO140" s="32"/>
      <c r="AP140" s="39"/>
      <c r="AQ140" s="32"/>
      <c r="AR140" s="32"/>
      <c r="AS140" s="32"/>
      <c r="AT140" s="39"/>
      <c r="AU140" s="32"/>
      <c r="AV140" s="32"/>
      <c r="AW140" s="32"/>
      <c r="AX140" s="39"/>
      <c r="AY140" s="32"/>
      <c r="AZ140" s="32"/>
      <c r="BA140" s="32"/>
      <c r="BB140" s="32"/>
      <c r="BC140" s="40"/>
    </row>
    <row r="141" spans="2:55" ht="14.25">
      <c r="B141" s="33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8"/>
      <c r="AN141" s="32"/>
      <c r="AO141" s="32"/>
      <c r="AP141" s="39"/>
      <c r="AQ141" s="32"/>
      <c r="AR141" s="32"/>
      <c r="AS141" s="32"/>
      <c r="AT141" s="39"/>
      <c r="AU141" s="32"/>
      <c r="AV141" s="32"/>
      <c r="AW141" s="32"/>
      <c r="AX141" s="39"/>
      <c r="AY141" s="32"/>
      <c r="AZ141" s="39"/>
      <c r="BA141" s="39"/>
      <c r="BB141" s="39"/>
      <c r="BC141" s="40"/>
    </row>
    <row r="142" spans="2:55" ht="14.25">
      <c r="B142" s="33"/>
      <c r="C142" s="38"/>
      <c r="D142" s="32"/>
      <c r="E142" s="38"/>
      <c r="F142" s="32"/>
      <c r="G142" s="38"/>
      <c r="H142" s="38"/>
      <c r="I142" s="32"/>
      <c r="J142" s="38"/>
      <c r="K142" s="32"/>
      <c r="L142" s="38"/>
      <c r="M142" s="38"/>
      <c r="N142" s="32"/>
      <c r="O142" s="38"/>
      <c r="P142" s="32"/>
      <c r="Q142" s="38"/>
      <c r="R142" s="38"/>
      <c r="S142" s="32"/>
      <c r="T142" s="38"/>
      <c r="U142" s="32"/>
      <c r="V142" s="38"/>
      <c r="W142" s="38"/>
      <c r="X142" s="32"/>
      <c r="Y142" s="38"/>
      <c r="Z142" s="32"/>
      <c r="AA142" s="38"/>
      <c r="AB142" s="38"/>
      <c r="AC142" s="32"/>
      <c r="AD142" s="38"/>
      <c r="AE142" s="32"/>
      <c r="AF142" s="38"/>
      <c r="AG142" s="38"/>
      <c r="AH142" s="32"/>
      <c r="AI142" s="38"/>
      <c r="AJ142" s="32"/>
      <c r="AK142" s="38"/>
      <c r="AL142" s="38"/>
      <c r="AM142" s="38"/>
      <c r="AN142" s="32"/>
      <c r="AO142" s="32"/>
      <c r="AP142" s="39"/>
      <c r="AQ142" s="32"/>
      <c r="AR142" s="32"/>
      <c r="AS142" s="32"/>
      <c r="AT142" s="39"/>
      <c r="AU142" s="32"/>
      <c r="AV142" s="32"/>
      <c r="AW142" s="32"/>
      <c r="AX142" s="39"/>
      <c r="AY142" s="32"/>
      <c r="AZ142" s="32"/>
      <c r="BA142" s="32"/>
      <c r="BB142" s="32"/>
      <c r="BC142" s="40"/>
    </row>
    <row r="143" spans="2:55" ht="14.25">
      <c r="B143" s="33"/>
      <c r="C143" s="38"/>
      <c r="D143" s="32"/>
      <c r="E143" s="38"/>
      <c r="F143" s="32"/>
      <c r="G143" s="38"/>
      <c r="H143" s="38"/>
      <c r="I143" s="32"/>
      <c r="J143" s="38"/>
      <c r="K143" s="32"/>
      <c r="L143" s="38"/>
      <c r="M143" s="38"/>
      <c r="N143" s="32"/>
      <c r="O143" s="38"/>
      <c r="P143" s="32"/>
      <c r="Q143" s="38"/>
      <c r="R143" s="38"/>
      <c r="S143" s="32"/>
      <c r="T143" s="38"/>
      <c r="U143" s="32"/>
      <c r="V143" s="38"/>
      <c r="W143" s="38"/>
      <c r="X143" s="32"/>
      <c r="Y143" s="38"/>
      <c r="Z143" s="32"/>
      <c r="AA143" s="38"/>
      <c r="AB143" s="38"/>
      <c r="AC143" s="32"/>
      <c r="AD143" s="38"/>
      <c r="AE143" s="32"/>
      <c r="AF143" s="38"/>
      <c r="AG143" s="38"/>
      <c r="AH143" s="32"/>
      <c r="AI143" s="38"/>
      <c r="AJ143" s="32"/>
      <c r="AK143" s="38"/>
      <c r="AL143" s="38"/>
      <c r="AM143" s="38"/>
      <c r="AN143" s="32"/>
      <c r="AO143" s="32"/>
      <c r="AP143" s="39"/>
      <c r="AQ143" s="32"/>
      <c r="AR143" s="32"/>
      <c r="AS143" s="32"/>
      <c r="AT143" s="39"/>
      <c r="AU143" s="32"/>
      <c r="AV143" s="32"/>
      <c r="AW143" s="32"/>
      <c r="AX143" s="39"/>
      <c r="AY143" s="32"/>
      <c r="AZ143" s="32"/>
      <c r="BA143" s="32"/>
      <c r="BB143" s="32"/>
      <c r="BC143" s="40"/>
    </row>
    <row r="144" spans="2:55" ht="14.25">
      <c r="B144" s="33"/>
      <c r="C144" s="38"/>
      <c r="D144" s="32"/>
      <c r="E144" s="38"/>
      <c r="F144" s="32"/>
      <c r="G144" s="38"/>
      <c r="H144" s="38"/>
      <c r="I144" s="32"/>
      <c r="J144" s="38"/>
      <c r="K144" s="32"/>
      <c r="L144" s="38"/>
      <c r="M144" s="38"/>
      <c r="N144" s="32"/>
      <c r="O144" s="38"/>
      <c r="P144" s="32"/>
      <c r="Q144" s="38"/>
      <c r="R144" s="38"/>
      <c r="S144" s="32"/>
      <c r="T144" s="38"/>
      <c r="U144" s="32"/>
      <c r="V144" s="38"/>
      <c r="W144" s="38"/>
      <c r="X144" s="32"/>
      <c r="Y144" s="38"/>
      <c r="Z144" s="32"/>
      <c r="AA144" s="38"/>
      <c r="AB144" s="38"/>
      <c r="AC144" s="32"/>
      <c r="AD144" s="38"/>
      <c r="AE144" s="32"/>
      <c r="AF144" s="38"/>
      <c r="AG144" s="38"/>
      <c r="AH144" s="32"/>
      <c r="AI144" s="38"/>
      <c r="AJ144" s="32"/>
      <c r="AK144" s="38"/>
      <c r="AL144" s="38"/>
      <c r="AM144" s="38"/>
      <c r="AN144" s="32"/>
      <c r="AO144" s="32"/>
      <c r="AP144" s="39"/>
      <c r="AQ144" s="32"/>
      <c r="AR144" s="32"/>
      <c r="AS144" s="32"/>
      <c r="AT144" s="39"/>
      <c r="AU144" s="32"/>
      <c r="AV144" s="32"/>
      <c r="AW144" s="32"/>
      <c r="AX144" s="39"/>
      <c r="AY144" s="32"/>
      <c r="AZ144" s="32"/>
      <c r="BA144" s="32"/>
      <c r="BB144" s="32"/>
      <c r="BC144" s="40"/>
    </row>
    <row r="145" spans="2:55" ht="14.25">
      <c r="B145" s="33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8"/>
      <c r="AN145" s="32"/>
      <c r="AO145" s="32"/>
      <c r="AP145" s="39"/>
      <c r="AQ145" s="32"/>
      <c r="AR145" s="32"/>
      <c r="AS145" s="32"/>
      <c r="AT145" s="39"/>
      <c r="AU145" s="32"/>
      <c r="AV145" s="32"/>
      <c r="AW145" s="32"/>
      <c r="AX145" s="39"/>
      <c r="AY145" s="32"/>
      <c r="AZ145" s="39"/>
      <c r="BA145" s="39"/>
      <c r="BB145" s="39"/>
      <c r="BC145" s="40"/>
    </row>
    <row r="146" spans="2:55" ht="14.25">
      <c r="B146" s="33"/>
      <c r="C146" s="38"/>
      <c r="D146" s="32"/>
      <c r="E146" s="38"/>
      <c r="F146" s="32"/>
      <c r="G146" s="38"/>
      <c r="H146" s="38"/>
      <c r="I146" s="32"/>
      <c r="J146" s="38"/>
      <c r="K146" s="32"/>
      <c r="L146" s="38"/>
      <c r="M146" s="38"/>
      <c r="N146" s="32"/>
      <c r="O146" s="38"/>
      <c r="P146" s="32"/>
      <c r="Q146" s="38"/>
      <c r="R146" s="38"/>
      <c r="S146" s="32"/>
      <c r="T146" s="38"/>
      <c r="U146" s="32"/>
      <c r="V146" s="38"/>
      <c r="W146" s="38"/>
      <c r="X146" s="32"/>
      <c r="Y146" s="38"/>
      <c r="Z146" s="32"/>
      <c r="AA146" s="38"/>
      <c r="AB146" s="38"/>
      <c r="AC146" s="32"/>
      <c r="AD146" s="38"/>
      <c r="AE146" s="32"/>
      <c r="AF146" s="38"/>
      <c r="AG146" s="38"/>
      <c r="AH146" s="32"/>
      <c r="AI146" s="38"/>
      <c r="AJ146" s="32"/>
      <c r="AK146" s="38"/>
      <c r="AL146" s="38"/>
      <c r="AM146" s="38"/>
      <c r="AN146" s="32"/>
      <c r="AO146" s="32"/>
      <c r="AP146" s="39"/>
      <c r="AQ146" s="32"/>
      <c r="AR146" s="32"/>
      <c r="AS146" s="32"/>
      <c r="AT146" s="39"/>
      <c r="AU146" s="32"/>
      <c r="AV146" s="32"/>
      <c r="AW146" s="32"/>
      <c r="AX146" s="39"/>
      <c r="AY146" s="32"/>
      <c r="AZ146" s="32"/>
      <c r="BA146" s="32"/>
      <c r="BB146" s="32"/>
      <c r="BC146" s="40"/>
    </row>
    <row r="147" spans="2:55" ht="14.25">
      <c r="B147" s="33"/>
      <c r="C147" s="38"/>
      <c r="D147" s="32"/>
      <c r="E147" s="38"/>
      <c r="F147" s="32"/>
      <c r="G147" s="38"/>
      <c r="H147" s="38"/>
      <c r="I147" s="32"/>
      <c r="J147" s="38"/>
      <c r="K147" s="32"/>
      <c r="L147" s="38"/>
      <c r="M147" s="38"/>
      <c r="N147" s="32"/>
      <c r="O147" s="38"/>
      <c r="P147" s="32"/>
      <c r="Q147" s="38"/>
      <c r="R147" s="38"/>
      <c r="S147" s="32"/>
      <c r="T147" s="38"/>
      <c r="U147" s="32"/>
      <c r="V147" s="38"/>
      <c r="W147" s="38"/>
      <c r="X147" s="32"/>
      <c r="Y147" s="38"/>
      <c r="Z147" s="32"/>
      <c r="AA147" s="38"/>
      <c r="AB147" s="38"/>
      <c r="AC147" s="32"/>
      <c r="AD147" s="38"/>
      <c r="AE147" s="32"/>
      <c r="AF147" s="38"/>
      <c r="AG147" s="38"/>
      <c r="AH147" s="32"/>
      <c r="AI147" s="38"/>
      <c r="AJ147" s="32"/>
      <c r="AK147" s="38"/>
      <c r="AL147" s="38"/>
      <c r="AM147" s="38"/>
      <c r="AN147" s="32"/>
      <c r="AO147" s="32"/>
      <c r="AP147" s="39"/>
      <c r="AQ147" s="32"/>
      <c r="AR147" s="32"/>
      <c r="AS147" s="32"/>
      <c r="AT147" s="39"/>
      <c r="AU147" s="32"/>
      <c r="AV147" s="32"/>
      <c r="AW147" s="32"/>
      <c r="AX147" s="39"/>
      <c r="AY147" s="32"/>
      <c r="AZ147" s="32"/>
      <c r="BA147" s="32"/>
      <c r="BB147" s="32"/>
      <c r="BC147" s="40"/>
    </row>
    <row r="148" spans="2:55" ht="14.25">
      <c r="B148" s="33"/>
      <c r="C148" s="38"/>
      <c r="D148" s="32"/>
      <c r="E148" s="38"/>
      <c r="F148" s="32"/>
      <c r="G148" s="38"/>
      <c r="H148" s="38"/>
      <c r="I148" s="32"/>
      <c r="J148" s="38"/>
      <c r="K148" s="32"/>
      <c r="L148" s="38"/>
      <c r="M148" s="38"/>
      <c r="N148" s="32"/>
      <c r="O148" s="38"/>
      <c r="P148" s="32"/>
      <c r="Q148" s="38"/>
      <c r="R148" s="38"/>
      <c r="S148" s="32"/>
      <c r="T148" s="38"/>
      <c r="U148" s="32"/>
      <c r="V148" s="38"/>
      <c r="W148" s="38"/>
      <c r="X148" s="32"/>
      <c r="Y148" s="38"/>
      <c r="Z148" s="32"/>
      <c r="AA148" s="38"/>
      <c r="AB148" s="38"/>
      <c r="AC148" s="32"/>
      <c r="AD148" s="38"/>
      <c r="AE148" s="32"/>
      <c r="AF148" s="38"/>
      <c r="AG148" s="38"/>
      <c r="AH148" s="32"/>
      <c r="AI148" s="38"/>
      <c r="AJ148" s="32"/>
      <c r="AK148" s="38"/>
      <c r="AL148" s="38"/>
      <c r="AM148" s="38"/>
      <c r="AN148" s="32"/>
      <c r="AO148" s="32"/>
      <c r="AP148" s="39"/>
      <c r="AQ148" s="32"/>
      <c r="AR148" s="32"/>
      <c r="AS148" s="32"/>
      <c r="AT148" s="39"/>
      <c r="AU148" s="32"/>
      <c r="AV148" s="32"/>
      <c r="AW148" s="32"/>
      <c r="AX148" s="39"/>
      <c r="AY148" s="32"/>
      <c r="AZ148" s="32"/>
      <c r="BA148" s="32"/>
      <c r="BB148" s="32"/>
      <c r="BC148" s="40"/>
    </row>
    <row r="149" spans="2:55" ht="14.25">
      <c r="B149" s="33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8"/>
      <c r="AN149" s="32"/>
      <c r="AO149" s="32"/>
      <c r="AP149" s="39"/>
      <c r="AQ149" s="32"/>
      <c r="AR149" s="32"/>
      <c r="AS149" s="32"/>
      <c r="AT149" s="39"/>
      <c r="AU149" s="32"/>
      <c r="AV149" s="32"/>
      <c r="AW149" s="32"/>
      <c r="AX149" s="39"/>
      <c r="AY149" s="32"/>
      <c r="AZ149" s="39"/>
      <c r="BA149" s="39"/>
      <c r="BB149" s="39"/>
      <c r="BC149" s="40"/>
    </row>
    <row r="150" spans="2:55" ht="14.25">
      <c r="B150" s="33"/>
      <c r="C150" s="38"/>
      <c r="D150" s="32"/>
      <c r="E150" s="38"/>
      <c r="F150" s="32"/>
      <c r="G150" s="38"/>
      <c r="H150" s="38"/>
      <c r="I150" s="32"/>
      <c r="J150" s="38"/>
      <c r="K150" s="32"/>
      <c r="L150" s="38"/>
      <c r="M150" s="38"/>
      <c r="N150" s="32"/>
      <c r="O150" s="38"/>
      <c r="P150" s="32"/>
      <c r="Q150" s="38"/>
      <c r="R150" s="38"/>
      <c r="S150" s="32"/>
      <c r="T150" s="38"/>
      <c r="U150" s="32"/>
      <c r="V150" s="38"/>
      <c r="W150" s="38"/>
      <c r="X150" s="32"/>
      <c r="Y150" s="38"/>
      <c r="Z150" s="32"/>
      <c r="AA150" s="38"/>
      <c r="AB150" s="38"/>
      <c r="AC150" s="32"/>
      <c r="AD150" s="38"/>
      <c r="AE150" s="32"/>
      <c r="AF150" s="38"/>
      <c r="AG150" s="38"/>
      <c r="AH150" s="32"/>
      <c r="AI150" s="38"/>
      <c r="AJ150" s="32"/>
      <c r="AK150" s="38"/>
      <c r="AL150" s="38"/>
      <c r="AM150" s="38"/>
      <c r="AN150" s="32"/>
      <c r="AO150" s="32"/>
      <c r="AP150" s="39"/>
      <c r="AQ150" s="32"/>
      <c r="AR150" s="32"/>
      <c r="AS150" s="32"/>
      <c r="AT150" s="39"/>
      <c r="AU150" s="32"/>
      <c r="AV150" s="32"/>
      <c r="AW150" s="32"/>
      <c r="AX150" s="39"/>
      <c r="AY150" s="32"/>
      <c r="AZ150" s="32"/>
      <c r="BA150" s="32"/>
      <c r="BB150" s="32"/>
      <c r="BC150" s="40"/>
    </row>
    <row r="151" spans="2:55" ht="14.25">
      <c r="B151" s="33"/>
      <c r="C151" s="38"/>
      <c r="D151" s="32"/>
      <c r="E151" s="38"/>
      <c r="F151" s="32"/>
      <c r="G151" s="38"/>
      <c r="H151" s="38"/>
      <c r="I151" s="32"/>
      <c r="J151" s="38"/>
      <c r="K151" s="32"/>
      <c r="L151" s="38"/>
      <c r="M151" s="38"/>
      <c r="N151" s="32"/>
      <c r="O151" s="38"/>
      <c r="P151" s="32"/>
      <c r="Q151" s="38"/>
      <c r="R151" s="38"/>
      <c r="S151" s="32"/>
      <c r="T151" s="38"/>
      <c r="U151" s="32"/>
      <c r="V151" s="38"/>
      <c r="W151" s="38"/>
      <c r="X151" s="32"/>
      <c r="Y151" s="38"/>
      <c r="Z151" s="32"/>
      <c r="AA151" s="38"/>
      <c r="AB151" s="38"/>
      <c r="AC151" s="32"/>
      <c r="AD151" s="38"/>
      <c r="AE151" s="32"/>
      <c r="AF151" s="38"/>
      <c r="AG151" s="38"/>
      <c r="AH151" s="32"/>
      <c r="AI151" s="38"/>
      <c r="AJ151" s="32"/>
      <c r="AK151" s="38"/>
      <c r="AL151" s="38"/>
      <c r="AM151" s="38"/>
      <c r="AN151" s="32"/>
      <c r="AO151" s="32"/>
      <c r="AP151" s="39"/>
      <c r="AQ151" s="32"/>
      <c r="AR151" s="32"/>
      <c r="AS151" s="32"/>
      <c r="AT151" s="39"/>
      <c r="AU151" s="32"/>
      <c r="AV151" s="32"/>
      <c r="AW151" s="32"/>
      <c r="AX151" s="39"/>
      <c r="AY151" s="32"/>
      <c r="AZ151" s="32"/>
      <c r="BA151" s="32"/>
      <c r="BB151" s="32"/>
      <c r="BC151" s="40"/>
    </row>
    <row r="152" spans="2:55" ht="14.25">
      <c r="B152" s="33"/>
      <c r="C152" s="38"/>
      <c r="D152" s="32"/>
      <c r="E152" s="38"/>
      <c r="F152" s="32"/>
      <c r="G152" s="38"/>
      <c r="H152" s="38"/>
      <c r="I152" s="32"/>
      <c r="J152" s="38"/>
      <c r="K152" s="32"/>
      <c r="L152" s="38"/>
      <c r="M152" s="38"/>
      <c r="N152" s="32"/>
      <c r="O152" s="38"/>
      <c r="P152" s="32"/>
      <c r="Q152" s="38"/>
      <c r="R152" s="38"/>
      <c r="S152" s="32"/>
      <c r="T152" s="38"/>
      <c r="U152" s="32"/>
      <c r="V152" s="38"/>
      <c r="W152" s="38"/>
      <c r="X152" s="32"/>
      <c r="Y152" s="38"/>
      <c r="Z152" s="32"/>
      <c r="AA152" s="38"/>
      <c r="AB152" s="38"/>
      <c r="AC152" s="32"/>
      <c r="AD152" s="38"/>
      <c r="AE152" s="32"/>
      <c r="AF152" s="38"/>
      <c r="AG152" s="38"/>
      <c r="AH152" s="32"/>
      <c r="AI152" s="38"/>
      <c r="AJ152" s="32"/>
      <c r="AK152" s="38"/>
      <c r="AL152" s="38"/>
      <c r="AM152" s="38"/>
      <c r="AN152" s="32"/>
      <c r="AO152" s="32"/>
      <c r="AP152" s="39"/>
      <c r="AQ152" s="32"/>
      <c r="AR152" s="32"/>
      <c r="AS152" s="32"/>
      <c r="AT152" s="39"/>
      <c r="AU152" s="32"/>
      <c r="AV152" s="32"/>
      <c r="AW152" s="32"/>
      <c r="AX152" s="39"/>
      <c r="AY152" s="32"/>
      <c r="AZ152" s="32"/>
      <c r="BA152" s="32"/>
      <c r="BB152" s="32"/>
      <c r="BC152" s="40"/>
    </row>
    <row r="153" spans="2:55" ht="14.25">
      <c r="B153" s="33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8"/>
      <c r="AN153" s="32"/>
      <c r="AO153" s="32"/>
      <c r="AP153" s="39"/>
      <c r="AQ153" s="32"/>
      <c r="AR153" s="32"/>
      <c r="AS153" s="32"/>
      <c r="AT153" s="39"/>
      <c r="AU153" s="32"/>
      <c r="AV153" s="32"/>
      <c r="AW153" s="32"/>
      <c r="AX153" s="39"/>
      <c r="AY153" s="32"/>
      <c r="AZ153" s="39"/>
      <c r="BA153" s="39"/>
      <c r="BB153" s="39"/>
      <c r="BC153" s="40"/>
    </row>
    <row r="154" spans="2:55" ht="14.25">
      <c r="B154" s="33"/>
      <c r="C154" s="38"/>
      <c r="D154" s="32"/>
      <c r="E154" s="38"/>
      <c r="F154" s="32"/>
      <c r="G154" s="38"/>
      <c r="H154" s="38"/>
      <c r="I154" s="32"/>
      <c r="J154" s="38"/>
      <c r="K154" s="32"/>
      <c r="L154" s="38"/>
      <c r="M154" s="38"/>
      <c r="N154" s="32"/>
      <c r="O154" s="38"/>
      <c r="P154" s="32"/>
      <c r="Q154" s="38"/>
      <c r="R154" s="38"/>
      <c r="S154" s="32"/>
      <c r="T154" s="38"/>
      <c r="U154" s="32"/>
      <c r="V154" s="38"/>
      <c r="W154" s="38"/>
      <c r="X154" s="32"/>
      <c r="Y154" s="38"/>
      <c r="Z154" s="32"/>
      <c r="AA154" s="38"/>
      <c r="AB154" s="38"/>
      <c r="AC154" s="32"/>
      <c r="AD154" s="38"/>
      <c r="AE154" s="32"/>
      <c r="AF154" s="38"/>
      <c r="AG154" s="38"/>
      <c r="AH154" s="32"/>
      <c r="AI154" s="38"/>
      <c r="AJ154" s="32"/>
      <c r="AK154" s="38"/>
      <c r="AL154" s="38"/>
      <c r="AM154" s="38"/>
      <c r="AN154" s="32"/>
      <c r="AO154" s="32"/>
      <c r="AP154" s="39"/>
      <c r="AQ154" s="32"/>
      <c r="AR154" s="32"/>
      <c r="AS154" s="32"/>
      <c r="AT154" s="39"/>
      <c r="AU154" s="32"/>
      <c r="AV154" s="32"/>
      <c r="AW154" s="32"/>
      <c r="AX154" s="39"/>
      <c r="AY154" s="32"/>
      <c r="AZ154" s="32"/>
      <c r="BA154" s="32"/>
      <c r="BB154" s="32"/>
      <c r="BC154" s="40"/>
    </row>
    <row r="155" spans="2:55" ht="14.25">
      <c r="B155" s="33"/>
      <c r="C155" s="38"/>
      <c r="D155" s="32"/>
      <c r="E155" s="38"/>
      <c r="F155" s="32"/>
      <c r="G155" s="38"/>
      <c r="H155" s="38"/>
      <c r="I155" s="32"/>
      <c r="J155" s="38"/>
      <c r="K155" s="32"/>
      <c r="L155" s="38"/>
      <c r="M155" s="38"/>
      <c r="N155" s="32"/>
      <c r="O155" s="38"/>
      <c r="P155" s="32"/>
      <c r="Q155" s="38"/>
      <c r="R155" s="38"/>
      <c r="S155" s="32"/>
      <c r="T155" s="38"/>
      <c r="U155" s="32"/>
      <c r="V155" s="38"/>
      <c r="W155" s="38"/>
      <c r="X155" s="32"/>
      <c r="Y155" s="38"/>
      <c r="Z155" s="32"/>
      <c r="AA155" s="38"/>
      <c r="AB155" s="38"/>
      <c r="AC155" s="32"/>
      <c r="AD155" s="38"/>
      <c r="AE155" s="32"/>
      <c r="AF155" s="38"/>
      <c r="AG155" s="38"/>
      <c r="AH155" s="32"/>
      <c r="AI155" s="38"/>
      <c r="AJ155" s="32"/>
      <c r="AK155" s="38"/>
      <c r="AL155" s="38"/>
      <c r="AM155" s="38"/>
      <c r="AN155" s="32"/>
      <c r="AO155" s="32"/>
      <c r="AP155" s="39"/>
      <c r="AQ155" s="32"/>
      <c r="AR155" s="32"/>
      <c r="AS155" s="32"/>
      <c r="AT155" s="39"/>
      <c r="AU155" s="32"/>
      <c r="AV155" s="32"/>
      <c r="AW155" s="32"/>
      <c r="AX155" s="39"/>
      <c r="AY155" s="32"/>
      <c r="AZ155" s="32"/>
      <c r="BA155" s="32"/>
      <c r="BB155" s="32"/>
      <c r="BC155" s="40"/>
    </row>
    <row r="156" spans="2:55" ht="14.25">
      <c r="B156" s="33"/>
      <c r="C156" s="38"/>
      <c r="D156" s="32"/>
      <c r="E156" s="38"/>
      <c r="F156" s="32"/>
      <c r="G156" s="38"/>
      <c r="H156" s="38"/>
      <c r="I156" s="32"/>
      <c r="J156" s="38"/>
      <c r="K156" s="32"/>
      <c r="L156" s="38"/>
      <c r="M156" s="38"/>
      <c r="N156" s="32"/>
      <c r="O156" s="38"/>
      <c r="P156" s="32"/>
      <c r="Q156" s="38"/>
      <c r="R156" s="38"/>
      <c r="S156" s="32"/>
      <c r="T156" s="38"/>
      <c r="U156" s="32"/>
      <c r="V156" s="38"/>
      <c r="W156" s="38"/>
      <c r="X156" s="32"/>
      <c r="Y156" s="38"/>
      <c r="Z156" s="32"/>
      <c r="AA156" s="38"/>
      <c r="AB156" s="38"/>
      <c r="AC156" s="32"/>
      <c r="AD156" s="38"/>
      <c r="AE156" s="32"/>
      <c r="AF156" s="38"/>
      <c r="AG156" s="38"/>
      <c r="AH156" s="32"/>
      <c r="AI156" s="38"/>
      <c r="AJ156" s="32"/>
      <c r="AK156" s="38"/>
      <c r="AL156" s="38"/>
      <c r="AM156" s="38"/>
      <c r="AN156" s="32"/>
      <c r="AO156" s="32"/>
      <c r="AP156" s="39"/>
      <c r="AQ156" s="32"/>
      <c r="AR156" s="32"/>
      <c r="AS156" s="32"/>
      <c r="AT156" s="39"/>
      <c r="AU156" s="32"/>
      <c r="AV156" s="32"/>
      <c r="AW156" s="32"/>
      <c r="AX156" s="39"/>
      <c r="AY156" s="32"/>
      <c r="AZ156" s="32"/>
      <c r="BA156" s="32"/>
      <c r="BB156" s="32"/>
      <c r="BC156" s="40"/>
    </row>
    <row r="157" spans="2:55" ht="14.25">
      <c r="B157" s="33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8"/>
      <c r="AN157" s="32"/>
      <c r="AO157" s="32"/>
      <c r="AP157" s="39"/>
      <c r="AQ157" s="32"/>
      <c r="AR157" s="32"/>
      <c r="AS157" s="32"/>
      <c r="AT157" s="39"/>
      <c r="AU157" s="32"/>
      <c r="AV157" s="32"/>
      <c r="AW157" s="32"/>
      <c r="AX157" s="39"/>
      <c r="AY157" s="32"/>
      <c r="AZ157" s="39"/>
      <c r="BA157" s="39"/>
      <c r="BB157" s="39"/>
      <c r="BC157" s="40"/>
    </row>
    <row r="158" spans="2:55" ht="14.25">
      <c r="B158" s="33"/>
      <c r="C158" s="38"/>
      <c r="D158" s="32"/>
      <c r="E158" s="38"/>
      <c r="F158" s="32"/>
      <c r="G158" s="38"/>
      <c r="H158" s="38"/>
      <c r="I158" s="32"/>
      <c r="J158" s="38"/>
      <c r="K158" s="32"/>
      <c r="L158" s="38"/>
      <c r="M158" s="38"/>
      <c r="N158" s="32"/>
      <c r="O158" s="38"/>
      <c r="P158" s="32"/>
      <c r="Q158" s="38"/>
      <c r="R158" s="38"/>
      <c r="S158" s="32"/>
      <c r="T158" s="38"/>
      <c r="U158" s="32"/>
      <c r="V158" s="38"/>
      <c r="W158" s="38"/>
      <c r="X158" s="32"/>
      <c r="Y158" s="38"/>
      <c r="Z158" s="32"/>
      <c r="AA158" s="38"/>
      <c r="AB158" s="38"/>
      <c r="AC158" s="32"/>
      <c r="AD158" s="38"/>
      <c r="AE158" s="32"/>
      <c r="AF158" s="38"/>
      <c r="AG158" s="38"/>
      <c r="AH158" s="32"/>
      <c r="AI158" s="38"/>
      <c r="AJ158" s="32"/>
      <c r="AK158" s="38"/>
      <c r="AL158" s="38"/>
      <c r="AM158" s="38"/>
      <c r="AN158" s="32"/>
      <c r="AO158" s="32"/>
      <c r="AP158" s="39"/>
      <c r="AQ158" s="32"/>
      <c r="AR158" s="32"/>
      <c r="AS158" s="32"/>
      <c r="AT158" s="39"/>
      <c r="AU158" s="32"/>
      <c r="AV158" s="32"/>
      <c r="AW158" s="32"/>
      <c r="AX158" s="39"/>
      <c r="AY158" s="32"/>
      <c r="AZ158" s="32"/>
      <c r="BA158" s="32"/>
      <c r="BB158" s="32"/>
      <c r="BC158" s="40"/>
    </row>
    <row r="159" spans="2:55" ht="14.25">
      <c r="B159" s="33"/>
      <c r="C159" s="38"/>
      <c r="D159" s="32"/>
      <c r="E159" s="38"/>
      <c r="F159" s="32"/>
      <c r="G159" s="38"/>
      <c r="H159" s="38"/>
      <c r="I159" s="32"/>
      <c r="J159" s="38"/>
      <c r="K159" s="32"/>
      <c r="L159" s="38"/>
      <c r="M159" s="38"/>
      <c r="N159" s="32"/>
      <c r="O159" s="38"/>
      <c r="P159" s="32"/>
      <c r="Q159" s="38"/>
      <c r="R159" s="38"/>
      <c r="S159" s="32"/>
      <c r="T159" s="38"/>
      <c r="U159" s="32"/>
      <c r="V159" s="38"/>
      <c r="W159" s="38"/>
      <c r="X159" s="32"/>
      <c r="Y159" s="38"/>
      <c r="Z159" s="32"/>
      <c r="AA159" s="38"/>
      <c r="AB159" s="38"/>
      <c r="AC159" s="32"/>
      <c r="AD159" s="38"/>
      <c r="AE159" s="32"/>
      <c r="AF159" s="38"/>
      <c r="AG159" s="38"/>
      <c r="AH159" s="32"/>
      <c r="AI159" s="38"/>
      <c r="AJ159" s="32"/>
      <c r="AK159" s="38"/>
      <c r="AL159" s="38"/>
      <c r="AM159" s="38"/>
      <c r="AN159" s="32"/>
      <c r="AO159" s="32"/>
      <c r="AP159" s="39"/>
      <c r="AQ159" s="32"/>
      <c r="AR159" s="32"/>
      <c r="AS159" s="32"/>
      <c r="AT159" s="39"/>
      <c r="AU159" s="32"/>
      <c r="AV159" s="32"/>
      <c r="AW159" s="32"/>
      <c r="AX159" s="39"/>
      <c r="AY159" s="32"/>
      <c r="AZ159" s="32"/>
      <c r="BA159" s="32"/>
      <c r="BB159" s="32"/>
      <c r="BC159" s="40"/>
    </row>
    <row r="160" spans="2:55" ht="14.25">
      <c r="B160" s="33"/>
      <c r="C160" s="38"/>
      <c r="D160" s="32"/>
      <c r="E160" s="38"/>
      <c r="F160" s="32"/>
      <c r="G160" s="38"/>
      <c r="H160" s="38"/>
      <c r="I160" s="32"/>
      <c r="J160" s="38"/>
      <c r="K160" s="32"/>
      <c r="L160" s="38"/>
      <c r="M160" s="38"/>
      <c r="N160" s="32"/>
      <c r="O160" s="38"/>
      <c r="P160" s="32"/>
      <c r="Q160" s="38"/>
      <c r="R160" s="38"/>
      <c r="S160" s="32"/>
      <c r="T160" s="38"/>
      <c r="U160" s="32"/>
      <c r="V160" s="38"/>
      <c r="W160" s="38"/>
      <c r="X160" s="32"/>
      <c r="Y160" s="38"/>
      <c r="Z160" s="32"/>
      <c r="AA160" s="38"/>
      <c r="AB160" s="38"/>
      <c r="AC160" s="32"/>
      <c r="AD160" s="38"/>
      <c r="AE160" s="32"/>
      <c r="AF160" s="38"/>
      <c r="AG160" s="38"/>
      <c r="AH160" s="32"/>
      <c r="AI160" s="38"/>
      <c r="AJ160" s="32"/>
      <c r="AK160" s="38"/>
      <c r="AL160" s="38"/>
      <c r="AM160" s="38"/>
      <c r="AN160" s="32"/>
      <c r="AO160" s="32"/>
      <c r="AP160" s="39"/>
      <c r="AQ160" s="32"/>
      <c r="AR160" s="32"/>
      <c r="AS160" s="32"/>
      <c r="AT160" s="39"/>
      <c r="AU160" s="32"/>
      <c r="AV160" s="32"/>
      <c r="AW160" s="32"/>
      <c r="AX160" s="39"/>
      <c r="AY160" s="32"/>
      <c r="AZ160" s="32"/>
      <c r="BA160" s="32"/>
      <c r="BB160" s="32"/>
      <c r="BC160" s="40"/>
    </row>
    <row r="161" spans="2:55" ht="17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</row>
    <row r="162" spans="2:55" ht="17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</row>
    <row r="163" spans="2:55" ht="17.25"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2"/>
      <c r="AN163" s="34"/>
      <c r="AO163" s="34"/>
      <c r="AP163" s="34"/>
      <c r="AQ163" s="35"/>
      <c r="AR163" s="34"/>
      <c r="AS163" s="34"/>
      <c r="AT163" s="34"/>
      <c r="AU163" s="35"/>
      <c r="AV163" s="34"/>
      <c r="AW163" s="34"/>
      <c r="AX163" s="34"/>
      <c r="AY163" s="35"/>
      <c r="AZ163" s="34"/>
      <c r="BA163" s="34"/>
      <c r="BB163" s="34"/>
      <c r="BC163" s="36"/>
    </row>
    <row r="164" spans="2:55" ht="17.25"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2"/>
      <c r="AN164" s="34"/>
      <c r="AO164" s="34"/>
      <c r="AP164" s="34"/>
      <c r="AQ164" s="35"/>
      <c r="AR164" s="34"/>
      <c r="AS164" s="34"/>
      <c r="AT164" s="34"/>
      <c r="AU164" s="35"/>
      <c r="AV164" s="34"/>
      <c r="AW164" s="34"/>
      <c r="AX164" s="34"/>
      <c r="AY164" s="35"/>
      <c r="AZ164" s="34"/>
      <c r="BA164" s="34"/>
      <c r="BB164" s="34"/>
      <c r="BC164" s="36"/>
    </row>
    <row r="165" spans="2:55" ht="14.25">
      <c r="B165" s="33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8"/>
      <c r="AN165" s="32"/>
      <c r="AO165" s="32"/>
      <c r="AP165" s="39"/>
      <c r="AQ165" s="32"/>
      <c r="AR165" s="32"/>
      <c r="AS165" s="32"/>
      <c r="AT165" s="39"/>
      <c r="AU165" s="32"/>
      <c r="AV165" s="32"/>
      <c r="AW165" s="32"/>
      <c r="AX165" s="39"/>
      <c r="AY165" s="32"/>
      <c r="AZ165" s="39"/>
      <c r="BA165" s="39"/>
      <c r="BB165" s="39"/>
      <c r="BC165" s="40"/>
    </row>
    <row r="166" spans="2:55" ht="14.25">
      <c r="B166" s="33"/>
      <c r="C166" s="38"/>
      <c r="D166" s="32"/>
      <c r="E166" s="38"/>
      <c r="F166" s="32"/>
      <c r="G166" s="38"/>
      <c r="H166" s="38"/>
      <c r="I166" s="32"/>
      <c r="J166" s="38"/>
      <c r="K166" s="32"/>
      <c r="L166" s="38"/>
      <c r="M166" s="38"/>
      <c r="N166" s="32"/>
      <c r="O166" s="38"/>
      <c r="P166" s="32"/>
      <c r="Q166" s="38"/>
      <c r="R166" s="38"/>
      <c r="S166" s="32"/>
      <c r="T166" s="38"/>
      <c r="U166" s="32"/>
      <c r="V166" s="38"/>
      <c r="W166" s="38"/>
      <c r="X166" s="32"/>
      <c r="Y166" s="38"/>
      <c r="Z166" s="32"/>
      <c r="AA166" s="38"/>
      <c r="AB166" s="38"/>
      <c r="AC166" s="32"/>
      <c r="AD166" s="38"/>
      <c r="AE166" s="32"/>
      <c r="AF166" s="38"/>
      <c r="AG166" s="38"/>
      <c r="AH166" s="32"/>
      <c r="AI166" s="38"/>
      <c r="AJ166" s="32"/>
      <c r="AK166" s="38"/>
      <c r="AL166" s="38"/>
      <c r="AM166" s="38"/>
      <c r="AN166" s="32"/>
      <c r="AO166" s="32"/>
      <c r="AP166" s="39"/>
      <c r="AQ166" s="32"/>
      <c r="AR166" s="32"/>
      <c r="AS166" s="32"/>
      <c r="AT166" s="39"/>
      <c r="AU166" s="32"/>
      <c r="AV166" s="32"/>
      <c r="AW166" s="32"/>
      <c r="AX166" s="39"/>
      <c r="AY166" s="32"/>
      <c r="AZ166" s="32"/>
      <c r="BA166" s="32"/>
      <c r="BB166" s="32"/>
      <c r="BC166" s="40"/>
    </row>
    <row r="167" spans="2:55" ht="14.25">
      <c r="B167" s="33"/>
      <c r="C167" s="38"/>
      <c r="D167" s="32"/>
      <c r="E167" s="38"/>
      <c r="F167" s="32"/>
      <c r="G167" s="38"/>
      <c r="H167" s="38"/>
      <c r="I167" s="32"/>
      <c r="J167" s="38"/>
      <c r="K167" s="32"/>
      <c r="L167" s="38"/>
      <c r="M167" s="38"/>
      <c r="N167" s="32"/>
      <c r="O167" s="38"/>
      <c r="P167" s="32"/>
      <c r="Q167" s="38"/>
      <c r="R167" s="38"/>
      <c r="S167" s="32"/>
      <c r="T167" s="38"/>
      <c r="U167" s="32"/>
      <c r="V167" s="38"/>
      <c r="W167" s="38"/>
      <c r="X167" s="32"/>
      <c r="Y167" s="38"/>
      <c r="Z167" s="32"/>
      <c r="AA167" s="38"/>
      <c r="AB167" s="38"/>
      <c r="AC167" s="32"/>
      <c r="AD167" s="38"/>
      <c r="AE167" s="32"/>
      <c r="AF167" s="38"/>
      <c r="AG167" s="38"/>
      <c r="AH167" s="32"/>
      <c r="AI167" s="38"/>
      <c r="AJ167" s="32"/>
      <c r="AK167" s="38"/>
      <c r="AL167" s="38"/>
      <c r="AM167" s="38"/>
      <c r="AN167" s="32"/>
      <c r="AO167" s="32"/>
      <c r="AP167" s="39"/>
      <c r="AQ167" s="32"/>
      <c r="AR167" s="32"/>
      <c r="AS167" s="32"/>
      <c r="AT167" s="39"/>
      <c r="AU167" s="32"/>
      <c r="AV167" s="32"/>
      <c r="AW167" s="32"/>
      <c r="AX167" s="39"/>
      <c r="AY167" s="32"/>
      <c r="AZ167" s="32"/>
      <c r="BA167" s="32"/>
      <c r="BB167" s="32"/>
      <c r="BC167" s="40"/>
    </row>
    <row r="168" spans="2:55" ht="14.25">
      <c r="B168" s="33"/>
      <c r="C168" s="38"/>
      <c r="D168" s="32"/>
      <c r="E168" s="38"/>
      <c r="F168" s="32"/>
      <c r="G168" s="38"/>
      <c r="H168" s="38"/>
      <c r="I168" s="32"/>
      <c r="J168" s="38"/>
      <c r="K168" s="32"/>
      <c r="L168" s="38"/>
      <c r="M168" s="38"/>
      <c r="N168" s="32"/>
      <c r="O168" s="38"/>
      <c r="P168" s="32"/>
      <c r="Q168" s="38"/>
      <c r="R168" s="38"/>
      <c r="S168" s="32"/>
      <c r="T168" s="38"/>
      <c r="U168" s="32"/>
      <c r="V168" s="38"/>
      <c r="W168" s="38"/>
      <c r="X168" s="32"/>
      <c r="Y168" s="38"/>
      <c r="Z168" s="32"/>
      <c r="AA168" s="38"/>
      <c r="AB168" s="38"/>
      <c r="AC168" s="32"/>
      <c r="AD168" s="38"/>
      <c r="AE168" s="32"/>
      <c r="AF168" s="38"/>
      <c r="AG168" s="38"/>
      <c r="AH168" s="32"/>
      <c r="AI168" s="38"/>
      <c r="AJ168" s="32"/>
      <c r="AK168" s="38"/>
      <c r="AL168" s="38"/>
      <c r="AM168" s="38"/>
      <c r="AN168" s="32"/>
      <c r="AO168" s="32"/>
      <c r="AP168" s="39"/>
      <c r="AQ168" s="32"/>
      <c r="AR168" s="32"/>
      <c r="AS168" s="32"/>
      <c r="AT168" s="39"/>
      <c r="AU168" s="32"/>
      <c r="AV168" s="32"/>
      <c r="AW168" s="32"/>
      <c r="AX168" s="39"/>
      <c r="AY168" s="32"/>
      <c r="AZ168" s="32"/>
      <c r="BA168" s="32"/>
      <c r="BB168" s="32"/>
      <c r="BC168" s="40"/>
    </row>
    <row r="169" spans="2:55" ht="14.25">
      <c r="B169" s="33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8"/>
      <c r="AN169" s="32"/>
      <c r="AO169" s="32"/>
      <c r="AP169" s="39"/>
      <c r="AQ169" s="32"/>
      <c r="AR169" s="32"/>
      <c r="AS169" s="32"/>
      <c r="AT169" s="39"/>
      <c r="AU169" s="32"/>
      <c r="AV169" s="32"/>
      <c r="AW169" s="32"/>
      <c r="AX169" s="39"/>
      <c r="AY169" s="32"/>
      <c r="AZ169" s="39"/>
      <c r="BA169" s="39"/>
      <c r="BB169" s="39"/>
      <c r="BC169" s="40"/>
    </row>
    <row r="170" spans="2:55" ht="14.25">
      <c r="B170" s="33"/>
      <c r="C170" s="38"/>
      <c r="D170" s="32"/>
      <c r="E170" s="38"/>
      <c r="F170" s="32"/>
      <c r="G170" s="38"/>
      <c r="H170" s="38"/>
      <c r="I170" s="32"/>
      <c r="J170" s="38"/>
      <c r="K170" s="32"/>
      <c r="L170" s="38"/>
      <c r="M170" s="38"/>
      <c r="N170" s="32"/>
      <c r="O170" s="38"/>
      <c r="P170" s="32"/>
      <c r="Q170" s="38"/>
      <c r="R170" s="38"/>
      <c r="S170" s="32"/>
      <c r="T170" s="38"/>
      <c r="U170" s="32"/>
      <c r="V170" s="38"/>
      <c r="W170" s="38"/>
      <c r="X170" s="32"/>
      <c r="Y170" s="38"/>
      <c r="Z170" s="32"/>
      <c r="AA170" s="38"/>
      <c r="AB170" s="38"/>
      <c r="AC170" s="32"/>
      <c r="AD170" s="38"/>
      <c r="AE170" s="32"/>
      <c r="AF170" s="38"/>
      <c r="AG170" s="38"/>
      <c r="AH170" s="32"/>
      <c r="AI170" s="38"/>
      <c r="AJ170" s="32"/>
      <c r="AK170" s="38"/>
      <c r="AL170" s="38"/>
      <c r="AM170" s="38"/>
      <c r="AN170" s="32"/>
      <c r="AO170" s="32"/>
      <c r="AP170" s="39"/>
      <c r="AQ170" s="32"/>
      <c r="AR170" s="32"/>
      <c r="AS170" s="32"/>
      <c r="AT170" s="39"/>
      <c r="AU170" s="32"/>
      <c r="AV170" s="32"/>
      <c r="AW170" s="32"/>
      <c r="AX170" s="39"/>
      <c r="AY170" s="32"/>
      <c r="AZ170" s="32"/>
      <c r="BA170" s="32"/>
      <c r="BB170" s="32"/>
      <c r="BC170" s="40"/>
    </row>
    <row r="171" spans="2:55" ht="14.25">
      <c r="B171" s="33"/>
      <c r="C171" s="38"/>
      <c r="D171" s="32"/>
      <c r="E171" s="38"/>
      <c r="F171" s="32"/>
      <c r="G171" s="38"/>
      <c r="H171" s="38"/>
      <c r="I171" s="32"/>
      <c r="J171" s="38"/>
      <c r="K171" s="32"/>
      <c r="L171" s="38"/>
      <c r="M171" s="38"/>
      <c r="N171" s="32"/>
      <c r="O171" s="38"/>
      <c r="P171" s="32"/>
      <c r="Q171" s="38"/>
      <c r="R171" s="38"/>
      <c r="S171" s="32"/>
      <c r="T171" s="38"/>
      <c r="U171" s="32"/>
      <c r="V171" s="38"/>
      <c r="W171" s="38"/>
      <c r="X171" s="32"/>
      <c r="Y171" s="38"/>
      <c r="Z171" s="32"/>
      <c r="AA171" s="38"/>
      <c r="AB171" s="38"/>
      <c r="AC171" s="32"/>
      <c r="AD171" s="38"/>
      <c r="AE171" s="32"/>
      <c r="AF171" s="38"/>
      <c r="AG171" s="38"/>
      <c r="AH171" s="32"/>
      <c r="AI171" s="38"/>
      <c r="AJ171" s="32"/>
      <c r="AK171" s="38"/>
      <c r="AL171" s="38"/>
      <c r="AM171" s="38"/>
      <c r="AN171" s="32"/>
      <c r="AO171" s="32"/>
      <c r="AP171" s="39"/>
      <c r="AQ171" s="32"/>
      <c r="AR171" s="32"/>
      <c r="AS171" s="32"/>
      <c r="AT171" s="39"/>
      <c r="AU171" s="32"/>
      <c r="AV171" s="32"/>
      <c r="AW171" s="32"/>
      <c r="AX171" s="39"/>
      <c r="AY171" s="32"/>
      <c r="AZ171" s="32"/>
      <c r="BA171" s="32"/>
      <c r="BB171" s="32"/>
      <c r="BC171" s="40"/>
    </row>
    <row r="172" spans="2:55" ht="14.25">
      <c r="B172" s="33"/>
      <c r="C172" s="38"/>
      <c r="D172" s="32"/>
      <c r="E172" s="38"/>
      <c r="F172" s="32"/>
      <c r="G172" s="38"/>
      <c r="H172" s="38"/>
      <c r="I172" s="32"/>
      <c r="J172" s="38"/>
      <c r="K172" s="32"/>
      <c r="L172" s="38"/>
      <c r="M172" s="38"/>
      <c r="N172" s="32"/>
      <c r="O172" s="38"/>
      <c r="P172" s="32"/>
      <c r="Q172" s="38"/>
      <c r="R172" s="38"/>
      <c r="S172" s="32"/>
      <c r="T172" s="38"/>
      <c r="U172" s="32"/>
      <c r="V172" s="38"/>
      <c r="W172" s="38"/>
      <c r="X172" s="32"/>
      <c r="Y172" s="38"/>
      <c r="Z172" s="32"/>
      <c r="AA172" s="38"/>
      <c r="AB172" s="38"/>
      <c r="AC172" s="32"/>
      <c r="AD172" s="38"/>
      <c r="AE172" s="32"/>
      <c r="AF172" s="38"/>
      <c r="AG172" s="38"/>
      <c r="AH172" s="32"/>
      <c r="AI172" s="38"/>
      <c r="AJ172" s="32"/>
      <c r="AK172" s="38"/>
      <c r="AL172" s="38"/>
      <c r="AM172" s="38"/>
      <c r="AN172" s="32"/>
      <c r="AO172" s="32"/>
      <c r="AP172" s="39"/>
      <c r="AQ172" s="32"/>
      <c r="AR172" s="32"/>
      <c r="AS172" s="32"/>
      <c r="AT172" s="39"/>
      <c r="AU172" s="32"/>
      <c r="AV172" s="32"/>
      <c r="AW172" s="32"/>
      <c r="AX172" s="39"/>
      <c r="AY172" s="32"/>
      <c r="AZ172" s="32"/>
      <c r="BA172" s="32"/>
      <c r="BB172" s="32"/>
      <c r="BC172" s="40"/>
    </row>
    <row r="173" spans="2:55" ht="14.25">
      <c r="B173" s="33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8"/>
      <c r="AN173" s="32"/>
      <c r="AO173" s="32"/>
      <c r="AP173" s="39"/>
      <c r="AQ173" s="32"/>
      <c r="AR173" s="32"/>
      <c r="AS173" s="32"/>
      <c r="AT173" s="39"/>
      <c r="AU173" s="32"/>
      <c r="AV173" s="32"/>
      <c r="AW173" s="32"/>
      <c r="AX173" s="39"/>
      <c r="AY173" s="32"/>
      <c r="AZ173" s="39"/>
      <c r="BA173" s="39"/>
      <c r="BB173" s="39"/>
      <c r="BC173" s="40"/>
    </row>
    <row r="174" spans="2:55" ht="14.25">
      <c r="B174" s="33"/>
      <c r="C174" s="38"/>
      <c r="D174" s="32"/>
      <c r="E174" s="38"/>
      <c r="F174" s="32"/>
      <c r="G174" s="38"/>
      <c r="H174" s="38"/>
      <c r="I174" s="32"/>
      <c r="J174" s="38"/>
      <c r="K174" s="32"/>
      <c r="L174" s="38"/>
      <c r="M174" s="38"/>
      <c r="N174" s="32"/>
      <c r="O174" s="38"/>
      <c r="P174" s="32"/>
      <c r="Q174" s="38"/>
      <c r="R174" s="38"/>
      <c r="S174" s="32"/>
      <c r="T174" s="38"/>
      <c r="U174" s="32"/>
      <c r="V174" s="38"/>
      <c r="W174" s="38"/>
      <c r="X174" s="32"/>
      <c r="Y174" s="38"/>
      <c r="Z174" s="32"/>
      <c r="AA174" s="38"/>
      <c r="AB174" s="38"/>
      <c r="AC174" s="32"/>
      <c r="AD174" s="38"/>
      <c r="AE174" s="32"/>
      <c r="AF174" s="38"/>
      <c r="AG174" s="38"/>
      <c r="AH174" s="32"/>
      <c r="AI174" s="38"/>
      <c r="AJ174" s="32"/>
      <c r="AK174" s="38"/>
      <c r="AL174" s="38"/>
      <c r="AM174" s="38"/>
      <c r="AN174" s="32"/>
      <c r="AO174" s="32"/>
      <c r="AP174" s="39"/>
      <c r="AQ174" s="32"/>
      <c r="AR174" s="32"/>
      <c r="AS174" s="32"/>
      <c r="AT174" s="39"/>
      <c r="AU174" s="32"/>
      <c r="AV174" s="32"/>
      <c r="AW174" s="32"/>
      <c r="AX174" s="39"/>
      <c r="AY174" s="32"/>
      <c r="AZ174" s="32"/>
      <c r="BA174" s="32"/>
      <c r="BB174" s="32"/>
      <c r="BC174" s="40"/>
    </row>
    <row r="175" spans="2:55" ht="14.25">
      <c r="B175" s="33"/>
      <c r="C175" s="38"/>
      <c r="D175" s="32"/>
      <c r="E175" s="38"/>
      <c r="F175" s="32"/>
      <c r="G175" s="38"/>
      <c r="H175" s="38"/>
      <c r="I175" s="32"/>
      <c r="J175" s="38"/>
      <c r="K175" s="32"/>
      <c r="L175" s="38"/>
      <c r="M175" s="38"/>
      <c r="N175" s="32"/>
      <c r="O175" s="38"/>
      <c r="P175" s="32"/>
      <c r="Q175" s="38"/>
      <c r="R175" s="38"/>
      <c r="S175" s="32"/>
      <c r="T175" s="38"/>
      <c r="U175" s="32"/>
      <c r="V175" s="38"/>
      <c r="W175" s="38"/>
      <c r="X175" s="32"/>
      <c r="Y175" s="38"/>
      <c r="Z175" s="32"/>
      <c r="AA175" s="38"/>
      <c r="AB175" s="38"/>
      <c r="AC175" s="32"/>
      <c r="AD175" s="38"/>
      <c r="AE175" s="32"/>
      <c r="AF175" s="38"/>
      <c r="AG175" s="38"/>
      <c r="AH175" s="32"/>
      <c r="AI175" s="38"/>
      <c r="AJ175" s="32"/>
      <c r="AK175" s="38"/>
      <c r="AL175" s="38"/>
      <c r="AM175" s="38"/>
      <c r="AN175" s="32"/>
      <c r="AO175" s="32"/>
      <c r="AP175" s="39"/>
      <c r="AQ175" s="32"/>
      <c r="AR175" s="32"/>
      <c r="AS175" s="32"/>
      <c r="AT175" s="39"/>
      <c r="AU175" s="32"/>
      <c r="AV175" s="32"/>
      <c r="AW175" s="32"/>
      <c r="AX175" s="39"/>
      <c r="AY175" s="32"/>
      <c r="AZ175" s="32"/>
      <c r="BA175" s="32"/>
      <c r="BB175" s="32"/>
      <c r="BC175" s="40"/>
    </row>
    <row r="176" spans="2:55" ht="14.25">
      <c r="B176" s="33"/>
      <c r="C176" s="38"/>
      <c r="D176" s="32"/>
      <c r="E176" s="38"/>
      <c r="F176" s="32"/>
      <c r="G176" s="38"/>
      <c r="H176" s="38"/>
      <c r="I176" s="32"/>
      <c r="J176" s="38"/>
      <c r="K176" s="32"/>
      <c r="L176" s="38"/>
      <c r="M176" s="38"/>
      <c r="N176" s="32"/>
      <c r="O176" s="38"/>
      <c r="P176" s="32"/>
      <c r="Q176" s="38"/>
      <c r="R176" s="38"/>
      <c r="S176" s="32"/>
      <c r="T176" s="38"/>
      <c r="U176" s="32"/>
      <c r="V176" s="38"/>
      <c r="W176" s="38"/>
      <c r="X176" s="32"/>
      <c r="Y176" s="38"/>
      <c r="Z176" s="32"/>
      <c r="AA176" s="38"/>
      <c r="AB176" s="38"/>
      <c r="AC176" s="32"/>
      <c r="AD176" s="38"/>
      <c r="AE176" s="32"/>
      <c r="AF176" s="38"/>
      <c r="AG176" s="38"/>
      <c r="AH176" s="32"/>
      <c r="AI176" s="38"/>
      <c r="AJ176" s="32"/>
      <c r="AK176" s="38"/>
      <c r="AL176" s="38"/>
      <c r="AM176" s="38"/>
      <c r="AN176" s="32"/>
      <c r="AO176" s="32"/>
      <c r="AP176" s="39"/>
      <c r="AQ176" s="32"/>
      <c r="AR176" s="32"/>
      <c r="AS176" s="32"/>
      <c r="AT176" s="39"/>
      <c r="AU176" s="32"/>
      <c r="AV176" s="32"/>
      <c r="AW176" s="32"/>
      <c r="AX176" s="39"/>
      <c r="AY176" s="32"/>
      <c r="AZ176" s="32"/>
      <c r="BA176" s="32"/>
      <c r="BB176" s="32"/>
      <c r="BC176" s="40"/>
    </row>
    <row r="177" spans="2:55" ht="14.25">
      <c r="B177" s="33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8"/>
      <c r="AN177" s="32"/>
      <c r="AO177" s="32"/>
      <c r="AP177" s="39"/>
      <c r="AQ177" s="32"/>
      <c r="AR177" s="32"/>
      <c r="AS177" s="32"/>
      <c r="AT177" s="39"/>
      <c r="AU177" s="32"/>
      <c r="AV177" s="32"/>
      <c r="AW177" s="32"/>
      <c r="AX177" s="39"/>
      <c r="AY177" s="32"/>
      <c r="AZ177" s="39"/>
      <c r="BA177" s="39"/>
      <c r="BB177" s="39"/>
      <c r="BC177" s="40"/>
    </row>
    <row r="178" spans="2:55" ht="14.25">
      <c r="B178" s="33"/>
      <c r="C178" s="38"/>
      <c r="D178" s="32"/>
      <c r="E178" s="38"/>
      <c r="F178" s="32"/>
      <c r="G178" s="38"/>
      <c r="H178" s="38"/>
      <c r="I178" s="32"/>
      <c r="J178" s="38"/>
      <c r="K178" s="32"/>
      <c r="L178" s="38"/>
      <c r="M178" s="38"/>
      <c r="N178" s="32"/>
      <c r="O178" s="38"/>
      <c r="P178" s="32"/>
      <c r="Q178" s="38"/>
      <c r="R178" s="38"/>
      <c r="S178" s="32"/>
      <c r="T178" s="38"/>
      <c r="U178" s="32"/>
      <c r="V178" s="38"/>
      <c r="W178" s="38"/>
      <c r="X178" s="32"/>
      <c r="Y178" s="38"/>
      <c r="Z178" s="32"/>
      <c r="AA178" s="38"/>
      <c r="AB178" s="38"/>
      <c r="AC178" s="32"/>
      <c r="AD178" s="38"/>
      <c r="AE178" s="32"/>
      <c r="AF178" s="38"/>
      <c r="AG178" s="38"/>
      <c r="AH178" s="32"/>
      <c r="AI178" s="38"/>
      <c r="AJ178" s="32"/>
      <c r="AK178" s="38"/>
      <c r="AL178" s="38"/>
      <c r="AM178" s="38"/>
      <c r="AN178" s="32"/>
      <c r="AO178" s="32"/>
      <c r="AP178" s="39"/>
      <c r="AQ178" s="32"/>
      <c r="AR178" s="32"/>
      <c r="AS178" s="32"/>
      <c r="AT178" s="39"/>
      <c r="AU178" s="32"/>
      <c r="AV178" s="32"/>
      <c r="AW178" s="32"/>
      <c r="AX178" s="39"/>
      <c r="AY178" s="32"/>
      <c r="AZ178" s="32"/>
      <c r="BA178" s="32"/>
      <c r="BB178" s="32"/>
      <c r="BC178" s="40"/>
    </row>
    <row r="179" spans="2:55" ht="14.25">
      <c r="B179" s="33"/>
      <c r="C179" s="38"/>
      <c r="D179" s="32"/>
      <c r="E179" s="38"/>
      <c r="F179" s="32"/>
      <c r="G179" s="38"/>
      <c r="H179" s="38"/>
      <c r="I179" s="32"/>
      <c r="J179" s="38"/>
      <c r="K179" s="32"/>
      <c r="L179" s="38"/>
      <c r="M179" s="38"/>
      <c r="N179" s="32"/>
      <c r="O179" s="38"/>
      <c r="P179" s="32"/>
      <c r="Q179" s="38"/>
      <c r="R179" s="38"/>
      <c r="S179" s="32"/>
      <c r="T179" s="38"/>
      <c r="U179" s="32"/>
      <c r="V179" s="38"/>
      <c r="W179" s="38"/>
      <c r="X179" s="32"/>
      <c r="Y179" s="38"/>
      <c r="Z179" s="32"/>
      <c r="AA179" s="38"/>
      <c r="AB179" s="38"/>
      <c r="AC179" s="32"/>
      <c r="AD179" s="38"/>
      <c r="AE179" s="32"/>
      <c r="AF179" s="38"/>
      <c r="AG179" s="38"/>
      <c r="AH179" s="32"/>
      <c r="AI179" s="38"/>
      <c r="AJ179" s="32"/>
      <c r="AK179" s="38"/>
      <c r="AL179" s="38"/>
      <c r="AM179" s="38"/>
      <c r="AN179" s="32"/>
      <c r="AO179" s="32"/>
      <c r="AP179" s="39"/>
      <c r="AQ179" s="32"/>
      <c r="AR179" s="32"/>
      <c r="AS179" s="32"/>
      <c r="AT179" s="39"/>
      <c r="AU179" s="32"/>
      <c r="AV179" s="32"/>
      <c r="AW179" s="32"/>
      <c r="AX179" s="39"/>
      <c r="AY179" s="32"/>
      <c r="AZ179" s="32"/>
      <c r="BA179" s="32"/>
      <c r="BB179" s="32"/>
      <c r="BC179" s="40"/>
    </row>
    <row r="180" spans="2:55" ht="14.25">
      <c r="B180" s="33"/>
      <c r="C180" s="38"/>
      <c r="D180" s="32"/>
      <c r="E180" s="38"/>
      <c r="F180" s="32"/>
      <c r="G180" s="38"/>
      <c r="H180" s="38"/>
      <c r="I180" s="32"/>
      <c r="J180" s="38"/>
      <c r="K180" s="32"/>
      <c r="L180" s="38"/>
      <c r="M180" s="38"/>
      <c r="N180" s="32"/>
      <c r="O180" s="38"/>
      <c r="P180" s="32"/>
      <c r="Q180" s="38"/>
      <c r="R180" s="38"/>
      <c r="S180" s="32"/>
      <c r="T180" s="38"/>
      <c r="U180" s="32"/>
      <c r="V180" s="38"/>
      <c r="W180" s="38"/>
      <c r="X180" s="32"/>
      <c r="Y180" s="38"/>
      <c r="Z180" s="32"/>
      <c r="AA180" s="38"/>
      <c r="AB180" s="38"/>
      <c r="AC180" s="32"/>
      <c r="AD180" s="38"/>
      <c r="AE180" s="32"/>
      <c r="AF180" s="38"/>
      <c r="AG180" s="38"/>
      <c r="AH180" s="32"/>
      <c r="AI180" s="38"/>
      <c r="AJ180" s="32"/>
      <c r="AK180" s="38"/>
      <c r="AL180" s="38"/>
      <c r="AM180" s="38"/>
      <c r="AN180" s="32"/>
      <c r="AO180" s="32"/>
      <c r="AP180" s="39"/>
      <c r="AQ180" s="32"/>
      <c r="AR180" s="32"/>
      <c r="AS180" s="32"/>
      <c r="AT180" s="39"/>
      <c r="AU180" s="32"/>
      <c r="AV180" s="32"/>
      <c r="AW180" s="32"/>
      <c r="AX180" s="39"/>
      <c r="AY180" s="32"/>
      <c r="AZ180" s="32"/>
      <c r="BA180" s="32"/>
      <c r="BB180" s="32"/>
      <c r="BC180" s="40"/>
    </row>
    <row r="181" spans="2:55" ht="14.25">
      <c r="B181" s="33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8"/>
      <c r="AN181" s="32"/>
      <c r="AO181" s="32"/>
      <c r="AP181" s="39"/>
      <c r="AQ181" s="32"/>
      <c r="AR181" s="32"/>
      <c r="AS181" s="32"/>
      <c r="AT181" s="39"/>
      <c r="AU181" s="32"/>
      <c r="AV181" s="32"/>
      <c r="AW181" s="32"/>
      <c r="AX181" s="39"/>
      <c r="AY181" s="32"/>
      <c r="AZ181" s="39"/>
      <c r="BA181" s="39"/>
      <c r="BB181" s="39"/>
      <c r="BC181" s="40"/>
    </row>
    <row r="182" spans="2:55" ht="14.25">
      <c r="B182" s="33"/>
      <c r="C182" s="38"/>
      <c r="D182" s="32"/>
      <c r="E182" s="38"/>
      <c r="F182" s="32"/>
      <c r="G182" s="38"/>
      <c r="H182" s="38"/>
      <c r="I182" s="32"/>
      <c r="J182" s="38"/>
      <c r="K182" s="32"/>
      <c r="L182" s="38"/>
      <c r="M182" s="38"/>
      <c r="N182" s="32"/>
      <c r="O182" s="38"/>
      <c r="P182" s="32"/>
      <c r="Q182" s="38"/>
      <c r="R182" s="38"/>
      <c r="S182" s="32"/>
      <c r="T182" s="38"/>
      <c r="U182" s="32"/>
      <c r="V182" s="38"/>
      <c r="W182" s="38"/>
      <c r="X182" s="32"/>
      <c r="Y182" s="38"/>
      <c r="Z182" s="32"/>
      <c r="AA182" s="38"/>
      <c r="AB182" s="38"/>
      <c r="AC182" s="32"/>
      <c r="AD182" s="38"/>
      <c r="AE182" s="32"/>
      <c r="AF182" s="38"/>
      <c r="AG182" s="38"/>
      <c r="AH182" s="32"/>
      <c r="AI182" s="38"/>
      <c r="AJ182" s="32"/>
      <c r="AK182" s="38"/>
      <c r="AL182" s="38"/>
      <c r="AM182" s="38"/>
      <c r="AN182" s="32"/>
      <c r="AO182" s="32"/>
      <c r="AP182" s="39"/>
      <c r="AQ182" s="32"/>
      <c r="AR182" s="32"/>
      <c r="AS182" s="32"/>
      <c r="AT182" s="39"/>
      <c r="AU182" s="32"/>
      <c r="AV182" s="32"/>
      <c r="AW182" s="32"/>
      <c r="AX182" s="39"/>
      <c r="AY182" s="32"/>
      <c r="AZ182" s="32"/>
      <c r="BA182" s="32"/>
      <c r="BB182" s="32"/>
      <c r="BC182" s="40"/>
    </row>
    <row r="183" spans="2:55" ht="14.25">
      <c r="B183" s="33"/>
      <c r="C183" s="38"/>
      <c r="D183" s="32"/>
      <c r="E183" s="38"/>
      <c r="F183" s="32"/>
      <c r="G183" s="38"/>
      <c r="H183" s="38"/>
      <c r="I183" s="32"/>
      <c r="J183" s="38"/>
      <c r="K183" s="32"/>
      <c r="L183" s="38"/>
      <c r="M183" s="38"/>
      <c r="N183" s="32"/>
      <c r="O183" s="38"/>
      <c r="P183" s="32"/>
      <c r="Q183" s="38"/>
      <c r="R183" s="38"/>
      <c r="S183" s="32"/>
      <c r="T183" s="38"/>
      <c r="U183" s="32"/>
      <c r="V183" s="38"/>
      <c r="W183" s="38"/>
      <c r="X183" s="32"/>
      <c r="Y183" s="38"/>
      <c r="Z183" s="32"/>
      <c r="AA183" s="38"/>
      <c r="AB183" s="38"/>
      <c r="AC183" s="32"/>
      <c r="AD183" s="38"/>
      <c r="AE183" s="32"/>
      <c r="AF183" s="38"/>
      <c r="AG183" s="38"/>
      <c r="AH183" s="32"/>
      <c r="AI183" s="38"/>
      <c r="AJ183" s="32"/>
      <c r="AK183" s="38"/>
      <c r="AL183" s="38"/>
      <c r="AM183" s="38"/>
      <c r="AN183" s="32"/>
      <c r="AO183" s="32"/>
      <c r="AP183" s="39"/>
      <c r="AQ183" s="32"/>
      <c r="AR183" s="32"/>
      <c r="AS183" s="32"/>
      <c r="AT183" s="39"/>
      <c r="AU183" s="32"/>
      <c r="AV183" s="32"/>
      <c r="AW183" s="32"/>
      <c r="AX183" s="39"/>
      <c r="AY183" s="32"/>
      <c r="AZ183" s="32"/>
      <c r="BA183" s="32"/>
      <c r="BB183" s="32"/>
      <c r="BC183" s="40"/>
    </row>
    <row r="184" spans="2:55" ht="14.25">
      <c r="B184" s="33"/>
      <c r="C184" s="38"/>
      <c r="D184" s="32"/>
      <c r="E184" s="38"/>
      <c r="F184" s="32"/>
      <c r="G184" s="38"/>
      <c r="H184" s="38"/>
      <c r="I184" s="32"/>
      <c r="J184" s="38"/>
      <c r="K184" s="32"/>
      <c r="L184" s="38"/>
      <c r="M184" s="38"/>
      <c r="N184" s="32"/>
      <c r="O184" s="38"/>
      <c r="P184" s="32"/>
      <c r="Q184" s="38"/>
      <c r="R184" s="38"/>
      <c r="S184" s="32"/>
      <c r="T184" s="38"/>
      <c r="U184" s="32"/>
      <c r="V184" s="38"/>
      <c r="W184" s="38"/>
      <c r="X184" s="32"/>
      <c r="Y184" s="38"/>
      <c r="Z184" s="32"/>
      <c r="AA184" s="38"/>
      <c r="AB184" s="38"/>
      <c r="AC184" s="32"/>
      <c r="AD184" s="38"/>
      <c r="AE184" s="32"/>
      <c r="AF184" s="38"/>
      <c r="AG184" s="38"/>
      <c r="AH184" s="32"/>
      <c r="AI184" s="38"/>
      <c r="AJ184" s="32"/>
      <c r="AK184" s="38"/>
      <c r="AL184" s="38"/>
      <c r="AM184" s="38"/>
      <c r="AN184" s="32"/>
      <c r="AO184" s="32"/>
      <c r="AP184" s="39"/>
      <c r="AQ184" s="32"/>
      <c r="AR184" s="32"/>
      <c r="AS184" s="32"/>
      <c r="AT184" s="39"/>
      <c r="AU184" s="32"/>
      <c r="AV184" s="32"/>
      <c r="AW184" s="32"/>
      <c r="AX184" s="39"/>
      <c r="AY184" s="32"/>
      <c r="AZ184" s="32"/>
      <c r="BA184" s="32"/>
      <c r="BB184" s="32"/>
      <c r="BC184" s="40"/>
    </row>
    <row r="185" spans="2:55" ht="14.25">
      <c r="B185" s="33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8"/>
      <c r="AN185" s="32"/>
      <c r="AO185" s="32"/>
      <c r="AP185" s="39"/>
      <c r="AQ185" s="32"/>
      <c r="AR185" s="32"/>
      <c r="AS185" s="32"/>
      <c r="AT185" s="39"/>
      <c r="AU185" s="32"/>
      <c r="AV185" s="32"/>
      <c r="AW185" s="32"/>
      <c r="AX185" s="39"/>
      <c r="AY185" s="32"/>
      <c r="AZ185" s="39"/>
      <c r="BA185" s="39"/>
      <c r="BB185" s="39"/>
      <c r="BC185" s="40"/>
    </row>
    <row r="186" spans="2:55" ht="14.25">
      <c r="B186" s="33"/>
      <c r="C186" s="38"/>
      <c r="D186" s="32"/>
      <c r="E186" s="38"/>
      <c r="F186" s="32"/>
      <c r="G186" s="38"/>
      <c r="H186" s="38"/>
      <c r="I186" s="32"/>
      <c r="J186" s="38"/>
      <c r="K186" s="32"/>
      <c r="L186" s="38"/>
      <c r="M186" s="38"/>
      <c r="N186" s="32"/>
      <c r="O186" s="38"/>
      <c r="P186" s="32"/>
      <c r="Q186" s="38"/>
      <c r="R186" s="38"/>
      <c r="S186" s="32"/>
      <c r="T186" s="38"/>
      <c r="U186" s="32"/>
      <c r="V186" s="38"/>
      <c r="W186" s="38"/>
      <c r="X186" s="32"/>
      <c r="Y186" s="38"/>
      <c r="Z186" s="32"/>
      <c r="AA186" s="38"/>
      <c r="AB186" s="38"/>
      <c r="AC186" s="32"/>
      <c r="AD186" s="38"/>
      <c r="AE186" s="32"/>
      <c r="AF186" s="38"/>
      <c r="AG186" s="38"/>
      <c r="AH186" s="32"/>
      <c r="AI186" s="38"/>
      <c r="AJ186" s="32"/>
      <c r="AK186" s="38"/>
      <c r="AL186" s="38"/>
      <c r="AM186" s="38"/>
      <c r="AN186" s="32"/>
      <c r="AO186" s="32"/>
      <c r="AP186" s="39"/>
      <c r="AQ186" s="32"/>
      <c r="AR186" s="32"/>
      <c r="AS186" s="32"/>
      <c r="AT186" s="39"/>
      <c r="AU186" s="32"/>
      <c r="AV186" s="32"/>
      <c r="AW186" s="32"/>
      <c r="AX186" s="39"/>
      <c r="AY186" s="32"/>
      <c r="AZ186" s="32"/>
      <c r="BA186" s="32"/>
      <c r="BB186" s="32"/>
      <c r="BC186" s="40"/>
    </row>
    <row r="187" spans="2:55" ht="14.25">
      <c r="B187" s="33"/>
      <c r="C187" s="38"/>
      <c r="D187" s="32"/>
      <c r="E187" s="38"/>
      <c r="F187" s="32"/>
      <c r="G187" s="38"/>
      <c r="H187" s="38"/>
      <c r="I187" s="32"/>
      <c r="J187" s="38"/>
      <c r="K187" s="32"/>
      <c r="L187" s="38"/>
      <c r="M187" s="38"/>
      <c r="N187" s="32"/>
      <c r="O187" s="38"/>
      <c r="P187" s="32"/>
      <c r="Q187" s="38"/>
      <c r="R187" s="38"/>
      <c r="S187" s="32"/>
      <c r="T187" s="38"/>
      <c r="U187" s="32"/>
      <c r="V187" s="38"/>
      <c r="W187" s="38"/>
      <c r="X187" s="32"/>
      <c r="Y187" s="38"/>
      <c r="Z187" s="32"/>
      <c r="AA187" s="38"/>
      <c r="AB187" s="38"/>
      <c r="AC187" s="32"/>
      <c r="AD187" s="38"/>
      <c r="AE187" s="32"/>
      <c r="AF187" s="38"/>
      <c r="AG187" s="38"/>
      <c r="AH187" s="32"/>
      <c r="AI187" s="38"/>
      <c r="AJ187" s="32"/>
      <c r="AK187" s="38"/>
      <c r="AL187" s="38"/>
      <c r="AM187" s="38"/>
      <c r="AN187" s="32"/>
      <c r="AO187" s="32"/>
      <c r="AP187" s="39"/>
      <c r="AQ187" s="32"/>
      <c r="AR187" s="32"/>
      <c r="AS187" s="32"/>
      <c r="AT187" s="39"/>
      <c r="AU187" s="32"/>
      <c r="AV187" s="32"/>
      <c r="AW187" s="32"/>
      <c r="AX187" s="39"/>
      <c r="AY187" s="32"/>
      <c r="AZ187" s="32"/>
      <c r="BA187" s="32"/>
      <c r="BB187" s="32"/>
      <c r="BC187" s="40"/>
    </row>
    <row r="188" spans="2:55" ht="14.25">
      <c r="B188" s="33"/>
      <c r="C188" s="38"/>
      <c r="D188" s="32"/>
      <c r="E188" s="38"/>
      <c r="F188" s="32"/>
      <c r="G188" s="38"/>
      <c r="H188" s="38"/>
      <c r="I188" s="32"/>
      <c r="J188" s="38"/>
      <c r="K188" s="32"/>
      <c r="L188" s="38"/>
      <c r="M188" s="38"/>
      <c r="N188" s="32"/>
      <c r="O188" s="38"/>
      <c r="P188" s="32"/>
      <c r="Q188" s="38"/>
      <c r="R188" s="38"/>
      <c r="S188" s="32"/>
      <c r="T188" s="38"/>
      <c r="U188" s="32"/>
      <c r="V188" s="38"/>
      <c r="W188" s="38"/>
      <c r="X188" s="32"/>
      <c r="Y188" s="38"/>
      <c r="Z188" s="32"/>
      <c r="AA188" s="38"/>
      <c r="AB188" s="38"/>
      <c r="AC188" s="32"/>
      <c r="AD188" s="38"/>
      <c r="AE188" s="32"/>
      <c r="AF188" s="38"/>
      <c r="AG188" s="38"/>
      <c r="AH188" s="32"/>
      <c r="AI188" s="38"/>
      <c r="AJ188" s="32"/>
      <c r="AK188" s="38"/>
      <c r="AL188" s="38"/>
      <c r="AM188" s="38"/>
      <c r="AN188" s="32"/>
      <c r="AO188" s="32"/>
      <c r="AP188" s="39"/>
      <c r="AQ188" s="32"/>
      <c r="AR188" s="32"/>
      <c r="AS188" s="32"/>
      <c r="AT188" s="39"/>
      <c r="AU188" s="32"/>
      <c r="AV188" s="32"/>
      <c r="AW188" s="32"/>
      <c r="AX188" s="39"/>
      <c r="AY188" s="32"/>
      <c r="AZ188" s="32"/>
      <c r="BA188" s="32"/>
      <c r="BB188" s="32"/>
      <c r="BC188" s="40"/>
    </row>
    <row r="189" spans="2:55" ht="14.25">
      <c r="B189" s="33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8"/>
      <c r="AN189" s="32"/>
      <c r="AO189" s="32"/>
      <c r="AP189" s="39"/>
      <c r="AQ189" s="32"/>
      <c r="AR189" s="32"/>
      <c r="AS189" s="32"/>
      <c r="AT189" s="39"/>
      <c r="AU189" s="32"/>
      <c r="AV189" s="32"/>
      <c r="AW189" s="32"/>
      <c r="AX189" s="39"/>
      <c r="AY189" s="32"/>
      <c r="AZ189" s="39"/>
      <c r="BA189" s="39"/>
      <c r="BB189" s="39"/>
      <c r="BC189" s="40"/>
    </row>
    <row r="190" spans="2:55" ht="14.25">
      <c r="B190" s="33"/>
      <c r="C190" s="38"/>
      <c r="D190" s="32"/>
      <c r="E190" s="38"/>
      <c r="F190" s="32"/>
      <c r="G190" s="38"/>
      <c r="H190" s="38"/>
      <c r="I190" s="32"/>
      <c r="J190" s="38"/>
      <c r="K190" s="32"/>
      <c r="L190" s="38"/>
      <c r="M190" s="38"/>
      <c r="N190" s="32"/>
      <c r="O190" s="38"/>
      <c r="P190" s="32"/>
      <c r="Q190" s="38"/>
      <c r="R190" s="38"/>
      <c r="S190" s="32"/>
      <c r="T190" s="38"/>
      <c r="U190" s="32"/>
      <c r="V190" s="38"/>
      <c r="W190" s="38"/>
      <c r="X190" s="32"/>
      <c r="Y190" s="38"/>
      <c r="Z190" s="32"/>
      <c r="AA190" s="38"/>
      <c r="AB190" s="38"/>
      <c r="AC190" s="32"/>
      <c r="AD190" s="38"/>
      <c r="AE190" s="32"/>
      <c r="AF190" s="38"/>
      <c r="AG190" s="38"/>
      <c r="AH190" s="32"/>
      <c r="AI190" s="38"/>
      <c r="AJ190" s="32"/>
      <c r="AK190" s="38"/>
      <c r="AL190" s="38"/>
      <c r="AM190" s="38"/>
      <c r="AN190" s="32"/>
      <c r="AO190" s="32"/>
      <c r="AP190" s="39"/>
      <c r="AQ190" s="32"/>
      <c r="AR190" s="32"/>
      <c r="AS190" s="32"/>
      <c r="AT190" s="39"/>
      <c r="AU190" s="32"/>
      <c r="AV190" s="32"/>
      <c r="AW190" s="32"/>
      <c r="AX190" s="39"/>
      <c r="AY190" s="32"/>
      <c r="AZ190" s="32"/>
      <c r="BA190" s="32"/>
      <c r="BB190" s="32"/>
      <c r="BC190" s="40"/>
    </row>
    <row r="191" spans="2:55" ht="14.25">
      <c r="B191" s="33"/>
      <c r="C191" s="38"/>
      <c r="D191" s="32"/>
      <c r="E191" s="38"/>
      <c r="F191" s="32"/>
      <c r="G191" s="38"/>
      <c r="H191" s="38"/>
      <c r="I191" s="32"/>
      <c r="J191" s="38"/>
      <c r="K191" s="32"/>
      <c r="L191" s="38"/>
      <c r="M191" s="38"/>
      <c r="N191" s="32"/>
      <c r="O191" s="38"/>
      <c r="P191" s="32"/>
      <c r="Q191" s="38"/>
      <c r="R191" s="38"/>
      <c r="S191" s="32"/>
      <c r="T191" s="38"/>
      <c r="U191" s="32"/>
      <c r="V191" s="38"/>
      <c r="W191" s="38"/>
      <c r="X191" s="32"/>
      <c r="Y191" s="38"/>
      <c r="Z191" s="32"/>
      <c r="AA191" s="38"/>
      <c r="AB191" s="38"/>
      <c r="AC191" s="32"/>
      <c r="AD191" s="38"/>
      <c r="AE191" s="32"/>
      <c r="AF191" s="38"/>
      <c r="AG191" s="38"/>
      <c r="AH191" s="32"/>
      <c r="AI191" s="38"/>
      <c r="AJ191" s="32"/>
      <c r="AK191" s="38"/>
      <c r="AL191" s="38"/>
      <c r="AM191" s="38"/>
      <c r="AN191" s="32"/>
      <c r="AO191" s="32"/>
      <c r="AP191" s="39"/>
      <c r="AQ191" s="32"/>
      <c r="AR191" s="32"/>
      <c r="AS191" s="32"/>
      <c r="AT191" s="39"/>
      <c r="AU191" s="32"/>
      <c r="AV191" s="32"/>
      <c r="AW191" s="32"/>
      <c r="AX191" s="39"/>
      <c r="AY191" s="32"/>
      <c r="AZ191" s="32"/>
      <c r="BA191" s="32"/>
      <c r="BB191" s="32"/>
      <c r="BC191" s="40"/>
    </row>
    <row r="192" spans="2:55" ht="14.25">
      <c r="B192" s="33"/>
      <c r="C192" s="38"/>
      <c r="D192" s="32"/>
      <c r="E192" s="38"/>
      <c r="F192" s="32"/>
      <c r="G192" s="38"/>
      <c r="H192" s="38"/>
      <c r="I192" s="32"/>
      <c r="J192" s="38"/>
      <c r="K192" s="32"/>
      <c r="L192" s="38"/>
      <c r="M192" s="38"/>
      <c r="N192" s="32"/>
      <c r="O192" s="38"/>
      <c r="P192" s="32"/>
      <c r="Q192" s="38"/>
      <c r="R192" s="38"/>
      <c r="S192" s="32"/>
      <c r="T192" s="38"/>
      <c r="U192" s="32"/>
      <c r="V192" s="38"/>
      <c r="W192" s="38"/>
      <c r="X192" s="32"/>
      <c r="Y192" s="38"/>
      <c r="Z192" s="32"/>
      <c r="AA192" s="38"/>
      <c r="AB192" s="38"/>
      <c r="AC192" s="32"/>
      <c r="AD192" s="38"/>
      <c r="AE192" s="32"/>
      <c r="AF192" s="38"/>
      <c r="AG192" s="38"/>
      <c r="AH192" s="32"/>
      <c r="AI192" s="38"/>
      <c r="AJ192" s="32"/>
      <c r="AK192" s="38"/>
      <c r="AL192" s="38"/>
      <c r="AM192" s="38"/>
      <c r="AN192" s="32"/>
      <c r="AO192" s="32"/>
      <c r="AP192" s="39"/>
      <c r="AQ192" s="32"/>
      <c r="AR192" s="32"/>
      <c r="AS192" s="32"/>
      <c r="AT192" s="39"/>
      <c r="AU192" s="32"/>
      <c r="AV192" s="32"/>
      <c r="AW192" s="32"/>
      <c r="AX192" s="39"/>
      <c r="AY192" s="32"/>
      <c r="AZ192" s="32"/>
      <c r="BA192" s="32"/>
      <c r="BB192" s="32"/>
      <c r="BC192" s="40"/>
    </row>
    <row r="193" spans="2:55" ht="13.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2:55" ht="13.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2:55" ht="13.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2:55" ht="13.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2:55" ht="13.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2:55" ht="13.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2:55" ht="13.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2:55" ht="13.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</sheetData>
  <sheetProtection sheet="1" objects="1" scenarios="1"/>
  <mergeCells count="298">
    <mergeCell ref="B97:AK97"/>
    <mergeCell ref="AM97:BC97"/>
    <mergeCell ref="BC29:BC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W29:AW32"/>
    <mergeCell ref="AX29:AX32"/>
    <mergeCell ref="AY29:AY32"/>
    <mergeCell ref="AZ29:AZ32"/>
    <mergeCell ref="BA29:BA32"/>
    <mergeCell ref="BB29:BB32"/>
    <mergeCell ref="AQ29:AQ32"/>
    <mergeCell ref="AR29:AR32"/>
    <mergeCell ref="AS29:AS32"/>
    <mergeCell ref="AT29:AT32"/>
    <mergeCell ref="AU29:AU32"/>
    <mergeCell ref="AV29:AV32"/>
    <mergeCell ref="AB29:AF29"/>
    <mergeCell ref="AG29:AK29"/>
    <mergeCell ref="AM29:AM32"/>
    <mergeCell ref="AN29:AN32"/>
    <mergeCell ref="AO29:AO32"/>
    <mergeCell ref="AP29:AP32"/>
    <mergeCell ref="AB30:AB32"/>
    <mergeCell ref="AF30:AF32"/>
    <mergeCell ref="AG30:AG32"/>
    <mergeCell ref="AK30:AK32"/>
    <mergeCell ref="B29:B32"/>
    <mergeCell ref="C29:G29"/>
    <mergeCell ref="H29:L29"/>
    <mergeCell ref="M29:Q29"/>
    <mergeCell ref="R29:V29"/>
    <mergeCell ref="W29:AA29"/>
    <mergeCell ref="AA30:AA32"/>
    <mergeCell ref="BC25:BC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W25:AW28"/>
    <mergeCell ref="AX25:AX28"/>
    <mergeCell ref="AY25:AY28"/>
    <mergeCell ref="AZ25:AZ28"/>
    <mergeCell ref="BA25:BA28"/>
    <mergeCell ref="BB25:BB28"/>
    <mergeCell ref="AQ25:AQ28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  <mergeCell ref="AG26:AG28"/>
    <mergeCell ref="AK26:AK28"/>
    <mergeCell ref="B25:B28"/>
    <mergeCell ref="C25:G25"/>
    <mergeCell ref="H25:L25"/>
    <mergeCell ref="M25:Q25"/>
    <mergeCell ref="R25:V25"/>
    <mergeCell ref="W25:AA25"/>
    <mergeCell ref="AA26:AA28"/>
    <mergeCell ref="BC21:BC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W21:AW24"/>
    <mergeCell ref="AX21:AX24"/>
    <mergeCell ref="AY21:AY24"/>
    <mergeCell ref="AZ21:AZ24"/>
    <mergeCell ref="BA21:BA24"/>
    <mergeCell ref="BB21:BB24"/>
    <mergeCell ref="AQ21:AQ24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2:AG24"/>
    <mergeCell ref="AK22:AK24"/>
    <mergeCell ref="B21:B24"/>
    <mergeCell ref="C21:G21"/>
    <mergeCell ref="H21:L21"/>
    <mergeCell ref="M21:Q21"/>
    <mergeCell ref="R21:V21"/>
    <mergeCell ref="W21:AA21"/>
    <mergeCell ref="AA22:AA24"/>
    <mergeCell ref="BC17:BC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W17:AW20"/>
    <mergeCell ref="AX17:AX20"/>
    <mergeCell ref="AY17:AY20"/>
    <mergeCell ref="AZ17:AZ20"/>
    <mergeCell ref="BA17:BA20"/>
    <mergeCell ref="BB17:BB20"/>
    <mergeCell ref="AQ17:AQ20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18:AG20"/>
    <mergeCell ref="AK18:AK20"/>
    <mergeCell ref="AN13:AN16"/>
    <mergeCell ref="AO13:AO16"/>
    <mergeCell ref="AP13:AP16"/>
    <mergeCell ref="AQ13:AQ16"/>
    <mergeCell ref="AG14:AG16"/>
    <mergeCell ref="AK14:AK16"/>
    <mergeCell ref="B17:B20"/>
    <mergeCell ref="C17:G17"/>
    <mergeCell ref="H17:L17"/>
    <mergeCell ref="M17:Q17"/>
    <mergeCell ref="R17:V17"/>
    <mergeCell ref="W17:AA17"/>
    <mergeCell ref="AA18:AA20"/>
    <mergeCell ref="R14:R16"/>
    <mergeCell ref="V14:V16"/>
    <mergeCell ref="W14:W16"/>
    <mergeCell ref="AA14:AA16"/>
    <mergeCell ref="B13:B16"/>
    <mergeCell ref="C13:G13"/>
    <mergeCell ref="H13:L13"/>
    <mergeCell ref="M13:Q13"/>
    <mergeCell ref="R13:V13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X13:AX16"/>
    <mergeCell ref="C14:C16"/>
    <mergeCell ref="G14:G16"/>
    <mergeCell ref="H14:H16"/>
    <mergeCell ref="L14:L16"/>
    <mergeCell ref="M14:M16"/>
    <mergeCell ref="Q14:Q16"/>
    <mergeCell ref="AY9:AY12"/>
    <mergeCell ref="AZ9:AZ12"/>
    <mergeCell ref="BA9:BA12"/>
    <mergeCell ref="W13:AA13"/>
    <mergeCell ref="AB13:AF13"/>
    <mergeCell ref="Q10:Q12"/>
    <mergeCell ref="R10:R12"/>
    <mergeCell ref="V10:V12"/>
    <mergeCell ref="W10:W12"/>
    <mergeCell ref="AA10:AA12"/>
    <mergeCell ref="AB10:AB12"/>
    <mergeCell ref="AB14:AB16"/>
    <mergeCell ref="AF14:AF16"/>
    <mergeCell ref="AY13:AY16"/>
    <mergeCell ref="AZ13:AZ16"/>
    <mergeCell ref="BA13:BA16"/>
    <mergeCell ref="AG13:AK13"/>
    <mergeCell ref="AM13:AM16"/>
    <mergeCell ref="BB9:BB12"/>
    <mergeCell ref="BC9:BC12"/>
    <mergeCell ref="C10:C12"/>
    <mergeCell ref="G10:G12"/>
    <mergeCell ref="H10:H12"/>
    <mergeCell ref="L10:L12"/>
    <mergeCell ref="M10:M12"/>
    <mergeCell ref="AS9:AS12"/>
    <mergeCell ref="AT9:AT12"/>
    <mergeCell ref="AU9:AU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F10:AF12"/>
    <mergeCell ref="AG10:AG12"/>
    <mergeCell ref="B9:B12"/>
    <mergeCell ref="C9:G9"/>
    <mergeCell ref="H9:L9"/>
    <mergeCell ref="M9:Q9"/>
    <mergeCell ref="R9:V9"/>
    <mergeCell ref="W9:AA9"/>
    <mergeCell ref="AB9:AF9"/>
    <mergeCell ref="AG9:AK9"/>
    <mergeCell ref="R6:R8"/>
    <mergeCell ref="V6:V8"/>
    <mergeCell ref="W6:W8"/>
    <mergeCell ref="AA6:AA8"/>
    <mergeCell ref="AB6:AB8"/>
    <mergeCell ref="AF6:AF8"/>
    <mergeCell ref="AK10:AK12"/>
    <mergeCell ref="B5:B8"/>
    <mergeCell ref="C5:G5"/>
    <mergeCell ref="H5:L5"/>
    <mergeCell ref="M5:Q5"/>
    <mergeCell ref="R5:V5"/>
    <mergeCell ref="W5:AA5"/>
    <mergeCell ref="AB5:AF5"/>
    <mergeCell ref="AG5:AK5"/>
    <mergeCell ref="AZ5:AZ8"/>
    <mergeCell ref="BA5:BA8"/>
    <mergeCell ref="BB5:BB8"/>
    <mergeCell ref="BC5:BC8"/>
    <mergeCell ref="C6:C8"/>
    <mergeCell ref="G6:G8"/>
    <mergeCell ref="H6:H8"/>
    <mergeCell ref="L6:L8"/>
    <mergeCell ref="M6:M8"/>
    <mergeCell ref="Q6:Q8"/>
    <mergeCell ref="AT5:AT8"/>
    <mergeCell ref="AU5:AU8"/>
    <mergeCell ref="AV5:AV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G6:AG8"/>
    <mergeCell ref="AK6:AK8"/>
    <mergeCell ref="AM5:AM8"/>
    <mergeCell ref="B1:AK1"/>
    <mergeCell ref="AM1:BC1"/>
    <mergeCell ref="B2:AK2"/>
    <mergeCell ref="AM2:BC2"/>
    <mergeCell ref="B3:B4"/>
    <mergeCell ref="C3:G4"/>
    <mergeCell ref="H3:L4"/>
    <mergeCell ref="M3:Q4"/>
    <mergeCell ref="R3:V4"/>
    <mergeCell ref="W3:AA4"/>
    <mergeCell ref="BC3:BC4"/>
    <mergeCell ref="AU3:AU4"/>
    <mergeCell ref="AV3:AX3"/>
    <mergeCell ref="AY3:AY4"/>
    <mergeCell ref="AZ3:AZ4"/>
    <mergeCell ref="BA3:BA4"/>
    <mergeCell ref="BB3:BB4"/>
    <mergeCell ref="AB3:AF4"/>
    <mergeCell ref="AG3:AK4"/>
    <mergeCell ref="AM3:AM4"/>
    <mergeCell ref="AN3:AP3"/>
    <mergeCell ref="AQ3:AQ4"/>
    <mergeCell ref="AR3:AT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BC200"/>
  <sheetViews>
    <sheetView zoomScale="90" zoomScaleNormal="90" zoomScalePageLayoutView="0" workbookViewId="0" topLeftCell="A1">
      <selection activeCell="AC24" sqref="AC22:AE24"/>
    </sheetView>
  </sheetViews>
  <sheetFormatPr defaultColWidth="9.140625" defaultRowHeight="15"/>
  <cols>
    <col min="1" max="1" width="1.421875" style="10" customWidth="1"/>
    <col min="2" max="2" width="15.57421875" style="10" customWidth="1"/>
    <col min="3" max="38" width="3.57421875" style="10" customWidth="1"/>
    <col min="39" max="39" width="15.57421875" style="10" customWidth="1"/>
    <col min="40" max="41" width="5.57421875" style="10" customWidth="1"/>
    <col min="42" max="43" width="9.57421875" style="10" customWidth="1"/>
    <col min="44" max="45" width="5.57421875" style="10" customWidth="1"/>
    <col min="46" max="47" width="9.57421875" style="10" customWidth="1"/>
    <col min="48" max="49" width="5.57421875" style="10" customWidth="1"/>
    <col min="50" max="53" width="9.57421875" style="10" customWidth="1"/>
    <col min="54" max="54" width="15.57421875" style="10" customWidth="1"/>
    <col min="55" max="55" width="9.57421875" style="10" customWidth="1"/>
    <col min="56" max="16384" width="9.00390625" style="10" customWidth="1"/>
  </cols>
  <sheetData>
    <row r="1" spans="2:55" ht="17.25">
      <c r="B1" s="231" t="s">
        <v>34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9"/>
      <c r="AM1" s="232" t="str">
        <f>B1</f>
        <v>トリムフリー プレミア</v>
      </c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</row>
    <row r="2" spans="2:55" ht="18" thickBot="1">
      <c r="B2" s="233" t="s">
        <v>35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9"/>
      <c r="AM2" s="233" t="str">
        <f>B2</f>
        <v>Ｂコート    Ｂグループ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</row>
    <row r="3" spans="2:55" ht="14.25">
      <c r="B3" s="234"/>
      <c r="C3" s="236" t="str">
        <f>'[1]ﾄﾘﾑﾌﾟﾚﾐｱ'!$D$44</f>
        <v>BIG WEVE 1</v>
      </c>
      <c r="D3" s="237"/>
      <c r="E3" s="237"/>
      <c r="F3" s="237"/>
      <c r="G3" s="237"/>
      <c r="H3" s="237" t="str">
        <f>'[1]ﾄﾘﾑﾌﾟﾚﾐｱ'!$D$45</f>
        <v>ポピーズ</v>
      </c>
      <c r="I3" s="237"/>
      <c r="J3" s="237"/>
      <c r="K3" s="237"/>
      <c r="L3" s="237"/>
      <c r="M3" s="237" t="str">
        <f>'[1]ﾄﾘﾑﾌﾟﾚﾐｱ'!$D$46</f>
        <v>バイトリーダー</v>
      </c>
      <c r="N3" s="237"/>
      <c r="O3" s="237"/>
      <c r="P3" s="237"/>
      <c r="Q3" s="237"/>
      <c r="R3" s="237" t="str">
        <f>'[1]ﾄﾘﾑﾌﾟﾚﾐｱ'!$G$47</f>
        <v>メイツ X</v>
      </c>
      <c r="S3" s="237"/>
      <c r="T3" s="237"/>
      <c r="U3" s="237"/>
      <c r="V3" s="237"/>
      <c r="W3" s="237" t="str">
        <f>'[1]ﾄﾘﾑﾌﾟﾚﾐｱ'!$G$46</f>
        <v>pickles</v>
      </c>
      <c r="X3" s="237"/>
      <c r="Y3" s="237"/>
      <c r="Z3" s="237"/>
      <c r="AA3" s="237"/>
      <c r="AB3" s="237" t="str">
        <f>'[1]ﾄﾘﾑﾌﾟﾚﾐｱ'!$G$45</f>
        <v>パワーストーン・アクア</v>
      </c>
      <c r="AC3" s="237"/>
      <c r="AD3" s="237"/>
      <c r="AE3" s="237"/>
      <c r="AF3" s="237"/>
      <c r="AG3" s="237" t="str">
        <f>'[1]ﾄﾘﾑﾌﾟﾚﾐｱ'!$G$44</f>
        <v>one's</v>
      </c>
      <c r="AH3" s="237"/>
      <c r="AI3" s="237"/>
      <c r="AJ3" s="237"/>
      <c r="AK3" s="249"/>
      <c r="AL3" s="11"/>
      <c r="AM3" s="234"/>
      <c r="AN3" s="244" t="s">
        <v>18</v>
      </c>
      <c r="AO3" s="245"/>
      <c r="AP3" s="245"/>
      <c r="AQ3" s="242" t="s">
        <v>19</v>
      </c>
      <c r="AR3" s="244" t="s">
        <v>36</v>
      </c>
      <c r="AS3" s="245"/>
      <c r="AT3" s="245"/>
      <c r="AU3" s="242" t="s">
        <v>19</v>
      </c>
      <c r="AV3" s="244" t="s">
        <v>21</v>
      </c>
      <c r="AW3" s="245"/>
      <c r="AX3" s="245"/>
      <c r="AY3" s="242" t="s">
        <v>22</v>
      </c>
      <c r="AZ3" s="245" t="s">
        <v>37</v>
      </c>
      <c r="BA3" s="245" t="s">
        <v>38</v>
      </c>
      <c r="BB3" s="247" t="s">
        <v>25</v>
      </c>
      <c r="BC3" s="240" t="s">
        <v>19</v>
      </c>
    </row>
    <row r="4" spans="2:55" ht="15" thickBot="1">
      <c r="B4" s="235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50"/>
      <c r="AL4" s="11"/>
      <c r="AM4" s="235"/>
      <c r="AN4" s="12" t="s">
        <v>26</v>
      </c>
      <c r="AO4" s="13" t="s">
        <v>27</v>
      </c>
      <c r="AP4" s="13" t="s">
        <v>28</v>
      </c>
      <c r="AQ4" s="243"/>
      <c r="AR4" s="12" t="s">
        <v>26</v>
      </c>
      <c r="AS4" s="13" t="s">
        <v>27</v>
      </c>
      <c r="AT4" s="13" t="s">
        <v>28</v>
      </c>
      <c r="AU4" s="243"/>
      <c r="AV4" s="12" t="s">
        <v>26</v>
      </c>
      <c r="AW4" s="13" t="s">
        <v>27</v>
      </c>
      <c r="AX4" s="13" t="s">
        <v>28</v>
      </c>
      <c r="AY4" s="243"/>
      <c r="AZ4" s="246"/>
      <c r="BA4" s="246"/>
      <c r="BB4" s="248"/>
      <c r="BC4" s="241"/>
    </row>
    <row r="5" spans="2:55" ht="17.25">
      <c r="B5" s="229" t="str">
        <f>C3</f>
        <v>BIG WEVE 1</v>
      </c>
      <c r="C5" s="273"/>
      <c r="D5" s="274"/>
      <c r="E5" s="274"/>
      <c r="F5" s="274"/>
      <c r="G5" s="274"/>
      <c r="H5" s="275">
        <v>8</v>
      </c>
      <c r="I5" s="275"/>
      <c r="J5" s="275"/>
      <c r="K5" s="275"/>
      <c r="L5" s="275"/>
      <c r="M5" s="276">
        <v>0</v>
      </c>
      <c r="N5" s="276"/>
      <c r="O5" s="276"/>
      <c r="P5" s="276"/>
      <c r="Q5" s="276"/>
      <c r="R5" s="275">
        <v>4</v>
      </c>
      <c r="S5" s="275"/>
      <c r="T5" s="275"/>
      <c r="U5" s="275"/>
      <c r="V5" s="275"/>
      <c r="W5" s="275">
        <v>11</v>
      </c>
      <c r="X5" s="275"/>
      <c r="Y5" s="275"/>
      <c r="Z5" s="275"/>
      <c r="AA5" s="275"/>
      <c r="AB5" s="276">
        <v>0</v>
      </c>
      <c r="AC5" s="276"/>
      <c r="AD5" s="276"/>
      <c r="AE5" s="276"/>
      <c r="AF5" s="276"/>
      <c r="AG5" s="275">
        <v>1</v>
      </c>
      <c r="AH5" s="275"/>
      <c r="AI5" s="275"/>
      <c r="AJ5" s="275"/>
      <c r="AK5" s="277"/>
      <c r="AL5" s="14"/>
      <c r="AM5" s="229" t="str">
        <f>B5</f>
        <v>BIG WEVE 1</v>
      </c>
      <c r="AN5" s="264">
        <f>IF(C6&gt;G6,1,0)+IF(H6&gt;L6,1,0)+IF(M6&gt;Q6,1,0)+IF(R6&gt;V6,1,0)+IF(W6&gt;AA6,1,0)+IF(AB6&gt;AF6,1,0)+IF(AG6&gt;AK6,1,0)</f>
        <v>2</v>
      </c>
      <c r="AO5" s="263">
        <f>IF(G6&gt;C6,1,0)+IF(L6&gt;H6,1,0)+IF(Q6&gt;M6,1,0)+IF(V6&gt;R6,1,0)+IF(AA6&gt;W6,1,0)+IF(AF6&gt;AB6,1,0)+IF(AK6&gt;AG6,1,0)</f>
        <v>2</v>
      </c>
      <c r="AP5" s="251">
        <f>SUM(AN5/(AN5+AO5))</f>
        <v>0.5</v>
      </c>
      <c r="AQ5" s="263">
        <f>RANK(AP5,$AP$5:$AP$32,0)</f>
        <v>4</v>
      </c>
      <c r="AR5" s="263">
        <f>SUM(C6+H6+M6+R6+W6+AB6+AG6)</f>
        <v>6</v>
      </c>
      <c r="AS5" s="263">
        <f>SUM(G6+L6+Q6+V6+AA6+AF6+AK6)</f>
        <v>6</v>
      </c>
      <c r="AT5" s="251">
        <f>SUM(AR5/(AR5+AS5))</f>
        <v>0.5</v>
      </c>
      <c r="AU5" s="263">
        <f>RANK(AT5,$AT$5:$AT$32,0)</f>
        <v>5</v>
      </c>
      <c r="AV5" s="263">
        <f>SUM(D6+D7+D8+I6+I7+I8+N6+N7+N8+S6+S7+S8+X6+X7+X8+AC6+AC7+AC8+AH6+AH7+AH8)</f>
        <v>168</v>
      </c>
      <c r="AW5" s="263">
        <f>SUM(F6+F7+F8+K6+K7+K8+P6+P7+P8+U6+U7+U8+Z6+Z7+Z8+AE6+AE7+AE8+AJ6+AJ7+AJ8)</f>
        <v>166</v>
      </c>
      <c r="AX5" s="251">
        <f>SUM(AV5/(AV5+AW5))</f>
        <v>0.5029940119760479</v>
      </c>
      <c r="AY5" s="263">
        <f>RANK(AX5,$AX$5:$AX$32,0)</f>
        <v>5</v>
      </c>
      <c r="AZ5" s="251">
        <f>RANK(AP5,$AP$5:$AP$32,1)+AT5</f>
        <v>3.5</v>
      </c>
      <c r="BA5" s="251">
        <f>RANK(AZ5,$AZ$5:$AZ$32,1)+AX5</f>
        <v>3.502994011976048</v>
      </c>
      <c r="BB5" s="253" t="str">
        <f>AM5</f>
        <v>BIG WEVE 1</v>
      </c>
      <c r="BC5" s="256">
        <f>RANK(BA5,$BA$5:$BA$32)</f>
        <v>5</v>
      </c>
    </row>
    <row r="6" spans="2:55" ht="13.5">
      <c r="B6" s="230"/>
      <c r="C6" s="258">
        <f>IF(D6&gt;F6,1,0)+IF(D7&gt;F7,1,0)+IF(D8&gt;F8,1,0)</f>
        <v>0</v>
      </c>
      <c r="D6" s="15"/>
      <c r="E6" s="16" t="s">
        <v>33</v>
      </c>
      <c r="F6" s="15"/>
      <c r="G6" s="259">
        <f>IF(F6&gt;D6,1,0)+IF(F7&gt;D7,1,0)+IF(F8&gt;D8,1,0)</f>
        <v>0</v>
      </c>
      <c r="H6" s="260">
        <f>IF(I6&gt;K6,1,0)+IF(I7&gt;K7,1,0)+IF(I8&gt;K8,1,0)</f>
        <v>2</v>
      </c>
      <c r="I6" s="17">
        <v>8</v>
      </c>
      <c r="J6" s="18" t="s">
        <v>33</v>
      </c>
      <c r="K6" s="17">
        <v>15</v>
      </c>
      <c r="L6" s="260">
        <f>IF(K6&gt;I6,1,0)+IF(K7&gt;I7,1,0)+IF(K8&gt;I8,1,0)</f>
        <v>1</v>
      </c>
      <c r="M6" s="261">
        <f>IF(N6&gt;P6,1,0)+IF(N7&gt;P7,1,0)+IF(N8&gt;P8,1,0)</f>
        <v>0</v>
      </c>
      <c r="N6" s="19"/>
      <c r="O6" s="20" t="s">
        <v>33</v>
      </c>
      <c r="P6" s="19"/>
      <c r="Q6" s="261">
        <f>IF(P6&gt;N6,1,0)+IF(P7&gt;N7,1,0)+IF(P8&gt;N8,1,0)</f>
        <v>0</v>
      </c>
      <c r="R6" s="260">
        <f>IF(S6&gt;U6,1,0)+IF(S7&gt;U7,1,0)+IF(S8&gt;U8,1,0)</f>
        <v>1</v>
      </c>
      <c r="S6" s="17">
        <v>15</v>
      </c>
      <c r="T6" s="18" t="s">
        <v>33</v>
      </c>
      <c r="U6" s="17">
        <v>13</v>
      </c>
      <c r="V6" s="260">
        <f>IF(U6&gt;S6,1,0)+IF(U7&gt;S7,1,0)+IF(U8&gt;S8,1,0)</f>
        <v>2</v>
      </c>
      <c r="W6" s="260">
        <f>IF(X6&gt;Z6,1,0)+IF(X7&gt;Z7,1,0)+IF(X8&gt;Z8,1,0)</f>
        <v>1</v>
      </c>
      <c r="X6" s="17">
        <v>13</v>
      </c>
      <c r="Y6" s="18" t="s">
        <v>33</v>
      </c>
      <c r="Z6" s="17">
        <v>15</v>
      </c>
      <c r="AA6" s="260">
        <f>IF(Z6&gt;X6,1,0)+IF(Z7&gt;X7,1,0)+IF(Z8&gt;X8,1,0)</f>
        <v>2</v>
      </c>
      <c r="AB6" s="261">
        <f>IF(AC6&gt;AE6,1,0)+IF(AC7&gt;AE7,1,0)+IF(AC8&gt;AE8,1,0)</f>
        <v>0</v>
      </c>
      <c r="AC6" s="19"/>
      <c r="AD6" s="20" t="s">
        <v>33</v>
      </c>
      <c r="AE6" s="19"/>
      <c r="AF6" s="261">
        <f>IF(AE6&gt;AC6,1,0)+IF(AE7&gt;AC7,1,0)+IF(AE8&gt;AC8,1,0)</f>
        <v>0</v>
      </c>
      <c r="AG6" s="260">
        <f>IF(AH6&gt;AJ6,1,0)+IF(AH7&gt;AJ7,1,0)+IF(AH8&gt;AJ8,1,0)</f>
        <v>2</v>
      </c>
      <c r="AH6" s="17">
        <v>15</v>
      </c>
      <c r="AI6" s="18" t="s">
        <v>33</v>
      </c>
      <c r="AJ6" s="17">
        <v>13</v>
      </c>
      <c r="AK6" s="266">
        <f>IF(AJ6&gt;AH6,1,0)+IF(AJ7&gt;AH7,1,0)+IF(AJ8&gt;AH8,1,0)</f>
        <v>1</v>
      </c>
      <c r="AL6" s="21"/>
      <c r="AM6" s="230"/>
      <c r="AN6" s="265"/>
      <c r="AO6" s="252"/>
      <c r="AP6" s="262"/>
      <c r="AQ6" s="252"/>
      <c r="AR6" s="252"/>
      <c r="AS6" s="252"/>
      <c r="AT6" s="262"/>
      <c r="AU6" s="252"/>
      <c r="AV6" s="252"/>
      <c r="AW6" s="252"/>
      <c r="AX6" s="262"/>
      <c r="AY6" s="252"/>
      <c r="AZ6" s="252"/>
      <c r="BA6" s="252"/>
      <c r="BB6" s="254"/>
      <c r="BC6" s="257"/>
    </row>
    <row r="7" spans="2:55" ht="13.5">
      <c r="B7" s="230"/>
      <c r="C7" s="258"/>
      <c r="D7" s="15"/>
      <c r="E7" s="16" t="s">
        <v>33</v>
      </c>
      <c r="F7" s="15"/>
      <c r="G7" s="259"/>
      <c r="H7" s="260"/>
      <c r="I7" s="17">
        <v>16</v>
      </c>
      <c r="J7" s="18" t="s">
        <v>33</v>
      </c>
      <c r="K7" s="17">
        <v>14</v>
      </c>
      <c r="L7" s="260"/>
      <c r="M7" s="261"/>
      <c r="N7" s="19"/>
      <c r="O7" s="20" t="s">
        <v>33</v>
      </c>
      <c r="P7" s="19"/>
      <c r="Q7" s="261"/>
      <c r="R7" s="260"/>
      <c r="S7" s="17">
        <v>16</v>
      </c>
      <c r="T7" s="18" t="s">
        <v>33</v>
      </c>
      <c r="U7" s="17">
        <v>17</v>
      </c>
      <c r="V7" s="260"/>
      <c r="W7" s="260"/>
      <c r="X7" s="17">
        <v>15</v>
      </c>
      <c r="Y7" s="18" t="s">
        <v>33</v>
      </c>
      <c r="Z7" s="17">
        <v>13</v>
      </c>
      <c r="AA7" s="260"/>
      <c r="AB7" s="261"/>
      <c r="AC7" s="19"/>
      <c r="AD7" s="20" t="s">
        <v>33</v>
      </c>
      <c r="AE7" s="19"/>
      <c r="AF7" s="261"/>
      <c r="AG7" s="260"/>
      <c r="AH7" s="17">
        <v>11</v>
      </c>
      <c r="AI7" s="18" t="s">
        <v>33</v>
      </c>
      <c r="AJ7" s="17">
        <v>15</v>
      </c>
      <c r="AK7" s="266"/>
      <c r="AL7" s="21"/>
      <c r="AM7" s="230"/>
      <c r="AN7" s="265"/>
      <c r="AO7" s="252"/>
      <c r="AP7" s="262"/>
      <c r="AQ7" s="252"/>
      <c r="AR7" s="252"/>
      <c r="AS7" s="252"/>
      <c r="AT7" s="262"/>
      <c r="AU7" s="252"/>
      <c r="AV7" s="252"/>
      <c r="AW7" s="252"/>
      <c r="AX7" s="262"/>
      <c r="AY7" s="252"/>
      <c r="AZ7" s="252"/>
      <c r="BA7" s="252"/>
      <c r="BB7" s="254"/>
      <c r="BC7" s="257"/>
    </row>
    <row r="8" spans="2:55" ht="13.5">
      <c r="B8" s="230"/>
      <c r="C8" s="258"/>
      <c r="D8" s="15"/>
      <c r="E8" s="16" t="s">
        <v>33</v>
      </c>
      <c r="F8" s="15"/>
      <c r="G8" s="259"/>
      <c r="H8" s="260"/>
      <c r="I8" s="17">
        <v>15</v>
      </c>
      <c r="J8" s="18" t="s">
        <v>33</v>
      </c>
      <c r="K8" s="17">
        <v>9</v>
      </c>
      <c r="L8" s="260"/>
      <c r="M8" s="261"/>
      <c r="N8" s="19"/>
      <c r="O8" s="20" t="s">
        <v>33</v>
      </c>
      <c r="P8" s="19"/>
      <c r="Q8" s="261"/>
      <c r="R8" s="260"/>
      <c r="S8" s="17">
        <v>16</v>
      </c>
      <c r="T8" s="18" t="s">
        <v>33</v>
      </c>
      <c r="U8" s="17">
        <v>17</v>
      </c>
      <c r="V8" s="260"/>
      <c r="W8" s="260"/>
      <c r="X8" s="17">
        <v>13</v>
      </c>
      <c r="Y8" s="18" t="s">
        <v>33</v>
      </c>
      <c r="Z8" s="17">
        <v>15</v>
      </c>
      <c r="AA8" s="260"/>
      <c r="AB8" s="261"/>
      <c r="AC8" s="19"/>
      <c r="AD8" s="20" t="s">
        <v>33</v>
      </c>
      <c r="AE8" s="19"/>
      <c r="AF8" s="261"/>
      <c r="AG8" s="260"/>
      <c r="AH8" s="17">
        <v>15</v>
      </c>
      <c r="AI8" s="18" t="s">
        <v>33</v>
      </c>
      <c r="AJ8" s="17">
        <v>10</v>
      </c>
      <c r="AK8" s="266"/>
      <c r="AL8" s="21"/>
      <c r="AM8" s="230"/>
      <c r="AN8" s="265"/>
      <c r="AO8" s="252"/>
      <c r="AP8" s="262"/>
      <c r="AQ8" s="252"/>
      <c r="AR8" s="252"/>
      <c r="AS8" s="252"/>
      <c r="AT8" s="262"/>
      <c r="AU8" s="252"/>
      <c r="AV8" s="252"/>
      <c r="AW8" s="252"/>
      <c r="AX8" s="262"/>
      <c r="AY8" s="252"/>
      <c r="AZ8" s="252"/>
      <c r="BA8" s="252"/>
      <c r="BB8" s="255"/>
      <c r="BC8" s="257"/>
    </row>
    <row r="9" spans="2:55" ht="17.25">
      <c r="B9" s="230" t="str">
        <f>H3</f>
        <v>ポピーズ</v>
      </c>
      <c r="C9" s="267">
        <f>H5</f>
        <v>8</v>
      </c>
      <c r="D9" s="268"/>
      <c r="E9" s="268"/>
      <c r="F9" s="268"/>
      <c r="G9" s="268"/>
      <c r="H9" s="269"/>
      <c r="I9" s="269"/>
      <c r="J9" s="269"/>
      <c r="K9" s="269"/>
      <c r="L9" s="269"/>
      <c r="M9" s="270">
        <v>12</v>
      </c>
      <c r="N9" s="270"/>
      <c r="O9" s="270"/>
      <c r="P9" s="270"/>
      <c r="Q9" s="270"/>
      <c r="R9" s="271">
        <v>0</v>
      </c>
      <c r="S9" s="271"/>
      <c r="T9" s="271"/>
      <c r="U9" s="271"/>
      <c r="V9" s="271"/>
      <c r="W9" s="271">
        <v>0</v>
      </c>
      <c r="X9" s="271"/>
      <c r="Y9" s="271"/>
      <c r="Z9" s="271"/>
      <c r="AA9" s="271"/>
      <c r="AB9" s="270">
        <v>2</v>
      </c>
      <c r="AC9" s="270"/>
      <c r="AD9" s="270"/>
      <c r="AE9" s="270"/>
      <c r="AF9" s="270"/>
      <c r="AG9" s="270">
        <v>5</v>
      </c>
      <c r="AH9" s="270"/>
      <c r="AI9" s="270"/>
      <c r="AJ9" s="270"/>
      <c r="AK9" s="272"/>
      <c r="AL9" s="14"/>
      <c r="AM9" s="230" t="str">
        <f>B9</f>
        <v>ポピーズ</v>
      </c>
      <c r="AN9" s="264">
        <f>IF(C10&gt;G10,1,0)+IF(H10&gt;L10,1,0)+IF(M10&gt;Q10,1,0)+IF(R10&gt;V10,1,0)+IF(W10&gt;AA10,1,0)+IF(AB10&gt;AF10,1,0)+IF(AG10&gt;AK10,1,0)</f>
        <v>3</v>
      </c>
      <c r="AO9" s="263">
        <f>IF(G10&gt;C10,1,0)+IF(L10&gt;H10,1,0)+IF(Q10&gt;M10,1,0)+IF(V10&gt;R10,1,0)+IF(AA10&gt;W10,1,0)+IF(AF10&gt;AB10,1,0)+IF(AK10&gt;AG10,1,0)</f>
        <v>1</v>
      </c>
      <c r="AP9" s="251">
        <f>SUM(AN9/(AN9+AO9))</f>
        <v>0.75</v>
      </c>
      <c r="AQ9" s="263">
        <f>RANK(AP9,$AP$5:$AP$32,0)</f>
        <v>1</v>
      </c>
      <c r="AR9" s="252">
        <f>SUM(C10+H10+M10+R10+W10+AB10+AG10)</f>
        <v>7</v>
      </c>
      <c r="AS9" s="252">
        <f>SUM(G10+L10+Q10+V10+AA10+AF10+AK10)</f>
        <v>3</v>
      </c>
      <c r="AT9" s="262">
        <f>SUM(AR9/(AR9+AS9))</f>
        <v>0.7</v>
      </c>
      <c r="AU9" s="252">
        <f>RANK(AT9,$AT$5:$AT$32,0)</f>
        <v>1</v>
      </c>
      <c r="AV9" s="252">
        <f>SUM(D10+D11+D12+I10+I11+I12+N10+N11+N12+S10+S11+S12+X10+X11+X12+AC10+AC11+AC12+AH10+AH11+AH12)</f>
        <v>142</v>
      </c>
      <c r="AW9" s="252">
        <f>SUM(F10+F11+F12+K10+K11+K12+P10+P11+P12+U10+U11+U12+Z10+Z11+Z12+AE10+AE11+AE12+AJ10+AJ11+AJ12)</f>
        <v>119</v>
      </c>
      <c r="AX9" s="262">
        <f>SUM(AV9/(AV9+AW9))</f>
        <v>0.5440613026819924</v>
      </c>
      <c r="AY9" s="263">
        <f>RANK(AX9,$AX$5:$AX$32,0)</f>
        <v>1</v>
      </c>
      <c r="AZ9" s="262">
        <f>RANK(AP9,$AP$5:$AP$32,1)+AT9</f>
        <v>5.7</v>
      </c>
      <c r="BA9" s="262">
        <f>RANK(AZ9,$AZ$5:$AZ$32,1)+AX9</f>
        <v>7.5440613026819925</v>
      </c>
      <c r="BB9" s="278" t="str">
        <f>AM9</f>
        <v>ポピーズ</v>
      </c>
      <c r="BC9" s="257">
        <f>RANK(BA9,$BA$5:$BA$32)</f>
        <v>1</v>
      </c>
    </row>
    <row r="10" spans="2:55" ht="13.5">
      <c r="B10" s="230"/>
      <c r="C10" s="279">
        <f>IF(D10&gt;F10,1,0)+IF(D11&gt;F11,1,0)+IF(D12&gt;F12,1,0)</f>
        <v>1</v>
      </c>
      <c r="D10" s="22">
        <f>K6</f>
        <v>15</v>
      </c>
      <c r="E10" s="18" t="s">
        <v>29</v>
      </c>
      <c r="F10" s="22">
        <f>I6</f>
        <v>8</v>
      </c>
      <c r="G10" s="260">
        <f>IF(F10&gt;D10,1,0)+IF(F11&gt;D11,1,0)+IF(F12&gt;D12,1,0)</f>
        <v>2</v>
      </c>
      <c r="H10" s="259">
        <f>IF(I10&gt;K10,1,0)+IF(I11&gt;K11,1,0)+IF(I12&gt;K12,1,0)</f>
        <v>0</v>
      </c>
      <c r="I10" s="15"/>
      <c r="J10" s="16" t="s">
        <v>31</v>
      </c>
      <c r="K10" s="15"/>
      <c r="L10" s="259">
        <f>IF(K10&gt;I10,1,0)+IF(K11&gt;I11,1,0)+IF(K12&gt;I12,1,0)</f>
        <v>0</v>
      </c>
      <c r="M10" s="260">
        <f>IF(N10&gt;P10,1,0)+IF(N11&gt;P11,1,0)+IF(N12&gt;P12,1,0)</f>
        <v>2</v>
      </c>
      <c r="N10" s="17">
        <v>15</v>
      </c>
      <c r="O10" s="18" t="s">
        <v>31</v>
      </c>
      <c r="P10" s="17">
        <v>8</v>
      </c>
      <c r="Q10" s="260">
        <f>IF(P10&gt;N10,1,0)+IF(P11&gt;N11,1,0)+IF(P12&gt;N12,1,0)</f>
        <v>1</v>
      </c>
      <c r="R10" s="261">
        <f>IF(S10&gt;U10,1,0)+IF(S11&gt;U11,1,0)+IF(S12&gt;U12,1,0)</f>
        <v>0</v>
      </c>
      <c r="S10" s="19"/>
      <c r="T10" s="20" t="s">
        <v>31</v>
      </c>
      <c r="U10" s="19"/>
      <c r="V10" s="261">
        <f>IF(U10&gt;S10,1,0)+IF(U11&gt;S11,1,0)+IF(U12&gt;S12,1,0)</f>
        <v>0</v>
      </c>
      <c r="W10" s="261">
        <f>IF(X10&gt;Z10,1,0)+IF(X11&gt;Z11,1,0)+IF(X12&gt;Z12,1,0)</f>
        <v>0</v>
      </c>
      <c r="X10" s="19"/>
      <c r="Y10" s="20" t="s">
        <v>31</v>
      </c>
      <c r="Z10" s="19"/>
      <c r="AA10" s="261">
        <f>IF(Z10&gt;X10,1,0)+IF(Z11&gt;X11,1,0)+IF(Z12&gt;X12,1,0)</f>
        <v>0</v>
      </c>
      <c r="AB10" s="260">
        <f>IF(AC10&gt;AE10,1,0)+IF(AC11&gt;AE11,1,0)+IF(AC12&gt;AE12,1,0)</f>
        <v>2</v>
      </c>
      <c r="AC10" s="17">
        <v>15</v>
      </c>
      <c r="AD10" s="18" t="s">
        <v>31</v>
      </c>
      <c r="AE10" s="17">
        <v>11</v>
      </c>
      <c r="AF10" s="260">
        <f>IF(AE10&gt;AC10,1,0)+IF(AE11&gt;AC11,1,0)+IF(AE12&gt;AC12,1,0)</f>
        <v>0</v>
      </c>
      <c r="AG10" s="260">
        <f>IF(AH10&gt;AJ10,1,0)+IF(AH11&gt;AJ11,1,0)+IF(AH12&gt;AJ12,1,0)</f>
        <v>2</v>
      </c>
      <c r="AH10" s="17">
        <v>15</v>
      </c>
      <c r="AI10" s="18" t="s">
        <v>31</v>
      </c>
      <c r="AJ10" s="17">
        <v>7</v>
      </c>
      <c r="AK10" s="266">
        <f>IF(AJ10&gt;AH10,1,0)+IF(AJ11&gt;AH11,1,0)+IF(AJ12&gt;AH12,1,0)</f>
        <v>0</v>
      </c>
      <c r="AL10" s="21"/>
      <c r="AM10" s="230"/>
      <c r="AN10" s="265"/>
      <c r="AO10" s="252"/>
      <c r="AP10" s="262"/>
      <c r="AQ10" s="252"/>
      <c r="AR10" s="252"/>
      <c r="AS10" s="252"/>
      <c r="AT10" s="262"/>
      <c r="AU10" s="252"/>
      <c r="AV10" s="252"/>
      <c r="AW10" s="252"/>
      <c r="AX10" s="262"/>
      <c r="AY10" s="252"/>
      <c r="AZ10" s="252"/>
      <c r="BA10" s="252"/>
      <c r="BB10" s="254"/>
      <c r="BC10" s="257"/>
    </row>
    <row r="11" spans="2:55" ht="13.5">
      <c r="B11" s="230"/>
      <c r="C11" s="279"/>
      <c r="D11" s="22">
        <f>K7</f>
        <v>14</v>
      </c>
      <c r="E11" s="18" t="s">
        <v>33</v>
      </c>
      <c r="F11" s="22">
        <f>I7</f>
        <v>16</v>
      </c>
      <c r="G11" s="260"/>
      <c r="H11" s="259"/>
      <c r="I11" s="15"/>
      <c r="J11" s="16" t="s">
        <v>31</v>
      </c>
      <c r="K11" s="15"/>
      <c r="L11" s="259"/>
      <c r="M11" s="260"/>
      <c r="N11" s="17">
        <v>12</v>
      </c>
      <c r="O11" s="18" t="s">
        <v>31</v>
      </c>
      <c r="P11" s="17">
        <v>15</v>
      </c>
      <c r="Q11" s="260"/>
      <c r="R11" s="261"/>
      <c r="S11" s="19"/>
      <c r="T11" s="20" t="s">
        <v>31</v>
      </c>
      <c r="U11" s="19"/>
      <c r="V11" s="261"/>
      <c r="W11" s="261"/>
      <c r="X11" s="19"/>
      <c r="Y11" s="20" t="s">
        <v>31</v>
      </c>
      <c r="Z11" s="19"/>
      <c r="AA11" s="261"/>
      <c r="AB11" s="260"/>
      <c r="AC11" s="17">
        <v>15</v>
      </c>
      <c r="AD11" s="18" t="s">
        <v>31</v>
      </c>
      <c r="AE11" s="17">
        <v>10</v>
      </c>
      <c r="AF11" s="260"/>
      <c r="AG11" s="260"/>
      <c r="AH11" s="17">
        <v>15</v>
      </c>
      <c r="AI11" s="18" t="s">
        <v>31</v>
      </c>
      <c r="AJ11" s="17">
        <v>13</v>
      </c>
      <c r="AK11" s="266"/>
      <c r="AL11" s="21"/>
      <c r="AM11" s="230"/>
      <c r="AN11" s="265"/>
      <c r="AO11" s="252"/>
      <c r="AP11" s="262"/>
      <c r="AQ11" s="252"/>
      <c r="AR11" s="252"/>
      <c r="AS11" s="252"/>
      <c r="AT11" s="262"/>
      <c r="AU11" s="252"/>
      <c r="AV11" s="252"/>
      <c r="AW11" s="252"/>
      <c r="AX11" s="262"/>
      <c r="AY11" s="252"/>
      <c r="AZ11" s="252"/>
      <c r="BA11" s="252"/>
      <c r="BB11" s="254"/>
      <c r="BC11" s="257"/>
    </row>
    <row r="12" spans="2:55" ht="13.5">
      <c r="B12" s="230"/>
      <c r="C12" s="279"/>
      <c r="D12" s="22">
        <f>K8</f>
        <v>9</v>
      </c>
      <c r="E12" s="18" t="s">
        <v>33</v>
      </c>
      <c r="F12" s="22">
        <f>I8</f>
        <v>15</v>
      </c>
      <c r="G12" s="260"/>
      <c r="H12" s="259"/>
      <c r="I12" s="15"/>
      <c r="J12" s="16" t="s">
        <v>31</v>
      </c>
      <c r="K12" s="15"/>
      <c r="L12" s="259"/>
      <c r="M12" s="260"/>
      <c r="N12" s="17">
        <v>17</v>
      </c>
      <c r="O12" s="18" t="s">
        <v>31</v>
      </c>
      <c r="P12" s="17">
        <v>16</v>
      </c>
      <c r="Q12" s="260"/>
      <c r="R12" s="261"/>
      <c r="S12" s="19"/>
      <c r="T12" s="20" t="s">
        <v>31</v>
      </c>
      <c r="U12" s="19"/>
      <c r="V12" s="261"/>
      <c r="W12" s="261"/>
      <c r="X12" s="19"/>
      <c r="Y12" s="20" t="s">
        <v>31</v>
      </c>
      <c r="Z12" s="19"/>
      <c r="AA12" s="261"/>
      <c r="AB12" s="260"/>
      <c r="AC12" s="17"/>
      <c r="AD12" s="18" t="s">
        <v>31</v>
      </c>
      <c r="AE12" s="17"/>
      <c r="AF12" s="260"/>
      <c r="AG12" s="260"/>
      <c r="AH12" s="17"/>
      <c r="AI12" s="18" t="s">
        <v>31</v>
      </c>
      <c r="AJ12" s="17"/>
      <c r="AK12" s="266"/>
      <c r="AL12" s="21"/>
      <c r="AM12" s="230"/>
      <c r="AN12" s="265"/>
      <c r="AO12" s="252"/>
      <c r="AP12" s="262"/>
      <c r="AQ12" s="252"/>
      <c r="AR12" s="252"/>
      <c r="AS12" s="252"/>
      <c r="AT12" s="262"/>
      <c r="AU12" s="252"/>
      <c r="AV12" s="252"/>
      <c r="AW12" s="252"/>
      <c r="AX12" s="262"/>
      <c r="AY12" s="252"/>
      <c r="AZ12" s="252"/>
      <c r="BA12" s="252"/>
      <c r="BB12" s="255"/>
      <c r="BC12" s="257"/>
    </row>
    <row r="13" spans="2:55" ht="17.25">
      <c r="B13" s="230" t="str">
        <f>M3</f>
        <v>バイトリーダー</v>
      </c>
      <c r="C13" s="281">
        <f>M5</f>
        <v>0</v>
      </c>
      <c r="D13" s="282"/>
      <c r="E13" s="282"/>
      <c r="F13" s="282"/>
      <c r="G13" s="282"/>
      <c r="H13" s="268">
        <f>M9</f>
        <v>12</v>
      </c>
      <c r="I13" s="268"/>
      <c r="J13" s="268"/>
      <c r="K13" s="268"/>
      <c r="L13" s="268"/>
      <c r="M13" s="269"/>
      <c r="N13" s="269"/>
      <c r="O13" s="269"/>
      <c r="P13" s="269"/>
      <c r="Q13" s="269"/>
      <c r="R13" s="282">
        <v>0</v>
      </c>
      <c r="S13" s="282"/>
      <c r="T13" s="282"/>
      <c r="U13" s="282"/>
      <c r="V13" s="282"/>
      <c r="W13" s="270">
        <v>3</v>
      </c>
      <c r="X13" s="270"/>
      <c r="Y13" s="270"/>
      <c r="Z13" s="270"/>
      <c r="AA13" s="270"/>
      <c r="AB13" s="270">
        <v>6</v>
      </c>
      <c r="AC13" s="270"/>
      <c r="AD13" s="270"/>
      <c r="AE13" s="270"/>
      <c r="AF13" s="270"/>
      <c r="AG13" s="270">
        <v>9</v>
      </c>
      <c r="AH13" s="270"/>
      <c r="AI13" s="270"/>
      <c r="AJ13" s="270"/>
      <c r="AK13" s="272"/>
      <c r="AL13" s="14"/>
      <c r="AM13" s="230" t="str">
        <f>B13</f>
        <v>バイトリーダー</v>
      </c>
      <c r="AN13" s="264">
        <f>IF(C14&gt;G14,1,0)+IF(H14&gt;L14,1,0)+IF(M14&gt;Q14,1,0)+IF(R14&gt;V14,1,0)+IF(W14&gt;AA14,1,0)+IF(AB14&gt;AF14,1,0)+IF(AG14&gt;AK14,1,0)</f>
        <v>2</v>
      </c>
      <c r="AO13" s="263">
        <f>IF(G14&gt;C14,1,0)+IF(L14&gt;H14,1,0)+IF(Q14&gt;M14,1,0)+IF(V14&gt;R14,1,0)+IF(AA14&gt;W14,1,0)+IF(AF14&gt;AB14,1,0)+IF(AK14&gt;AG14,1,0)</f>
        <v>2</v>
      </c>
      <c r="AP13" s="251">
        <f>SUM(AN13/(AN13+AO13))</f>
        <v>0.5</v>
      </c>
      <c r="AQ13" s="263">
        <f>RANK(AP13,$AP$5:$AP$32,0)</f>
        <v>4</v>
      </c>
      <c r="AR13" s="252">
        <f>SUM(C14+H14+M14+R14+W14+AB14+AG14)</f>
        <v>6</v>
      </c>
      <c r="AS13" s="252">
        <f>SUM(G14+L14+Q14+V14+AA14+AF14+AK14)</f>
        <v>5</v>
      </c>
      <c r="AT13" s="262">
        <f>SUM(AR13/(AR13+AS13))</f>
        <v>0.5454545454545454</v>
      </c>
      <c r="AU13" s="252">
        <f>RANK(AT13,$AT$5:$AT$32,0)</f>
        <v>4</v>
      </c>
      <c r="AV13" s="252">
        <f>SUM(D14+D15+D16+I14+I15+I16+N14+N15+N16+S14+S15+S16+X14+X15+X16+AC14+AC15+AC16+AH14+AH15+AH16)</f>
        <v>158</v>
      </c>
      <c r="AW13" s="252">
        <f>SUM(F14+F15+F16+K14+K15+K16+P14+P15+P16+U14+U15+U16+Z14+Z15+Z16+AE14+AE15+AE16+AJ14+AJ15+AJ16)</f>
        <v>142</v>
      </c>
      <c r="AX13" s="262">
        <f>SUM(AV13/(AV13+AW13))</f>
        <v>0.5266666666666666</v>
      </c>
      <c r="AY13" s="263">
        <f>RANK(AX13,$AX$5:$AX$32,0)</f>
        <v>3</v>
      </c>
      <c r="AZ13" s="262">
        <f>RANK(AP13,$AP$5:$AP$32,1)+AT13</f>
        <v>3.5454545454545454</v>
      </c>
      <c r="BA13" s="262">
        <f>RANK(AZ13,$AZ$5:$AZ$32,1)+AX13</f>
        <v>4.526666666666666</v>
      </c>
      <c r="BB13" s="278" t="str">
        <f>AM13</f>
        <v>バイトリーダー</v>
      </c>
      <c r="BC13" s="257">
        <f>RANK(BA13,$BA$5:$BA$32)</f>
        <v>4</v>
      </c>
    </row>
    <row r="14" spans="2:55" ht="13.5">
      <c r="B14" s="230"/>
      <c r="C14" s="280">
        <f>IF(D14&gt;F14,1,0)+IF(D15&gt;F15,1,0)+IF(D16&gt;F16,1,0)</f>
        <v>0</v>
      </c>
      <c r="D14" s="19">
        <f>P6</f>
        <v>0</v>
      </c>
      <c r="E14" s="20" t="s">
        <v>31</v>
      </c>
      <c r="F14" s="19">
        <f>N6</f>
        <v>0</v>
      </c>
      <c r="G14" s="261">
        <f>IF(F14&gt;D14,1,0)+IF(F15&gt;D15,1,0)+IF(F16&gt;D16,1,0)</f>
        <v>0</v>
      </c>
      <c r="H14" s="260">
        <f>IF(I14&gt;K14,1,0)+IF(I15&gt;K15,1,0)+IF(I16&gt;K16,1,0)</f>
        <v>1</v>
      </c>
      <c r="I14" s="22">
        <f>P10</f>
        <v>8</v>
      </c>
      <c r="J14" s="18" t="s">
        <v>31</v>
      </c>
      <c r="K14" s="22">
        <f>N10</f>
        <v>15</v>
      </c>
      <c r="L14" s="260">
        <f>IF(K14&gt;I14,1,0)+IF(K15&gt;I15,1,0)+IF(K16&gt;I16,1,0)</f>
        <v>2</v>
      </c>
      <c r="M14" s="259">
        <f>IF(N14&gt;P14,1,0)+IF(N15&gt;P15,1,0)+IF(N16&gt;P16,1,0)</f>
        <v>0</v>
      </c>
      <c r="N14" s="15"/>
      <c r="O14" s="16" t="s">
        <v>39</v>
      </c>
      <c r="P14" s="15"/>
      <c r="Q14" s="259">
        <f>IF(P14&gt;N14,1,0)+IF(P15&gt;N15,1,0)+IF(P16&gt;N16,1,0)</f>
        <v>0</v>
      </c>
      <c r="R14" s="261">
        <f>IF(S14&gt;U14,1,0)+IF(S15&gt;U15,1,0)+IF(S16&gt;U16,1,0)</f>
        <v>0</v>
      </c>
      <c r="S14" s="19"/>
      <c r="T14" s="20" t="s">
        <v>39</v>
      </c>
      <c r="U14" s="19"/>
      <c r="V14" s="261">
        <f>IF(U14&gt;S14,1,0)+IF(U15&gt;S15,1,0)+IF(U16&gt;S16,1,0)</f>
        <v>0</v>
      </c>
      <c r="W14" s="260">
        <f>IF(X14&gt;Z14,1,0)+IF(X15&gt;Z15,1,0)+IF(X16&gt;Z16,1,0)</f>
        <v>2</v>
      </c>
      <c r="X14" s="17">
        <v>15</v>
      </c>
      <c r="Y14" s="18" t="s">
        <v>39</v>
      </c>
      <c r="Z14" s="17">
        <v>11</v>
      </c>
      <c r="AA14" s="260">
        <f>IF(Z14&gt;X14,1,0)+IF(Z15&gt;X15,1,0)+IF(Z16&gt;X16,1,0)</f>
        <v>0</v>
      </c>
      <c r="AB14" s="260">
        <f>IF(AC14&gt;AE14,1,0)+IF(AC15&gt;AE15,1,0)+IF(AC16&gt;AE16,1,0)</f>
        <v>1</v>
      </c>
      <c r="AC14" s="17">
        <v>11</v>
      </c>
      <c r="AD14" s="18" t="s">
        <v>39</v>
      </c>
      <c r="AE14" s="17">
        <v>15</v>
      </c>
      <c r="AF14" s="260">
        <f>IF(AE14&gt;AC14,1,0)+IF(AE15&gt;AC15,1,0)+IF(AE16&gt;AC16,1,0)</f>
        <v>2</v>
      </c>
      <c r="AG14" s="260">
        <f>IF(AH14&gt;AJ14,1,0)+IF(AH15&gt;AJ15,1,0)+IF(AH16&gt;AJ16,1,0)</f>
        <v>2</v>
      </c>
      <c r="AH14" s="17">
        <v>15</v>
      </c>
      <c r="AI14" s="18" t="s">
        <v>39</v>
      </c>
      <c r="AJ14" s="17">
        <v>7</v>
      </c>
      <c r="AK14" s="266">
        <f>IF(AJ14&gt;AH14,1,0)+IF(AJ15&gt;AH15,1,0)+IF(AJ16&gt;AH16,1,0)</f>
        <v>1</v>
      </c>
      <c r="AL14" s="21"/>
      <c r="AM14" s="230"/>
      <c r="AN14" s="265"/>
      <c r="AO14" s="252"/>
      <c r="AP14" s="262"/>
      <c r="AQ14" s="252"/>
      <c r="AR14" s="252"/>
      <c r="AS14" s="252"/>
      <c r="AT14" s="262"/>
      <c r="AU14" s="252"/>
      <c r="AV14" s="252"/>
      <c r="AW14" s="252"/>
      <c r="AX14" s="262"/>
      <c r="AY14" s="252"/>
      <c r="AZ14" s="252"/>
      <c r="BA14" s="252"/>
      <c r="BB14" s="254"/>
      <c r="BC14" s="257"/>
    </row>
    <row r="15" spans="2:55" ht="13.5">
      <c r="B15" s="230"/>
      <c r="C15" s="280"/>
      <c r="D15" s="19">
        <f>P7</f>
        <v>0</v>
      </c>
      <c r="E15" s="20" t="s">
        <v>39</v>
      </c>
      <c r="F15" s="19">
        <f>N7</f>
        <v>0</v>
      </c>
      <c r="G15" s="261"/>
      <c r="H15" s="260"/>
      <c r="I15" s="22">
        <f>P11</f>
        <v>15</v>
      </c>
      <c r="J15" s="18" t="s">
        <v>29</v>
      </c>
      <c r="K15" s="22">
        <f>N11</f>
        <v>12</v>
      </c>
      <c r="L15" s="260"/>
      <c r="M15" s="259"/>
      <c r="N15" s="15"/>
      <c r="O15" s="16" t="s">
        <v>39</v>
      </c>
      <c r="P15" s="15"/>
      <c r="Q15" s="259"/>
      <c r="R15" s="261"/>
      <c r="S15" s="19"/>
      <c r="T15" s="20" t="s">
        <v>39</v>
      </c>
      <c r="U15" s="19"/>
      <c r="V15" s="261"/>
      <c r="W15" s="260"/>
      <c r="X15" s="17">
        <v>15</v>
      </c>
      <c r="Y15" s="18" t="s">
        <v>39</v>
      </c>
      <c r="Z15" s="17">
        <v>9</v>
      </c>
      <c r="AA15" s="260"/>
      <c r="AB15" s="260"/>
      <c r="AC15" s="17">
        <v>15</v>
      </c>
      <c r="AD15" s="18" t="s">
        <v>39</v>
      </c>
      <c r="AE15" s="17">
        <v>12</v>
      </c>
      <c r="AF15" s="260"/>
      <c r="AG15" s="260"/>
      <c r="AH15" s="17">
        <v>15</v>
      </c>
      <c r="AI15" s="18" t="s">
        <v>39</v>
      </c>
      <c r="AJ15" s="17">
        <v>17</v>
      </c>
      <c r="AK15" s="266"/>
      <c r="AL15" s="21"/>
      <c r="AM15" s="230"/>
      <c r="AN15" s="265"/>
      <c r="AO15" s="252"/>
      <c r="AP15" s="262"/>
      <c r="AQ15" s="252"/>
      <c r="AR15" s="252"/>
      <c r="AS15" s="252"/>
      <c r="AT15" s="262"/>
      <c r="AU15" s="252"/>
      <c r="AV15" s="252"/>
      <c r="AW15" s="252"/>
      <c r="AX15" s="262"/>
      <c r="AY15" s="252"/>
      <c r="AZ15" s="252"/>
      <c r="BA15" s="252"/>
      <c r="BB15" s="254"/>
      <c r="BC15" s="257"/>
    </row>
    <row r="16" spans="2:55" ht="13.5">
      <c r="B16" s="230"/>
      <c r="C16" s="280"/>
      <c r="D16" s="19">
        <f>P8</f>
        <v>0</v>
      </c>
      <c r="E16" s="20" t="s">
        <v>39</v>
      </c>
      <c r="F16" s="19">
        <f>N8</f>
        <v>0</v>
      </c>
      <c r="G16" s="261"/>
      <c r="H16" s="260"/>
      <c r="I16" s="22">
        <f>P12</f>
        <v>16</v>
      </c>
      <c r="J16" s="18" t="s">
        <v>29</v>
      </c>
      <c r="K16" s="22">
        <f>N12</f>
        <v>17</v>
      </c>
      <c r="L16" s="260"/>
      <c r="M16" s="259"/>
      <c r="N16" s="15"/>
      <c r="O16" s="16" t="s">
        <v>39</v>
      </c>
      <c r="P16" s="15"/>
      <c r="Q16" s="259"/>
      <c r="R16" s="261"/>
      <c r="S16" s="19"/>
      <c r="T16" s="20" t="s">
        <v>39</v>
      </c>
      <c r="U16" s="19"/>
      <c r="V16" s="261"/>
      <c r="W16" s="260"/>
      <c r="X16" s="17"/>
      <c r="Y16" s="18" t="s">
        <v>39</v>
      </c>
      <c r="Z16" s="17"/>
      <c r="AA16" s="260"/>
      <c r="AB16" s="260"/>
      <c r="AC16" s="17">
        <v>16</v>
      </c>
      <c r="AD16" s="18" t="s">
        <v>39</v>
      </c>
      <c r="AE16" s="17">
        <v>17</v>
      </c>
      <c r="AF16" s="260"/>
      <c r="AG16" s="260"/>
      <c r="AH16" s="17">
        <v>17</v>
      </c>
      <c r="AI16" s="18" t="s">
        <v>39</v>
      </c>
      <c r="AJ16" s="17">
        <v>10</v>
      </c>
      <c r="AK16" s="266"/>
      <c r="AL16" s="21"/>
      <c r="AM16" s="230"/>
      <c r="AN16" s="265"/>
      <c r="AO16" s="252"/>
      <c r="AP16" s="262"/>
      <c r="AQ16" s="252"/>
      <c r="AR16" s="252"/>
      <c r="AS16" s="252"/>
      <c r="AT16" s="262"/>
      <c r="AU16" s="252"/>
      <c r="AV16" s="252"/>
      <c r="AW16" s="252"/>
      <c r="AX16" s="262"/>
      <c r="AY16" s="252"/>
      <c r="AZ16" s="252"/>
      <c r="BA16" s="252"/>
      <c r="BB16" s="255"/>
      <c r="BC16" s="257"/>
    </row>
    <row r="17" spans="2:55" ht="17.25">
      <c r="B17" s="230" t="str">
        <f>R3</f>
        <v>メイツ X</v>
      </c>
      <c r="C17" s="267">
        <f>R5</f>
        <v>4</v>
      </c>
      <c r="D17" s="268"/>
      <c r="E17" s="268"/>
      <c r="F17" s="268"/>
      <c r="G17" s="268"/>
      <c r="H17" s="268">
        <f>R9</f>
        <v>0</v>
      </c>
      <c r="I17" s="268"/>
      <c r="J17" s="268"/>
      <c r="K17" s="268"/>
      <c r="L17" s="268"/>
      <c r="M17" s="268">
        <f>R13</f>
        <v>0</v>
      </c>
      <c r="N17" s="268"/>
      <c r="O17" s="268"/>
      <c r="P17" s="268"/>
      <c r="Q17" s="268"/>
      <c r="R17" s="269"/>
      <c r="S17" s="269"/>
      <c r="T17" s="269"/>
      <c r="U17" s="269"/>
      <c r="V17" s="269"/>
      <c r="W17" s="270">
        <v>7</v>
      </c>
      <c r="X17" s="270"/>
      <c r="Y17" s="270"/>
      <c r="Z17" s="270"/>
      <c r="AA17" s="270"/>
      <c r="AB17" s="270">
        <v>10</v>
      </c>
      <c r="AC17" s="270"/>
      <c r="AD17" s="270"/>
      <c r="AE17" s="270"/>
      <c r="AF17" s="270"/>
      <c r="AG17" s="270">
        <v>13</v>
      </c>
      <c r="AH17" s="270"/>
      <c r="AI17" s="270"/>
      <c r="AJ17" s="270"/>
      <c r="AK17" s="272"/>
      <c r="AL17" s="14"/>
      <c r="AM17" s="230" t="str">
        <f>B17</f>
        <v>メイツ X</v>
      </c>
      <c r="AN17" s="264">
        <f>IF(C18&gt;G18,1,0)+IF(H18&gt;L18,1,0)+IF(M18&gt;Q18,1,0)+IF(R18&gt;V18,1,0)+IF(W18&gt;AA18,1,0)+IF(AB18&gt;AF18,1,0)+IF(AG18&gt;AK18,1,0)</f>
        <v>3</v>
      </c>
      <c r="AO17" s="263">
        <f>IF(G18&gt;C18,1,0)+IF(L18&gt;H18,1,0)+IF(Q18&gt;M18,1,0)+IF(V18&gt;R18,1,0)+IF(AA18&gt;W18,1,0)+IF(AF18&gt;AB18,1,0)+IF(AK18&gt;AG18,1,0)</f>
        <v>1</v>
      </c>
      <c r="AP17" s="251">
        <f>SUM(AN17/(AN17+AO17))</f>
        <v>0.75</v>
      </c>
      <c r="AQ17" s="263">
        <f>RANK(AP17,$AP$5:$AP$32,0)</f>
        <v>1</v>
      </c>
      <c r="AR17" s="252">
        <f>SUM(C18+H18+M18+R18+W18+AB18+AG18)</f>
        <v>6</v>
      </c>
      <c r="AS17" s="252">
        <f>SUM(G18+L18+Q18+V18+AA18+AF18+AK18)</f>
        <v>4</v>
      </c>
      <c r="AT17" s="262">
        <f>SUM(AR17/(AR17+AS17))</f>
        <v>0.6</v>
      </c>
      <c r="AU17" s="252">
        <f>RANK(AT17,$AT$5:$AT$32,0)</f>
        <v>3</v>
      </c>
      <c r="AV17" s="252">
        <f>SUM(D18+D19+D20+I18+I19+I20+N18+N19+N20+S18+S19+S20+X18+X19+X20+AC18+AC19+AC20+AH18+AH19+AH20)</f>
        <v>149</v>
      </c>
      <c r="AW17" s="252">
        <f>SUM(F18+F19+F20+K18+K19+K20+P18+P19+P20+U18+U19+U20+Z18+Z19+Z20+AE18+AE19+AE20+AJ18+AJ19+AJ20)</f>
        <v>133</v>
      </c>
      <c r="AX17" s="262">
        <f>SUM(AV17/(AV17+AW17))</f>
        <v>0.5283687943262412</v>
      </c>
      <c r="AY17" s="263">
        <f>RANK(AX17,$AX$5:$AX$32,0)</f>
        <v>2</v>
      </c>
      <c r="AZ17" s="262">
        <f>RANK(AP17,$AP$5:$AP$32,1)+AT17</f>
        <v>5.6</v>
      </c>
      <c r="BA17" s="262">
        <f>RANK(AZ17,$AZ$5:$AZ$32,1)+AX17</f>
        <v>5.528368794326241</v>
      </c>
      <c r="BB17" s="278" t="str">
        <f>AM17</f>
        <v>メイツ X</v>
      </c>
      <c r="BC17" s="257">
        <f>RANK(BA17,$BA$5:$BA$32)</f>
        <v>3</v>
      </c>
    </row>
    <row r="18" spans="2:55" ht="13.5">
      <c r="B18" s="230"/>
      <c r="C18" s="279">
        <f>IF(D18&gt;F18,1,0)+IF(D19&gt;F19,1,0)+IF(D20&gt;F20,1,0)</f>
        <v>2</v>
      </c>
      <c r="D18" s="22">
        <f>U6</f>
        <v>13</v>
      </c>
      <c r="E18" s="18" t="s">
        <v>39</v>
      </c>
      <c r="F18" s="22">
        <f>S6</f>
        <v>15</v>
      </c>
      <c r="G18" s="260">
        <f>IF(F18&gt;D18,1,0)+IF(F19&gt;D19,1,0)+IF(F20&gt;D20,1,0)</f>
        <v>1</v>
      </c>
      <c r="H18" s="260">
        <f>IF(I18&gt;K18,1,0)+IF(I19&gt;K19,1,0)+IF(I20&gt;K20,1,0)</f>
        <v>0</v>
      </c>
      <c r="I18" s="22">
        <f>U10</f>
        <v>0</v>
      </c>
      <c r="J18" s="18" t="s">
        <v>39</v>
      </c>
      <c r="K18" s="22">
        <f>S10</f>
        <v>0</v>
      </c>
      <c r="L18" s="260">
        <f>IF(K18&gt;I18,1,0)+IF(K19&gt;I19,1,0)+IF(K20&gt;I20,1,0)</f>
        <v>0</v>
      </c>
      <c r="M18" s="260">
        <f>IF(N18&gt;P18,1,0)+IF(N19&gt;P19,1,0)+IF(N20&gt;P20,1,0)</f>
        <v>0</v>
      </c>
      <c r="N18" s="22">
        <f>U14</f>
        <v>0</v>
      </c>
      <c r="O18" s="18" t="s">
        <v>29</v>
      </c>
      <c r="P18" s="22">
        <f>S14</f>
        <v>0</v>
      </c>
      <c r="Q18" s="260">
        <f>IF(P18&gt;N18,1,0)+IF(P19&gt;N19,1,0)+IF(P20&gt;N20,1,0)</f>
        <v>0</v>
      </c>
      <c r="R18" s="259">
        <f>IF(S18&gt;U18,1,0)+IF(S19&gt;U19,1,0)+IF(S20&gt;U20,1,0)</f>
        <v>0</v>
      </c>
      <c r="S18" s="15"/>
      <c r="T18" s="16" t="s">
        <v>39</v>
      </c>
      <c r="U18" s="15"/>
      <c r="V18" s="259">
        <f>IF(U18&gt;S18,1,0)+IF(U19&gt;S19,1,0)+IF(U20&gt;S20,1,0)</f>
        <v>0</v>
      </c>
      <c r="W18" s="260">
        <f>IF(X18&gt;Z18,1,0)+IF(X19&gt;Z19,1,0)+IF(X20&gt;Z20,1,0)</f>
        <v>2</v>
      </c>
      <c r="X18" s="17">
        <v>15</v>
      </c>
      <c r="Y18" s="18" t="s">
        <v>39</v>
      </c>
      <c r="Z18" s="17">
        <v>7</v>
      </c>
      <c r="AA18" s="260">
        <f>IF(Z18&gt;X18,1,0)+IF(Z19&gt;X19,1,0)+IF(Z20&gt;X20,1,0)</f>
        <v>0</v>
      </c>
      <c r="AB18" s="260">
        <f>IF(AC18&gt;AE18,1,0)+IF(AC19&gt;AE19,1,0)+IF(AC20&gt;AE20,1,0)</f>
        <v>0</v>
      </c>
      <c r="AC18" s="17">
        <v>16</v>
      </c>
      <c r="AD18" s="18" t="s">
        <v>39</v>
      </c>
      <c r="AE18" s="17">
        <v>17</v>
      </c>
      <c r="AF18" s="260">
        <f>IF(AE18&gt;AC18,1,0)+IF(AE19&gt;AC19,1,0)+IF(AE20&gt;AC20,1,0)</f>
        <v>2</v>
      </c>
      <c r="AG18" s="260">
        <f>IF(AH18&gt;AJ18,1,0)+IF(AH19&gt;AJ19,1,0)+IF(AH20&gt;AJ20,1,0)</f>
        <v>2</v>
      </c>
      <c r="AH18" s="17">
        <v>11</v>
      </c>
      <c r="AI18" s="18" t="s">
        <v>39</v>
      </c>
      <c r="AJ18" s="17">
        <v>15</v>
      </c>
      <c r="AK18" s="266">
        <f>IF(AJ18&gt;AH18,1,0)+IF(AJ19&gt;AH19,1,0)+IF(AJ20&gt;AH20,1,0)</f>
        <v>1</v>
      </c>
      <c r="AL18" s="21"/>
      <c r="AM18" s="230"/>
      <c r="AN18" s="265"/>
      <c r="AO18" s="252"/>
      <c r="AP18" s="262"/>
      <c r="AQ18" s="252"/>
      <c r="AR18" s="252"/>
      <c r="AS18" s="252"/>
      <c r="AT18" s="262"/>
      <c r="AU18" s="252"/>
      <c r="AV18" s="252"/>
      <c r="AW18" s="252"/>
      <c r="AX18" s="262"/>
      <c r="AY18" s="252"/>
      <c r="AZ18" s="252"/>
      <c r="BA18" s="252"/>
      <c r="BB18" s="254"/>
      <c r="BC18" s="257"/>
    </row>
    <row r="19" spans="2:55" ht="13.5">
      <c r="B19" s="230"/>
      <c r="C19" s="279"/>
      <c r="D19" s="22">
        <f>U7</f>
        <v>17</v>
      </c>
      <c r="E19" s="18" t="s">
        <v>39</v>
      </c>
      <c r="F19" s="22">
        <f>S7</f>
        <v>16</v>
      </c>
      <c r="G19" s="260"/>
      <c r="H19" s="260"/>
      <c r="I19" s="22">
        <f>U11</f>
        <v>0</v>
      </c>
      <c r="J19" s="18" t="s">
        <v>29</v>
      </c>
      <c r="K19" s="22">
        <f>S11</f>
        <v>0</v>
      </c>
      <c r="L19" s="260"/>
      <c r="M19" s="260"/>
      <c r="N19" s="22">
        <f>U15</f>
        <v>0</v>
      </c>
      <c r="O19" s="18" t="s">
        <v>39</v>
      </c>
      <c r="P19" s="22">
        <f>S15</f>
        <v>0</v>
      </c>
      <c r="Q19" s="260"/>
      <c r="R19" s="259"/>
      <c r="S19" s="15"/>
      <c r="T19" s="16" t="s">
        <v>31</v>
      </c>
      <c r="U19" s="15"/>
      <c r="V19" s="259"/>
      <c r="W19" s="260"/>
      <c r="X19" s="17">
        <v>15</v>
      </c>
      <c r="Y19" s="18" t="s">
        <v>31</v>
      </c>
      <c r="Z19" s="17">
        <v>11</v>
      </c>
      <c r="AA19" s="260"/>
      <c r="AB19" s="260"/>
      <c r="AC19" s="17">
        <v>15</v>
      </c>
      <c r="AD19" s="18" t="s">
        <v>31</v>
      </c>
      <c r="AE19" s="17">
        <v>17</v>
      </c>
      <c r="AF19" s="260"/>
      <c r="AG19" s="260"/>
      <c r="AH19" s="17">
        <v>15</v>
      </c>
      <c r="AI19" s="18" t="s">
        <v>31</v>
      </c>
      <c r="AJ19" s="17">
        <v>9</v>
      </c>
      <c r="AK19" s="266"/>
      <c r="AL19" s="21"/>
      <c r="AM19" s="230"/>
      <c r="AN19" s="265"/>
      <c r="AO19" s="252"/>
      <c r="AP19" s="262"/>
      <c r="AQ19" s="252"/>
      <c r="AR19" s="252"/>
      <c r="AS19" s="252"/>
      <c r="AT19" s="262"/>
      <c r="AU19" s="252"/>
      <c r="AV19" s="252"/>
      <c r="AW19" s="252"/>
      <c r="AX19" s="262"/>
      <c r="AY19" s="252"/>
      <c r="AZ19" s="252"/>
      <c r="BA19" s="252"/>
      <c r="BB19" s="254"/>
      <c r="BC19" s="257"/>
    </row>
    <row r="20" spans="2:55" ht="13.5">
      <c r="B20" s="230"/>
      <c r="C20" s="279"/>
      <c r="D20" s="22">
        <f>U8</f>
        <v>17</v>
      </c>
      <c r="E20" s="18" t="s">
        <v>39</v>
      </c>
      <c r="F20" s="22">
        <f>S8</f>
        <v>16</v>
      </c>
      <c r="G20" s="260"/>
      <c r="H20" s="260"/>
      <c r="I20" s="22">
        <f>U12</f>
        <v>0</v>
      </c>
      <c r="J20" s="18" t="s">
        <v>29</v>
      </c>
      <c r="K20" s="22">
        <f>S12</f>
        <v>0</v>
      </c>
      <c r="L20" s="260"/>
      <c r="M20" s="260"/>
      <c r="N20" s="22">
        <f>U16</f>
        <v>0</v>
      </c>
      <c r="O20" s="18" t="s">
        <v>39</v>
      </c>
      <c r="P20" s="22">
        <f>S16</f>
        <v>0</v>
      </c>
      <c r="Q20" s="260"/>
      <c r="R20" s="259"/>
      <c r="S20" s="15"/>
      <c r="T20" s="16" t="s">
        <v>39</v>
      </c>
      <c r="U20" s="15"/>
      <c r="V20" s="259"/>
      <c r="W20" s="260"/>
      <c r="X20" s="17"/>
      <c r="Y20" s="18" t="s">
        <v>39</v>
      </c>
      <c r="Z20" s="17"/>
      <c r="AA20" s="260"/>
      <c r="AB20" s="260"/>
      <c r="AC20" s="17"/>
      <c r="AD20" s="18" t="s">
        <v>39</v>
      </c>
      <c r="AE20" s="17"/>
      <c r="AF20" s="260"/>
      <c r="AG20" s="260"/>
      <c r="AH20" s="17">
        <v>15</v>
      </c>
      <c r="AI20" s="18" t="s">
        <v>39</v>
      </c>
      <c r="AJ20" s="17">
        <v>10</v>
      </c>
      <c r="AK20" s="266"/>
      <c r="AL20" s="21"/>
      <c r="AM20" s="230"/>
      <c r="AN20" s="265"/>
      <c r="AO20" s="252"/>
      <c r="AP20" s="262"/>
      <c r="AQ20" s="252"/>
      <c r="AR20" s="252"/>
      <c r="AS20" s="252"/>
      <c r="AT20" s="262"/>
      <c r="AU20" s="252"/>
      <c r="AV20" s="252"/>
      <c r="AW20" s="252"/>
      <c r="AX20" s="262"/>
      <c r="AY20" s="252"/>
      <c r="AZ20" s="252"/>
      <c r="BA20" s="252"/>
      <c r="BB20" s="255"/>
      <c r="BC20" s="257"/>
    </row>
    <row r="21" spans="2:55" ht="17.25">
      <c r="B21" s="230" t="str">
        <f>W3</f>
        <v>pickles</v>
      </c>
      <c r="C21" s="267">
        <f>W5</f>
        <v>11</v>
      </c>
      <c r="D21" s="268"/>
      <c r="E21" s="268"/>
      <c r="F21" s="268"/>
      <c r="G21" s="268"/>
      <c r="H21" s="282">
        <f>W9</f>
        <v>0</v>
      </c>
      <c r="I21" s="282"/>
      <c r="J21" s="282"/>
      <c r="K21" s="282"/>
      <c r="L21" s="282"/>
      <c r="M21" s="268">
        <f>W13</f>
        <v>3</v>
      </c>
      <c r="N21" s="268"/>
      <c r="O21" s="268"/>
      <c r="P21" s="268"/>
      <c r="Q21" s="268"/>
      <c r="R21" s="268">
        <f>W17</f>
        <v>7</v>
      </c>
      <c r="S21" s="268"/>
      <c r="T21" s="268"/>
      <c r="U21" s="268"/>
      <c r="V21" s="268"/>
      <c r="W21" s="269"/>
      <c r="X21" s="269"/>
      <c r="Y21" s="269"/>
      <c r="Z21" s="269"/>
      <c r="AA21" s="269"/>
      <c r="AB21" s="270">
        <v>14</v>
      </c>
      <c r="AC21" s="270"/>
      <c r="AD21" s="270"/>
      <c r="AE21" s="270"/>
      <c r="AF21" s="270"/>
      <c r="AG21" s="282">
        <v>0</v>
      </c>
      <c r="AH21" s="282"/>
      <c r="AI21" s="282"/>
      <c r="AJ21" s="282"/>
      <c r="AK21" s="283"/>
      <c r="AL21" s="14"/>
      <c r="AM21" s="230" t="str">
        <f>B21</f>
        <v>pickles</v>
      </c>
      <c r="AN21" s="264">
        <f>IF(C22&gt;G22,1,0)+IF(H22&gt;L22,1,0)+IF(M22&gt;Q22,1,0)+IF(R22&gt;V22,1,0)+IF(W22&gt;AA22,1,0)+IF(AB22&gt;AF22,1,0)+IF(AG22&gt;AK22,1,0)</f>
        <v>1</v>
      </c>
      <c r="AO21" s="263">
        <f>IF(G22&gt;C22,1,0)+IF(L22&gt;H22,1,0)+IF(Q22&gt;M22,1,0)+IF(V22&gt;R22,1,0)+IF(AA22&gt;W22,1,0)+IF(AF22&gt;AB22,1,0)+IF(AK22&gt;AG22,1,0)</f>
        <v>3</v>
      </c>
      <c r="AP21" s="251">
        <f>SUM(AN21/(AN21+AO21))</f>
        <v>0.25</v>
      </c>
      <c r="AQ21" s="263">
        <f>RANK(AP21,$AP$5:$AP$32,0)</f>
        <v>6</v>
      </c>
      <c r="AR21" s="252">
        <f>SUM(C22+H22+M22+R22+W22+AB22+AG22)</f>
        <v>2</v>
      </c>
      <c r="AS21" s="252">
        <f>SUM(G22+L22+Q22+V22+AA22+AF22+AK22)</f>
        <v>7</v>
      </c>
      <c r="AT21" s="262">
        <f>SUM(AR21/(AR21+AS21))</f>
        <v>0.2222222222222222</v>
      </c>
      <c r="AU21" s="252">
        <f>RANK(AT21,$AT$5:$AT$32,0)</f>
        <v>7</v>
      </c>
      <c r="AV21" s="252">
        <f>SUM(D22+D23+D24+I22+I23+I24+N22+N23+N24+S22+S23+S24+X22+X23+X24+AC22+AC23+AC24+AH22+AH23+AH24)</f>
        <v>104</v>
      </c>
      <c r="AW21" s="252">
        <f>SUM(F22+F23+F24+K22+K23+K24+P22+P23+P24+U22+U23+U24+Z22+Z23+Z24+AE22+AE23+AE24+AJ22+AJ23+AJ24)</f>
        <v>131</v>
      </c>
      <c r="AX21" s="262">
        <f>SUM(AV21/(AV21+AW21))</f>
        <v>0.4425531914893617</v>
      </c>
      <c r="AY21" s="263">
        <f>RANK(AX21,$AX$5:$AX$32,0)</f>
        <v>6</v>
      </c>
      <c r="AZ21" s="262">
        <f>RANK(AP21,$AP$5:$AP$32,1)+AT21</f>
        <v>2.2222222222222223</v>
      </c>
      <c r="BA21" s="262">
        <f>RANK(AZ21,$AZ$5:$AZ$32,1)+AX21</f>
        <v>2.4425531914893615</v>
      </c>
      <c r="BB21" s="278" t="str">
        <f>AM21</f>
        <v>pickles</v>
      </c>
      <c r="BC21" s="257">
        <f>RANK(BA21,$BA$5:$BA$32)</f>
        <v>6</v>
      </c>
    </row>
    <row r="22" spans="2:55" ht="13.5">
      <c r="B22" s="230"/>
      <c r="C22" s="279">
        <f>IF(D22&gt;F22,1,0)+IF(D23&gt;F23,1,0)+IF(D24&gt;F24,1,0)</f>
        <v>2</v>
      </c>
      <c r="D22" s="22">
        <f>Z6</f>
        <v>15</v>
      </c>
      <c r="E22" s="18" t="s">
        <v>29</v>
      </c>
      <c r="F22" s="22">
        <f>X6</f>
        <v>13</v>
      </c>
      <c r="G22" s="260">
        <f>IF(F22&gt;D22,1,0)+IF(F23&gt;D23,1,0)+IF(F24&gt;D24,1,0)</f>
        <v>1</v>
      </c>
      <c r="H22" s="261">
        <f>IF(I22&gt;K22,1,0)+IF(I23&gt;K23,1,0)+IF(I24&gt;K24,1,0)</f>
        <v>0</v>
      </c>
      <c r="I22" s="19">
        <f>Z10</f>
        <v>0</v>
      </c>
      <c r="J22" s="20" t="s">
        <v>39</v>
      </c>
      <c r="K22" s="19">
        <f>X10</f>
        <v>0</v>
      </c>
      <c r="L22" s="261">
        <f>IF(K22&gt;I22,1,0)+IF(K23&gt;I23,1,0)+IF(K24&gt;I24,1,0)</f>
        <v>0</v>
      </c>
      <c r="M22" s="260">
        <f>IF(N22&gt;P22,1,0)+IF(N23&gt;P23,1,0)+IF(N24&gt;P24,1,0)</f>
        <v>0</v>
      </c>
      <c r="N22" s="22">
        <f>Z14</f>
        <v>11</v>
      </c>
      <c r="O22" s="18" t="s">
        <v>39</v>
      </c>
      <c r="P22" s="22">
        <f>X14</f>
        <v>15</v>
      </c>
      <c r="Q22" s="260">
        <f>IF(P22&gt;N22,1,0)+IF(P23&gt;N23,1,0)+IF(P24&gt;N24,1,0)</f>
        <v>2</v>
      </c>
      <c r="R22" s="260">
        <f>IF(S22&gt;U22,1,0)+IF(S23&gt;U23,1,0)+IF(S24&gt;U24,1,0)</f>
        <v>0</v>
      </c>
      <c r="S22" s="22">
        <f>Z18</f>
        <v>7</v>
      </c>
      <c r="T22" s="18" t="s">
        <v>39</v>
      </c>
      <c r="U22" s="22">
        <f>X18</f>
        <v>15</v>
      </c>
      <c r="V22" s="260">
        <f>IF(U22&gt;S22,1,0)+IF(U23&gt;S23,1,0)+IF(U24&gt;S24,1,0)</f>
        <v>2</v>
      </c>
      <c r="W22" s="259">
        <f>IF(X22&gt;Z22,1,0)+IF(X23&gt;Z23,1,0)+IF(X24&gt;Z24,1,0)</f>
        <v>0</v>
      </c>
      <c r="X22" s="15"/>
      <c r="Y22" s="16" t="s">
        <v>29</v>
      </c>
      <c r="Z22" s="15"/>
      <c r="AA22" s="259">
        <f>IF(Z22&gt;X22,1,0)+IF(Z23&gt;X23,1,0)+IF(Z24&gt;X24,1,0)</f>
        <v>0</v>
      </c>
      <c r="AB22" s="260">
        <f>IF(AC22&gt;AE22,1,0)+IF(AC23&gt;AE23,1,0)+IF(AC24&gt;AE24,1,0)</f>
        <v>0</v>
      </c>
      <c r="AC22" s="17">
        <v>11</v>
      </c>
      <c r="AD22" s="18" t="s">
        <v>29</v>
      </c>
      <c r="AE22" s="17">
        <v>15</v>
      </c>
      <c r="AF22" s="260">
        <f>IF(AE22&gt;AC22,1,0)+IF(AE23&gt;AC23,1,0)+IF(AE24&gt;AC24,1,0)</f>
        <v>2</v>
      </c>
      <c r="AG22" s="261">
        <f>IF(AH22&gt;AJ22,1,0)+IF(AH23&gt;AJ23,1,0)+IF(AH24&gt;AJ24,1,0)</f>
        <v>0</v>
      </c>
      <c r="AH22" s="19"/>
      <c r="AI22" s="20" t="s">
        <v>29</v>
      </c>
      <c r="AJ22" s="19"/>
      <c r="AK22" s="284">
        <f>IF(AJ22&gt;AH22,1,0)+IF(AJ23&gt;AH23,1,0)+IF(AJ24&gt;AH24,1,0)</f>
        <v>0</v>
      </c>
      <c r="AL22" s="21"/>
      <c r="AM22" s="230"/>
      <c r="AN22" s="265"/>
      <c r="AO22" s="252"/>
      <c r="AP22" s="262"/>
      <c r="AQ22" s="252"/>
      <c r="AR22" s="252"/>
      <c r="AS22" s="252"/>
      <c r="AT22" s="262"/>
      <c r="AU22" s="252"/>
      <c r="AV22" s="252"/>
      <c r="AW22" s="252"/>
      <c r="AX22" s="262"/>
      <c r="AY22" s="252"/>
      <c r="AZ22" s="252"/>
      <c r="BA22" s="252"/>
      <c r="BB22" s="254"/>
      <c r="BC22" s="257"/>
    </row>
    <row r="23" spans="2:55" ht="13.5">
      <c r="B23" s="230"/>
      <c r="C23" s="279"/>
      <c r="D23" s="22">
        <f>Z7</f>
        <v>13</v>
      </c>
      <c r="E23" s="18" t="s">
        <v>39</v>
      </c>
      <c r="F23" s="22">
        <f>X7</f>
        <v>15</v>
      </c>
      <c r="G23" s="260"/>
      <c r="H23" s="261"/>
      <c r="I23" s="19">
        <f>Z11</f>
        <v>0</v>
      </c>
      <c r="J23" s="20" t="s">
        <v>40</v>
      </c>
      <c r="K23" s="19">
        <f>X11</f>
        <v>0</v>
      </c>
      <c r="L23" s="261"/>
      <c r="M23" s="260"/>
      <c r="N23" s="22">
        <f>Z15</f>
        <v>9</v>
      </c>
      <c r="O23" s="18" t="s">
        <v>41</v>
      </c>
      <c r="P23" s="22">
        <f>X15</f>
        <v>15</v>
      </c>
      <c r="Q23" s="260"/>
      <c r="R23" s="260"/>
      <c r="S23" s="22">
        <f>Z19</f>
        <v>11</v>
      </c>
      <c r="T23" s="18" t="s">
        <v>29</v>
      </c>
      <c r="U23" s="22">
        <f>X19</f>
        <v>15</v>
      </c>
      <c r="V23" s="260"/>
      <c r="W23" s="259"/>
      <c r="X23" s="15"/>
      <c r="Y23" s="16" t="s">
        <v>41</v>
      </c>
      <c r="Z23" s="15"/>
      <c r="AA23" s="259"/>
      <c r="AB23" s="260"/>
      <c r="AC23" s="17">
        <v>12</v>
      </c>
      <c r="AD23" s="18" t="s">
        <v>41</v>
      </c>
      <c r="AE23" s="17">
        <v>15</v>
      </c>
      <c r="AF23" s="260"/>
      <c r="AG23" s="261"/>
      <c r="AH23" s="19"/>
      <c r="AI23" s="20" t="s">
        <v>41</v>
      </c>
      <c r="AJ23" s="19"/>
      <c r="AK23" s="284"/>
      <c r="AL23" s="21"/>
      <c r="AM23" s="230"/>
      <c r="AN23" s="265"/>
      <c r="AO23" s="252"/>
      <c r="AP23" s="262"/>
      <c r="AQ23" s="252"/>
      <c r="AR23" s="252"/>
      <c r="AS23" s="252"/>
      <c r="AT23" s="262"/>
      <c r="AU23" s="252"/>
      <c r="AV23" s="252"/>
      <c r="AW23" s="252"/>
      <c r="AX23" s="262"/>
      <c r="AY23" s="252"/>
      <c r="AZ23" s="252"/>
      <c r="BA23" s="252"/>
      <c r="BB23" s="254"/>
      <c r="BC23" s="257"/>
    </row>
    <row r="24" spans="2:55" ht="13.5">
      <c r="B24" s="230"/>
      <c r="C24" s="279"/>
      <c r="D24" s="22">
        <f>Z8</f>
        <v>15</v>
      </c>
      <c r="E24" s="18" t="s">
        <v>41</v>
      </c>
      <c r="F24" s="22">
        <f>X8</f>
        <v>13</v>
      </c>
      <c r="G24" s="260"/>
      <c r="H24" s="261"/>
      <c r="I24" s="19">
        <f>Z12</f>
        <v>0</v>
      </c>
      <c r="J24" s="20" t="s">
        <v>39</v>
      </c>
      <c r="K24" s="19">
        <f>X12</f>
        <v>0</v>
      </c>
      <c r="L24" s="261"/>
      <c r="M24" s="260"/>
      <c r="N24" s="22">
        <f>Z16</f>
        <v>0</v>
      </c>
      <c r="O24" s="18" t="s">
        <v>31</v>
      </c>
      <c r="P24" s="22">
        <f>X16</f>
        <v>0</v>
      </c>
      <c r="Q24" s="260"/>
      <c r="R24" s="260"/>
      <c r="S24" s="22">
        <f>Z20</f>
        <v>0</v>
      </c>
      <c r="T24" s="18" t="s">
        <v>31</v>
      </c>
      <c r="U24" s="22">
        <f>X20</f>
        <v>0</v>
      </c>
      <c r="V24" s="260"/>
      <c r="W24" s="259"/>
      <c r="X24" s="15"/>
      <c r="Y24" s="16" t="s">
        <v>31</v>
      </c>
      <c r="Z24" s="15"/>
      <c r="AA24" s="259"/>
      <c r="AB24" s="260"/>
      <c r="AC24" s="17"/>
      <c r="AD24" s="18" t="s">
        <v>31</v>
      </c>
      <c r="AE24" s="17"/>
      <c r="AF24" s="260"/>
      <c r="AG24" s="261"/>
      <c r="AH24" s="19"/>
      <c r="AI24" s="20" t="s">
        <v>31</v>
      </c>
      <c r="AJ24" s="19"/>
      <c r="AK24" s="284"/>
      <c r="AL24" s="21"/>
      <c r="AM24" s="230"/>
      <c r="AN24" s="265"/>
      <c r="AO24" s="252"/>
      <c r="AP24" s="262"/>
      <c r="AQ24" s="252"/>
      <c r="AR24" s="252"/>
      <c r="AS24" s="252"/>
      <c r="AT24" s="262"/>
      <c r="AU24" s="252"/>
      <c r="AV24" s="252"/>
      <c r="AW24" s="252"/>
      <c r="AX24" s="262"/>
      <c r="AY24" s="252"/>
      <c r="AZ24" s="252"/>
      <c r="BA24" s="252"/>
      <c r="BB24" s="255"/>
      <c r="BC24" s="257"/>
    </row>
    <row r="25" spans="2:55" ht="13.5">
      <c r="B25" s="230" t="str">
        <f>AB3</f>
        <v>パワーストーン・アクア</v>
      </c>
      <c r="C25" s="281">
        <f>AB5</f>
        <v>0</v>
      </c>
      <c r="D25" s="282"/>
      <c r="E25" s="282"/>
      <c r="F25" s="282"/>
      <c r="G25" s="282"/>
      <c r="H25" s="268">
        <f>AB9</f>
        <v>2</v>
      </c>
      <c r="I25" s="268"/>
      <c r="J25" s="268"/>
      <c r="K25" s="268"/>
      <c r="L25" s="268"/>
      <c r="M25" s="268">
        <f>AB13</f>
        <v>6</v>
      </c>
      <c r="N25" s="268"/>
      <c r="O25" s="268"/>
      <c r="P25" s="268"/>
      <c r="Q25" s="268"/>
      <c r="R25" s="268">
        <f>AB17</f>
        <v>10</v>
      </c>
      <c r="S25" s="268"/>
      <c r="T25" s="268"/>
      <c r="U25" s="268"/>
      <c r="V25" s="268"/>
      <c r="W25" s="268">
        <f>AB21</f>
        <v>14</v>
      </c>
      <c r="X25" s="268"/>
      <c r="Y25" s="268"/>
      <c r="Z25" s="268"/>
      <c r="AA25" s="268"/>
      <c r="AB25" s="269"/>
      <c r="AC25" s="269"/>
      <c r="AD25" s="269"/>
      <c r="AE25" s="269"/>
      <c r="AF25" s="269"/>
      <c r="AG25" s="282">
        <v>0</v>
      </c>
      <c r="AH25" s="282"/>
      <c r="AI25" s="282"/>
      <c r="AJ25" s="282"/>
      <c r="AK25" s="283"/>
      <c r="AL25" s="14"/>
      <c r="AM25" s="230" t="str">
        <f>B25</f>
        <v>パワーストーン・アクア</v>
      </c>
      <c r="AN25" s="264">
        <f>IF(C26&gt;G26,1,0)+IF(H26&gt;L26,1,0)+IF(M26&gt;Q26,1,0)+IF(R26&gt;V26,1,0)+IF(W26&gt;AA26,1,0)+IF(AB26&gt;AF26,1,0)+IF(AG26&gt;AK26,1,0)</f>
        <v>3</v>
      </c>
      <c r="AO25" s="263">
        <f>IF(G26&gt;C26,1,0)+IF(L26&gt;H26,1,0)+IF(Q26&gt;M26,1,0)+IF(V26&gt;R26,1,0)+IF(AA26&gt;W26,1,0)+IF(AF26&gt;AB26,1,0)+IF(AK26&gt;AG26,1,0)</f>
        <v>1</v>
      </c>
      <c r="AP25" s="251">
        <f>SUM(AN25/(AN25+AO25))</f>
        <v>0.75</v>
      </c>
      <c r="AQ25" s="263">
        <f>RANK(AP25,$AP$5:$AP$32,0)</f>
        <v>1</v>
      </c>
      <c r="AR25" s="252">
        <f>SUM(C26+H26+M26+R26+W26+AB26+AG26)</f>
        <v>6</v>
      </c>
      <c r="AS25" s="252">
        <f>SUM(G26+L26+Q26+V26+AA26+AF26+AK26)</f>
        <v>3</v>
      </c>
      <c r="AT25" s="262">
        <f>SUM(AR25/(AR25+AS25))</f>
        <v>0.6666666666666666</v>
      </c>
      <c r="AU25" s="252">
        <f>RANK(AT25,$AT$5:$AT$32,0)</f>
        <v>2</v>
      </c>
      <c r="AV25" s="252">
        <f>SUM(D26+D27+D28+I26+I27+I28+N26+N27+N28+S26+S27+S28+X26+X27+X28+AC26+AC27+AC28+AH26+AH27+AH28)</f>
        <v>129</v>
      </c>
      <c r="AW25" s="252">
        <f>SUM(F26+F27+F28+K26+K27+K28+P26+P27+P28+U26+U27+U28+Z26+Z27+Z28+AE26+AE27+AE28+AJ26+AJ27+AJ28)</f>
        <v>126</v>
      </c>
      <c r="AX25" s="262">
        <f>SUM(AV25/(AV25+AW25))</f>
        <v>0.5058823529411764</v>
      </c>
      <c r="AY25" s="263">
        <f>RANK(AX25,$AX$5:$AX$32,0)</f>
        <v>4</v>
      </c>
      <c r="AZ25" s="262">
        <f>RANK(AP25,$AP$5:$AP$32,1)+AT25</f>
        <v>5.666666666666667</v>
      </c>
      <c r="BA25" s="262">
        <f>RANK(AZ25,$AZ$5:$AZ$32,1)+AX25</f>
        <v>6.5058823529411764</v>
      </c>
      <c r="BB25" s="278" t="str">
        <f>AM25</f>
        <v>パワーストーン・アクア</v>
      </c>
      <c r="BC25" s="257">
        <f>RANK(BA25,$BA$5:$BA$32)</f>
        <v>2</v>
      </c>
    </row>
    <row r="26" spans="2:55" ht="13.5">
      <c r="B26" s="230"/>
      <c r="C26" s="280">
        <f>IF(D26&gt;F26,1,0)+IF(D27&gt;F27,1,0)+IF(D28&gt;F28,1,0)</f>
        <v>0</v>
      </c>
      <c r="D26" s="19">
        <f>AE6</f>
        <v>0</v>
      </c>
      <c r="E26" s="20" t="s">
        <v>31</v>
      </c>
      <c r="F26" s="19">
        <f>AC6</f>
        <v>0</v>
      </c>
      <c r="G26" s="261">
        <f>IF(F26&gt;D26,1,0)+IF(F27&gt;D27,1,0)+IF(F28&gt;D28,1,0)</f>
        <v>0</v>
      </c>
      <c r="H26" s="260">
        <f>IF(I26&gt;K26,1,0)+IF(I27&gt;K27,1,0)+IF(I28&gt;K28,1,0)</f>
        <v>0</v>
      </c>
      <c r="I26" s="22">
        <f>AE10</f>
        <v>11</v>
      </c>
      <c r="J26" s="18" t="s">
        <v>31</v>
      </c>
      <c r="K26" s="22">
        <f>AC10</f>
        <v>15</v>
      </c>
      <c r="L26" s="260">
        <f>IF(K26&gt;I26,1,0)+IF(K27&gt;I27,1,0)+IF(K28&gt;I28,1,0)</f>
        <v>2</v>
      </c>
      <c r="M26" s="260">
        <f>IF(N26&gt;P26,1,0)+IF(N27&gt;P27,1,0)+IF(N28&gt;P28,1,0)</f>
        <v>2</v>
      </c>
      <c r="N26" s="22">
        <f>AE14</f>
        <v>15</v>
      </c>
      <c r="O26" s="18" t="s">
        <v>31</v>
      </c>
      <c r="P26" s="22">
        <f>AC14</f>
        <v>11</v>
      </c>
      <c r="Q26" s="260">
        <f>IF(P26&gt;N26,1,0)+IF(P27&gt;N27,1,0)+IF(P28&gt;N28,1,0)</f>
        <v>1</v>
      </c>
      <c r="R26" s="260">
        <f>IF(S26&gt;U26,1,0)+IF(S27&gt;U27,1,0)+IF(S28&gt;U28,1,0)</f>
        <v>2</v>
      </c>
      <c r="S26" s="22">
        <f>AE18</f>
        <v>17</v>
      </c>
      <c r="T26" s="18" t="s">
        <v>31</v>
      </c>
      <c r="U26" s="22">
        <f>AC18</f>
        <v>16</v>
      </c>
      <c r="V26" s="260">
        <f>IF(U26&gt;S26,1,0)+IF(U27&gt;S27,1,0)+IF(U28&gt;S28,1,0)</f>
        <v>0</v>
      </c>
      <c r="W26" s="260">
        <f>IF(X26&gt;Z26,1,0)+IF(X27&gt;Z27,1,0)+IF(X28&gt;Z28,1,0)</f>
        <v>2</v>
      </c>
      <c r="X26" s="22">
        <f>AE22</f>
        <v>15</v>
      </c>
      <c r="Y26" s="18" t="s">
        <v>31</v>
      </c>
      <c r="Z26" s="22">
        <f>AC22</f>
        <v>11</v>
      </c>
      <c r="AA26" s="260">
        <f>IF(Z26&gt;X26,1,0)+IF(Z27&gt;X27,1,0)+IF(Z28&gt;X28,1,0)</f>
        <v>0</v>
      </c>
      <c r="AB26" s="259">
        <f>IF(AC26&gt;AE26,1,0)+IF(AC27&gt;AE27,1,0)+IF(AC28&gt;AE28,1,0)</f>
        <v>0</v>
      </c>
      <c r="AC26" s="15"/>
      <c r="AD26" s="16" t="s">
        <v>31</v>
      </c>
      <c r="AE26" s="15"/>
      <c r="AF26" s="259">
        <f>IF(AE26&gt;AC26,1,0)+IF(AE27&gt;AC27,1,0)+IF(AE28&gt;AC28,1,0)</f>
        <v>0</v>
      </c>
      <c r="AG26" s="261">
        <f>IF(AH26&gt;AJ26,1,0)+IF(AH27&gt;AJ27,1,0)+IF(AH28&gt;AJ28,1,0)</f>
        <v>0</v>
      </c>
      <c r="AH26" s="19"/>
      <c r="AI26" s="20" t="s">
        <v>31</v>
      </c>
      <c r="AJ26" s="19"/>
      <c r="AK26" s="284">
        <f>IF(AJ26&gt;AH26,1,0)+IF(AJ27&gt;AH27,1,0)+IF(AJ28&gt;AH28,1,0)</f>
        <v>0</v>
      </c>
      <c r="AL26" s="21"/>
      <c r="AM26" s="230"/>
      <c r="AN26" s="265"/>
      <c r="AO26" s="252"/>
      <c r="AP26" s="262"/>
      <c r="AQ26" s="252"/>
      <c r="AR26" s="252"/>
      <c r="AS26" s="252"/>
      <c r="AT26" s="262"/>
      <c r="AU26" s="252"/>
      <c r="AV26" s="252"/>
      <c r="AW26" s="252"/>
      <c r="AX26" s="262"/>
      <c r="AY26" s="252"/>
      <c r="AZ26" s="252"/>
      <c r="BA26" s="252"/>
      <c r="BB26" s="254"/>
      <c r="BC26" s="257"/>
    </row>
    <row r="27" spans="2:55" ht="13.5">
      <c r="B27" s="230"/>
      <c r="C27" s="280"/>
      <c r="D27" s="19">
        <f>AE7</f>
        <v>0</v>
      </c>
      <c r="E27" s="20" t="s">
        <v>31</v>
      </c>
      <c r="F27" s="19">
        <f>AC7</f>
        <v>0</v>
      </c>
      <c r="G27" s="261"/>
      <c r="H27" s="260"/>
      <c r="I27" s="22">
        <f>AE11</f>
        <v>10</v>
      </c>
      <c r="J27" s="18" t="s">
        <v>31</v>
      </c>
      <c r="K27" s="22">
        <f>AC11</f>
        <v>15</v>
      </c>
      <c r="L27" s="260"/>
      <c r="M27" s="260"/>
      <c r="N27" s="22">
        <f>AE15</f>
        <v>12</v>
      </c>
      <c r="O27" s="18" t="s">
        <v>31</v>
      </c>
      <c r="P27" s="22">
        <f>AC15</f>
        <v>15</v>
      </c>
      <c r="Q27" s="260"/>
      <c r="R27" s="260"/>
      <c r="S27" s="22">
        <f>AE19</f>
        <v>17</v>
      </c>
      <c r="T27" s="18" t="s">
        <v>31</v>
      </c>
      <c r="U27" s="22">
        <f>AC19</f>
        <v>15</v>
      </c>
      <c r="V27" s="260"/>
      <c r="W27" s="260"/>
      <c r="X27" s="22">
        <f>AE23</f>
        <v>15</v>
      </c>
      <c r="Y27" s="18" t="s">
        <v>31</v>
      </c>
      <c r="Z27" s="22">
        <f>AC23</f>
        <v>12</v>
      </c>
      <c r="AA27" s="260"/>
      <c r="AB27" s="259"/>
      <c r="AC27" s="15"/>
      <c r="AD27" s="16" t="s">
        <v>31</v>
      </c>
      <c r="AE27" s="15"/>
      <c r="AF27" s="259"/>
      <c r="AG27" s="261"/>
      <c r="AH27" s="19"/>
      <c r="AI27" s="20" t="s">
        <v>31</v>
      </c>
      <c r="AJ27" s="19"/>
      <c r="AK27" s="284"/>
      <c r="AL27" s="21"/>
      <c r="AM27" s="230"/>
      <c r="AN27" s="265"/>
      <c r="AO27" s="252"/>
      <c r="AP27" s="262"/>
      <c r="AQ27" s="252"/>
      <c r="AR27" s="252"/>
      <c r="AS27" s="252"/>
      <c r="AT27" s="262"/>
      <c r="AU27" s="252"/>
      <c r="AV27" s="252"/>
      <c r="AW27" s="252"/>
      <c r="AX27" s="262"/>
      <c r="AY27" s="252"/>
      <c r="AZ27" s="252"/>
      <c r="BA27" s="252"/>
      <c r="BB27" s="254"/>
      <c r="BC27" s="257"/>
    </row>
    <row r="28" spans="2:55" ht="13.5">
      <c r="B28" s="230"/>
      <c r="C28" s="280"/>
      <c r="D28" s="19">
        <f>AE8</f>
        <v>0</v>
      </c>
      <c r="E28" s="20" t="s">
        <v>31</v>
      </c>
      <c r="F28" s="19">
        <f>AC8</f>
        <v>0</v>
      </c>
      <c r="G28" s="261"/>
      <c r="H28" s="260"/>
      <c r="I28" s="22">
        <f>AE12</f>
        <v>0</v>
      </c>
      <c r="J28" s="18" t="s">
        <v>31</v>
      </c>
      <c r="K28" s="22">
        <f>AC12</f>
        <v>0</v>
      </c>
      <c r="L28" s="260"/>
      <c r="M28" s="260"/>
      <c r="N28" s="22">
        <f>AE16</f>
        <v>17</v>
      </c>
      <c r="O28" s="18" t="s">
        <v>31</v>
      </c>
      <c r="P28" s="22">
        <f>AC16</f>
        <v>16</v>
      </c>
      <c r="Q28" s="260"/>
      <c r="R28" s="260"/>
      <c r="S28" s="22">
        <f>AE20</f>
        <v>0</v>
      </c>
      <c r="T28" s="18" t="s">
        <v>31</v>
      </c>
      <c r="U28" s="22">
        <f>AC20</f>
        <v>0</v>
      </c>
      <c r="V28" s="260"/>
      <c r="W28" s="260"/>
      <c r="X28" s="22">
        <f>AE24</f>
        <v>0</v>
      </c>
      <c r="Y28" s="18" t="s">
        <v>31</v>
      </c>
      <c r="Z28" s="22">
        <f>AC24</f>
        <v>0</v>
      </c>
      <c r="AA28" s="260"/>
      <c r="AB28" s="259"/>
      <c r="AC28" s="15"/>
      <c r="AD28" s="16" t="s">
        <v>31</v>
      </c>
      <c r="AE28" s="15"/>
      <c r="AF28" s="259"/>
      <c r="AG28" s="261"/>
      <c r="AH28" s="19"/>
      <c r="AI28" s="20" t="s">
        <v>31</v>
      </c>
      <c r="AJ28" s="19"/>
      <c r="AK28" s="284"/>
      <c r="AL28" s="21"/>
      <c r="AM28" s="230"/>
      <c r="AN28" s="265"/>
      <c r="AO28" s="252"/>
      <c r="AP28" s="262"/>
      <c r="AQ28" s="252"/>
      <c r="AR28" s="252"/>
      <c r="AS28" s="252"/>
      <c r="AT28" s="262"/>
      <c r="AU28" s="252"/>
      <c r="AV28" s="252"/>
      <c r="AW28" s="252"/>
      <c r="AX28" s="262"/>
      <c r="AY28" s="252"/>
      <c r="AZ28" s="252"/>
      <c r="BA28" s="252"/>
      <c r="BB28" s="255"/>
      <c r="BC28" s="257"/>
    </row>
    <row r="29" spans="2:55" ht="13.5">
      <c r="B29" s="230" t="str">
        <f>AG3</f>
        <v>one's</v>
      </c>
      <c r="C29" s="267">
        <f>AG5</f>
        <v>1</v>
      </c>
      <c r="D29" s="268"/>
      <c r="E29" s="268"/>
      <c r="F29" s="268"/>
      <c r="G29" s="268"/>
      <c r="H29" s="268">
        <f>AG9</f>
        <v>5</v>
      </c>
      <c r="I29" s="268"/>
      <c r="J29" s="268"/>
      <c r="K29" s="268"/>
      <c r="L29" s="268"/>
      <c r="M29" s="268">
        <f>AG13</f>
        <v>9</v>
      </c>
      <c r="N29" s="268"/>
      <c r="O29" s="268"/>
      <c r="P29" s="268"/>
      <c r="Q29" s="268"/>
      <c r="R29" s="268">
        <f>AG17</f>
        <v>13</v>
      </c>
      <c r="S29" s="268"/>
      <c r="T29" s="268"/>
      <c r="U29" s="268"/>
      <c r="V29" s="268"/>
      <c r="W29" s="282">
        <f>AG21</f>
        <v>0</v>
      </c>
      <c r="X29" s="282"/>
      <c r="Y29" s="282"/>
      <c r="Z29" s="282"/>
      <c r="AA29" s="282"/>
      <c r="AB29" s="282">
        <f>AG25</f>
        <v>0</v>
      </c>
      <c r="AC29" s="282"/>
      <c r="AD29" s="282"/>
      <c r="AE29" s="282"/>
      <c r="AF29" s="282"/>
      <c r="AG29" s="269"/>
      <c r="AH29" s="269"/>
      <c r="AI29" s="269"/>
      <c r="AJ29" s="269"/>
      <c r="AK29" s="287"/>
      <c r="AL29" s="14"/>
      <c r="AM29" s="230" t="str">
        <f>B29</f>
        <v>one's</v>
      </c>
      <c r="AN29" s="265">
        <f>IF(C30&gt;G30,1,0)+IF(H30&gt;L30,1,0)+IF(M30&gt;Q30,1,0)+IF(R30&gt;V30,1,0)+IF(W30&gt;AA30,1,0)+IF(AB30&gt;AF30,1,0)+IF(AG30&gt;AK30,1,0)</f>
        <v>0</v>
      </c>
      <c r="AO29" s="252">
        <f>IF(G30&gt;C30,1,0)+IF(L30&gt;H30,1,0)+IF(Q30&gt;M30,1,0)+IF(V30&gt;R30,1,0)+IF(AA30&gt;W30,1,0)+IF(AF30&gt;AB30,1,0)+IF(AK30&gt;AG30,1,0)</f>
        <v>4</v>
      </c>
      <c r="AP29" s="262">
        <f>SUM(AN29/(AN29+AO29))</f>
        <v>0</v>
      </c>
      <c r="AQ29" s="252">
        <f>RANK(AP29,$AP$5:$AP$32,0)</f>
        <v>7</v>
      </c>
      <c r="AR29" s="252">
        <f>SUM(C30+H30+M30+R30+W30+AB30+AG30)</f>
        <v>3</v>
      </c>
      <c r="AS29" s="252">
        <f>SUM(G30+L30+Q30+V30+AA30+AF30+AK30)</f>
        <v>8</v>
      </c>
      <c r="AT29" s="262">
        <f>SUM(AR29/(AR29+AS29))</f>
        <v>0.2727272727272727</v>
      </c>
      <c r="AU29" s="252">
        <f>RANK(AT29,$AT$5:$AT$32,0)</f>
        <v>6</v>
      </c>
      <c r="AV29" s="252">
        <f>SUM(D30+D31+D32+I30+I31+I32+N30+N31+N32+S30+S31+S32+X30+X31+X32+AC30+AC31+AC32+AH30+AH31+AH32)</f>
        <v>126</v>
      </c>
      <c r="AW29" s="252">
        <f>SUM(F30+F31+F32+K30+K31+K32+P30+P31+P32+U30+U31+U32+Z30+Z31+Z32+AE30+AE31+AE32+AJ30+AJ31+AJ32)</f>
        <v>159</v>
      </c>
      <c r="AX29" s="262">
        <f>SUM(AV29/(AV29+AW29))</f>
        <v>0.4421052631578947</v>
      </c>
      <c r="AY29" s="252">
        <f>RANK(AX29,$AX$5:$AX$32,0)</f>
        <v>7</v>
      </c>
      <c r="AZ29" s="262">
        <f>RANK(AP29,$AP$5:$AP$32,1)+AT29</f>
        <v>1.2727272727272727</v>
      </c>
      <c r="BA29" s="262">
        <f>RANK(AZ29,$AZ$5:$AZ$32,1)+AX29</f>
        <v>1.4421052631578948</v>
      </c>
      <c r="BB29" s="278" t="str">
        <f>AM29</f>
        <v>one's</v>
      </c>
      <c r="BC29" s="257">
        <f>RANK(BA29,$BA$5:$BA$32)</f>
        <v>7</v>
      </c>
    </row>
    <row r="30" spans="2:55" ht="13.5">
      <c r="B30" s="230"/>
      <c r="C30" s="279">
        <f>IF(D30&gt;F30,1,0)+IF(D31&gt;F31,1,0)+IF(D32&gt;F32,1,0)</f>
        <v>1</v>
      </c>
      <c r="D30" s="22">
        <f>AJ6</f>
        <v>13</v>
      </c>
      <c r="E30" s="18" t="s">
        <v>31</v>
      </c>
      <c r="F30" s="22">
        <f>AH6</f>
        <v>15</v>
      </c>
      <c r="G30" s="260">
        <f>IF(F30&gt;D30,1,0)+IF(F31&gt;D31,1,0)+IF(F32&gt;D32,1,0)</f>
        <v>2</v>
      </c>
      <c r="H30" s="260">
        <f>IF(I30&gt;K30,1,0)+IF(I31&gt;K31,1,0)+IF(I32&gt;K32,1,0)</f>
        <v>0</v>
      </c>
      <c r="I30" s="22">
        <f>AJ10</f>
        <v>7</v>
      </c>
      <c r="J30" s="18" t="s">
        <v>31</v>
      </c>
      <c r="K30" s="22">
        <f>AH10</f>
        <v>15</v>
      </c>
      <c r="L30" s="260">
        <f>IF(K30&gt;I30,1,0)+IF(K31&gt;I31,1,0)+IF(K32&gt;I32,1,0)</f>
        <v>2</v>
      </c>
      <c r="M30" s="260">
        <f>IF(N30&gt;P30,1,0)+IF(N31&gt;P31,1,0)+IF(N32&gt;P32,1,0)</f>
        <v>1</v>
      </c>
      <c r="N30" s="22">
        <f>AJ14</f>
        <v>7</v>
      </c>
      <c r="O30" s="18" t="s">
        <v>31</v>
      </c>
      <c r="P30" s="22">
        <f>AH14</f>
        <v>15</v>
      </c>
      <c r="Q30" s="260">
        <f>IF(P30&gt;N30,1,0)+IF(P31&gt;N31,1,0)+IF(P32&gt;N32,1,0)</f>
        <v>2</v>
      </c>
      <c r="R30" s="260">
        <f>IF(S30&gt;U30,1,0)+IF(S31&gt;U31,1,0)+IF(S32&gt;U32,1,0)</f>
        <v>1</v>
      </c>
      <c r="S30" s="22">
        <f>AJ18</f>
        <v>15</v>
      </c>
      <c r="T30" s="18" t="s">
        <v>31</v>
      </c>
      <c r="U30" s="22">
        <f>AH18</f>
        <v>11</v>
      </c>
      <c r="V30" s="260">
        <f>IF(U30&gt;S30,1,0)+IF(U31&gt;S31,1,0)+IF(U32&gt;S32,1,0)</f>
        <v>2</v>
      </c>
      <c r="W30" s="261">
        <f>IF(X30&gt;Z30,1,0)+IF(X31&gt;Z31,1,0)+IF(X32&gt;Z32,1,0)</f>
        <v>0</v>
      </c>
      <c r="X30" s="19">
        <f>AJ22</f>
        <v>0</v>
      </c>
      <c r="Y30" s="20" t="s">
        <v>31</v>
      </c>
      <c r="Z30" s="19">
        <f>AH22</f>
        <v>0</v>
      </c>
      <c r="AA30" s="261">
        <f>IF(Z30&gt;X30,1,0)+IF(Z31&gt;X31,1,0)+IF(Z32&gt;X32,1,0)</f>
        <v>0</v>
      </c>
      <c r="AB30" s="261">
        <f>IF(AC30&gt;AE30,1,0)+IF(AC31&gt;AE31,1,0)+IF(AC32&gt;AE32,1,0)</f>
        <v>0</v>
      </c>
      <c r="AC30" s="19">
        <f>AJ26</f>
        <v>0</v>
      </c>
      <c r="AD30" s="20" t="s">
        <v>31</v>
      </c>
      <c r="AE30" s="19">
        <f>AH26</f>
        <v>0</v>
      </c>
      <c r="AF30" s="261">
        <f>IF(AE30&gt;AC30,1,0)+IF(AE31&gt;AC31,1,0)+IF(AE32&gt;AC32,1,0)</f>
        <v>0</v>
      </c>
      <c r="AG30" s="259">
        <f>IF(AH30&gt;AJ30,1,0)+IF(AH31&gt;AJ31,1,0)+IF(AH32&gt;AJ32,1,0)</f>
        <v>0</v>
      </c>
      <c r="AH30" s="15"/>
      <c r="AI30" s="16" t="s">
        <v>31</v>
      </c>
      <c r="AJ30" s="15"/>
      <c r="AK30" s="292">
        <f>IF(AJ30&gt;AH30,1,0)+IF(AJ31&gt;AH31,1,0)+IF(AJ32&gt;AH32,1,0)</f>
        <v>0</v>
      </c>
      <c r="AL30" s="21"/>
      <c r="AM30" s="230"/>
      <c r="AN30" s="265"/>
      <c r="AO30" s="252"/>
      <c r="AP30" s="262"/>
      <c r="AQ30" s="252"/>
      <c r="AR30" s="252"/>
      <c r="AS30" s="252"/>
      <c r="AT30" s="262"/>
      <c r="AU30" s="252"/>
      <c r="AV30" s="252"/>
      <c r="AW30" s="252"/>
      <c r="AX30" s="262"/>
      <c r="AY30" s="252"/>
      <c r="AZ30" s="252"/>
      <c r="BA30" s="252"/>
      <c r="BB30" s="254"/>
      <c r="BC30" s="257"/>
    </row>
    <row r="31" spans="2:55" ht="13.5">
      <c r="B31" s="230"/>
      <c r="C31" s="279"/>
      <c r="D31" s="22">
        <f>AJ7</f>
        <v>15</v>
      </c>
      <c r="E31" s="18" t="s">
        <v>31</v>
      </c>
      <c r="F31" s="22">
        <f>AH7</f>
        <v>11</v>
      </c>
      <c r="G31" s="260"/>
      <c r="H31" s="260"/>
      <c r="I31" s="22">
        <f>AJ11</f>
        <v>13</v>
      </c>
      <c r="J31" s="18" t="s">
        <v>31</v>
      </c>
      <c r="K31" s="22">
        <f>AH11</f>
        <v>15</v>
      </c>
      <c r="L31" s="260"/>
      <c r="M31" s="260"/>
      <c r="N31" s="22">
        <f>AJ15</f>
        <v>17</v>
      </c>
      <c r="O31" s="18" t="s">
        <v>31</v>
      </c>
      <c r="P31" s="22">
        <f>AH15</f>
        <v>15</v>
      </c>
      <c r="Q31" s="260"/>
      <c r="R31" s="260"/>
      <c r="S31" s="22">
        <f>AJ19</f>
        <v>9</v>
      </c>
      <c r="T31" s="18" t="s">
        <v>31</v>
      </c>
      <c r="U31" s="22">
        <f>AH19</f>
        <v>15</v>
      </c>
      <c r="V31" s="260"/>
      <c r="W31" s="261"/>
      <c r="X31" s="19">
        <f>AJ23</f>
        <v>0</v>
      </c>
      <c r="Y31" s="20" t="s">
        <v>31</v>
      </c>
      <c r="Z31" s="19">
        <f>AH23</f>
        <v>0</v>
      </c>
      <c r="AA31" s="261"/>
      <c r="AB31" s="261"/>
      <c r="AC31" s="19">
        <f>AJ27</f>
        <v>0</v>
      </c>
      <c r="AD31" s="20" t="s">
        <v>31</v>
      </c>
      <c r="AE31" s="19">
        <f>AH27</f>
        <v>0</v>
      </c>
      <c r="AF31" s="261"/>
      <c r="AG31" s="259"/>
      <c r="AH31" s="15"/>
      <c r="AI31" s="16" t="s">
        <v>31</v>
      </c>
      <c r="AJ31" s="15"/>
      <c r="AK31" s="292"/>
      <c r="AL31" s="21"/>
      <c r="AM31" s="230"/>
      <c r="AN31" s="265"/>
      <c r="AO31" s="252"/>
      <c r="AP31" s="262"/>
      <c r="AQ31" s="252"/>
      <c r="AR31" s="252"/>
      <c r="AS31" s="252"/>
      <c r="AT31" s="262"/>
      <c r="AU31" s="252"/>
      <c r="AV31" s="252"/>
      <c r="AW31" s="252"/>
      <c r="AX31" s="262"/>
      <c r="AY31" s="252"/>
      <c r="AZ31" s="252"/>
      <c r="BA31" s="252"/>
      <c r="BB31" s="254"/>
      <c r="BC31" s="257"/>
    </row>
    <row r="32" spans="2:55" ht="14.25" thickBot="1">
      <c r="B32" s="285"/>
      <c r="C32" s="296"/>
      <c r="D32" s="23">
        <f>AJ8</f>
        <v>10</v>
      </c>
      <c r="E32" s="24" t="s">
        <v>31</v>
      </c>
      <c r="F32" s="23">
        <f>AH8</f>
        <v>15</v>
      </c>
      <c r="G32" s="297"/>
      <c r="H32" s="297"/>
      <c r="I32" s="23">
        <f>AJ12</f>
        <v>0</v>
      </c>
      <c r="J32" s="24" t="s">
        <v>31</v>
      </c>
      <c r="K32" s="23">
        <f>AH12</f>
        <v>0</v>
      </c>
      <c r="L32" s="297"/>
      <c r="M32" s="297"/>
      <c r="N32" s="23">
        <f>AJ16</f>
        <v>10</v>
      </c>
      <c r="O32" s="24" t="s">
        <v>31</v>
      </c>
      <c r="P32" s="23">
        <f>AH16</f>
        <v>17</v>
      </c>
      <c r="Q32" s="297"/>
      <c r="R32" s="297"/>
      <c r="S32" s="23">
        <f>AJ20</f>
        <v>10</v>
      </c>
      <c r="T32" s="24" t="s">
        <v>31</v>
      </c>
      <c r="U32" s="23">
        <f>AH20</f>
        <v>15</v>
      </c>
      <c r="V32" s="297"/>
      <c r="W32" s="286"/>
      <c r="X32" s="26">
        <f>AJ24</f>
        <v>0</v>
      </c>
      <c r="Y32" s="27" t="s">
        <v>31</v>
      </c>
      <c r="Z32" s="26">
        <f>AH24</f>
        <v>0</v>
      </c>
      <c r="AA32" s="286"/>
      <c r="AB32" s="286"/>
      <c r="AC32" s="26">
        <f>AJ28</f>
        <v>0</v>
      </c>
      <c r="AD32" s="27" t="s">
        <v>31</v>
      </c>
      <c r="AE32" s="26">
        <f>AH28</f>
        <v>0</v>
      </c>
      <c r="AF32" s="286"/>
      <c r="AG32" s="291"/>
      <c r="AH32" s="28"/>
      <c r="AI32" s="29" t="s">
        <v>31</v>
      </c>
      <c r="AJ32" s="28"/>
      <c r="AK32" s="293"/>
      <c r="AL32" s="21"/>
      <c r="AM32" s="285"/>
      <c r="AN32" s="288"/>
      <c r="AO32" s="289"/>
      <c r="AP32" s="290"/>
      <c r="AQ32" s="289"/>
      <c r="AR32" s="289"/>
      <c r="AS32" s="289"/>
      <c r="AT32" s="290"/>
      <c r="AU32" s="289"/>
      <c r="AV32" s="289"/>
      <c r="AW32" s="289"/>
      <c r="AX32" s="290"/>
      <c r="AY32" s="289"/>
      <c r="AZ32" s="289"/>
      <c r="BA32" s="289"/>
      <c r="BB32" s="298"/>
      <c r="BC32" s="295"/>
    </row>
    <row r="97" spans="2:55" ht="17.25"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9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</row>
    <row r="98" spans="2:55" ht="17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2:55" ht="17.25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2"/>
      <c r="AN99" s="34"/>
      <c r="AO99" s="34"/>
      <c r="AP99" s="34"/>
      <c r="AQ99" s="35"/>
      <c r="AR99" s="34"/>
      <c r="AS99" s="34"/>
      <c r="AT99" s="34"/>
      <c r="AU99" s="35"/>
      <c r="AV99" s="34"/>
      <c r="AW99" s="34"/>
      <c r="AX99" s="34"/>
      <c r="AY99" s="35"/>
      <c r="AZ99" s="34"/>
      <c r="BA99" s="34"/>
      <c r="BB99" s="34"/>
      <c r="BC99" s="36"/>
    </row>
    <row r="100" spans="2:55" ht="17.2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2"/>
      <c r="AN100" s="34"/>
      <c r="AO100" s="34"/>
      <c r="AP100" s="34"/>
      <c r="AQ100" s="35"/>
      <c r="AR100" s="34"/>
      <c r="AS100" s="34"/>
      <c r="AT100" s="34"/>
      <c r="AU100" s="35"/>
      <c r="AV100" s="34"/>
      <c r="AW100" s="34"/>
      <c r="AX100" s="34"/>
      <c r="AY100" s="35"/>
      <c r="AZ100" s="34"/>
      <c r="BA100" s="34"/>
      <c r="BB100" s="34"/>
      <c r="BC100" s="36"/>
    </row>
    <row r="101" spans="2:55" ht="14.25">
      <c r="B101" s="33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8"/>
      <c r="AN101" s="32"/>
      <c r="AO101" s="32"/>
      <c r="AP101" s="39"/>
      <c r="AQ101" s="32"/>
      <c r="AR101" s="32"/>
      <c r="AS101" s="32"/>
      <c r="AT101" s="39"/>
      <c r="AU101" s="32"/>
      <c r="AV101" s="32"/>
      <c r="AW101" s="32"/>
      <c r="AX101" s="39"/>
      <c r="AY101" s="32"/>
      <c r="AZ101" s="39"/>
      <c r="BA101" s="39"/>
      <c r="BB101" s="39"/>
      <c r="BC101" s="40"/>
    </row>
    <row r="102" spans="2:55" ht="14.25">
      <c r="B102" s="33"/>
      <c r="C102" s="38"/>
      <c r="D102" s="32"/>
      <c r="E102" s="38"/>
      <c r="F102" s="32"/>
      <c r="G102" s="38"/>
      <c r="H102" s="38"/>
      <c r="I102" s="32"/>
      <c r="J102" s="38"/>
      <c r="K102" s="32"/>
      <c r="L102" s="38"/>
      <c r="M102" s="38"/>
      <c r="N102" s="32"/>
      <c r="O102" s="38"/>
      <c r="P102" s="32"/>
      <c r="Q102" s="38"/>
      <c r="R102" s="38"/>
      <c r="S102" s="32"/>
      <c r="T102" s="38"/>
      <c r="U102" s="32"/>
      <c r="V102" s="38"/>
      <c r="W102" s="38"/>
      <c r="X102" s="32"/>
      <c r="Y102" s="38"/>
      <c r="Z102" s="32"/>
      <c r="AA102" s="38"/>
      <c r="AB102" s="38"/>
      <c r="AC102" s="32"/>
      <c r="AD102" s="38"/>
      <c r="AE102" s="32"/>
      <c r="AF102" s="38"/>
      <c r="AG102" s="38"/>
      <c r="AH102" s="32"/>
      <c r="AI102" s="38"/>
      <c r="AJ102" s="32"/>
      <c r="AK102" s="38"/>
      <c r="AL102" s="38"/>
      <c r="AM102" s="38"/>
      <c r="AN102" s="32"/>
      <c r="AO102" s="32"/>
      <c r="AP102" s="39"/>
      <c r="AQ102" s="32"/>
      <c r="AR102" s="32"/>
      <c r="AS102" s="32"/>
      <c r="AT102" s="39"/>
      <c r="AU102" s="32"/>
      <c r="AV102" s="32"/>
      <c r="AW102" s="32"/>
      <c r="AX102" s="39"/>
      <c r="AY102" s="32"/>
      <c r="AZ102" s="32"/>
      <c r="BA102" s="32"/>
      <c r="BB102" s="32"/>
      <c r="BC102" s="40"/>
    </row>
    <row r="103" spans="2:55" ht="14.25">
      <c r="B103" s="33"/>
      <c r="C103" s="38"/>
      <c r="D103" s="32"/>
      <c r="E103" s="38"/>
      <c r="F103" s="32"/>
      <c r="G103" s="38"/>
      <c r="H103" s="38"/>
      <c r="I103" s="32"/>
      <c r="J103" s="38"/>
      <c r="K103" s="32"/>
      <c r="L103" s="38"/>
      <c r="M103" s="38"/>
      <c r="N103" s="32"/>
      <c r="O103" s="38"/>
      <c r="P103" s="32"/>
      <c r="Q103" s="38"/>
      <c r="R103" s="38"/>
      <c r="S103" s="32"/>
      <c r="T103" s="38"/>
      <c r="U103" s="32"/>
      <c r="V103" s="38"/>
      <c r="W103" s="38"/>
      <c r="X103" s="32"/>
      <c r="Y103" s="38"/>
      <c r="Z103" s="32"/>
      <c r="AA103" s="38"/>
      <c r="AB103" s="38"/>
      <c r="AC103" s="32"/>
      <c r="AD103" s="38"/>
      <c r="AE103" s="32"/>
      <c r="AF103" s="38"/>
      <c r="AG103" s="38"/>
      <c r="AH103" s="32"/>
      <c r="AI103" s="38"/>
      <c r="AJ103" s="32"/>
      <c r="AK103" s="38"/>
      <c r="AL103" s="38"/>
      <c r="AM103" s="38"/>
      <c r="AN103" s="32"/>
      <c r="AO103" s="32"/>
      <c r="AP103" s="39"/>
      <c r="AQ103" s="32"/>
      <c r="AR103" s="32"/>
      <c r="AS103" s="32"/>
      <c r="AT103" s="39"/>
      <c r="AU103" s="32"/>
      <c r="AV103" s="32"/>
      <c r="AW103" s="32"/>
      <c r="AX103" s="39"/>
      <c r="AY103" s="32"/>
      <c r="AZ103" s="32"/>
      <c r="BA103" s="32"/>
      <c r="BB103" s="32"/>
      <c r="BC103" s="40"/>
    </row>
    <row r="104" spans="2:55" ht="14.25">
      <c r="B104" s="33"/>
      <c r="C104" s="38"/>
      <c r="D104" s="32"/>
      <c r="E104" s="38"/>
      <c r="F104" s="32"/>
      <c r="G104" s="38"/>
      <c r="H104" s="38"/>
      <c r="I104" s="32"/>
      <c r="J104" s="38"/>
      <c r="K104" s="32"/>
      <c r="L104" s="38"/>
      <c r="M104" s="38"/>
      <c r="N104" s="32"/>
      <c r="O104" s="38"/>
      <c r="P104" s="32"/>
      <c r="Q104" s="38"/>
      <c r="R104" s="38"/>
      <c r="S104" s="32"/>
      <c r="T104" s="38"/>
      <c r="U104" s="32"/>
      <c r="V104" s="38"/>
      <c r="W104" s="38"/>
      <c r="X104" s="32"/>
      <c r="Y104" s="38"/>
      <c r="Z104" s="32"/>
      <c r="AA104" s="38"/>
      <c r="AB104" s="38"/>
      <c r="AC104" s="32"/>
      <c r="AD104" s="38"/>
      <c r="AE104" s="32"/>
      <c r="AF104" s="38"/>
      <c r="AG104" s="38"/>
      <c r="AH104" s="32"/>
      <c r="AI104" s="38"/>
      <c r="AJ104" s="32"/>
      <c r="AK104" s="38"/>
      <c r="AL104" s="38"/>
      <c r="AM104" s="38"/>
      <c r="AN104" s="32"/>
      <c r="AO104" s="32"/>
      <c r="AP104" s="39"/>
      <c r="AQ104" s="32"/>
      <c r="AR104" s="32"/>
      <c r="AS104" s="32"/>
      <c r="AT104" s="39"/>
      <c r="AU104" s="32"/>
      <c r="AV104" s="32"/>
      <c r="AW104" s="32"/>
      <c r="AX104" s="39"/>
      <c r="AY104" s="32"/>
      <c r="AZ104" s="32"/>
      <c r="BA104" s="32"/>
      <c r="BB104" s="32"/>
      <c r="BC104" s="40"/>
    </row>
    <row r="105" spans="2:55" ht="14.25">
      <c r="B105" s="33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8"/>
      <c r="AN105" s="32"/>
      <c r="AO105" s="32"/>
      <c r="AP105" s="39"/>
      <c r="AQ105" s="32"/>
      <c r="AR105" s="32"/>
      <c r="AS105" s="32"/>
      <c r="AT105" s="39"/>
      <c r="AU105" s="32"/>
      <c r="AV105" s="32"/>
      <c r="AW105" s="32"/>
      <c r="AX105" s="39"/>
      <c r="AY105" s="32"/>
      <c r="AZ105" s="39"/>
      <c r="BA105" s="39"/>
      <c r="BB105" s="39"/>
      <c r="BC105" s="40"/>
    </row>
    <row r="106" spans="2:55" ht="14.25">
      <c r="B106" s="33"/>
      <c r="C106" s="38"/>
      <c r="D106" s="32"/>
      <c r="E106" s="38"/>
      <c r="F106" s="32"/>
      <c r="G106" s="38"/>
      <c r="H106" s="38"/>
      <c r="I106" s="32"/>
      <c r="J106" s="38"/>
      <c r="K106" s="32"/>
      <c r="L106" s="38"/>
      <c r="M106" s="38"/>
      <c r="N106" s="32"/>
      <c r="O106" s="38"/>
      <c r="P106" s="32"/>
      <c r="Q106" s="38"/>
      <c r="R106" s="38"/>
      <c r="S106" s="32"/>
      <c r="T106" s="38"/>
      <c r="U106" s="32"/>
      <c r="V106" s="38"/>
      <c r="W106" s="38"/>
      <c r="X106" s="32"/>
      <c r="Y106" s="38"/>
      <c r="Z106" s="32"/>
      <c r="AA106" s="38"/>
      <c r="AB106" s="38"/>
      <c r="AC106" s="32"/>
      <c r="AD106" s="38"/>
      <c r="AE106" s="32"/>
      <c r="AF106" s="38"/>
      <c r="AG106" s="38"/>
      <c r="AH106" s="32"/>
      <c r="AI106" s="38"/>
      <c r="AJ106" s="32"/>
      <c r="AK106" s="38"/>
      <c r="AL106" s="38"/>
      <c r="AM106" s="38"/>
      <c r="AN106" s="32"/>
      <c r="AO106" s="32"/>
      <c r="AP106" s="39"/>
      <c r="AQ106" s="32"/>
      <c r="AR106" s="32"/>
      <c r="AS106" s="32"/>
      <c r="AT106" s="39"/>
      <c r="AU106" s="32"/>
      <c r="AV106" s="32"/>
      <c r="AW106" s="32"/>
      <c r="AX106" s="39"/>
      <c r="AY106" s="32"/>
      <c r="AZ106" s="32"/>
      <c r="BA106" s="32"/>
      <c r="BB106" s="32"/>
      <c r="BC106" s="40"/>
    </row>
    <row r="107" spans="2:55" ht="14.25">
      <c r="B107" s="33"/>
      <c r="C107" s="38"/>
      <c r="D107" s="32"/>
      <c r="E107" s="38"/>
      <c r="F107" s="32"/>
      <c r="G107" s="38"/>
      <c r="H107" s="38"/>
      <c r="I107" s="32"/>
      <c r="J107" s="38"/>
      <c r="K107" s="32"/>
      <c r="L107" s="38"/>
      <c r="M107" s="38"/>
      <c r="N107" s="32"/>
      <c r="O107" s="38"/>
      <c r="P107" s="32"/>
      <c r="Q107" s="38"/>
      <c r="R107" s="38"/>
      <c r="S107" s="32"/>
      <c r="T107" s="38"/>
      <c r="U107" s="32"/>
      <c r="V107" s="38"/>
      <c r="W107" s="38"/>
      <c r="X107" s="32"/>
      <c r="Y107" s="38"/>
      <c r="Z107" s="32"/>
      <c r="AA107" s="38"/>
      <c r="AB107" s="38"/>
      <c r="AC107" s="32"/>
      <c r="AD107" s="38"/>
      <c r="AE107" s="32"/>
      <c r="AF107" s="38"/>
      <c r="AG107" s="38"/>
      <c r="AH107" s="32"/>
      <c r="AI107" s="38"/>
      <c r="AJ107" s="32"/>
      <c r="AK107" s="38"/>
      <c r="AL107" s="38"/>
      <c r="AM107" s="38"/>
      <c r="AN107" s="32"/>
      <c r="AO107" s="32"/>
      <c r="AP107" s="39"/>
      <c r="AQ107" s="32"/>
      <c r="AR107" s="32"/>
      <c r="AS107" s="32"/>
      <c r="AT107" s="39"/>
      <c r="AU107" s="32"/>
      <c r="AV107" s="32"/>
      <c r="AW107" s="32"/>
      <c r="AX107" s="39"/>
      <c r="AY107" s="32"/>
      <c r="AZ107" s="32"/>
      <c r="BA107" s="32"/>
      <c r="BB107" s="32"/>
      <c r="BC107" s="40"/>
    </row>
    <row r="108" spans="2:55" ht="14.25">
      <c r="B108" s="33"/>
      <c r="C108" s="38"/>
      <c r="D108" s="32"/>
      <c r="E108" s="38"/>
      <c r="F108" s="32"/>
      <c r="G108" s="38"/>
      <c r="H108" s="38"/>
      <c r="I108" s="32"/>
      <c r="J108" s="38"/>
      <c r="K108" s="32"/>
      <c r="L108" s="38"/>
      <c r="M108" s="38"/>
      <c r="N108" s="32"/>
      <c r="O108" s="38"/>
      <c r="P108" s="32"/>
      <c r="Q108" s="38"/>
      <c r="R108" s="38"/>
      <c r="S108" s="32"/>
      <c r="T108" s="38"/>
      <c r="U108" s="32"/>
      <c r="V108" s="38"/>
      <c r="W108" s="38"/>
      <c r="X108" s="32"/>
      <c r="Y108" s="38"/>
      <c r="Z108" s="32"/>
      <c r="AA108" s="38"/>
      <c r="AB108" s="38"/>
      <c r="AC108" s="32"/>
      <c r="AD108" s="38"/>
      <c r="AE108" s="32"/>
      <c r="AF108" s="38"/>
      <c r="AG108" s="38"/>
      <c r="AH108" s="32"/>
      <c r="AI108" s="38"/>
      <c r="AJ108" s="32"/>
      <c r="AK108" s="38"/>
      <c r="AL108" s="38"/>
      <c r="AM108" s="38"/>
      <c r="AN108" s="32"/>
      <c r="AO108" s="32"/>
      <c r="AP108" s="39"/>
      <c r="AQ108" s="32"/>
      <c r="AR108" s="32"/>
      <c r="AS108" s="32"/>
      <c r="AT108" s="39"/>
      <c r="AU108" s="32"/>
      <c r="AV108" s="32"/>
      <c r="AW108" s="32"/>
      <c r="AX108" s="39"/>
      <c r="AY108" s="32"/>
      <c r="AZ108" s="32"/>
      <c r="BA108" s="32"/>
      <c r="BB108" s="32"/>
      <c r="BC108" s="40"/>
    </row>
    <row r="109" spans="2:55" ht="14.25">
      <c r="B109" s="3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8"/>
      <c r="AN109" s="32"/>
      <c r="AO109" s="32"/>
      <c r="AP109" s="39"/>
      <c r="AQ109" s="32"/>
      <c r="AR109" s="32"/>
      <c r="AS109" s="32"/>
      <c r="AT109" s="39"/>
      <c r="AU109" s="32"/>
      <c r="AV109" s="32"/>
      <c r="AW109" s="32"/>
      <c r="AX109" s="39"/>
      <c r="AY109" s="32"/>
      <c r="AZ109" s="39"/>
      <c r="BA109" s="39"/>
      <c r="BB109" s="39"/>
      <c r="BC109" s="40"/>
    </row>
    <row r="110" spans="2:55" ht="14.25">
      <c r="B110" s="33"/>
      <c r="C110" s="38"/>
      <c r="D110" s="32"/>
      <c r="E110" s="38"/>
      <c r="F110" s="32"/>
      <c r="G110" s="38"/>
      <c r="H110" s="38"/>
      <c r="I110" s="32"/>
      <c r="J110" s="38"/>
      <c r="K110" s="32"/>
      <c r="L110" s="38"/>
      <c r="M110" s="38"/>
      <c r="N110" s="32"/>
      <c r="O110" s="38"/>
      <c r="P110" s="32"/>
      <c r="Q110" s="38"/>
      <c r="R110" s="38"/>
      <c r="S110" s="32"/>
      <c r="T110" s="38"/>
      <c r="U110" s="32"/>
      <c r="V110" s="38"/>
      <c r="W110" s="38"/>
      <c r="X110" s="32"/>
      <c r="Y110" s="38"/>
      <c r="Z110" s="32"/>
      <c r="AA110" s="38"/>
      <c r="AB110" s="38"/>
      <c r="AC110" s="32"/>
      <c r="AD110" s="38"/>
      <c r="AE110" s="32"/>
      <c r="AF110" s="38"/>
      <c r="AG110" s="38"/>
      <c r="AH110" s="32"/>
      <c r="AI110" s="38"/>
      <c r="AJ110" s="32"/>
      <c r="AK110" s="38"/>
      <c r="AL110" s="38"/>
      <c r="AM110" s="38"/>
      <c r="AN110" s="32"/>
      <c r="AO110" s="32"/>
      <c r="AP110" s="39"/>
      <c r="AQ110" s="32"/>
      <c r="AR110" s="32"/>
      <c r="AS110" s="32"/>
      <c r="AT110" s="39"/>
      <c r="AU110" s="32"/>
      <c r="AV110" s="32"/>
      <c r="AW110" s="32"/>
      <c r="AX110" s="39"/>
      <c r="AY110" s="32"/>
      <c r="AZ110" s="32"/>
      <c r="BA110" s="32"/>
      <c r="BB110" s="32"/>
      <c r="BC110" s="40"/>
    </row>
    <row r="111" spans="2:55" ht="14.25">
      <c r="B111" s="33"/>
      <c r="C111" s="38"/>
      <c r="D111" s="32"/>
      <c r="E111" s="38"/>
      <c r="F111" s="32"/>
      <c r="G111" s="38"/>
      <c r="H111" s="38"/>
      <c r="I111" s="32"/>
      <c r="J111" s="38"/>
      <c r="K111" s="32"/>
      <c r="L111" s="38"/>
      <c r="M111" s="38"/>
      <c r="N111" s="32"/>
      <c r="O111" s="38"/>
      <c r="P111" s="32"/>
      <c r="Q111" s="38"/>
      <c r="R111" s="38"/>
      <c r="S111" s="32"/>
      <c r="T111" s="38"/>
      <c r="U111" s="32"/>
      <c r="V111" s="38"/>
      <c r="W111" s="38"/>
      <c r="X111" s="32"/>
      <c r="Y111" s="38"/>
      <c r="Z111" s="32"/>
      <c r="AA111" s="38"/>
      <c r="AB111" s="38"/>
      <c r="AC111" s="32"/>
      <c r="AD111" s="38"/>
      <c r="AE111" s="32"/>
      <c r="AF111" s="38"/>
      <c r="AG111" s="38"/>
      <c r="AH111" s="32"/>
      <c r="AI111" s="38"/>
      <c r="AJ111" s="32"/>
      <c r="AK111" s="38"/>
      <c r="AL111" s="38"/>
      <c r="AM111" s="38"/>
      <c r="AN111" s="32"/>
      <c r="AO111" s="32"/>
      <c r="AP111" s="39"/>
      <c r="AQ111" s="32"/>
      <c r="AR111" s="32"/>
      <c r="AS111" s="32"/>
      <c r="AT111" s="39"/>
      <c r="AU111" s="32"/>
      <c r="AV111" s="32"/>
      <c r="AW111" s="32"/>
      <c r="AX111" s="39"/>
      <c r="AY111" s="32"/>
      <c r="AZ111" s="32"/>
      <c r="BA111" s="32"/>
      <c r="BB111" s="32"/>
      <c r="BC111" s="40"/>
    </row>
    <row r="112" spans="2:55" ht="14.25">
      <c r="B112" s="33"/>
      <c r="C112" s="38"/>
      <c r="D112" s="32"/>
      <c r="E112" s="38"/>
      <c r="F112" s="32"/>
      <c r="G112" s="38"/>
      <c r="H112" s="38"/>
      <c r="I112" s="32"/>
      <c r="J112" s="38"/>
      <c r="K112" s="32"/>
      <c r="L112" s="38"/>
      <c r="M112" s="38"/>
      <c r="N112" s="32"/>
      <c r="O112" s="38"/>
      <c r="P112" s="32"/>
      <c r="Q112" s="38"/>
      <c r="R112" s="38"/>
      <c r="S112" s="32"/>
      <c r="T112" s="38"/>
      <c r="U112" s="32"/>
      <c r="V112" s="38"/>
      <c r="W112" s="38"/>
      <c r="X112" s="32"/>
      <c r="Y112" s="38"/>
      <c r="Z112" s="32"/>
      <c r="AA112" s="38"/>
      <c r="AB112" s="38"/>
      <c r="AC112" s="32"/>
      <c r="AD112" s="38"/>
      <c r="AE112" s="32"/>
      <c r="AF112" s="38"/>
      <c r="AG112" s="38"/>
      <c r="AH112" s="32"/>
      <c r="AI112" s="38"/>
      <c r="AJ112" s="32"/>
      <c r="AK112" s="38"/>
      <c r="AL112" s="38"/>
      <c r="AM112" s="38"/>
      <c r="AN112" s="32"/>
      <c r="AO112" s="32"/>
      <c r="AP112" s="39"/>
      <c r="AQ112" s="32"/>
      <c r="AR112" s="32"/>
      <c r="AS112" s="32"/>
      <c r="AT112" s="39"/>
      <c r="AU112" s="32"/>
      <c r="AV112" s="32"/>
      <c r="AW112" s="32"/>
      <c r="AX112" s="39"/>
      <c r="AY112" s="32"/>
      <c r="AZ112" s="32"/>
      <c r="BA112" s="32"/>
      <c r="BB112" s="32"/>
      <c r="BC112" s="40"/>
    </row>
    <row r="113" spans="2:55" ht="14.25">
      <c r="B113" s="3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8"/>
      <c r="AN113" s="32"/>
      <c r="AO113" s="32"/>
      <c r="AP113" s="39"/>
      <c r="AQ113" s="32"/>
      <c r="AR113" s="32"/>
      <c r="AS113" s="32"/>
      <c r="AT113" s="39"/>
      <c r="AU113" s="32"/>
      <c r="AV113" s="32"/>
      <c r="AW113" s="32"/>
      <c r="AX113" s="39"/>
      <c r="AY113" s="32"/>
      <c r="AZ113" s="39"/>
      <c r="BA113" s="39"/>
      <c r="BB113" s="39"/>
      <c r="BC113" s="40"/>
    </row>
    <row r="114" spans="2:55" ht="14.25">
      <c r="B114" s="33"/>
      <c r="C114" s="38"/>
      <c r="D114" s="32"/>
      <c r="E114" s="38"/>
      <c r="F114" s="32"/>
      <c r="G114" s="38"/>
      <c r="H114" s="38"/>
      <c r="I114" s="32"/>
      <c r="J114" s="38"/>
      <c r="K114" s="32"/>
      <c r="L114" s="38"/>
      <c r="M114" s="38"/>
      <c r="N114" s="32"/>
      <c r="O114" s="38"/>
      <c r="P114" s="32"/>
      <c r="Q114" s="38"/>
      <c r="R114" s="38"/>
      <c r="S114" s="32"/>
      <c r="T114" s="38"/>
      <c r="U114" s="32"/>
      <c r="V114" s="38"/>
      <c r="W114" s="38"/>
      <c r="X114" s="32"/>
      <c r="Y114" s="38"/>
      <c r="Z114" s="32"/>
      <c r="AA114" s="38"/>
      <c r="AB114" s="38"/>
      <c r="AC114" s="32"/>
      <c r="AD114" s="38"/>
      <c r="AE114" s="32"/>
      <c r="AF114" s="38"/>
      <c r="AG114" s="38"/>
      <c r="AH114" s="32"/>
      <c r="AI114" s="38"/>
      <c r="AJ114" s="32"/>
      <c r="AK114" s="38"/>
      <c r="AL114" s="38"/>
      <c r="AM114" s="38"/>
      <c r="AN114" s="32"/>
      <c r="AO114" s="32"/>
      <c r="AP114" s="39"/>
      <c r="AQ114" s="32"/>
      <c r="AR114" s="32"/>
      <c r="AS114" s="32"/>
      <c r="AT114" s="39"/>
      <c r="AU114" s="32"/>
      <c r="AV114" s="32"/>
      <c r="AW114" s="32"/>
      <c r="AX114" s="39"/>
      <c r="AY114" s="32"/>
      <c r="AZ114" s="32"/>
      <c r="BA114" s="32"/>
      <c r="BB114" s="32"/>
      <c r="BC114" s="40"/>
    </row>
    <row r="115" spans="2:55" ht="14.25">
      <c r="B115" s="33"/>
      <c r="C115" s="38"/>
      <c r="D115" s="32"/>
      <c r="E115" s="38"/>
      <c r="F115" s="32"/>
      <c r="G115" s="38"/>
      <c r="H115" s="38"/>
      <c r="I115" s="32"/>
      <c r="J115" s="38"/>
      <c r="K115" s="32"/>
      <c r="L115" s="38"/>
      <c r="M115" s="38"/>
      <c r="N115" s="32"/>
      <c r="O115" s="38"/>
      <c r="P115" s="32"/>
      <c r="Q115" s="38"/>
      <c r="R115" s="38"/>
      <c r="S115" s="32"/>
      <c r="T115" s="38"/>
      <c r="U115" s="32"/>
      <c r="V115" s="38"/>
      <c r="W115" s="38"/>
      <c r="X115" s="32"/>
      <c r="Y115" s="38"/>
      <c r="Z115" s="32"/>
      <c r="AA115" s="38"/>
      <c r="AB115" s="38"/>
      <c r="AC115" s="32"/>
      <c r="AD115" s="38"/>
      <c r="AE115" s="32"/>
      <c r="AF115" s="38"/>
      <c r="AG115" s="38"/>
      <c r="AH115" s="32"/>
      <c r="AI115" s="38"/>
      <c r="AJ115" s="32"/>
      <c r="AK115" s="38"/>
      <c r="AL115" s="38"/>
      <c r="AM115" s="38"/>
      <c r="AN115" s="32"/>
      <c r="AO115" s="32"/>
      <c r="AP115" s="39"/>
      <c r="AQ115" s="32"/>
      <c r="AR115" s="32"/>
      <c r="AS115" s="32"/>
      <c r="AT115" s="39"/>
      <c r="AU115" s="32"/>
      <c r="AV115" s="32"/>
      <c r="AW115" s="32"/>
      <c r="AX115" s="39"/>
      <c r="AY115" s="32"/>
      <c r="AZ115" s="32"/>
      <c r="BA115" s="32"/>
      <c r="BB115" s="32"/>
      <c r="BC115" s="40"/>
    </row>
    <row r="116" spans="2:55" ht="14.25">
      <c r="B116" s="33"/>
      <c r="C116" s="38"/>
      <c r="D116" s="32"/>
      <c r="E116" s="38"/>
      <c r="F116" s="32"/>
      <c r="G116" s="38"/>
      <c r="H116" s="38"/>
      <c r="I116" s="32"/>
      <c r="J116" s="38"/>
      <c r="K116" s="32"/>
      <c r="L116" s="38"/>
      <c r="M116" s="38"/>
      <c r="N116" s="32"/>
      <c r="O116" s="38"/>
      <c r="P116" s="32"/>
      <c r="Q116" s="38"/>
      <c r="R116" s="38"/>
      <c r="S116" s="32"/>
      <c r="T116" s="38"/>
      <c r="U116" s="32"/>
      <c r="V116" s="38"/>
      <c r="W116" s="38"/>
      <c r="X116" s="32"/>
      <c r="Y116" s="38"/>
      <c r="Z116" s="32"/>
      <c r="AA116" s="38"/>
      <c r="AB116" s="38"/>
      <c r="AC116" s="32"/>
      <c r="AD116" s="38"/>
      <c r="AE116" s="32"/>
      <c r="AF116" s="38"/>
      <c r="AG116" s="38"/>
      <c r="AH116" s="32"/>
      <c r="AI116" s="38"/>
      <c r="AJ116" s="32"/>
      <c r="AK116" s="38"/>
      <c r="AL116" s="38"/>
      <c r="AM116" s="38"/>
      <c r="AN116" s="32"/>
      <c r="AO116" s="32"/>
      <c r="AP116" s="39"/>
      <c r="AQ116" s="32"/>
      <c r="AR116" s="32"/>
      <c r="AS116" s="32"/>
      <c r="AT116" s="39"/>
      <c r="AU116" s="32"/>
      <c r="AV116" s="32"/>
      <c r="AW116" s="32"/>
      <c r="AX116" s="39"/>
      <c r="AY116" s="32"/>
      <c r="AZ116" s="32"/>
      <c r="BA116" s="32"/>
      <c r="BB116" s="32"/>
      <c r="BC116" s="40"/>
    </row>
    <row r="117" spans="2:55" ht="14.25">
      <c r="B117" s="33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8"/>
      <c r="AN117" s="32"/>
      <c r="AO117" s="32"/>
      <c r="AP117" s="39"/>
      <c r="AQ117" s="32"/>
      <c r="AR117" s="32"/>
      <c r="AS117" s="32"/>
      <c r="AT117" s="39"/>
      <c r="AU117" s="32"/>
      <c r="AV117" s="32"/>
      <c r="AW117" s="32"/>
      <c r="AX117" s="39"/>
      <c r="AY117" s="32"/>
      <c r="AZ117" s="39"/>
      <c r="BA117" s="39"/>
      <c r="BB117" s="39"/>
      <c r="BC117" s="40"/>
    </row>
    <row r="118" spans="2:55" ht="14.25">
      <c r="B118" s="33"/>
      <c r="C118" s="38"/>
      <c r="D118" s="32"/>
      <c r="E118" s="38"/>
      <c r="F118" s="32"/>
      <c r="G118" s="38"/>
      <c r="H118" s="38"/>
      <c r="I118" s="32"/>
      <c r="J118" s="38"/>
      <c r="K118" s="32"/>
      <c r="L118" s="38"/>
      <c r="M118" s="38"/>
      <c r="N118" s="32"/>
      <c r="O118" s="38"/>
      <c r="P118" s="32"/>
      <c r="Q118" s="38"/>
      <c r="R118" s="38"/>
      <c r="S118" s="32"/>
      <c r="T118" s="38"/>
      <c r="U118" s="32"/>
      <c r="V118" s="38"/>
      <c r="W118" s="38"/>
      <c r="X118" s="32"/>
      <c r="Y118" s="38"/>
      <c r="Z118" s="32"/>
      <c r="AA118" s="38"/>
      <c r="AB118" s="38"/>
      <c r="AC118" s="32"/>
      <c r="AD118" s="38"/>
      <c r="AE118" s="32"/>
      <c r="AF118" s="38"/>
      <c r="AG118" s="38"/>
      <c r="AH118" s="32"/>
      <c r="AI118" s="38"/>
      <c r="AJ118" s="32"/>
      <c r="AK118" s="38"/>
      <c r="AL118" s="38"/>
      <c r="AM118" s="38"/>
      <c r="AN118" s="32"/>
      <c r="AO118" s="32"/>
      <c r="AP118" s="39"/>
      <c r="AQ118" s="32"/>
      <c r="AR118" s="32"/>
      <c r="AS118" s="32"/>
      <c r="AT118" s="39"/>
      <c r="AU118" s="32"/>
      <c r="AV118" s="32"/>
      <c r="AW118" s="32"/>
      <c r="AX118" s="39"/>
      <c r="AY118" s="32"/>
      <c r="AZ118" s="32"/>
      <c r="BA118" s="32"/>
      <c r="BB118" s="32"/>
      <c r="BC118" s="40"/>
    </row>
    <row r="119" spans="2:55" ht="14.25">
      <c r="B119" s="33"/>
      <c r="C119" s="38"/>
      <c r="D119" s="32"/>
      <c r="E119" s="38"/>
      <c r="F119" s="32"/>
      <c r="G119" s="38"/>
      <c r="H119" s="38"/>
      <c r="I119" s="32"/>
      <c r="J119" s="38"/>
      <c r="K119" s="32"/>
      <c r="L119" s="38"/>
      <c r="M119" s="38"/>
      <c r="N119" s="32"/>
      <c r="O119" s="38"/>
      <c r="P119" s="32"/>
      <c r="Q119" s="38"/>
      <c r="R119" s="38"/>
      <c r="S119" s="32"/>
      <c r="T119" s="38"/>
      <c r="U119" s="32"/>
      <c r="V119" s="38"/>
      <c r="W119" s="38"/>
      <c r="X119" s="32"/>
      <c r="Y119" s="38"/>
      <c r="Z119" s="32"/>
      <c r="AA119" s="38"/>
      <c r="AB119" s="38"/>
      <c r="AC119" s="32"/>
      <c r="AD119" s="38"/>
      <c r="AE119" s="32"/>
      <c r="AF119" s="38"/>
      <c r="AG119" s="38"/>
      <c r="AH119" s="32"/>
      <c r="AI119" s="38"/>
      <c r="AJ119" s="32"/>
      <c r="AK119" s="38"/>
      <c r="AL119" s="38"/>
      <c r="AM119" s="38"/>
      <c r="AN119" s="32"/>
      <c r="AO119" s="32"/>
      <c r="AP119" s="39"/>
      <c r="AQ119" s="32"/>
      <c r="AR119" s="32"/>
      <c r="AS119" s="32"/>
      <c r="AT119" s="39"/>
      <c r="AU119" s="32"/>
      <c r="AV119" s="32"/>
      <c r="AW119" s="32"/>
      <c r="AX119" s="39"/>
      <c r="AY119" s="32"/>
      <c r="AZ119" s="32"/>
      <c r="BA119" s="32"/>
      <c r="BB119" s="32"/>
      <c r="BC119" s="40"/>
    </row>
    <row r="120" spans="2:55" ht="14.25">
      <c r="B120" s="33"/>
      <c r="C120" s="38"/>
      <c r="D120" s="32"/>
      <c r="E120" s="38"/>
      <c r="F120" s="32"/>
      <c r="G120" s="38"/>
      <c r="H120" s="38"/>
      <c r="I120" s="32"/>
      <c r="J120" s="38"/>
      <c r="K120" s="32"/>
      <c r="L120" s="38"/>
      <c r="M120" s="38"/>
      <c r="N120" s="32"/>
      <c r="O120" s="38"/>
      <c r="P120" s="32"/>
      <c r="Q120" s="38"/>
      <c r="R120" s="38"/>
      <c r="S120" s="32"/>
      <c r="T120" s="38"/>
      <c r="U120" s="32"/>
      <c r="V120" s="38"/>
      <c r="W120" s="38"/>
      <c r="X120" s="32"/>
      <c r="Y120" s="38"/>
      <c r="Z120" s="32"/>
      <c r="AA120" s="38"/>
      <c r="AB120" s="38"/>
      <c r="AC120" s="32"/>
      <c r="AD120" s="38"/>
      <c r="AE120" s="32"/>
      <c r="AF120" s="38"/>
      <c r="AG120" s="38"/>
      <c r="AH120" s="32"/>
      <c r="AI120" s="38"/>
      <c r="AJ120" s="32"/>
      <c r="AK120" s="38"/>
      <c r="AL120" s="38"/>
      <c r="AM120" s="38"/>
      <c r="AN120" s="32"/>
      <c r="AO120" s="32"/>
      <c r="AP120" s="39"/>
      <c r="AQ120" s="32"/>
      <c r="AR120" s="32"/>
      <c r="AS120" s="32"/>
      <c r="AT120" s="39"/>
      <c r="AU120" s="32"/>
      <c r="AV120" s="32"/>
      <c r="AW120" s="32"/>
      <c r="AX120" s="39"/>
      <c r="AY120" s="32"/>
      <c r="AZ120" s="32"/>
      <c r="BA120" s="32"/>
      <c r="BB120" s="32"/>
      <c r="BC120" s="40"/>
    </row>
    <row r="121" spans="2:55" ht="14.25">
      <c r="B121" s="33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8"/>
      <c r="AN121" s="32"/>
      <c r="AO121" s="32"/>
      <c r="AP121" s="39"/>
      <c r="AQ121" s="32"/>
      <c r="AR121" s="32"/>
      <c r="AS121" s="32"/>
      <c r="AT121" s="39"/>
      <c r="AU121" s="32"/>
      <c r="AV121" s="32"/>
      <c r="AW121" s="32"/>
      <c r="AX121" s="39"/>
      <c r="AY121" s="32"/>
      <c r="AZ121" s="39"/>
      <c r="BA121" s="39"/>
      <c r="BB121" s="39"/>
      <c r="BC121" s="40"/>
    </row>
    <row r="122" spans="2:55" ht="14.25">
      <c r="B122" s="33"/>
      <c r="C122" s="38"/>
      <c r="D122" s="32"/>
      <c r="E122" s="38"/>
      <c r="F122" s="32"/>
      <c r="G122" s="38"/>
      <c r="H122" s="38"/>
      <c r="I122" s="32"/>
      <c r="J122" s="38"/>
      <c r="K122" s="32"/>
      <c r="L122" s="38"/>
      <c r="M122" s="38"/>
      <c r="N122" s="32"/>
      <c r="O122" s="38"/>
      <c r="P122" s="32"/>
      <c r="Q122" s="38"/>
      <c r="R122" s="38"/>
      <c r="S122" s="32"/>
      <c r="T122" s="38"/>
      <c r="U122" s="32"/>
      <c r="V122" s="38"/>
      <c r="W122" s="38"/>
      <c r="X122" s="32"/>
      <c r="Y122" s="38"/>
      <c r="Z122" s="32"/>
      <c r="AA122" s="38"/>
      <c r="AB122" s="38"/>
      <c r="AC122" s="32"/>
      <c r="AD122" s="38"/>
      <c r="AE122" s="32"/>
      <c r="AF122" s="38"/>
      <c r="AG122" s="38"/>
      <c r="AH122" s="32"/>
      <c r="AI122" s="38"/>
      <c r="AJ122" s="32"/>
      <c r="AK122" s="38"/>
      <c r="AL122" s="38"/>
      <c r="AM122" s="38"/>
      <c r="AN122" s="32"/>
      <c r="AO122" s="32"/>
      <c r="AP122" s="39"/>
      <c r="AQ122" s="32"/>
      <c r="AR122" s="32"/>
      <c r="AS122" s="32"/>
      <c r="AT122" s="39"/>
      <c r="AU122" s="32"/>
      <c r="AV122" s="32"/>
      <c r="AW122" s="32"/>
      <c r="AX122" s="39"/>
      <c r="AY122" s="32"/>
      <c r="AZ122" s="32"/>
      <c r="BA122" s="32"/>
      <c r="BB122" s="32"/>
      <c r="BC122" s="40"/>
    </row>
    <row r="123" spans="2:55" ht="14.25">
      <c r="B123" s="33"/>
      <c r="C123" s="38"/>
      <c r="D123" s="32"/>
      <c r="E123" s="38"/>
      <c r="F123" s="32"/>
      <c r="G123" s="38"/>
      <c r="H123" s="38"/>
      <c r="I123" s="32"/>
      <c r="J123" s="38"/>
      <c r="K123" s="32"/>
      <c r="L123" s="38"/>
      <c r="M123" s="38"/>
      <c r="N123" s="32"/>
      <c r="O123" s="38"/>
      <c r="P123" s="32"/>
      <c r="Q123" s="38"/>
      <c r="R123" s="38"/>
      <c r="S123" s="32"/>
      <c r="T123" s="38"/>
      <c r="U123" s="32"/>
      <c r="V123" s="38"/>
      <c r="W123" s="38"/>
      <c r="X123" s="32"/>
      <c r="Y123" s="38"/>
      <c r="Z123" s="32"/>
      <c r="AA123" s="38"/>
      <c r="AB123" s="38"/>
      <c r="AC123" s="32"/>
      <c r="AD123" s="38"/>
      <c r="AE123" s="32"/>
      <c r="AF123" s="38"/>
      <c r="AG123" s="38"/>
      <c r="AH123" s="32"/>
      <c r="AI123" s="38"/>
      <c r="AJ123" s="32"/>
      <c r="AK123" s="38"/>
      <c r="AL123" s="38"/>
      <c r="AM123" s="38"/>
      <c r="AN123" s="32"/>
      <c r="AO123" s="32"/>
      <c r="AP123" s="39"/>
      <c r="AQ123" s="32"/>
      <c r="AR123" s="32"/>
      <c r="AS123" s="32"/>
      <c r="AT123" s="39"/>
      <c r="AU123" s="32"/>
      <c r="AV123" s="32"/>
      <c r="AW123" s="32"/>
      <c r="AX123" s="39"/>
      <c r="AY123" s="32"/>
      <c r="AZ123" s="32"/>
      <c r="BA123" s="32"/>
      <c r="BB123" s="32"/>
      <c r="BC123" s="40"/>
    </row>
    <row r="124" spans="2:55" ht="14.25">
      <c r="B124" s="33"/>
      <c r="C124" s="38"/>
      <c r="D124" s="32"/>
      <c r="E124" s="38"/>
      <c r="F124" s="32"/>
      <c r="G124" s="38"/>
      <c r="H124" s="38"/>
      <c r="I124" s="32"/>
      <c r="J124" s="38"/>
      <c r="K124" s="32"/>
      <c r="L124" s="38"/>
      <c r="M124" s="38"/>
      <c r="N124" s="32"/>
      <c r="O124" s="38"/>
      <c r="P124" s="32"/>
      <c r="Q124" s="38"/>
      <c r="R124" s="38"/>
      <c r="S124" s="32"/>
      <c r="T124" s="38"/>
      <c r="U124" s="32"/>
      <c r="V124" s="38"/>
      <c r="W124" s="38"/>
      <c r="X124" s="32"/>
      <c r="Y124" s="38"/>
      <c r="Z124" s="32"/>
      <c r="AA124" s="38"/>
      <c r="AB124" s="38"/>
      <c r="AC124" s="32"/>
      <c r="AD124" s="38"/>
      <c r="AE124" s="32"/>
      <c r="AF124" s="38"/>
      <c r="AG124" s="38"/>
      <c r="AH124" s="32"/>
      <c r="AI124" s="38"/>
      <c r="AJ124" s="32"/>
      <c r="AK124" s="38"/>
      <c r="AL124" s="38"/>
      <c r="AM124" s="38"/>
      <c r="AN124" s="32"/>
      <c r="AO124" s="32"/>
      <c r="AP124" s="39"/>
      <c r="AQ124" s="32"/>
      <c r="AR124" s="32"/>
      <c r="AS124" s="32"/>
      <c r="AT124" s="39"/>
      <c r="AU124" s="32"/>
      <c r="AV124" s="32"/>
      <c r="AW124" s="32"/>
      <c r="AX124" s="39"/>
      <c r="AY124" s="32"/>
      <c r="AZ124" s="32"/>
      <c r="BA124" s="32"/>
      <c r="BB124" s="32"/>
      <c r="BC124" s="40"/>
    </row>
    <row r="125" spans="2:55" ht="14.25">
      <c r="B125" s="33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8"/>
      <c r="AN125" s="32"/>
      <c r="AO125" s="32"/>
      <c r="AP125" s="39"/>
      <c r="AQ125" s="32"/>
      <c r="AR125" s="32"/>
      <c r="AS125" s="32"/>
      <c r="AT125" s="39"/>
      <c r="AU125" s="32"/>
      <c r="AV125" s="32"/>
      <c r="AW125" s="32"/>
      <c r="AX125" s="39"/>
      <c r="AY125" s="32"/>
      <c r="AZ125" s="39"/>
      <c r="BA125" s="39"/>
      <c r="BB125" s="39"/>
      <c r="BC125" s="40"/>
    </row>
    <row r="126" spans="2:55" ht="14.25">
      <c r="B126" s="33"/>
      <c r="C126" s="38"/>
      <c r="D126" s="32"/>
      <c r="E126" s="38"/>
      <c r="F126" s="32"/>
      <c r="G126" s="38"/>
      <c r="H126" s="38"/>
      <c r="I126" s="32"/>
      <c r="J126" s="38"/>
      <c r="K126" s="32"/>
      <c r="L126" s="38"/>
      <c r="M126" s="38"/>
      <c r="N126" s="32"/>
      <c r="O126" s="38"/>
      <c r="P126" s="32"/>
      <c r="Q126" s="38"/>
      <c r="R126" s="38"/>
      <c r="S126" s="32"/>
      <c r="T126" s="38"/>
      <c r="U126" s="32"/>
      <c r="V126" s="38"/>
      <c r="W126" s="38"/>
      <c r="X126" s="32"/>
      <c r="Y126" s="38"/>
      <c r="Z126" s="32"/>
      <c r="AA126" s="38"/>
      <c r="AB126" s="38"/>
      <c r="AC126" s="32"/>
      <c r="AD126" s="38"/>
      <c r="AE126" s="32"/>
      <c r="AF126" s="38"/>
      <c r="AG126" s="38"/>
      <c r="AH126" s="32"/>
      <c r="AI126" s="38"/>
      <c r="AJ126" s="32"/>
      <c r="AK126" s="38"/>
      <c r="AL126" s="38"/>
      <c r="AM126" s="38"/>
      <c r="AN126" s="32"/>
      <c r="AO126" s="32"/>
      <c r="AP126" s="39"/>
      <c r="AQ126" s="32"/>
      <c r="AR126" s="32"/>
      <c r="AS126" s="32"/>
      <c r="AT126" s="39"/>
      <c r="AU126" s="32"/>
      <c r="AV126" s="32"/>
      <c r="AW126" s="32"/>
      <c r="AX126" s="39"/>
      <c r="AY126" s="32"/>
      <c r="AZ126" s="32"/>
      <c r="BA126" s="32"/>
      <c r="BB126" s="32"/>
      <c r="BC126" s="40"/>
    </row>
    <row r="127" spans="2:55" ht="14.25">
      <c r="B127" s="33"/>
      <c r="C127" s="38"/>
      <c r="D127" s="32"/>
      <c r="E127" s="38"/>
      <c r="F127" s="32"/>
      <c r="G127" s="38"/>
      <c r="H127" s="38"/>
      <c r="I127" s="32"/>
      <c r="J127" s="38"/>
      <c r="K127" s="32"/>
      <c r="L127" s="38"/>
      <c r="M127" s="38"/>
      <c r="N127" s="32"/>
      <c r="O127" s="38"/>
      <c r="P127" s="32"/>
      <c r="Q127" s="38"/>
      <c r="R127" s="38"/>
      <c r="S127" s="32"/>
      <c r="T127" s="38"/>
      <c r="U127" s="32"/>
      <c r="V127" s="38"/>
      <c r="W127" s="38"/>
      <c r="X127" s="32"/>
      <c r="Y127" s="38"/>
      <c r="Z127" s="32"/>
      <c r="AA127" s="38"/>
      <c r="AB127" s="38"/>
      <c r="AC127" s="32"/>
      <c r="AD127" s="38"/>
      <c r="AE127" s="32"/>
      <c r="AF127" s="38"/>
      <c r="AG127" s="38"/>
      <c r="AH127" s="32"/>
      <c r="AI127" s="38"/>
      <c r="AJ127" s="32"/>
      <c r="AK127" s="38"/>
      <c r="AL127" s="38"/>
      <c r="AM127" s="38"/>
      <c r="AN127" s="32"/>
      <c r="AO127" s="32"/>
      <c r="AP127" s="39"/>
      <c r="AQ127" s="32"/>
      <c r="AR127" s="32"/>
      <c r="AS127" s="32"/>
      <c r="AT127" s="39"/>
      <c r="AU127" s="32"/>
      <c r="AV127" s="32"/>
      <c r="AW127" s="32"/>
      <c r="AX127" s="39"/>
      <c r="AY127" s="32"/>
      <c r="AZ127" s="32"/>
      <c r="BA127" s="32"/>
      <c r="BB127" s="32"/>
      <c r="BC127" s="40"/>
    </row>
    <row r="128" spans="2:55" ht="14.25">
      <c r="B128" s="33"/>
      <c r="C128" s="38"/>
      <c r="D128" s="32"/>
      <c r="E128" s="38"/>
      <c r="F128" s="32"/>
      <c r="G128" s="38"/>
      <c r="H128" s="38"/>
      <c r="I128" s="32"/>
      <c r="J128" s="38"/>
      <c r="K128" s="32"/>
      <c r="L128" s="38"/>
      <c r="M128" s="38"/>
      <c r="N128" s="32"/>
      <c r="O128" s="38"/>
      <c r="P128" s="32"/>
      <c r="Q128" s="38"/>
      <c r="R128" s="38"/>
      <c r="S128" s="32"/>
      <c r="T128" s="38"/>
      <c r="U128" s="32"/>
      <c r="V128" s="38"/>
      <c r="W128" s="38"/>
      <c r="X128" s="32"/>
      <c r="Y128" s="38"/>
      <c r="Z128" s="32"/>
      <c r="AA128" s="38"/>
      <c r="AB128" s="38"/>
      <c r="AC128" s="32"/>
      <c r="AD128" s="38"/>
      <c r="AE128" s="32"/>
      <c r="AF128" s="38"/>
      <c r="AG128" s="38"/>
      <c r="AH128" s="32"/>
      <c r="AI128" s="38"/>
      <c r="AJ128" s="32"/>
      <c r="AK128" s="38"/>
      <c r="AL128" s="38"/>
      <c r="AM128" s="38"/>
      <c r="AN128" s="32"/>
      <c r="AO128" s="32"/>
      <c r="AP128" s="39"/>
      <c r="AQ128" s="32"/>
      <c r="AR128" s="32"/>
      <c r="AS128" s="32"/>
      <c r="AT128" s="39"/>
      <c r="AU128" s="32"/>
      <c r="AV128" s="32"/>
      <c r="AW128" s="32"/>
      <c r="AX128" s="39"/>
      <c r="AY128" s="32"/>
      <c r="AZ128" s="32"/>
      <c r="BA128" s="32"/>
      <c r="BB128" s="32"/>
      <c r="BC128" s="40"/>
    </row>
    <row r="129" spans="2:55" ht="17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spans="2:55" ht="17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</row>
    <row r="131" spans="2:55" ht="17.25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2"/>
      <c r="AN131" s="34"/>
      <c r="AO131" s="34"/>
      <c r="AP131" s="34"/>
      <c r="AQ131" s="35"/>
      <c r="AR131" s="34"/>
      <c r="AS131" s="34"/>
      <c r="AT131" s="34"/>
      <c r="AU131" s="35"/>
      <c r="AV131" s="34"/>
      <c r="AW131" s="34"/>
      <c r="AX131" s="34"/>
      <c r="AY131" s="35"/>
      <c r="AZ131" s="34"/>
      <c r="BA131" s="34"/>
      <c r="BB131" s="34"/>
      <c r="BC131" s="36"/>
    </row>
    <row r="132" spans="2:55" ht="17.25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2"/>
      <c r="AN132" s="34"/>
      <c r="AO132" s="34"/>
      <c r="AP132" s="34"/>
      <c r="AQ132" s="35"/>
      <c r="AR132" s="34"/>
      <c r="AS132" s="34"/>
      <c r="AT132" s="34"/>
      <c r="AU132" s="35"/>
      <c r="AV132" s="34"/>
      <c r="AW132" s="34"/>
      <c r="AX132" s="34"/>
      <c r="AY132" s="35"/>
      <c r="AZ132" s="34"/>
      <c r="BA132" s="34"/>
      <c r="BB132" s="34"/>
      <c r="BC132" s="36"/>
    </row>
    <row r="133" spans="2:55" ht="14.25">
      <c r="B133" s="33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8"/>
      <c r="AN133" s="32"/>
      <c r="AO133" s="32"/>
      <c r="AP133" s="39"/>
      <c r="AQ133" s="32"/>
      <c r="AR133" s="32"/>
      <c r="AS133" s="32"/>
      <c r="AT133" s="39"/>
      <c r="AU133" s="32"/>
      <c r="AV133" s="32"/>
      <c r="AW133" s="32"/>
      <c r="AX133" s="39"/>
      <c r="AY133" s="32"/>
      <c r="AZ133" s="39"/>
      <c r="BA133" s="39"/>
      <c r="BB133" s="39"/>
      <c r="BC133" s="40"/>
    </row>
    <row r="134" spans="2:55" ht="14.25">
      <c r="B134" s="33"/>
      <c r="C134" s="38"/>
      <c r="D134" s="32"/>
      <c r="E134" s="38"/>
      <c r="F134" s="32"/>
      <c r="G134" s="38"/>
      <c r="H134" s="38"/>
      <c r="I134" s="32"/>
      <c r="J134" s="38"/>
      <c r="K134" s="32"/>
      <c r="L134" s="38"/>
      <c r="M134" s="38"/>
      <c r="N134" s="32"/>
      <c r="O134" s="38"/>
      <c r="P134" s="32"/>
      <c r="Q134" s="38"/>
      <c r="R134" s="38"/>
      <c r="S134" s="32"/>
      <c r="T134" s="38"/>
      <c r="U134" s="32"/>
      <c r="V134" s="38"/>
      <c r="W134" s="38"/>
      <c r="X134" s="32"/>
      <c r="Y134" s="38"/>
      <c r="Z134" s="32"/>
      <c r="AA134" s="38"/>
      <c r="AB134" s="38"/>
      <c r="AC134" s="32"/>
      <c r="AD134" s="38"/>
      <c r="AE134" s="32"/>
      <c r="AF134" s="38"/>
      <c r="AG134" s="38"/>
      <c r="AH134" s="32"/>
      <c r="AI134" s="38"/>
      <c r="AJ134" s="32"/>
      <c r="AK134" s="38"/>
      <c r="AL134" s="38"/>
      <c r="AM134" s="38"/>
      <c r="AN134" s="32"/>
      <c r="AO134" s="32"/>
      <c r="AP134" s="39"/>
      <c r="AQ134" s="32"/>
      <c r="AR134" s="32"/>
      <c r="AS134" s="32"/>
      <c r="AT134" s="39"/>
      <c r="AU134" s="32"/>
      <c r="AV134" s="32"/>
      <c r="AW134" s="32"/>
      <c r="AX134" s="39"/>
      <c r="AY134" s="32"/>
      <c r="AZ134" s="32"/>
      <c r="BA134" s="32"/>
      <c r="BB134" s="32"/>
      <c r="BC134" s="40"/>
    </row>
    <row r="135" spans="2:55" ht="14.25">
      <c r="B135" s="33"/>
      <c r="C135" s="38"/>
      <c r="D135" s="32"/>
      <c r="E135" s="38"/>
      <c r="F135" s="32"/>
      <c r="G135" s="38"/>
      <c r="H135" s="38"/>
      <c r="I135" s="32"/>
      <c r="J135" s="38"/>
      <c r="K135" s="32"/>
      <c r="L135" s="38"/>
      <c r="M135" s="38"/>
      <c r="N135" s="32"/>
      <c r="O135" s="38"/>
      <c r="P135" s="32"/>
      <c r="Q135" s="38"/>
      <c r="R135" s="38"/>
      <c r="S135" s="32"/>
      <c r="T135" s="38"/>
      <c r="U135" s="32"/>
      <c r="V135" s="38"/>
      <c r="W135" s="38"/>
      <c r="X135" s="32"/>
      <c r="Y135" s="38"/>
      <c r="Z135" s="32"/>
      <c r="AA135" s="38"/>
      <c r="AB135" s="38"/>
      <c r="AC135" s="32"/>
      <c r="AD135" s="38"/>
      <c r="AE135" s="32"/>
      <c r="AF135" s="38"/>
      <c r="AG135" s="38"/>
      <c r="AH135" s="32"/>
      <c r="AI135" s="38"/>
      <c r="AJ135" s="32"/>
      <c r="AK135" s="38"/>
      <c r="AL135" s="38"/>
      <c r="AM135" s="38"/>
      <c r="AN135" s="32"/>
      <c r="AO135" s="32"/>
      <c r="AP135" s="39"/>
      <c r="AQ135" s="32"/>
      <c r="AR135" s="32"/>
      <c r="AS135" s="32"/>
      <c r="AT135" s="39"/>
      <c r="AU135" s="32"/>
      <c r="AV135" s="32"/>
      <c r="AW135" s="32"/>
      <c r="AX135" s="39"/>
      <c r="AY135" s="32"/>
      <c r="AZ135" s="32"/>
      <c r="BA135" s="32"/>
      <c r="BB135" s="32"/>
      <c r="BC135" s="40"/>
    </row>
    <row r="136" spans="2:55" ht="14.25">
      <c r="B136" s="33"/>
      <c r="C136" s="38"/>
      <c r="D136" s="32"/>
      <c r="E136" s="38"/>
      <c r="F136" s="32"/>
      <c r="G136" s="38"/>
      <c r="H136" s="38"/>
      <c r="I136" s="32"/>
      <c r="J136" s="38"/>
      <c r="K136" s="32"/>
      <c r="L136" s="38"/>
      <c r="M136" s="38"/>
      <c r="N136" s="32"/>
      <c r="O136" s="38"/>
      <c r="P136" s="32"/>
      <c r="Q136" s="38"/>
      <c r="R136" s="38"/>
      <c r="S136" s="32"/>
      <c r="T136" s="38"/>
      <c r="U136" s="32"/>
      <c r="V136" s="38"/>
      <c r="W136" s="38"/>
      <c r="X136" s="32"/>
      <c r="Y136" s="38"/>
      <c r="Z136" s="32"/>
      <c r="AA136" s="38"/>
      <c r="AB136" s="38"/>
      <c r="AC136" s="32"/>
      <c r="AD136" s="38"/>
      <c r="AE136" s="32"/>
      <c r="AF136" s="38"/>
      <c r="AG136" s="38"/>
      <c r="AH136" s="32"/>
      <c r="AI136" s="38"/>
      <c r="AJ136" s="32"/>
      <c r="AK136" s="38"/>
      <c r="AL136" s="38"/>
      <c r="AM136" s="38"/>
      <c r="AN136" s="32"/>
      <c r="AO136" s="32"/>
      <c r="AP136" s="39"/>
      <c r="AQ136" s="32"/>
      <c r="AR136" s="32"/>
      <c r="AS136" s="32"/>
      <c r="AT136" s="39"/>
      <c r="AU136" s="32"/>
      <c r="AV136" s="32"/>
      <c r="AW136" s="32"/>
      <c r="AX136" s="39"/>
      <c r="AY136" s="32"/>
      <c r="AZ136" s="32"/>
      <c r="BA136" s="32"/>
      <c r="BB136" s="32"/>
      <c r="BC136" s="40"/>
    </row>
    <row r="137" spans="2:55" ht="14.25">
      <c r="B137" s="33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8"/>
      <c r="AN137" s="32"/>
      <c r="AO137" s="32"/>
      <c r="AP137" s="39"/>
      <c r="AQ137" s="32"/>
      <c r="AR137" s="32"/>
      <c r="AS137" s="32"/>
      <c r="AT137" s="39"/>
      <c r="AU137" s="32"/>
      <c r="AV137" s="32"/>
      <c r="AW137" s="32"/>
      <c r="AX137" s="39"/>
      <c r="AY137" s="32"/>
      <c r="AZ137" s="39"/>
      <c r="BA137" s="39"/>
      <c r="BB137" s="39"/>
      <c r="BC137" s="40"/>
    </row>
    <row r="138" spans="2:55" ht="14.25">
      <c r="B138" s="33"/>
      <c r="C138" s="38"/>
      <c r="D138" s="32"/>
      <c r="E138" s="38"/>
      <c r="F138" s="32"/>
      <c r="G138" s="38"/>
      <c r="H138" s="38"/>
      <c r="I138" s="32"/>
      <c r="J138" s="38"/>
      <c r="K138" s="32"/>
      <c r="L138" s="38"/>
      <c r="M138" s="38"/>
      <c r="N138" s="32"/>
      <c r="O138" s="38"/>
      <c r="P138" s="32"/>
      <c r="Q138" s="38"/>
      <c r="R138" s="38"/>
      <c r="S138" s="32"/>
      <c r="T138" s="38"/>
      <c r="U138" s="32"/>
      <c r="V138" s="38"/>
      <c r="W138" s="38"/>
      <c r="X138" s="32"/>
      <c r="Y138" s="38"/>
      <c r="Z138" s="32"/>
      <c r="AA138" s="38"/>
      <c r="AB138" s="38"/>
      <c r="AC138" s="32"/>
      <c r="AD138" s="38"/>
      <c r="AE138" s="32"/>
      <c r="AF138" s="38"/>
      <c r="AG138" s="38"/>
      <c r="AH138" s="32"/>
      <c r="AI138" s="38"/>
      <c r="AJ138" s="32"/>
      <c r="AK138" s="38"/>
      <c r="AL138" s="38"/>
      <c r="AM138" s="38"/>
      <c r="AN138" s="32"/>
      <c r="AO138" s="32"/>
      <c r="AP138" s="39"/>
      <c r="AQ138" s="32"/>
      <c r="AR138" s="32"/>
      <c r="AS138" s="32"/>
      <c r="AT138" s="39"/>
      <c r="AU138" s="32"/>
      <c r="AV138" s="32"/>
      <c r="AW138" s="32"/>
      <c r="AX138" s="39"/>
      <c r="AY138" s="32"/>
      <c r="AZ138" s="32"/>
      <c r="BA138" s="32"/>
      <c r="BB138" s="32"/>
      <c r="BC138" s="40"/>
    </row>
    <row r="139" spans="2:55" ht="14.25">
      <c r="B139" s="33"/>
      <c r="C139" s="38"/>
      <c r="D139" s="32"/>
      <c r="E139" s="38"/>
      <c r="F139" s="32"/>
      <c r="G139" s="38"/>
      <c r="H139" s="38"/>
      <c r="I139" s="32"/>
      <c r="J139" s="38"/>
      <c r="K139" s="32"/>
      <c r="L139" s="38"/>
      <c r="M139" s="38"/>
      <c r="N139" s="32"/>
      <c r="O139" s="38"/>
      <c r="P139" s="32"/>
      <c r="Q139" s="38"/>
      <c r="R139" s="38"/>
      <c r="S139" s="32"/>
      <c r="T139" s="38"/>
      <c r="U139" s="32"/>
      <c r="V139" s="38"/>
      <c r="W139" s="38"/>
      <c r="X139" s="32"/>
      <c r="Y139" s="38"/>
      <c r="Z139" s="32"/>
      <c r="AA139" s="38"/>
      <c r="AB139" s="38"/>
      <c r="AC139" s="32"/>
      <c r="AD139" s="38"/>
      <c r="AE139" s="32"/>
      <c r="AF139" s="38"/>
      <c r="AG139" s="38"/>
      <c r="AH139" s="32"/>
      <c r="AI139" s="38"/>
      <c r="AJ139" s="32"/>
      <c r="AK139" s="38"/>
      <c r="AL139" s="38"/>
      <c r="AM139" s="38"/>
      <c r="AN139" s="32"/>
      <c r="AO139" s="32"/>
      <c r="AP139" s="39"/>
      <c r="AQ139" s="32"/>
      <c r="AR139" s="32"/>
      <c r="AS139" s="32"/>
      <c r="AT139" s="39"/>
      <c r="AU139" s="32"/>
      <c r="AV139" s="32"/>
      <c r="AW139" s="32"/>
      <c r="AX139" s="39"/>
      <c r="AY139" s="32"/>
      <c r="AZ139" s="32"/>
      <c r="BA139" s="32"/>
      <c r="BB139" s="32"/>
      <c r="BC139" s="40"/>
    </row>
    <row r="140" spans="2:55" ht="14.25">
      <c r="B140" s="33"/>
      <c r="C140" s="38"/>
      <c r="D140" s="32"/>
      <c r="E140" s="38"/>
      <c r="F140" s="32"/>
      <c r="G140" s="38"/>
      <c r="H140" s="38"/>
      <c r="I140" s="32"/>
      <c r="J140" s="38"/>
      <c r="K140" s="32"/>
      <c r="L140" s="38"/>
      <c r="M140" s="38"/>
      <c r="N140" s="32"/>
      <c r="O140" s="38"/>
      <c r="P140" s="32"/>
      <c r="Q140" s="38"/>
      <c r="R140" s="38"/>
      <c r="S140" s="32"/>
      <c r="T140" s="38"/>
      <c r="U140" s="32"/>
      <c r="V140" s="38"/>
      <c r="W140" s="38"/>
      <c r="X140" s="32"/>
      <c r="Y140" s="38"/>
      <c r="Z140" s="32"/>
      <c r="AA140" s="38"/>
      <c r="AB140" s="38"/>
      <c r="AC140" s="32"/>
      <c r="AD140" s="38"/>
      <c r="AE140" s="32"/>
      <c r="AF140" s="38"/>
      <c r="AG140" s="38"/>
      <c r="AH140" s="32"/>
      <c r="AI140" s="38"/>
      <c r="AJ140" s="32"/>
      <c r="AK140" s="38"/>
      <c r="AL140" s="38"/>
      <c r="AM140" s="38"/>
      <c r="AN140" s="32"/>
      <c r="AO140" s="32"/>
      <c r="AP140" s="39"/>
      <c r="AQ140" s="32"/>
      <c r="AR140" s="32"/>
      <c r="AS140" s="32"/>
      <c r="AT140" s="39"/>
      <c r="AU140" s="32"/>
      <c r="AV140" s="32"/>
      <c r="AW140" s="32"/>
      <c r="AX140" s="39"/>
      <c r="AY140" s="32"/>
      <c r="AZ140" s="32"/>
      <c r="BA140" s="32"/>
      <c r="BB140" s="32"/>
      <c r="BC140" s="40"/>
    </row>
    <row r="141" spans="2:55" ht="14.25">
      <c r="B141" s="33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8"/>
      <c r="AN141" s="32"/>
      <c r="AO141" s="32"/>
      <c r="AP141" s="39"/>
      <c r="AQ141" s="32"/>
      <c r="AR141" s="32"/>
      <c r="AS141" s="32"/>
      <c r="AT141" s="39"/>
      <c r="AU141" s="32"/>
      <c r="AV141" s="32"/>
      <c r="AW141" s="32"/>
      <c r="AX141" s="39"/>
      <c r="AY141" s="32"/>
      <c r="AZ141" s="39"/>
      <c r="BA141" s="39"/>
      <c r="BB141" s="39"/>
      <c r="BC141" s="40"/>
    </row>
    <row r="142" spans="2:55" ht="14.25">
      <c r="B142" s="33"/>
      <c r="C142" s="38"/>
      <c r="D142" s="32"/>
      <c r="E142" s="38"/>
      <c r="F142" s="32"/>
      <c r="G142" s="38"/>
      <c r="H142" s="38"/>
      <c r="I142" s="32"/>
      <c r="J142" s="38"/>
      <c r="K142" s="32"/>
      <c r="L142" s="38"/>
      <c r="M142" s="38"/>
      <c r="N142" s="32"/>
      <c r="O142" s="38"/>
      <c r="P142" s="32"/>
      <c r="Q142" s="38"/>
      <c r="R142" s="38"/>
      <c r="S142" s="32"/>
      <c r="T142" s="38"/>
      <c r="U142" s="32"/>
      <c r="V142" s="38"/>
      <c r="W142" s="38"/>
      <c r="X142" s="32"/>
      <c r="Y142" s="38"/>
      <c r="Z142" s="32"/>
      <c r="AA142" s="38"/>
      <c r="AB142" s="38"/>
      <c r="AC142" s="32"/>
      <c r="AD142" s="38"/>
      <c r="AE142" s="32"/>
      <c r="AF142" s="38"/>
      <c r="AG142" s="38"/>
      <c r="AH142" s="32"/>
      <c r="AI142" s="38"/>
      <c r="AJ142" s="32"/>
      <c r="AK142" s="38"/>
      <c r="AL142" s="38"/>
      <c r="AM142" s="38"/>
      <c r="AN142" s="32"/>
      <c r="AO142" s="32"/>
      <c r="AP142" s="39"/>
      <c r="AQ142" s="32"/>
      <c r="AR142" s="32"/>
      <c r="AS142" s="32"/>
      <c r="AT142" s="39"/>
      <c r="AU142" s="32"/>
      <c r="AV142" s="32"/>
      <c r="AW142" s="32"/>
      <c r="AX142" s="39"/>
      <c r="AY142" s="32"/>
      <c r="AZ142" s="32"/>
      <c r="BA142" s="32"/>
      <c r="BB142" s="32"/>
      <c r="BC142" s="40"/>
    </row>
    <row r="143" spans="2:55" ht="14.25">
      <c r="B143" s="33"/>
      <c r="C143" s="38"/>
      <c r="D143" s="32"/>
      <c r="E143" s="38"/>
      <c r="F143" s="32"/>
      <c r="G143" s="38"/>
      <c r="H143" s="38"/>
      <c r="I143" s="32"/>
      <c r="J143" s="38"/>
      <c r="K143" s="32"/>
      <c r="L143" s="38"/>
      <c r="M143" s="38"/>
      <c r="N143" s="32"/>
      <c r="O143" s="38"/>
      <c r="P143" s="32"/>
      <c r="Q143" s="38"/>
      <c r="R143" s="38"/>
      <c r="S143" s="32"/>
      <c r="T143" s="38"/>
      <c r="U143" s="32"/>
      <c r="V143" s="38"/>
      <c r="W143" s="38"/>
      <c r="X143" s="32"/>
      <c r="Y143" s="38"/>
      <c r="Z143" s="32"/>
      <c r="AA143" s="38"/>
      <c r="AB143" s="38"/>
      <c r="AC143" s="32"/>
      <c r="AD143" s="38"/>
      <c r="AE143" s="32"/>
      <c r="AF143" s="38"/>
      <c r="AG143" s="38"/>
      <c r="AH143" s="32"/>
      <c r="AI143" s="38"/>
      <c r="AJ143" s="32"/>
      <c r="AK143" s="38"/>
      <c r="AL143" s="38"/>
      <c r="AM143" s="38"/>
      <c r="AN143" s="32"/>
      <c r="AO143" s="32"/>
      <c r="AP143" s="39"/>
      <c r="AQ143" s="32"/>
      <c r="AR143" s="32"/>
      <c r="AS143" s="32"/>
      <c r="AT143" s="39"/>
      <c r="AU143" s="32"/>
      <c r="AV143" s="32"/>
      <c r="AW143" s="32"/>
      <c r="AX143" s="39"/>
      <c r="AY143" s="32"/>
      <c r="AZ143" s="32"/>
      <c r="BA143" s="32"/>
      <c r="BB143" s="32"/>
      <c r="BC143" s="40"/>
    </row>
    <row r="144" spans="2:55" ht="14.25">
      <c r="B144" s="33"/>
      <c r="C144" s="38"/>
      <c r="D144" s="32"/>
      <c r="E144" s="38"/>
      <c r="F144" s="32"/>
      <c r="G144" s="38"/>
      <c r="H144" s="38"/>
      <c r="I144" s="32"/>
      <c r="J144" s="38"/>
      <c r="K144" s="32"/>
      <c r="L144" s="38"/>
      <c r="M144" s="38"/>
      <c r="N144" s="32"/>
      <c r="O144" s="38"/>
      <c r="P144" s="32"/>
      <c r="Q144" s="38"/>
      <c r="R144" s="38"/>
      <c r="S144" s="32"/>
      <c r="T144" s="38"/>
      <c r="U144" s="32"/>
      <c r="V144" s="38"/>
      <c r="W144" s="38"/>
      <c r="X144" s="32"/>
      <c r="Y144" s="38"/>
      <c r="Z144" s="32"/>
      <c r="AA144" s="38"/>
      <c r="AB144" s="38"/>
      <c r="AC144" s="32"/>
      <c r="AD144" s="38"/>
      <c r="AE144" s="32"/>
      <c r="AF144" s="38"/>
      <c r="AG144" s="38"/>
      <c r="AH144" s="32"/>
      <c r="AI144" s="38"/>
      <c r="AJ144" s="32"/>
      <c r="AK144" s="38"/>
      <c r="AL144" s="38"/>
      <c r="AM144" s="38"/>
      <c r="AN144" s="32"/>
      <c r="AO144" s="32"/>
      <c r="AP144" s="39"/>
      <c r="AQ144" s="32"/>
      <c r="AR144" s="32"/>
      <c r="AS144" s="32"/>
      <c r="AT144" s="39"/>
      <c r="AU144" s="32"/>
      <c r="AV144" s="32"/>
      <c r="AW144" s="32"/>
      <c r="AX144" s="39"/>
      <c r="AY144" s="32"/>
      <c r="AZ144" s="32"/>
      <c r="BA144" s="32"/>
      <c r="BB144" s="32"/>
      <c r="BC144" s="40"/>
    </row>
    <row r="145" spans="2:55" ht="14.25">
      <c r="B145" s="33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8"/>
      <c r="AN145" s="32"/>
      <c r="AO145" s="32"/>
      <c r="AP145" s="39"/>
      <c r="AQ145" s="32"/>
      <c r="AR145" s="32"/>
      <c r="AS145" s="32"/>
      <c r="AT145" s="39"/>
      <c r="AU145" s="32"/>
      <c r="AV145" s="32"/>
      <c r="AW145" s="32"/>
      <c r="AX145" s="39"/>
      <c r="AY145" s="32"/>
      <c r="AZ145" s="39"/>
      <c r="BA145" s="39"/>
      <c r="BB145" s="39"/>
      <c r="BC145" s="40"/>
    </row>
    <row r="146" spans="2:55" ht="14.25">
      <c r="B146" s="33"/>
      <c r="C146" s="38"/>
      <c r="D146" s="32"/>
      <c r="E146" s="38"/>
      <c r="F146" s="32"/>
      <c r="G146" s="38"/>
      <c r="H146" s="38"/>
      <c r="I146" s="32"/>
      <c r="J146" s="38"/>
      <c r="K146" s="32"/>
      <c r="L146" s="38"/>
      <c r="M146" s="38"/>
      <c r="N146" s="32"/>
      <c r="O146" s="38"/>
      <c r="P146" s="32"/>
      <c r="Q146" s="38"/>
      <c r="R146" s="38"/>
      <c r="S146" s="32"/>
      <c r="T146" s="38"/>
      <c r="U146" s="32"/>
      <c r="V146" s="38"/>
      <c r="W146" s="38"/>
      <c r="X146" s="32"/>
      <c r="Y146" s="38"/>
      <c r="Z146" s="32"/>
      <c r="AA146" s="38"/>
      <c r="AB146" s="38"/>
      <c r="AC146" s="32"/>
      <c r="AD146" s="38"/>
      <c r="AE146" s="32"/>
      <c r="AF146" s="38"/>
      <c r="AG146" s="38"/>
      <c r="AH146" s="32"/>
      <c r="AI146" s="38"/>
      <c r="AJ146" s="32"/>
      <c r="AK146" s="38"/>
      <c r="AL146" s="38"/>
      <c r="AM146" s="38"/>
      <c r="AN146" s="32"/>
      <c r="AO146" s="32"/>
      <c r="AP146" s="39"/>
      <c r="AQ146" s="32"/>
      <c r="AR146" s="32"/>
      <c r="AS146" s="32"/>
      <c r="AT146" s="39"/>
      <c r="AU146" s="32"/>
      <c r="AV146" s="32"/>
      <c r="AW146" s="32"/>
      <c r="AX146" s="39"/>
      <c r="AY146" s="32"/>
      <c r="AZ146" s="32"/>
      <c r="BA146" s="32"/>
      <c r="BB146" s="32"/>
      <c r="BC146" s="40"/>
    </row>
    <row r="147" spans="2:55" ht="14.25">
      <c r="B147" s="33"/>
      <c r="C147" s="38"/>
      <c r="D147" s="32"/>
      <c r="E147" s="38"/>
      <c r="F147" s="32"/>
      <c r="G147" s="38"/>
      <c r="H147" s="38"/>
      <c r="I147" s="32"/>
      <c r="J147" s="38"/>
      <c r="K147" s="32"/>
      <c r="L147" s="38"/>
      <c r="M147" s="38"/>
      <c r="N147" s="32"/>
      <c r="O147" s="38"/>
      <c r="P147" s="32"/>
      <c r="Q147" s="38"/>
      <c r="R147" s="38"/>
      <c r="S147" s="32"/>
      <c r="T147" s="38"/>
      <c r="U147" s="32"/>
      <c r="V147" s="38"/>
      <c r="W147" s="38"/>
      <c r="X147" s="32"/>
      <c r="Y147" s="38"/>
      <c r="Z147" s="32"/>
      <c r="AA147" s="38"/>
      <c r="AB147" s="38"/>
      <c r="AC147" s="32"/>
      <c r="AD147" s="38"/>
      <c r="AE147" s="32"/>
      <c r="AF147" s="38"/>
      <c r="AG147" s="38"/>
      <c r="AH147" s="32"/>
      <c r="AI147" s="38"/>
      <c r="AJ147" s="32"/>
      <c r="AK147" s="38"/>
      <c r="AL147" s="38"/>
      <c r="AM147" s="38"/>
      <c r="AN147" s="32"/>
      <c r="AO147" s="32"/>
      <c r="AP147" s="39"/>
      <c r="AQ147" s="32"/>
      <c r="AR147" s="32"/>
      <c r="AS147" s="32"/>
      <c r="AT147" s="39"/>
      <c r="AU147" s="32"/>
      <c r="AV147" s="32"/>
      <c r="AW147" s="32"/>
      <c r="AX147" s="39"/>
      <c r="AY147" s="32"/>
      <c r="AZ147" s="32"/>
      <c r="BA147" s="32"/>
      <c r="BB147" s="32"/>
      <c r="BC147" s="40"/>
    </row>
    <row r="148" spans="2:55" ht="14.25">
      <c r="B148" s="33"/>
      <c r="C148" s="38"/>
      <c r="D148" s="32"/>
      <c r="E148" s="38"/>
      <c r="F148" s="32"/>
      <c r="G148" s="38"/>
      <c r="H148" s="38"/>
      <c r="I148" s="32"/>
      <c r="J148" s="38"/>
      <c r="K148" s="32"/>
      <c r="L148" s="38"/>
      <c r="M148" s="38"/>
      <c r="N148" s="32"/>
      <c r="O148" s="38"/>
      <c r="P148" s="32"/>
      <c r="Q148" s="38"/>
      <c r="R148" s="38"/>
      <c r="S148" s="32"/>
      <c r="T148" s="38"/>
      <c r="U148" s="32"/>
      <c r="V148" s="38"/>
      <c r="W148" s="38"/>
      <c r="X148" s="32"/>
      <c r="Y148" s="38"/>
      <c r="Z148" s="32"/>
      <c r="AA148" s="38"/>
      <c r="AB148" s="38"/>
      <c r="AC148" s="32"/>
      <c r="AD148" s="38"/>
      <c r="AE148" s="32"/>
      <c r="AF148" s="38"/>
      <c r="AG148" s="38"/>
      <c r="AH148" s="32"/>
      <c r="AI148" s="38"/>
      <c r="AJ148" s="32"/>
      <c r="AK148" s="38"/>
      <c r="AL148" s="38"/>
      <c r="AM148" s="38"/>
      <c r="AN148" s="32"/>
      <c r="AO148" s="32"/>
      <c r="AP148" s="39"/>
      <c r="AQ148" s="32"/>
      <c r="AR148" s="32"/>
      <c r="AS148" s="32"/>
      <c r="AT148" s="39"/>
      <c r="AU148" s="32"/>
      <c r="AV148" s="32"/>
      <c r="AW148" s="32"/>
      <c r="AX148" s="39"/>
      <c r="AY148" s="32"/>
      <c r="AZ148" s="32"/>
      <c r="BA148" s="32"/>
      <c r="BB148" s="32"/>
      <c r="BC148" s="40"/>
    </row>
    <row r="149" spans="2:55" ht="14.25">
      <c r="B149" s="33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8"/>
      <c r="AN149" s="32"/>
      <c r="AO149" s="32"/>
      <c r="AP149" s="39"/>
      <c r="AQ149" s="32"/>
      <c r="AR149" s="32"/>
      <c r="AS149" s="32"/>
      <c r="AT149" s="39"/>
      <c r="AU149" s="32"/>
      <c r="AV149" s="32"/>
      <c r="AW149" s="32"/>
      <c r="AX149" s="39"/>
      <c r="AY149" s="32"/>
      <c r="AZ149" s="39"/>
      <c r="BA149" s="39"/>
      <c r="BB149" s="39"/>
      <c r="BC149" s="40"/>
    </row>
    <row r="150" spans="2:55" ht="14.25">
      <c r="B150" s="33"/>
      <c r="C150" s="38"/>
      <c r="D150" s="32"/>
      <c r="E150" s="38"/>
      <c r="F150" s="32"/>
      <c r="G150" s="38"/>
      <c r="H150" s="38"/>
      <c r="I150" s="32"/>
      <c r="J150" s="38"/>
      <c r="K150" s="32"/>
      <c r="L150" s="38"/>
      <c r="M150" s="38"/>
      <c r="N150" s="32"/>
      <c r="O150" s="38"/>
      <c r="P150" s="32"/>
      <c r="Q150" s="38"/>
      <c r="R150" s="38"/>
      <c r="S150" s="32"/>
      <c r="T150" s="38"/>
      <c r="U150" s="32"/>
      <c r="V150" s="38"/>
      <c r="W150" s="38"/>
      <c r="X150" s="32"/>
      <c r="Y150" s="38"/>
      <c r="Z150" s="32"/>
      <c r="AA150" s="38"/>
      <c r="AB150" s="38"/>
      <c r="AC150" s="32"/>
      <c r="AD150" s="38"/>
      <c r="AE150" s="32"/>
      <c r="AF150" s="38"/>
      <c r="AG150" s="38"/>
      <c r="AH150" s="32"/>
      <c r="AI150" s="38"/>
      <c r="AJ150" s="32"/>
      <c r="AK150" s="38"/>
      <c r="AL150" s="38"/>
      <c r="AM150" s="38"/>
      <c r="AN150" s="32"/>
      <c r="AO150" s="32"/>
      <c r="AP150" s="39"/>
      <c r="AQ150" s="32"/>
      <c r="AR150" s="32"/>
      <c r="AS150" s="32"/>
      <c r="AT150" s="39"/>
      <c r="AU150" s="32"/>
      <c r="AV150" s="32"/>
      <c r="AW150" s="32"/>
      <c r="AX150" s="39"/>
      <c r="AY150" s="32"/>
      <c r="AZ150" s="32"/>
      <c r="BA150" s="32"/>
      <c r="BB150" s="32"/>
      <c r="BC150" s="40"/>
    </row>
    <row r="151" spans="2:55" ht="14.25">
      <c r="B151" s="33"/>
      <c r="C151" s="38"/>
      <c r="D151" s="32"/>
      <c r="E151" s="38"/>
      <c r="F151" s="32"/>
      <c r="G151" s="38"/>
      <c r="H151" s="38"/>
      <c r="I151" s="32"/>
      <c r="J151" s="38"/>
      <c r="K151" s="32"/>
      <c r="L151" s="38"/>
      <c r="M151" s="38"/>
      <c r="N151" s="32"/>
      <c r="O151" s="38"/>
      <c r="P151" s="32"/>
      <c r="Q151" s="38"/>
      <c r="R151" s="38"/>
      <c r="S151" s="32"/>
      <c r="T151" s="38"/>
      <c r="U151" s="32"/>
      <c r="V151" s="38"/>
      <c r="W151" s="38"/>
      <c r="X151" s="32"/>
      <c r="Y151" s="38"/>
      <c r="Z151" s="32"/>
      <c r="AA151" s="38"/>
      <c r="AB151" s="38"/>
      <c r="AC151" s="32"/>
      <c r="AD151" s="38"/>
      <c r="AE151" s="32"/>
      <c r="AF151" s="38"/>
      <c r="AG151" s="38"/>
      <c r="AH151" s="32"/>
      <c r="AI151" s="38"/>
      <c r="AJ151" s="32"/>
      <c r="AK151" s="38"/>
      <c r="AL151" s="38"/>
      <c r="AM151" s="38"/>
      <c r="AN151" s="32"/>
      <c r="AO151" s="32"/>
      <c r="AP151" s="39"/>
      <c r="AQ151" s="32"/>
      <c r="AR151" s="32"/>
      <c r="AS151" s="32"/>
      <c r="AT151" s="39"/>
      <c r="AU151" s="32"/>
      <c r="AV151" s="32"/>
      <c r="AW151" s="32"/>
      <c r="AX151" s="39"/>
      <c r="AY151" s="32"/>
      <c r="AZ151" s="32"/>
      <c r="BA151" s="32"/>
      <c r="BB151" s="32"/>
      <c r="BC151" s="40"/>
    </row>
    <row r="152" spans="2:55" ht="14.25">
      <c r="B152" s="33"/>
      <c r="C152" s="38"/>
      <c r="D152" s="32"/>
      <c r="E152" s="38"/>
      <c r="F152" s="32"/>
      <c r="G152" s="38"/>
      <c r="H152" s="38"/>
      <c r="I152" s="32"/>
      <c r="J152" s="38"/>
      <c r="K152" s="32"/>
      <c r="L152" s="38"/>
      <c r="M152" s="38"/>
      <c r="N152" s="32"/>
      <c r="O152" s="38"/>
      <c r="P152" s="32"/>
      <c r="Q152" s="38"/>
      <c r="R152" s="38"/>
      <c r="S152" s="32"/>
      <c r="T152" s="38"/>
      <c r="U152" s="32"/>
      <c r="V152" s="38"/>
      <c r="W152" s="38"/>
      <c r="X152" s="32"/>
      <c r="Y152" s="38"/>
      <c r="Z152" s="32"/>
      <c r="AA152" s="38"/>
      <c r="AB152" s="38"/>
      <c r="AC152" s="32"/>
      <c r="AD152" s="38"/>
      <c r="AE152" s="32"/>
      <c r="AF152" s="38"/>
      <c r="AG152" s="38"/>
      <c r="AH152" s="32"/>
      <c r="AI152" s="38"/>
      <c r="AJ152" s="32"/>
      <c r="AK152" s="38"/>
      <c r="AL152" s="38"/>
      <c r="AM152" s="38"/>
      <c r="AN152" s="32"/>
      <c r="AO152" s="32"/>
      <c r="AP152" s="39"/>
      <c r="AQ152" s="32"/>
      <c r="AR152" s="32"/>
      <c r="AS152" s="32"/>
      <c r="AT152" s="39"/>
      <c r="AU152" s="32"/>
      <c r="AV152" s="32"/>
      <c r="AW152" s="32"/>
      <c r="AX152" s="39"/>
      <c r="AY152" s="32"/>
      <c r="AZ152" s="32"/>
      <c r="BA152" s="32"/>
      <c r="BB152" s="32"/>
      <c r="BC152" s="40"/>
    </row>
    <row r="153" spans="2:55" ht="14.25">
      <c r="B153" s="33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8"/>
      <c r="AN153" s="32"/>
      <c r="AO153" s="32"/>
      <c r="AP153" s="39"/>
      <c r="AQ153" s="32"/>
      <c r="AR153" s="32"/>
      <c r="AS153" s="32"/>
      <c r="AT153" s="39"/>
      <c r="AU153" s="32"/>
      <c r="AV153" s="32"/>
      <c r="AW153" s="32"/>
      <c r="AX153" s="39"/>
      <c r="AY153" s="32"/>
      <c r="AZ153" s="39"/>
      <c r="BA153" s="39"/>
      <c r="BB153" s="39"/>
      <c r="BC153" s="40"/>
    </row>
    <row r="154" spans="2:55" ht="14.25">
      <c r="B154" s="33"/>
      <c r="C154" s="38"/>
      <c r="D154" s="32"/>
      <c r="E154" s="38"/>
      <c r="F154" s="32"/>
      <c r="G154" s="38"/>
      <c r="H154" s="38"/>
      <c r="I154" s="32"/>
      <c r="J154" s="38"/>
      <c r="K154" s="32"/>
      <c r="L154" s="38"/>
      <c r="M154" s="38"/>
      <c r="N154" s="32"/>
      <c r="O154" s="38"/>
      <c r="P154" s="32"/>
      <c r="Q154" s="38"/>
      <c r="R154" s="38"/>
      <c r="S154" s="32"/>
      <c r="T154" s="38"/>
      <c r="U154" s="32"/>
      <c r="V154" s="38"/>
      <c r="W154" s="38"/>
      <c r="X154" s="32"/>
      <c r="Y154" s="38"/>
      <c r="Z154" s="32"/>
      <c r="AA154" s="38"/>
      <c r="AB154" s="38"/>
      <c r="AC154" s="32"/>
      <c r="AD154" s="38"/>
      <c r="AE154" s="32"/>
      <c r="AF154" s="38"/>
      <c r="AG154" s="38"/>
      <c r="AH154" s="32"/>
      <c r="AI154" s="38"/>
      <c r="AJ154" s="32"/>
      <c r="AK154" s="38"/>
      <c r="AL154" s="38"/>
      <c r="AM154" s="38"/>
      <c r="AN154" s="32"/>
      <c r="AO154" s="32"/>
      <c r="AP154" s="39"/>
      <c r="AQ154" s="32"/>
      <c r="AR154" s="32"/>
      <c r="AS154" s="32"/>
      <c r="AT154" s="39"/>
      <c r="AU154" s="32"/>
      <c r="AV154" s="32"/>
      <c r="AW154" s="32"/>
      <c r="AX154" s="39"/>
      <c r="AY154" s="32"/>
      <c r="AZ154" s="32"/>
      <c r="BA154" s="32"/>
      <c r="BB154" s="32"/>
      <c r="BC154" s="40"/>
    </row>
    <row r="155" spans="2:55" ht="14.25">
      <c r="B155" s="33"/>
      <c r="C155" s="38"/>
      <c r="D155" s="32"/>
      <c r="E155" s="38"/>
      <c r="F155" s="32"/>
      <c r="G155" s="38"/>
      <c r="H155" s="38"/>
      <c r="I155" s="32"/>
      <c r="J155" s="38"/>
      <c r="K155" s="32"/>
      <c r="L155" s="38"/>
      <c r="M155" s="38"/>
      <c r="N155" s="32"/>
      <c r="O155" s="38"/>
      <c r="P155" s="32"/>
      <c r="Q155" s="38"/>
      <c r="R155" s="38"/>
      <c r="S155" s="32"/>
      <c r="T155" s="38"/>
      <c r="U155" s="32"/>
      <c r="V155" s="38"/>
      <c r="W155" s="38"/>
      <c r="X155" s="32"/>
      <c r="Y155" s="38"/>
      <c r="Z155" s="32"/>
      <c r="AA155" s="38"/>
      <c r="AB155" s="38"/>
      <c r="AC155" s="32"/>
      <c r="AD155" s="38"/>
      <c r="AE155" s="32"/>
      <c r="AF155" s="38"/>
      <c r="AG155" s="38"/>
      <c r="AH155" s="32"/>
      <c r="AI155" s="38"/>
      <c r="AJ155" s="32"/>
      <c r="AK155" s="38"/>
      <c r="AL155" s="38"/>
      <c r="AM155" s="38"/>
      <c r="AN155" s="32"/>
      <c r="AO155" s="32"/>
      <c r="AP155" s="39"/>
      <c r="AQ155" s="32"/>
      <c r="AR155" s="32"/>
      <c r="AS155" s="32"/>
      <c r="AT155" s="39"/>
      <c r="AU155" s="32"/>
      <c r="AV155" s="32"/>
      <c r="AW155" s="32"/>
      <c r="AX155" s="39"/>
      <c r="AY155" s="32"/>
      <c r="AZ155" s="32"/>
      <c r="BA155" s="32"/>
      <c r="BB155" s="32"/>
      <c r="BC155" s="40"/>
    </row>
    <row r="156" spans="2:55" ht="14.25">
      <c r="B156" s="33"/>
      <c r="C156" s="38"/>
      <c r="D156" s="32"/>
      <c r="E156" s="38"/>
      <c r="F156" s="32"/>
      <c r="G156" s="38"/>
      <c r="H156" s="38"/>
      <c r="I156" s="32"/>
      <c r="J156" s="38"/>
      <c r="K156" s="32"/>
      <c r="L156" s="38"/>
      <c r="M156" s="38"/>
      <c r="N156" s="32"/>
      <c r="O156" s="38"/>
      <c r="P156" s="32"/>
      <c r="Q156" s="38"/>
      <c r="R156" s="38"/>
      <c r="S156" s="32"/>
      <c r="T156" s="38"/>
      <c r="U156" s="32"/>
      <c r="V156" s="38"/>
      <c r="W156" s="38"/>
      <c r="X156" s="32"/>
      <c r="Y156" s="38"/>
      <c r="Z156" s="32"/>
      <c r="AA156" s="38"/>
      <c r="AB156" s="38"/>
      <c r="AC156" s="32"/>
      <c r="AD156" s="38"/>
      <c r="AE156" s="32"/>
      <c r="AF156" s="38"/>
      <c r="AG156" s="38"/>
      <c r="AH156" s="32"/>
      <c r="AI156" s="38"/>
      <c r="AJ156" s="32"/>
      <c r="AK156" s="38"/>
      <c r="AL156" s="38"/>
      <c r="AM156" s="38"/>
      <c r="AN156" s="32"/>
      <c r="AO156" s="32"/>
      <c r="AP156" s="39"/>
      <c r="AQ156" s="32"/>
      <c r="AR156" s="32"/>
      <c r="AS156" s="32"/>
      <c r="AT156" s="39"/>
      <c r="AU156" s="32"/>
      <c r="AV156" s="32"/>
      <c r="AW156" s="32"/>
      <c r="AX156" s="39"/>
      <c r="AY156" s="32"/>
      <c r="AZ156" s="32"/>
      <c r="BA156" s="32"/>
      <c r="BB156" s="32"/>
      <c r="BC156" s="40"/>
    </row>
    <row r="157" spans="2:55" ht="14.25">
      <c r="B157" s="33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8"/>
      <c r="AN157" s="32"/>
      <c r="AO157" s="32"/>
      <c r="AP157" s="39"/>
      <c r="AQ157" s="32"/>
      <c r="AR157" s="32"/>
      <c r="AS157" s="32"/>
      <c r="AT157" s="39"/>
      <c r="AU157" s="32"/>
      <c r="AV157" s="32"/>
      <c r="AW157" s="32"/>
      <c r="AX157" s="39"/>
      <c r="AY157" s="32"/>
      <c r="AZ157" s="39"/>
      <c r="BA157" s="39"/>
      <c r="BB157" s="39"/>
      <c r="BC157" s="40"/>
    </row>
    <row r="158" spans="2:55" ht="14.25">
      <c r="B158" s="33"/>
      <c r="C158" s="38"/>
      <c r="D158" s="32"/>
      <c r="E158" s="38"/>
      <c r="F158" s="32"/>
      <c r="G158" s="38"/>
      <c r="H158" s="38"/>
      <c r="I158" s="32"/>
      <c r="J158" s="38"/>
      <c r="K158" s="32"/>
      <c r="L158" s="38"/>
      <c r="M158" s="38"/>
      <c r="N158" s="32"/>
      <c r="O158" s="38"/>
      <c r="P158" s="32"/>
      <c r="Q158" s="38"/>
      <c r="R158" s="38"/>
      <c r="S158" s="32"/>
      <c r="T158" s="38"/>
      <c r="U158" s="32"/>
      <c r="V158" s="38"/>
      <c r="W158" s="38"/>
      <c r="X158" s="32"/>
      <c r="Y158" s="38"/>
      <c r="Z158" s="32"/>
      <c r="AA158" s="38"/>
      <c r="AB158" s="38"/>
      <c r="AC158" s="32"/>
      <c r="AD158" s="38"/>
      <c r="AE158" s="32"/>
      <c r="AF158" s="38"/>
      <c r="AG158" s="38"/>
      <c r="AH158" s="32"/>
      <c r="AI158" s="38"/>
      <c r="AJ158" s="32"/>
      <c r="AK158" s="38"/>
      <c r="AL158" s="38"/>
      <c r="AM158" s="38"/>
      <c r="AN158" s="32"/>
      <c r="AO158" s="32"/>
      <c r="AP158" s="39"/>
      <c r="AQ158" s="32"/>
      <c r="AR158" s="32"/>
      <c r="AS158" s="32"/>
      <c r="AT158" s="39"/>
      <c r="AU158" s="32"/>
      <c r="AV158" s="32"/>
      <c r="AW158" s="32"/>
      <c r="AX158" s="39"/>
      <c r="AY158" s="32"/>
      <c r="AZ158" s="32"/>
      <c r="BA158" s="32"/>
      <c r="BB158" s="32"/>
      <c r="BC158" s="40"/>
    </row>
    <row r="159" spans="2:55" ht="14.25">
      <c r="B159" s="33"/>
      <c r="C159" s="38"/>
      <c r="D159" s="32"/>
      <c r="E159" s="38"/>
      <c r="F159" s="32"/>
      <c r="G159" s="38"/>
      <c r="H159" s="38"/>
      <c r="I159" s="32"/>
      <c r="J159" s="38"/>
      <c r="K159" s="32"/>
      <c r="L159" s="38"/>
      <c r="M159" s="38"/>
      <c r="N159" s="32"/>
      <c r="O159" s="38"/>
      <c r="P159" s="32"/>
      <c r="Q159" s="38"/>
      <c r="R159" s="38"/>
      <c r="S159" s="32"/>
      <c r="T159" s="38"/>
      <c r="U159" s="32"/>
      <c r="V159" s="38"/>
      <c r="W159" s="38"/>
      <c r="X159" s="32"/>
      <c r="Y159" s="38"/>
      <c r="Z159" s="32"/>
      <c r="AA159" s="38"/>
      <c r="AB159" s="38"/>
      <c r="AC159" s="32"/>
      <c r="AD159" s="38"/>
      <c r="AE159" s="32"/>
      <c r="AF159" s="38"/>
      <c r="AG159" s="38"/>
      <c r="AH159" s="32"/>
      <c r="AI159" s="38"/>
      <c r="AJ159" s="32"/>
      <c r="AK159" s="38"/>
      <c r="AL159" s="38"/>
      <c r="AM159" s="38"/>
      <c r="AN159" s="32"/>
      <c r="AO159" s="32"/>
      <c r="AP159" s="39"/>
      <c r="AQ159" s="32"/>
      <c r="AR159" s="32"/>
      <c r="AS159" s="32"/>
      <c r="AT159" s="39"/>
      <c r="AU159" s="32"/>
      <c r="AV159" s="32"/>
      <c r="AW159" s="32"/>
      <c r="AX159" s="39"/>
      <c r="AY159" s="32"/>
      <c r="AZ159" s="32"/>
      <c r="BA159" s="32"/>
      <c r="BB159" s="32"/>
      <c r="BC159" s="40"/>
    </row>
    <row r="160" spans="2:55" ht="14.25">
      <c r="B160" s="33"/>
      <c r="C160" s="38"/>
      <c r="D160" s="32"/>
      <c r="E160" s="38"/>
      <c r="F160" s="32"/>
      <c r="G160" s="38"/>
      <c r="H160" s="38"/>
      <c r="I160" s="32"/>
      <c r="J160" s="38"/>
      <c r="K160" s="32"/>
      <c r="L160" s="38"/>
      <c r="M160" s="38"/>
      <c r="N160" s="32"/>
      <c r="O160" s="38"/>
      <c r="P160" s="32"/>
      <c r="Q160" s="38"/>
      <c r="R160" s="38"/>
      <c r="S160" s="32"/>
      <c r="T160" s="38"/>
      <c r="U160" s="32"/>
      <c r="V160" s="38"/>
      <c r="W160" s="38"/>
      <c r="X160" s="32"/>
      <c r="Y160" s="38"/>
      <c r="Z160" s="32"/>
      <c r="AA160" s="38"/>
      <c r="AB160" s="38"/>
      <c r="AC160" s="32"/>
      <c r="AD160" s="38"/>
      <c r="AE160" s="32"/>
      <c r="AF160" s="38"/>
      <c r="AG160" s="38"/>
      <c r="AH160" s="32"/>
      <c r="AI160" s="38"/>
      <c r="AJ160" s="32"/>
      <c r="AK160" s="38"/>
      <c r="AL160" s="38"/>
      <c r="AM160" s="38"/>
      <c r="AN160" s="32"/>
      <c r="AO160" s="32"/>
      <c r="AP160" s="39"/>
      <c r="AQ160" s="32"/>
      <c r="AR160" s="32"/>
      <c r="AS160" s="32"/>
      <c r="AT160" s="39"/>
      <c r="AU160" s="32"/>
      <c r="AV160" s="32"/>
      <c r="AW160" s="32"/>
      <c r="AX160" s="39"/>
      <c r="AY160" s="32"/>
      <c r="AZ160" s="32"/>
      <c r="BA160" s="32"/>
      <c r="BB160" s="32"/>
      <c r="BC160" s="40"/>
    </row>
    <row r="161" spans="2:55" ht="17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</row>
    <row r="162" spans="2:55" ht="17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</row>
    <row r="163" spans="2:55" ht="17.25"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2"/>
      <c r="AN163" s="34"/>
      <c r="AO163" s="34"/>
      <c r="AP163" s="34"/>
      <c r="AQ163" s="35"/>
      <c r="AR163" s="34"/>
      <c r="AS163" s="34"/>
      <c r="AT163" s="34"/>
      <c r="AU163" s="35"/>
      <c r="AV163" s="34"/>
      <c r="AW163" s="34"/>
      <c r="AX163" s="34"/>
      <c r="AY163" s="35"/>
      <c r="AZ163" s="34"/>
      <c r="BA163" s="34"/>
      <c r="BB163" s="34"/>
      <c r="BC163" s="36"/>
    </row>
    <row r="164" spans="2:55" ht="17.25"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2"/>
      <c r="AN164" s="34"/>
      <c r="AO164" s="34"/>
      <c r="AP164" s="34"/>
      <c r="AQ164" s="35"/>
      <c r="AR164" s="34"/>
      <c r="AS164" s="34"/>
      <c r="AT164" s="34"/>
      <c r="AU164" s="35"/>
      <c r="AV164" s="34"/>
      <c r="AW164" s="34"/>
      <c r="AX164" s="34"/>
      <c r="AY164" s="35"/>
      <c r="AZ164" s="34"/>
      <c r="BA164" s="34"/>
      <c r="BB164" s="34"/>
      <c r="BC164" s="36"/>
    </row>
    <row r="165" spans="2:55" ht="14.25">
      <c r="B165" s="33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8"/>
      <c r="AN165" s="32"/>
      <c r="AO165" s="32"/>
      <c r="AP165" s="39"/>
      <c r="AQ165" s="32"/>
      <c r="AR165" s="32"/>
      <c r="AS165" s="32"/>
      <c r="AT165" s="39"/>
      <c r="AU165" s="32"/>
      <c r="AV165" s="32"/>
      <c r="AW165" s="32"/>
      <c r="AX165" s="39"/>
      <c r="AY165" s="32"/>
      <c r="AZ165" s="39"/>
      <c r="BA165" s="39"/>
      <c r="BB165" s="39"/>
      <c r="BC165" s="40"/>
    </row>
    <row r="166" spans="2:55" ht="14.25">
      <c r="B166" s="33"/>
      <c r="C166" s="38"/>
      <c r="D166" s="32"/>
      <c r="E166" s="38"/>
      <c r="F166" s="32"/>
      <c r="G166" s="38"/>
      <c r="H166" s="38"/>
      <c r="I166" s="32"/>
      <c r="J166" s="38"/>
      <c r="K166" s="32"/>
      <c r="L166" s="38"/>
      <c r="M166" s="38"/>
      <c r="N166" s="32"/>
      <c r="O166" s="38"/>
      <c r="P166" s="32"/>
      <c r="Q166" s="38"/>
      <c r="R166" s="38"/>
      <c r="S166" s="32"/>
      <c r="T166" s="38"/>
      <c r="U166" s="32"/>
      <c r="V166" s="38"/>
      <c r="W166" s="38"/>
      <c r="X166" s="32"/>
      <c r="Y166" s="38"/>
      <c r="Z166" s="32"/>
      <c r="AA166" s="38"/>
      <c r="AB166" s="38"/>
      <c r="AC166" s="32"/>
      <c r="AD166" s="38"/>
      <c r="AE166" s="32"/>
      <c r="AF166" s="38"/>
      <c r="AG166" s="38"/>
      <c r="AH166" s="32"/>
      <c r="AI166" s="38"/>
      <c r="AJ166" s="32"/>
      <c r="AK166" s="38"/>
      <c r="AL166" s="38"/>
      <c r="AM166" s="38"/>
      <c r="AN166" s="32"/>
      <c r="AO166" s="32"/>
      <c r="AP166" s="39"/>
      <c r="AQ166" s="32"/>
      <c r="AR166" s="32"/>
      <c r="AS166" s="32"/>
      <c r="AT166" s="39"/>
      <c r="AU166" s="32"/>
      <c r="AV166" s="32"/>
      <c r="AW166" s="32"/>
      <c r="AX166" s="39"/>
      <c r="AY166" s="32"/>
      <c r="AZ166" s="32"/>
      <c r="BA166" s="32"/>
      <c r="BB166" s="32"/>
      <c r="BC166" s="40"/>
    </row>
    <row r="167" spans="2:55" ht="14.25">
      <c r="B167" s="33"/>
      <c r="C167" s="38"/>
      <c r="D167" s="32"/>
      <c r="E167" s="38"/>
      <c r="F167" s="32"/>
      <c r="G167" s="38"/>
      <c r="H167" s="38"/>
      <c r="I167" s="32"/>
      <c r="J167" s="38"/>
      <c r="K167" s="32"/>
      <c r="L167" s="38"/>
      <c r="M167" s="38"/>
      <c r="N167" s="32"/>
      <c r="O167" s="38"/>
      <c r="P167" s="32"/>
      <c r="Q167" s="38"/>
      <c r="R167" s="38"/>
      <c r="S167" s="32"/>
      <c r="T167" s="38"/>
      <c r="U167" s="32"/>
      <c r="V167" s="38"/>
      <c r="W167" s="38"/>
      <c r="X167" s="32"/>
      <c r="Y167" s="38"/>
      <c r="Z167" s="32"/>
      <c r="AA167" s="38"/>
      <c r="AB167" s="38"/>
      <c r="AC167" s="32"/>
      <c r="AD167" s="38"/>
      <c r="AE167" s="32"/>
      <c r="AF167" s="38"/>
      <c r="AG167" s="38"/>
      <c r="AH167" s="32"/>
      <c r="AI167" s="38"/>
      <c r="AJ167" s="32"/>
      <c r="AK167" s="38"/>
      <c r="AL167" s="38"/>
      <c r="AM167" s="38"/>
      <c r="AN167" s="32"/>
      <c r="AO167" s="32"/>
      <c r="AP167" s="39"/>
      <c r="AQ167" s="32"/>
      <c r="AR167" s="32"/>
      <c r="AS167" s="32"/>
      <c r="AT167" s="39"/>
      <c r="AU167" s="32"/>
      <c r="AV167" s="32"/>
      <c r="AW167" s="32"/>
      <c r="AX167" s="39"/>
      <c r="AY167" s="32"/>
      <c r="AZ167" s="32"/>
      <c r="BA167" s="32"/>
      <c r="BB167" s="32"/>
      <c r="BC167" s="40"/>
    </row>
    <row r="168" spans="2:55" ht="14.25">
      <c r="B168" s="33"/>
      <c r="C168" s="38"/>
      <c r="D168" s="32"/>
      <c r="E168" s="38"/>
      <c r="F168" s="32"/>
      <c r="G168" s="38"/>
      <c r="H168" s="38"/>
      <c r="I168" s="32"/>
      <c r="J168" s="38"/>
      <c r="K168" s="32"/>
      <c r="L168" s="38"/>
      <c r="M168" s="38"/>
      <c r="N168" s="32"/>
      <c r="O168" s="38"/>
      <c r="P168" s="32"/>
      <c r="Q168" s="38"/>
      <c r="R168" s="38"/>
      <c r="S168" s="32"/>
      <c r="T168" s="38"/>
      <c r="U168" s="32"/>
      <c r="V168" s="38"/>
      <c r="W168" s="38"/>
      <c r="X168" s="32"/>
      <c r="Y168" s="38"/>
      <c r="Z168" s="32"/>
      <c r="AA168" s="38"/>
      <c r="AB168" s="38"/>
      <c r="AC168" s="32"/>
      <c r="AD168" s="38"/>
      <c r="AE168" s="32"/>
      <c r="AF168" s="38"/>
      <c r="AG168" s="38"/>
      <c r="AH168" s="32"/>
      <c r="AI168" s="38"/>
      <c r="AJ168" s="32"/>
      <c r="AK168" s="38"/>
      <c r="AL168" s="38"/>
      <c r="AM168" s="38"/>
      <c r="AN168" s="32"/>
      <c r="AO168" s="32"/>
      <c r="AP168" s="39"/>
      <c r="AQ168" s="32"/>
      <c r="AR168" s="32"/>
      <c r="AS168" s="32"/>
      <c r="AT168" s="39"/>
      <c r="AU168" s="32"/>
      <c r="AV168" s="32"/>
      <c r="AW168" s="32"/>
      <c r="AX168" s="39"/>
      <c r="AY168" s="32"/>
      <c r="AZ168" s="32"/>
      <c r="BA168" s="32"/>
      <c r="BB168" s="32"/>
      <c r="BC168" s="40"/>
    </row>
    <row r="169" spans="2:55" ht="14.25">
      <c r="B169" s="33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8"/>
      <c r="AN169" s="32"/>
      <c r="AO169" s="32"/>
      <c r="AP169" s="39"/>
      <c r="AQ169" s="32"/>
      <c r="AR169" s="32"/>
      <c r="AS169" s="32"/>
      <c r="AT169" s="39"/>
      <c r="AU169" s="32"/>
      <c r="AV169" s="32"/>
      <c r="AW169" s="32"/>
      <c r="AX169" s="39"/>
      <c r="AY169" s="32"/>
      <c r="AZ169" s="39"/>
      <c r="BA169" s="39"/>
      <c r="BB169" s="39"/>
      <c r="BC169" s="40"/>
    </row>
    <row r="170" spans="2:55" ht="14.25">
      <c r="B170" s="33"/>
      <c r="C170" s="38"/>
      <c r="D170" s="32"/>
      <c r="E170" s="38"/>
      <c r="F170" s="32"/>
      <c r="G170" s="38"/>
      <c r="H170" s="38"/>
      <c r="I170" s="32"/>
      <c r="J170" s="38"/>
      <c r="K170" s="32"/>
      <c r="L170" s="38"/>
      <c r="M170" s="38"/>
      <c r="N170" s="32"/>
      <c r="O170" s="38"/>
      <c r="P170" s="32"/>
      <c r="Q170" s="38"/>
      <c r="R170" s="38"/>
      <c r="S170" s="32"/>
      <c r="T170" s="38"/>
      <c r="U170" s="32"/>
      <c r="V170" s="38"/>
      <c r="W170" s="38"/>
      <c r="X170" s="32"/>
      <c r="Y170" s="38"/>
      <c r="Z170" s="32"/>
      <c r="AA170" s="38"/>
      <c r="AB170" s="38"/>
      <c r="AC170" s="32"/>
      <c r="AD170" s="38"/>
      <c r="AE170" s="32"/>
      <c r="AF170" s="38"/>
      <c r="AG170" s="38"/>
      <c r="AH170" s="32"/>
      <c r="AI170" s="38"/>
      <c r="AJ170" s="32"/>
      <c r="AK170" s="38"/>
      <c r="AL170" s="38"/>
      <c r="AM170" s="38"/>
      <c r="AN170" s="32"/>
      <c r="AO170" s="32"/>
      <c r="AP170" s="39"/>
      <c r="AQ170" s="32"/>
      <c r="AR170" s="32"/>
      <c r="AS170" s="32"/>
      <c r="AT170" s="39"/>
      <c r="AU170" s="32"/>
      <c r="AV170" s="32"/>
      <c r="AW170" s="32"/>
      <c r="AX170" s="39"/>
      <c r="AY170" s="32"/>
      <c r="AZ170" s="32"/>
      <c r="BA170" s="32"/>
      <c r="BB170" s="32"/>
      <c r="BC170" s="40"/>
    </row>
    <row r="171" spans="2:55" ht="14.25">
      <c r="B171" s="33"/>
      <c r="C171" s="38"/>
      <c r="D171" s="32"/>
      <c r="E171" s="38"/>
      <c r="F171" s="32"/>
      <c r="G171" s="38"/>
      <c r="H171" s="38"/>
      <c r="I171" s="32"/>
      <c r="J171" s="38"/>
      <c r="K171" s="32"/>
      <c r="L171" s="38"/>
      <c r="M171" s="38"/>
      <c r="N171" s="32"/>
      <c r="O171" s="38"/>
      <c r="P171" s="32"/>
      <c r="Q171" s="38"/>
      <c r="R171" s="38"/>
      <c r="S171" s="32"/>
      <c r="T171" s="38"/>
      <c r="U171" s="32"/>
      <c r="V171" s="38"/>
      <c r="W171" s="38"/>
      <c r="X171" s="32"/>
      <c r="Y171" s="38"/>
      <c r="Z171" s="32"/>
      <c r="AA171" s="38"/>
      <c r="AB171" s="38"/>
      <c r="AC171" s="32"/>
      <c r="AD171" s="38"/>
      <c r="AE171" s="32"/>
      <c r="AF171" s="38"/>
      <c r="AG171" s="38"/>
      <c r="AH171" s="32"/>
      <c r="AI171" s="38"/>
      <c r="AJ171" s="32"/>
      <c r="AK171" s="38"/>
      <c r="AL171" s="38"/>
      <c r="AM171" s="38"/>
      <c r="AN171" s="32"/>
      <c r="AO171" s="32"/>
      <c r="AP171" s="39"/>
      <c r="AQ171" s="32"/>
      <c r="AR171" s="32"/>
      <c r="AS171" s="32"/>
      <c r="AT171" s="39"/>
      <c r="AU171" s="32"/>
      <c r="AV171" s="32"/>
      <c r="AW171" s="32"/>
      <c r="AX171" s="39"/>
      <c r="AY171" s="32"/>
      <c r="AZ171" s="32"/>
      <c r="BA171" s="32"/>
      <c r="BB171" s="32"/>
      <c r="BC171" s="40"/>
    </row>
    <row r="172" spans="2:55" ht="14.25">
      <c r="B172" s="33"/>
      <c r="C172" s="38"/>
      <c r="D172" s="32"/>
      <c r="E172" s="38"/>
      <c r="F172" s="32"/>
      <c r="G172" s="38"/>
      <c r="H172" s="38"/>
      <c r="I172" s="32"/>
      <c r="J172" s="38"/>
      <c r="K172" s="32"/>
      <c r="L172" s="38"/>
      <c r="M172" s="38"/>
      <c r="N172" s="32"/>
      <c r="O172" s="38"/>
      <c r="P172" s="32"/>
      <c r="Q172" s="38"/>
      <c r="R172" s="38"/>
      <c r="S172" s="32"/>
      <c r="T172" s="38"/>
      <c r="U172" s="32"/>
      <c r="V172" s="38"/>
      <c r="W172" s="38"/>
      <c r="X172" s="32"/>
      <c r="Y172" s="38"/>
      <c r="Z172" s="32"/>
      <c r="AA172" s="38"/>
      <c r="AB172" s="38"/>
      <c r="AC172" s="32"/>
      <c r="AD172" s="38"/>
      <c r="AE172" s="32"/>
      <c r="AF172" s="38"/>
      <c r="AG172" s="38"/>
      <c r="AH172" s="32"/>
      <c r="AI172" s="38"/>
      <c r="AJ172" s="32"/>
      <c r="AK172" s="38"/>
      <c r="AL172" s="38"/>
      <c r="AM172" s="38"/>
      <c r="AN172" s="32"/>
      <c r="AO172" s="32"/>
      <c r="AP172" s="39"/>
      <c r="AQ172" s="32"/>
      <c r="AR172" s="32"/>
      <c r="AS172" s="32"/>
      <c r="AT172" s="39"/>
      <c r="AU172" s="32"/>
      <c r="AV172" s="32"/>
      <c r="AW172" s="32"/>
      <c r="AX172" s="39"/>
      <c r="AY172" s="32"/>
      <c r="AZ172" s="32"/>
      <c r="BA172" s="32"/>
      <c r="BB172" s="32"/>
      <c r="BC172" s="40"/>
    </row>
    <row r="173" spans="2:55" ht="14.25">
      <c r="B173" s="33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8"/>
      <c r="AN173" s="32"/>
      <c r="AO173" s="32"/>
      <c r="AP173" s="39"/>
      <c r="AQ173" s="32"/>
      <c r="AR173" s="32"/>
      <c r="AS173" s="32"/>
      <c r="AT173" s="39"/>
      <c r="AU173" s="32"/>
      <c r="AV173" s="32"/>
      <c r="AW173" s="32"/>
      <c r="AX173" s="39"/>
      <c r="AY173" s="32"/>
      <c r="AZ173" s="39"/>
      <c r="BA173" s="39"/>
      <c r="BB173" s="39"/>
      <c r="BC173" s="40"/>
    </row>
    <row r="174" spans="2:55" ht="14.25">
      <c r="B174" s="33"/>
      <c r="C174" s="38"/>
      <c r="D174" s="32"/>
      <c r="E174" s="38"/>
      <c r="F174" s="32"/>
      <c r="G174" s="38"/>
      <c r="H174" s="38"/>
      <c r="I174" s="32"/>
      <c r="J174" s="38"/>
      <c r="K174" s="32"/>
      <c r="L174" s="38"/>
      <c r="M174" s="38"/>
      <c r="N174" s="32"/>
      <c r="O174" s="38"/>
      <c r="P174" s="32"/>
      <c r="Q174" s="38"/>
      <c r="R174" s="38"/>
      <c r="S174" s="32"/>
      <c r="T174" s="38"/>
      <c r="U174" s="32"/>
      <c r="V174" s="38"/>
      <c r="W174" s="38"/>
      <c r="X174" s="32"/>
      <c r="Y174" s="38"/>
      <c r="Z174" s="32"/>
      <c r="AA174" s="38"/>
      <c r="AB174" s="38"/>
      <c r="AC174" s="32"/>
      <c r="AD174" s="38"/>
      <c r="AE174" s="32"/>
      <c r="AF174" s="38"/>
      <c r="AG174" s="38"/>
      <c r="AH174" s="32"/>
      <c r="AI174" s="38"/>
      <c r="AJ174" s="32"/>
      <c r="AK174" s="38"/>
      <c r="AL174" s="38"/>
      <c r="AM174" s="38"/>
      <c r="AN174" s="32"/>
      <c r="AO174" s="32"/>
      <c r="AP174" s="39"/>
      <c r="AQ174" s="32"/>
      <c r="AR174" s="32"/>
      <c r="AS174" s="32"/>
      <c r="AT174" s="39"/>
      <c r="AU174" s="32"/>
      <c r="AV174" s="32"/>
      <c r="AW174" s="32"/>
      <c r="AX174" s="39"/>
      <c r="AY174" s="32"/>
      <c r="AZ174" s="32"/>
      <c r="BA174" s="32"/>
      <c r="BB174" s="32"/>
      <c r="BC174" s="40"/>
    </row>
    <row r="175" spans="2:55" ht="14.25">
      <c r="B175" s="33"/>
      <c r="C175" s="38"/>
      <c r="D175" s="32"/>
      <c r="E175" s="38"/>
      <c r="F175" s="32"/>
      <c r="G175" s="38"/>
      <c r="H175" s="38"/>
      <c r="I175" s="32"/>
      <c r="J175" s="38"/>
      <c r="K175" s="32"/>
      <c r="L175" s="38"/>
      <c r="M175" s="38"/>
      <c r="N175" s="32"/>
      <c r="O175" s="38"/>
      <c r="P175" s="32"/>
      <c r="Q175" s="38"/>
      <c r="R175" s="38"/>
      <c r="S175" s="32"/>
      <c r="T175" s="38"/>
      <c r="U175" s="32"/>
      <c r="V175" s="38"/>
      <c r="W175" s="38"/>
      <c r="X175" s="32"/>
      <c r="Y175" s="38"/>
      <c r="Z175" s="32"/>
      <c r="AA175" s="38"/>
      <c r="AB175" s="38"/>
      <c r="AC175" s="32"/>
      <c r="AD175" s="38"/>
      <c r="AE175" s="32"/>
      <c r="AF175" s="38"/>
      <c r="AG175" s="38"/>
      <c r="AH175" s="32"/>
      <c r="AI175" s="38"/>
      <c r="AJ175" s="32"/>
      <c r="AK175" s="38"/>
      <c r="AL175" s="38"/>
      <c r="AM175" s="38"/>
      <c r="AN175" s="32"/>
      <c r="AO175" s="32"/>
      <c r="AP175" s="39"/>
      <c r="AQ175" s="32"/>
      <c r="AR175" s="32"/>
      <c r="AS175" s="32"/>
      <c r="AT175" s="39"/>
      <c r="AU175" s="32"/>
      <c r="AV175" s="32"/>
      <c r="AW175" s="32"/>
      <c r="AX175" s="39"/>
      <c r="AY175" s="32"/>
      <c r="AZ175" s="32"/>
      <c r="BA175" s="32"/>
      <c r="BB175" s="32"/>
      <c r="BC175" s="40"/>
    </row>
    <row r="176" spans="2:55" ht="14.25">
      <c r="B176" s="33"/>
      <c r="C176" s="38"/>
      <c r="D176" s="32"/>
      <c r="E176" s="38"/>
      <c r="F176" s="32"/>
      <c r="G176" s="38"/>
      <c r="H176" s="38"/>
      <c r="I176" s="32"/>
      <c r="J176" s="38"/>
      <c r="K176" s="32"/>
      <c r="L176" s="38"/>
      <c r="M176" s="38"/>
      <c r="N176" s="32"/>
      <c r="O176" s="38"/>
      <c r="P176" s="32"/>
      <c r="Q176" s="38"/>
      <c r="R176" s="38"/>
      <c r="S176" s="32"/>
      <c r="T176" s="38"/>
      <c r="U176" s="32"/>
      <c r="V176" s="38"/>
      <c r="W176" s="38"/>
      <c r="X176" s="32"/>
      <c r="Y176" s="38"/>
      <c r="Z176" s="32"/>
      <c r="AA176" s="38"/>
      <c r="AB176" s="38"/>
      <c r="AC176" s="32"/>
      <c r="AD176" s="38"/>
      <c r="AE176" s="32"/>
      <c r="AF176" s="38"/>
      <c r="AG176" s="38"/>
      <c r="AH176" s="32"/>
      <c r="AI176" s="38"/>
      <c r="AJ176" s="32"/>
      <c r="AK176" s="38"/>
      <c r="AL176" s="38"/>
      <c r="AM176" s="38"/>
      <c r="AN176" s="32"/>
      <c r="AO176" s="32"/>
      <c r="AP176" s="39"/>
      <c r="AQ176" s="32"/>
      <c r="AR176" s="32"/>
      <c r="AS176" s="32"/>
      <c r="AT176" s="39"/>
      <c r="AU176" s="32"/>
      <c r="AV176" s="32"/>
      <c r="AW176" s="32"/>
      <c r="AX176" s="39"/>
      <c r="AY176" s="32"/>
      <c r="AZ176" s="32"/>
      <c r="BA176" s="32"/>
      <c r="BB176" s="32"/>
      <c r="BC176" s="40"/>
    </row>
    <row r="177" spans="2:55" ht="14.25">
      <c r="B177" s="33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8"/>
      <c r="AN177" s="32"/>
      <c r="AO177" s="32"/>
      <c r="AP177" s="39"/>
      <c r="AQ177" s="32"/>
      <c r="AR177" s="32"/>
      <c r="AS177" s="32"/>
      <c r="AT177" s="39"/>
      <c r="AU177" s="32"/>
      <c r="AV177" s="32"/>
      <c r="AW177" s="32"/>
      <c r="AX177" s="39"/>
      <c r="AY177" s="32"/>
      <c r="AZ177" s="39"/>
      <c r="BA177" s="39"/>
      <c r="BB177" s="39"/>
      <c r="BC177" s="40"/>
    </row>
    <row r="178" spans="2:55" ht="14.25">
      <c r="B178" s="33"/>
      <c r="C178" s="38"/>
      <c r="D178" s="32"/>
      <c r="E178" s="38"/>
      <c r="F178" s="32"/>
      <c r="G178" s="38"/>
      <c r="H178" s="38"/>
      <c r="I178" s="32"/>
      <c r="J178" s="38"/>
      <c r="K178" s="32"/>
      <c r="L178" s="38"/>
      <c r="M178" s="38"/>
      <c r="N178" s="32"/>
      <c r="O178" s="38"/>
      <c r="P178" s="32"/>
      <c r="Q178" s="38"/>
      <c r="R178" s="38"/>
      <c r="S178" s="32"/>
      <c r="T178" s="38"/>
      <c r="U178" s="32"/>
      <c r="V178" s="38"/>
      <c r="W178" s="38"/>
      <c r="X178" s="32"/>
      <c r="Y178" s="38"/>
      <c r="Z178" s="32"/>
      <c r="AA178" s="38"/>
      <c r="AB178" s="38"/>
      <c r="AC178" s="32"/>
      <c r="AD178" s="38"/>
      <c r="AE178" s="32"/>
      <c r="AF178" s="38"/>
      <c r="AG178" s="38"/>
      <c r="AH178" s="32"/>
      <c r="AI178" s="38"/>
      <c r="AJ178" s="32"/>
      <c r="AK178" s="38"/>
      <c r="AL178" s="38"/>
      <c r="AM178" s="38"/>
      <c r="AN178" s="32"/>
      <c r="AO178" s="32"/>
      <c r="AP178" s="39"/>
      <c r="AQ178" s="32"/>
      <c r="AR178" s="32"/>
      <c r="AS178" s="32"/>
      <c r="AT178" s="39"/>
      <c r="AU178" s="32"/>
      <c r="AV178" s="32"/>
      <c r="AW178" s="32"/>
      <c r="AX178" s="39"/>
      <c r="AY178" s="32"/>
      <c r="AZ178" s="32"/>
      <c r="BA178" s="32"/>
      <c r="BB178" s="32"/>
      <c r="BC178" s="40"/>
    </row>
    <row r="179" spans="2:55" ht="14.25">
      <c r="B179" s="33"/>
      <c r="C179" s="38"/>
      <c r="D179" s="32"/>
      <c r="E179" s="38"/>
      <c r="F179" s="32"/>
      <c r="G179" s="38"/>
      <c r="H179" s="38"/>
      <c r="I179" s="32"/>
      <c r="J179" s="38"/>
      <c r="K179" s="32"/>
      <c r="L179" s="38"/>
      <c r="M179" s="38"/>
      <c r="N179" s="32"/>
      <c r="O179" s="38"/>
      <c r="P179" s="32"/>
      <c r="Q179" s="38"/>
      <c r="R179" s="38"/>
      <c r="S179" s="32"/>
      <c r="T179" s="38"/>
      <c r="U179" s="32"/>
      <c r="V179" s="38"/>
      <c r="W179" s="38"/>
      <c r="X179" s="32"/>
      <c r="Y179" s="38"/>
      <c r="Z179" s="32"/>
      <c r="AA179" s="38"/>
      <c r="AB179" s="38"/>
      <c r="AC179" s="32"/>
      <c r="AD179" s="38"/>
      <c r="AE179" s="32"/>
      <c r="AF179" s="38"/>
      <c r="AG179" s="38"/>
      <c r="AH179" s="32"/>
      <c r="AI179" s="38"/>
      <c r="AJ179" s="32"/>
      <c r="AK179" s="38"/>
      <c r="AL179" s="38"/>
      <c r="AM179" s="38"/>
      <c r="AN179" s="32"/>
      <c r="AO179" s="32"/>
      <c r="AP179" s="39"/>
      <c r="AQ179" s="32"/>
      <c r="AR179" s="32"/>
      <c r="AS179" s="32"/>
      <c r="AT179" s="39"/>
      <c r="AU179" s="32"/>
      <c r="AV179" s="32"/>
      <c r="AW179" s="32"/>
      <c r="AX179" s="39"/>
      <c r="AY179" s="32"/>
      <c r="AZ179" s="32"/>
      <c r="BA179" s="32"/>
      <c r="BB179" s="32"/>
      <c r="BC179" s="40"/>
    </row>
    <row r="180" spans="2:55" ht="14.25">
      <c r="B180" s="33"/>
      <c r="C180" s="38"/>
      <c r="D180" s="32"/>
      <c r="E180" s="38"/>
      <c r="F180" s="32"/>
      <c r="G180" s="38"/>
      <c r="H180" s="38"/>
      <c r="I180" s="32"/>
      <c r="J180" s="38"/>
      <c r="K180" s="32"/>
      <c r="L180" s="38"/>
      <c r="M180" s="38"/>
      <c r="N180" s="32"/>
      <c r="O180" s="38"/>
      <c r="P180" s="32"/>
      <c r="Q180" s="38"/>
      <c r="R180" s="38"/>
      <c r="S180" s="32"/>
      <c r="T180" s="38"/>
      <c r="U180" s="32"/>
      <c r="V180" s="38"/>
      <c r="W180" s="38"/>
      <c r="X180" s="32"/>
      <c r="Y180" s="38"/>
      <c r="Z180" s="32"/>
      <c r="AA180" s="38"/>
      <c r="AB180" s="38"/>
      <c r="AC180" s="32"/>
      <c r="AD180" s="38"/>
      <c r="AE180" s="32"/>
      <c r="AF180" s="38"/>
      <c r="AG180" s="38"/>
      <c r="AH180" s="32"/>
      <c r="AI180" s="38"/>
      <c r="AJ180" s="32"/>
      <c r="AK180" s="38"/>
      <c r="AL180" s="38"/>
      <c r="AM180" s="38"/>
      <c r="AN180" s="32"/>
      <c r="AO180" s="32"/>
      <c r="AP180" s="39"/>
      <c r="AQ180" s="32"/>
      <c r="AR180" s="32"/>
      <c r="AS180" s="32"/>
      <c r="AT180" s="39"/>
      <c r="AU180" s="32"/>
      <c r="AV180" s="32"/>
      <c r="AW180" s="32"/>
      <c r="AX180" s="39"/>
      <c r="AY180" s="32"/>
      <c r="AZ180" s="32"/>
      <c r="BA180" s="32"/>
      <c r="BB180" s="32"/>
      <c r="BC180" s="40"/>
    </row>
    <row r="181" spans="2:55" ht="14.25">
      <c r="B181" s="33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8"/>
      <c r="AN181" s="32"/>
      <c r="AO181" s="32"/>
      <c r="AP181" s="39"/>
      <c r="AQ181" s="32"/>
      <c r="AR181" s="32"/>
      <c r="AS181" s="32"/>
      <c r="AT181" s="39"/>
      <c r="AU181" s="32"/>
      <c r="AV181" s="32"/>
      <c r="AW181" s="32"/>
      <c r="AX181" s="39"/>
      <c r="AY181" s="32"/>
      <c r="AZ181" s="39"/>
      <c r="BA181" s="39"/>
      <c r="BB181" s="39"/>
      <c r="BC181" s="40"/>
    </row>
    <row r="182" spans="2:55" ht="14.25">
      <c r="B182" s="33"/>
      <c r="C182" s="38"/>
      <c r="D182" s="32"/>
      <c r="E182" s="38"/>
      <c r="F182" s="32"/>
      <c r="G182" s="38"/>
      <c r="H182" s="38"/>
      <c r="I182" s="32"/>
      <c r="J182" s="38"/>
      <c r="K182" s="32"/>
      <c r="L182" s="38"/>
      <c r="M182" s="38"/>
      <c r="N182" s="32"/>
      <c r="O182" s="38"/>
      <c r="P182" s="32"/>
      <c r="Q182" s="38"/>
      <c r="R182" s="38"/>
      <c r="S182" s="32"/>
      <c r="T182" s="38"/>
      <c r="U182" s="32"/>
      <c r="V182" s="38"/>
      <c r="W182" s="38"/>
      <c r="X182" s="32"/>
      <c r="Y182" s="38"/>
      <c r="Z182" s="32"/>
      <c r="AA182" s="38"/>
      <c r="AB182" s="38"/>
      <c r="AC182" s="32"/>
      <c r="AD182" s="38"/>
      <c r="AE182" s="32"/>
      <c r="AF182" s="38"/>
      <c r="AG182" s="38"/>
      <c r="AH182" s="32"/>
      <c r="AI182" s="38"/>
      <c r="AJ182" s="32"/>
      <c r="AK182" s="38"/>
      <c r="AL182" s="38"/>
      <c r="AM182" s="38"/>
      <c r="AN182" s="32"/>
      <c r="AO182" s="32"/>
      <c r="AP182" s="39"/>
      <c r="AQ182" s="32"/>
      <c r="AR182" s="32"/>
      <c r="AS182" s="32"/>
      <c r="AT182" s="39"/>
      <c r="AU182" s="32"/>
      <c r="AV182" s="32"/>
      <c r="AW182" s="32"/>
      <c r="AX182" s="39"/>
      <c r="AY182" s="32"/>
      <c r="AZ182" s="32"/>
      <c r="BA182" s="32"/>
      <c r="BB182" s="32"/>
      <c r="BC182" s="40"/>
    </row>
    <row r="183" spans="2:55" ht="14.25">
      <c r="B183" s="33"/>
      <c r="C183" s="38"/>
      <c r="D183" s="32"/>
      <c r="E183" s="38"/>
      <c r="F183" s="32"/>
      <c r="G183" s="38"/>
      <c r="H183" s="38"/>
      <c r="I183" s="32"/>
      <c r="J183" s="38"/>
      <c r="K183" s="32"/>
      <c r="L183" s="38"/>
      <c r="M183" s="38"/>
      <c r="N183" s="32"/>
      <c r="O183" s="38"/>
      <c r="P183" s="32"/>
      <c r="Q183" s="38"/>
      <c r="R183" s="38"/>
      <c r="S183" s="32"/>
      <c r="T183" s="38"/>
      <c r="U183" s="32"/>
      <c r="V183" s="38"/>
      <c r="W183" s="38"/>
      <c r="X183" s="32"/>
      <c r="Y183" s="38"/>
      <c r="Z183" s="32"/>
      <c r="AA183" s="38"/>
      <c r="AB183" s="38"/>
      <c r="AC183" s="32"/>
      <c r="AD183" s="38"/>
      <c r="AE183" s="32"/>
      <c r="AF183" s="38"/>
      <c r="AG183" s="38"/>
      <c r="AH183" s="32"/>
      <c r="AI183" s="38"/>
      <c r="AJ183" s="32"/>
      <c r="AK183" s="38"/>
      <c r="AL183" s="38"/>
      <c r="AM183" s="38"/>
      <c r="AN183" s="32"/>
      <c r="AO183" s="32"/>
      <c r="AP183" s="39"/>
      <c r="AQ183" s="32"/>
      <c r="AR183" s="32"/>
      <c r="AS183" s="32"/>
      <c r="AT183" s="39"/>
      <c r="AU183" s="32"/>
      <c r="AV183" s="32"/>
      <c r="AW183" s="32"/>
      <c r="AX183" s="39"/>
      <c r="AY183" s="32"/>
      <c r="AZ183" s="32"/>
      <c r="BA183" s="32"/>
      <c r="BB183" s="32"/>
      <c r="BC183" s="40"/>
    </row>
    <row r="184" spans="2:55" ht="14.25">
      <c r="B184" s="33"/>
      <c r="C184" s="38"/>
      <c r="D184" s="32"/>
      <c r="E184" s="38"/>
      <c r="F184" s="32"/>
      <c r="G184" s="38"/>
      <c r="H184" s="38"/>
      <c r="I184" s="32"/>
      <c r="J184" s="38"/>
      <c r="K184" s="32"/>
      <c r="L184" s="38"/>
      <c r="M184" s="38"/>
      <c r="N184" s="32"/>
      <c r="O184" s="38"/>
      <c r="P184" s="32"/>
      <c r="Q184" s="38"/>
      <c r="R184" s="38"/>
      <c r="S184" s="32"/>
      <c r="T184" s="38"/>
      <c r="U184" s="32"/>
      <c r="V184" s="38"/>
      <c r="W184" s="38"/>
      <c r="X184" s="32"/>
      <c r="Y184" s="38"/>
      <c r="Z184" s="32"/>
      <c r="AA184" s="38"/>
      <c r="AB184" s="38"/>
      <c r="AC184" s="32"/>
      <c r="AD184" s="38"/>
      <c r="AE184" s="32"/>
      <c r="AF184" s="38"/>
      <c r="AG184" s="38"/>
      <c r="AH184" s="32"/>
      <c r="AI184" s="38"/>
      <c r="AJ184" s="32"/>
      <c r="AK184" s="38"/>
      <c r="AL184" s="38"/>
      <c r="AM184" s="38"/>
      <c r="AN184" s="32"/>
      <c r="AO184" s="32"/>
      <c r="AP184" s="39"/>
      <c r="AQ184" s="32"/>
      <c r="AR184" s="32"/>
      <c r="AS184" s="32"/>
      <c r="AT184" s="39"/>
      <c r="AU184" s="32"/>
      <c r="AV184" s="32"/>
      <c r="AW184" s="32"/>
      <c r="AX184" s="39"/>
      <c r="AY184" s="32"/>
      <c r="AZ184" s="32"/>
      <c r="BA184" s="32"/>
      <c r="BB184" s="32"/>
      <c r="BC184" s="40"/>
    </row>
    <row r="185" spans="2:55" ht="14.25">
      <c r="B185" s="33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8"/>
      <c r="AN185" s="32"/>
      <c r="AO185" s="32"/>
      <c r="AP185" s="39"/>
      <c r="AQ185" s="32"/>
      <c r="AR185" s="32"/>
      <c r="AS185" s="32"/>
      <c r="AT185" s="39"/>
      <c r="AU185" s="32"/>
      <c r="AV185" s="32"/>
      <c r="AW185" s="32"/>
      <c r="AX185" s="39"/>
      <c r="AY185" s="32"/>
      <c r="AZ185" s="39"/>
      <c r="BA185" s="39"/>
      <c r="BB185" s="39"/>
      <c r="BC185" s="40"/>
    </row>
    <row r="186" spans="2:55" ht="14.25">
      <c r="B186" s="33"/>
      <c r="C186" s="38"/>
      <c r="D186" s="32"/>
      <c r="E186" s="38"/>
      <c r="F186" s="32"/>
      <c r="G186" s="38"/>
      <c r="H186" s="38"/>
      <c r="I186" s="32"/>
      <c r="J186" s="38"/>
      <c r="K186" s="32"/>
      <c r="L186" s="38"/>
      <c r="M186" s="38"/>
      <c r="N186" s="32"/>
      <c r="O186" s="38"/>
      <c r="P186" s="32"/>
      <c r="Q186" s="38"/>
      <c r="R186" s="38"/>
      <c r="S186" s="32"/>
      <c r="T186" s="38"/>
      <c r="U186" s="32"/>
      <c r="V186" s="38"/>
      <c r="W186" s="38"/>
      <c r="X186" s="32"/>
      <c r="Y186" s="38"/>
      <c r="Z186" s="32"/>
      <c r="AA186" s="38"/>
      <c r="AB186" s="38"/>
      <c r="AC186" s="32"/>
      <c r="AD186" s="38"/>
      <c r="AE186" s="32"/>
      <c r="AF186" s="38"/>
      <c r="AG186" s="38"/>
      <c r="AH186" s="32"/>
      <c r="AI186" s="38"/>
      <c r="AJ186" s="32"/>
      <c r="AK186" s="38"/>
      <c r="AL186" s="38"/>
      <c r="AM186" s="38"/>
      <c r="AN186" s="32"/>
      <c r="AO186" s="32"/>
      <c r="AP186" s="39"/>
      <c r="AQ186" s="32"/>
      <c r="AR186" s="32"/>
      <c r="AS186" s="32"/>
      <c r="AT186" s="39"/>
      <c r="AU186" s="32"/>
      <c r="AV186" s="32"/>
      <c r="AW186" s="32"/>
      <c r="AX186" s="39"/>
      <c r="AY186" s="32"/>
      <c r="AZ186" s="32"/>
      <c r="BA186" s="32"/>
      <c r="BB186" s="32"/>
      <c r="BC186" s="40"/>
    </row>
    <row r="187" spans="2:55" ht="14.25">
      <c r="B187" s="33"/>
      <c r="C187" s="38"/>
      <c r="D187" s="32"/>
      <c r="E187" s="38"/>
      <c r="F187" s="32"/>
      <c r="G187" s="38"/>
      <c r="H187" s="38"/>
      <c r="I187" s="32"/>
      <c r="J187" s="38"/>
      <c r="K187" s="32"/>
      <c r="L187" s="38"/>
      <c r="M187" s="38"/>
      <c r="N187" s="32"/>
      <c r="O187" s="38"/>
      <c r="P187" s="32"/>
      <c r="Q187" s="38"/>
      <c r="R187" s="38"/>
      <c r="S187" s="32"/>
      <c r="T187" s="38"/>
      <c r="U187" s="32"/>
      <c r="V187" s="38"/>
      <c r="W187" s="38"/>
      <c r="X187" s="32"/>
      <c r="Y187" s="38"/>
      <c r="Z187" s="32"/>
      <c r="AA187" s="38"/>
      <c r="AB187" s="38"/>
      <c r="AC187" s="32"/>
      <c r="AD187" s="38"/>
      <c r="AE187" s="32"/>
      <c r="AF187" s="38"/>
      <c r="AG187" s="38"/>
      <c r="AH187" s="32"/>
      <c r="AI187" s="38"/>
      <c r="AJ187" s="32"/>
      <c r="AK187" s="38"/>
      <c r="AL187" s="38"/>
      <c r="AM187" s="38"/>
      <c r="AN187" s="32"/>
      <c r="AO187" s="32"/>
      <c r="AP187" s="39"/>
      <c r="AQ187" s="32"/>
      <c r="AR187" s="32"/>
      <c r="AS187" s="32"/>
      <c r="AT187" s="39"/>
      <c r="AU187" s="32"/>
      <c r="AV187" s="32"/>
      <c r="AW187" s="32"/>
      <c r="AX187" s="39"/>
      <c r="AY187" s="32"/>
      <c r="AZ187" s="32"/>
      <c r="BA187" s="32"/>
      <c r="BB187" s="32"/>
      <c r="BC187" s="40"/>
    </row>
    <row r="188" spans="2:55" ht="14.25">
      <c r="B188" s="33"/>
      <c r="C188" s="38"/>
      <c r="D188" s="32"/>
      <c r="E188" s="38"/>
      <c r="F188" s="32"/>
      <c r="G188" s="38"/>
      <c r="H188" s="38"/>
      <c r="I188" s="32"/>
      <c r="J188" s="38"/>
      <c r="K188" s="32"/>
      <c r="L188" s="38"/>
      <c r="M188" s="38"/>
      <c r="N188" s="32"/>
      <c r="O188" s="38"/>
      <c r="P188" s="32"/>
      <c r="Q188" s="38"/>
      <c r="R188" s="38"/>
      <c r="S188" s="32"/>
      <c r="T188" s="38"/>
      <c r="U188" s="32"/>
      <c r="V188" s="38"/>
      <c r="W188" s="38"/>
      <c r="X188" s="32"/>
      <c r="Y188" s="38"/>
      <c r="Z188" s="32"/>
      <c r="AA188" s="38"/>
      <c r="AB188" s="38"/>
      <c r="AC188" s="32"/>
      <c r="AD188" s="38"/>
      <c r="AE188" s="32"/>
      <c r="AF188" s="38"/>
      <c r="AG188" s="38"/>
      <c r="AH188" s="32"/>
      <c r="AI188" s="38"/>
      <c r="AJ188" s="32"/>
      <c r="AK188" s="38"/>
      <c r="AL188" s="38"/>
      <c r="AM188" s="38"/>
      <c r="AN188" s="32"/>
      <c r="AO188" s="32"/>
      <c r="AP188" s="39"/>
      <c r="AQ188" s="32"/>
      <c r="AR188" s="32"/>
      <c r="AS188" s="32"/>
      <c r="AT188" s="39"/>
      <c r="AU188" s="32"/>
      <c r="AV188" s="32"/>
      <c r="AW188" s="32"/>
      <c r="AX188" s="39"/>
      <c r="AY188" s="32"/>
      <c r="AZ188" s="32"/>
      <c r="BA188" s="32"/>
      <c r="BB188" s="32"/>
      <c r="BC188" s="40"/>
    </row>
    <row r="189" spans="2:55" ht="14.25">
      <c r="B189" s="33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8"/>
      <c r="AN189" s="32"/>
      <c r="AO189" s="32"/>
      <c r="AP189" s="39"/>
      <c r="AQ189" s="32"/>
      <c r="AR189" s="32"/>
      <c r="AS189" s="32"/>
      <c r="AT189" s="39"/>
      <c r="AU189" s="32"/>
      <c r="AV189" s="32"/>
      <c r="AW189" s="32"/>
      <c r="AX189" s="39"/>
      <c r="AY189" s="32"/>
      <c r="AZ189" s="39"/>
      <c r="BA189" s="39"/>
      <c r="BB189" s="39"/>
      <c r="BC189" s="40"/>
    </row>
    <row r="190" spans="2:55" ht="14.25">
      <c r="B190" s="33"/>
      <c r="C190" s="38"/>
      <c r="D190" s="32"/>
      <c r="E190" s="38"/>
      <c r="F190" s="32"/>
      <c r="G190" s="38"/>
      <c r="H190" s="38"/>
      <c r="I190" s="32"/>
      <c r="J190" s="38"/>
      <c r="K190" s="32"/>
      <c r="L190" s="38"/>
      <c r="M190" s="38"/>
      <c r="N190" s="32"/>
      <c r="O190" s="38"/>
      <c r="P190" s="32"/>
      <c r="Q190" s="38"/>
      <c r="R190" s="38"/>
      <c r="S190" s="32"/>
      <c r="T190" s="38"/>
      <c r="U190" s="32"/>
      <c r="V190" s="38"/>
      <c r="W190" s="38"/>
      <c r="X190" s="32"/>
      <c r="Y190" s="38"/>
      <c r="Z190" s="32"/>
      <c r="AA190" s="38"/>
      <c r="AB190" s="38"/>
      <c r="AC190" s="32"/>
      <c r="AD190" s="38"/>
      <c r="AE190" s="32"/>
      <c r="AF190" s="38"/>
      <c r="AG190" s="38"/>
      <c r="AH190" s="32"/>
      <c r="AI190" s="38"/>
      <c r="AJ190" s="32"/>
      <c r="AK190" s="38"/>
      <c r="AL190" s="38"/>
      <c r="AM190" s="38"/>
      <c r="AN190" s="32"/>
      <c r="AO190" s="32"/>
      <c r="AP190" s="39"/>
      <c r="AQ190" s="32"/>
      <c r="AR190" s="32"/>
      <c r="AS190" s="32"/>
      <c r="AT190" s="39"/>
      <c r="AU190" s="32"/>
      <c r="AV190" s="32"/>
      <c r="AW190" s="32"/>
      <c r="AX190" s="39"/>
      <c r="AY190" s="32"/>
      <c r="AZ190" s="32"/>
      <c r="BA190" s="32"/>
      <c r="BB190" s="32"/>
      <c r="BC190" s="40"/>
    </row>
    <row r="191" spans="2:55" ht="14.25">
      <c r="B191" s="33"/>
      <c r="C191" s="38"/>
      <c r="D191" s="32"/>
      <c r="E191" s="38"/>
      <c r="F191" s="32"/>
      <c r="G191" s="38"/>
      <c r="H191" s="38"/>
      <c r="I191" s="32"/>
      <c r="J191" s="38"/>
      <c r="K191" s="32"/>
      <c r="L191" s="38"/>
      <c r="M191" s="38"/>
      <c r="N191" s="32"/>
      <c r="O191" s="38"/>
      <c r="P191" s="32"/>
      <c r="Q191" s="38"/>
      <c r="R191" s="38"/>
      <c r="S191" s="32"/>
      <c r="T191" s="38"/>
      <c r="U191" s="32"/>
      <c r="V191" s="38"/>
      <c r="W191" s="38"/>
      <c r="X191" s="32"/>
      <c r="Y191" s="38"/>
      <c r="Z191" s="32"/>
      <c r="AA191" s="38"/>
      <c r="AB191" s="38"/>
      <c r="AC191" s="32"/>
      <c r="AD191" s="38"/>
      <c r="AE191" s="32"/>
      <c r="AF191" s="38"/>
      <c r="AG191" s="38"/>
      <c r="AH191" s="32"/>
      <c r="AI191" s="38"/>
      <c r="AJ191" s="32"/>
      <c r="AK191" s="38"/>
      <c r="AL191" s="38"/>
      <c r="AM191" s="38"/>
      <c r="AN191" s="32"/>
      <c r="AO191" s="32"/>
      <c r="AP191" s="39"/>
      <c r="AQ191" s="32"/>
      <c r="AR191" s="32"/>
      <c r="AS191" s="32"/>
      <c r="AT191" s="39"/>
      <c r="AU191" s="32"/>
      <c r="AV191" s="32"/>
      <c r="AW191" s="32"/>
      <c r="AX191" s="39"/>
      <c r="AY191" s="32"/>
      <c r="AZ191" s="32"/>
      <c r="BA191" s="32"/>
      <c r="BB191" s="32"/>
      <c r="BC191" s="40"/>
    </row>
    <row r="192" spans="2:55" ht="14.25">
      <c r="B192" s="33"/>
      <c r="C192" s="38"/>
      <c r="D192" s="32"/>
      <c r="E192" s="38"/>
      <c r="F192" s="32"/>
      <c r="G192" s="38"/>
      <c r="H192" s="38"/>
      <c r="I192" s="32"/>
      <c r="J192" s="38"/>
      <c r="K192" s="32"/>
      <c r="L192" s="38"/>
      <c r="M192" s="38"/>
      <c r="N192" s="32"/>
      <c r="O192" s="38"/>
      <c r="P192" s="32"/>
      <c r="Q192" s="38"/>
      <c r="R192" s="38"/>
      <c r="S192" s="32"/>
      <c r="T192" s="38"/>
      <c r="U192" s="32"/>
      <c r="V192" s="38"/>
      <c r="W192" s="38"/>
      <c r="X192" s="32"/>
      <c r="Y192" s="38"/>
      <c r="Z192" s="32"/>
      <c r="AA192" s="38"/>
      <c r="AB192" s="38"/>
      <c r="AC192" s="32"/>
      <c r="AD192" s="38"/>
      <c r="AE192" s="32"/>
      <c r="AF192" s="38"/>
      <c r="AG192" s="38"/>
      <c r="AH192" s="32"/>
      <c r="AI192" s="38"/>
      <c r="AJ192" s="32"/>
      <c r="AK192" s="38"/>
      <c r="AL192" s="38"/>
      <c r="AM192" s="38"/>
      <c r="AN192" s="32"/>
      <c r="AO192" s="32"/>
      <c r="AP192" s="39"/>
      <c r="AQ192" s="32"/>
      <c r="AR192" s="32"/>
      <c r="AS192" s="32"/>
      <c r="AT192" s="39"/>
      <c r="AU192" s="32"/>
      <c r="AV192" s="32"/>
      <c r="AW192" s="32"/>
      <c r="AX192" s="39"/>
      <c r="AY192" s="32"/>
      <c r="AZ192" s="32"/>
      <c r="BA192" s="32"/>
      <c r="BB192" s="32"/>
      <c r="BC192" s="40"/>
    </row>
    <row r="193" spans="2:55" ht="13.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2:55" ht="13.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2:55" ht="13.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2:55" ht="13.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2:55" ht="13.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2:55" ht="13.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2:55" ht="13.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2:55" ht="13.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</sheetData>
  <sheetProtection sheet="1" objects="1" scenarios="1"/>
  <mergeCells count="298">
    <mergeCell ref="B97:AK97"/>
    <mergeCell ref="AM97:BC97"/>
    <mergeCell ref="BC29:BC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W29:AW32"/>
    <mergeCell ref="AX29:AX32"/>
    <mergeCell ref="AY29:AY32"/>
    <mergeCell ref="AZ29:AZ32"/>
    <mergeCell ref="BA29:BA32"/>
    <mergeCell ref="BB29:BB32"/>
    <mergeCell ref="AQ29:AQ32"/>
    <mergeCell ref="AR29:AR32"/>
    <mergeCell ref="AS29:AS32"/>
    <mergeCell ref="AT29:AT32"/>
    <mergeCell ref="AU29:AU32"/>
    <mergeCell ref="AV29:AV32"/>
    <mergeCell ref="AB29:AF29"/>
    <mergeCell ref="AG29:AK29"/>
    <mergeCell ref="AM29:AM32"/>
    <mergeCell ref="AN29:AN32"/>
    <mergeCell ref="AO29:AO32"/>
    <mergeCell ref="AP29:AP32"/>
    <mergeCell ref="AB30:AB32"/>
    <mergeCell ref="AF30:AF32"/>
    <mergeCell ref="AG30:AG32"/>
    <mergeCell ref="AK30:AK32"/>
    <mergeCell ref="B29:B32"/>
    <mergeCell ref="C29:G29"/>
    <mergeCell ref="H29:L29"/>
    <mergeCell ref="M29:Q29"/>
    <mergeCell ref="R29:V29"/>
    <mergeCell ref="W29:AA29"/>
    <mergeCell ref="AA30:AA32"/>
    <mergeCell ref="BC25:BC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W25:AW28"/>
    <mergeCell ref="AX25:AX28"/>
    <mergeCell ref="AY25:AY28"/>
    <mergeCell ref="AZ25:AZ28"/>
    <mergeCell ref="BA25:BA28"/>
    <mergeCell ref="BB25:BB28"/>
    <mergeCell ref="AQ25:AQ28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  <mergeCell ref="AG26:AG28"/>
    <mergeCell ref="AK26:AK28"/>
    <mergeCell ref="B25:B28"/>
    <mergeCell ref="C25:G25"/>
    <mergeCell ref="H25:L25"/>
    <mergeCell ref="M25:Q25"/>
    <mergeCell ref="R25:V25"/>
    <mergeCell ref="W25:AA25"/>
    <mergeCell ref="AA26:AA28"/>
    <mergeCell ref="BC21:BC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W21:AW24"/>
    <mergeCell ref="AX21:AX24"/>
    <mergeCell ref="AY21:AY24"/>
    <mergeCell ref="AZ21:AZ24"/>
    <mergeCell ref="BA21:BA24"/>
    <mergeCell ref="BB21:BB24"/>
    <mergeCell ref="AQ21:AQ24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2:AG24"/>
    <mergeCell ref="AK22:AK24"/>
    <mergeCell ref="B21:B24"/>
    <mergeCell ref="C21:G21"/>
    <mergeCell ref="H21:L21"/>
    <mergeCell ref="M21:Q21"/>
    <mergeCell ref="R21:V21"/>
    <mergeCell ref="W21:AA21"/>
    <mergeCell ref="AA22:AA24"/>
    <mergeCell ref="BC17:BC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W17:AW20"/>
    <mergeCell ref="AX17:AX20"/>
    <mergeCell ref="AY17:AY20"/>
    <mergeCell ref="AZ17:AZ20"/>
    <mergeCell ref="BA17:BA20"/>
    <mergeCell ref="BB17:BB20"/>
    <mergeCell ref="AQ17:AQ20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18:AG20"/>
    <mergeCell ref="AK18:AK20"/>
    <mergeCell ref="AN13:AN16"/>
    <mergeCell ref="AO13:AO16"/>
    <mergeCell ref="AP13:AP16"/>
    <mergeCell ref="AQ13:AQ16"/>
    <mergeCell ref="AG14:AG16"/>
    <mergeCell ref="AK14:AK16"/>
    <mergeCell ref="B17:B20"/>
    <mergeCell ref="C17:G17"/>
    <mergeCell ref="H17:L17"/>
    <mergeCell ref="M17:Q17"/>
    <mergeCell ref="R17:V17"/>
    <mergeCell ref="W17:AA17"/>
    <mergeCell ref="AA18:AA20"/>
    <mergeCell ref="R14:R16"/>
    <mergeCell ref="V14:V16"/>
    <mergeCell ref="W14:W16"/>
    <mergeCell ref="AA14:AA16"/>
    <mergeCell ref="B13:B16"/>
    <mergeCell ref="C13:G13"/>
    <mergeCell ref="H13:L13"/>
    <mergeCell ref="M13:Q13"/>
    <mergeCell ref="R13:V13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X13:AX16"/>
    <mergeCell ref="C14:C16"/>
    <mergeCell ref="G14:G16"/>
    <mergeCell ref="H14:H16"/>
    <mergeCell ref="L14:L16"/>
    <mergeCell ref="M14:M16"/>
    <mergeCell ref="Q14:Q16"/>
    <mergeCell ref="AY9:AY12"/>
    <mergeCell ref="AZ9:AZ12"/>
    <mergeCell ref="BA9:BA12"/>
    <mergeCell ref="W13:AA13"/>
    <mergeCell ref="AB13:AF13"/>
    <mergeCell ref="Q10:Q12"/>
    <mergeCell ref="R10:R12"/>
    <mergeCell ref="V10:V12"/>
    <mergeCell ref="W10:W12"/>
    <mergeCell ref="AA10:AA12"/>
    <mergeCell ref="AB10:AB12"/>
    <mergeCell ref="AB14:AB16"/>
    <mergeCell ref="AF14:AF16"/>
    <mergeCell ref="AY13:AY16"/>
    <mergeCell ref="AZ13:AZ16"/>
    <mergeCell ref="BA13:BA16"/>
    <mergeCell ref="AG13:AK13"/>
    <mergeCell ref="AM13:AM16"/>
    <mergeCell ref="BB9:BB12"/>
    <mergeCell ref="BC9:BC12"/>
    <mergeCell ref="C10:C12"/>
    <mergeCell ref="G10:G12"/>
    <mergeCell ref="H10:H12"/>
    <mergeCell ref="L10:L12"/>
    <mergeCell ref="M10:M12"/>
    <mergeCell ref="AS9:AS12"/>
    <mergeCell ref="AT9:AT12"/>
    <mergeCell ref="AU9:AU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F10:AF12"/>
    <mergeCell ref="AG10:AG12"/>
    <mergeCell ref="B9:B12"/>
    <mergeCell ref="C9:G9"/>
    <mergeCell ref="H9:L9"/>
    <mergeCell ref="M9:Q9"/>
    <mergeCell ref="R9:V9"/>
    <mergeCell ref="W9:AA9"/>
    <mergeCell ref="AB9:AF9"/>
    <mergeCell ref="AG9:AK9"/>
    <mergeCell ref="R6:R8"/>
    <mergeCell ref="V6:V8"/>
    <mergeCell ref="W6:W8"/>
    <mergeCell ref="AA6:AA8"/>
    <mergeCell ref="AB6:AB8"/>
    <mergeCell ref="AF6:AF8"/>
    <mergeCell ref="AK10:AK12"/>
    <mergeCell ref="B5:B8"/>
    <mergeCell ref="C5:G5"/>
    <mergeCell ref="H5:L5"/>
    <mergeCell ref="M5:Q5"/>
    <mergeCell ref="R5:V5"/>
    <mergeCell ref="W5:AA5"/>
    <mergeCell ref="AB5:AF5"/>
    <mergeCell ref="AG5:AK5"/>
    <mergeCell ref="AZ5:AZ8"/>
    <mergeCell ref="BA5:BA8"/>
    <mergeCell ref="BB5:BB8"/>
    <mergeCell ref="BC5:BC8"/>
    <mergeCell ref="C6:C8"/>
    <mergeCell ref="G6:G8"/>
    <mergeCell ref="H6:H8"/>
    <mergeCell ref="L6:L8"/>
    <mergeCell ref="M6:M8"/>
    <mergeCell ref="Q6:Q8"/>
    <mergeCell ref="AT5:AT8"/>
    <mergeCell ref="AU5:AU8"/>
    <mergeCell ref="AV5:AV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G6:AG8"/>
    <mergeCell ref="AK6:AK8"/>
    <mergeCell ref="AM5:AM8"/>
    <mergeCell ref="B1:AK1"/>
    <mergeCell ref="AM1:BC1"/>
    <mergeCell ref="B2:AK2"/>
    <mergeCell ref="AM2:BC2"/>
    <mergeCell ref="B3:B4"/>
    <mergeCell ref="C3:G4"/>
    <mergeCell ref="H3:L4"/>
    <mergeCell ref="M3:Q4"/>
    <mergeCell ref="R3:V4"/>
    <mergeCell ref="W3:AA4"/>
    <mergeCell ref="BC3:BC4"/>
    <mergeCell ref="AU3:AU4"/>
    <mergeCell ref="AV3:AX3"/>
    <mergeCell ref="AY3:AY4"/>
    <mergeCell ref="AZ3:AZ4"/>
    <mergeCell ref="BA3:BA4"/>
    <mergeCell ref="BB3:BB4"/>
    <mergeCell ref="AB3:AF4"/>
    <mergeCell ref="AG3:AK4"/>
    <mergeCell ref="AM3:AM4"/>
    <mergeCell ref="AN3:AP3"/>
    <mergeCell ref="AQ3:AQ4"/>
    <mergeCell ref="AR3:AT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BC200"/>
  <sheetViews>
    <sheetView zoomScale="90" zoomScaleNormal="90" zoomScalePageLayoutView="0" workbookViewId="0" topLeftCell="A1">
      <selection activeCell="AC22" sqref="AC22:AE24"/>
    </sheetView>
  </sheetViews>
  <sheetFormatPr defaultColWidth="9.140625" defaultRowHeight="15"/>
  <cols>
    <col min="1" max="1" width="1.421875" style="10" customWidth="1"/>
    <col min="2" max="2" width="15.57421875" style="10" customWidth="1"/>
    <col min="3" max="38" width="3.57421875" style="10" customWidth="1"/>
    <col min="39" max="39" width="15.57421875" style="10" customWidth="1"/>
    <col min="40" max="41" width="5.57421875" style="10" customWidth="1"/>
    <col min="42" max="43" width="9.57421875" style="10" customWidth="1"/>
    <col min="44" max="45" width="5.57421875" style="10" customWidth="1"/>
    <col min="46" max="47" width="9.57421875" style="10" customWidth="1"/>
    <col min="48" max="49" width="5.57421875" style="10" customWidth="1"/>
    <col min="50" max="53" width="9.57421875" style="10" customWidth="1"/>
    <col min="54" max="54" width="15.57421875" style="10" customWidth="1"/>
    <col min="55" max="55" width="9.57421875" style="10" customWidth="1"/>
    <col min="56" max="16384" width="9.00390625" style="10" customWidth="1"/>
  </cols>
  <sheetData>
    <row r="1" spans="2:55" ht="17.25">
      <c r="B1" s="231" t="s">
        <v>42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9"/>
      <c r="AM1" s="232" t="str">
        <f>B1</f>
        <v>トリムフリー チャレンジ</v>
      </c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</row>
    <row r="2" spans="2:55" ht="18" thickBot="1">
      <c r="B2" s="233" t="s">
        <v>43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9"/>
      <c r="AM2" s="233" t="str">
        <f>B2</f>
        <v>Ｃコート    Ａグループ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</row>
    <row r="3" spans="2:55" ht="14.25">
      <c r="B3" s="234"/>
      <c r="C3" s="236" t="str">
        <f>'[1]ﾄﾘﾑﾁｬﾚﾝｼﾞ'!$D$15</f>
        <v>T-SKY ミックス</v>
      </c>
      <c r="D3" s="237"/>
      <c r="E3" s="237"/>
      <c r="F3" s="237"/>
      <c r="G3" s="237"/>
      <c r="H3" s="237" t="str">
        <f>'[1]ﾄﾘﾑﾁｬﾚﾝｼﾞ'!$D$16</f>
        <v>WIN</v>
      </c>
      <c r="I3" s="237"/>
      <c r="J3" s="237"/>
      <c r="K3" s="237"/>
      <c r="L3" s="237"/>
      <c r="M3" s="237" t="str">
        <f>'[1]ﾄﾘﾑﾁｬﾚﾝｼﾞ'!$D$17</f>
        <v>MAX,V FUNKY</v>
      </c>
      <c r="N3" s="237"/>
      <c r="O3" s="237"/>
      <c r="P3" s="237"/>
      <c r="Q3" s="237"/>
      <c r="R3" s="237" t="str">
        <f>'[1]ﾄﾘﾑﾁｬﾚﾝｼﾞ'!$G$18</f>
        <v>cherry</v>
      </c>
      <c r="S3" s="237"/>
      <c r="T3" s="237"/>
      <c r="U3" s="237"/>
      <c r="V3" s="237"/>
      <c r="W3" s="237" t="str">
        <f>'[1]ﾄﾘﾑﾁｬﾚﾝｼﾞ'!$G$17</f>
        <v>ソレイユ</v>
      </c>
      <c r="X3" s="237"/>
      <c r="Y3" s="237"/>
      <c r="Z3" s="237"/>
      <c r="AA3" s="237"/>
      <c r="AB3" s="237" t="str">
        <f>'[1]ﾄﾘﾑﾁｬﾚﾝｼﾞ'!$G$16</f>
        <v>カメ A</v>
      </c>
      <c r="AC3" s="237"/>
      <c r="AD3" s="237"/>
      <c r="AE3" s="237"/>
      <c r="AF3" s="237"/>
      <c r="AG3" s="237" t="str">
        <f>'[1]ﾄﾘﾑﾁｬﾚﾝｼﾞ'!$G$15</f>
        <v>けっこうやるじゃん!!</v>
      </c>
      <c r="AH3" s="237"/>
      <c r="AI3" s="237"/>
      <c r="AJ3" s="237"/>
      <c r="AK3" s="249"/>
      <c r="AL3" s="11"/>
      <c r="AM3" s="234"/>
      <c r="AN3" s="244" t="s">
        <v>18</v>
      </c>
      <c r="AO3" s="245"/>
      <c r="AP3" s="245"/>
      <c r="AQ3" s="242" t="s">
        <v>19</v>
      </c>
      <c r="AR3" s="244" t="s">
        <v>44</v>
      </c>
      <c r="AS3" s="245"/>
      <c r="AT3" s="245"/>
      <c r="AU3" s="242" t="s">
        <v>19</v>
      </c>
      <c r="AV3" s="244" t="s">
        <v>21</v>
      </c>
      <c r="AW3" s="245"/>
      <c r="AX3" s="245"/>
      <c r="AY3" s="242" t="s">
        <v>22</v>
      </c>
      <c r="AZ3" s="245" t="s">
        <v>45</v>
      </c>
      <c r="BA3" s="245" t="s">
        <v>46</v>
      </c>
      <c r="BB3" s="247" t="s">
        <v>25</v>
      </c>
      <c r="BC3" s="240" t="s">
        <v>19</v>
      </c>
    </row>
    <row r="4" spans="2:55" ht="15" thickBot="1">
      <c r="B4" s="235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50"/>
      <c r="AL4" s="11"/>
      <c r="AM4" s="235"/>
      <c r="AN4" s="12" t="s">
        <v>26</v>
      </c>
      <c r="AO4" s="13" t="s">
        <v>27</v>
      </c>
      <c r="AP4" s="13" t="s">
        <v>28</v>
      </c>
      <c r="AQ4" s="243"/>
      <c r="AR4" s="12" t="s">
        <v>26</v>
      </c>
      <c r="AS4" s="13" t="s">
        <v>27</v>
      </c>
      <c r="AT4" s="13" t="s">
        <v>28</v>
      </c>
      <c r="AU4" s="243"/>
      <c r="AV4" s="12" t="s">
        <v>26</v>
      </c>
      <c r="AW4" s="13" t="s">
        <v>27</v>
      </c>
      <c r="AX4" s="13" t="s">
        <v>28</v>
      </c>
      <c r="AY4" s="243"/>
      <c r="AZ4" s="246"/>
      <c r="BA4" s="246"/>
      <c r="BB4" s="248"/>
      <c r="BC4" s="241"/>
    </row>
    <row r="5" spans="2:55" ht="17.25">
      <c r="B5" s="229" t="str">
        <f>C3</f>
        <v>T-SKY ミックス</v>
      </c>
      <c r="C5" s="273"/>
      <c r="D5" s="274"/>
      <c r="E5" s="274"/>
      <c r="F5" s="274"/>
      <c r="G5" s="274"/>
      <c r="H5" s="275">
        <v>8</v>
      </c>
      <c r="I5" s="275"/>
      <c r="J5" s="275"/>
      <c r="K5" s="275"/>
      <c r="L5" s="275"/>
      <c r="M5" s="276">
        <v>0</v>
      </c>
      <c r="N5" s="276"/>
      <c r="O5" s="276"/>
      <c r="P5" s="276"/>
      <c r="Q5" s="276"/>
      <c r="R5" s="275">
        <v>4</v>
      </c>
      <c r="S5" s="275"/>
      <c r="T5" s="275"/>
      <c r="U5" s="275"/>
      <c r="V5" s="275"/>
      <c r="W5" s="275">
        <v>11</v>
      </c>
      <c r="X5" s="275"/>
      <c r="Y5" s="275"/>
      <c r="Z5" s="275"/>
      <c r="AA5" s="275"/>
      <c r="AB5" s="276">
        <v>0</v>
      </c>
      <c r="AC5" s="276"/>
      <c r="AD5" s="276"/>
      <c r="AE5" s="276"/>
      <c r="AF5" s="276"/>
      <c r="AG5" s="275">
        <v>1</v>
      </c>
      <c r="AH5" s="275"/>
      <c r="AI5" s="275"/>
      <c r="AJ5" s="275"/>
      <c r="AK5" s="277"/>
      <c r="AL5" s="14"/>
      <c r="AM5" s="229" t="str">
        <f>B5</f>
        <v>T-SKY ミックス</v>
      </c>
      <c r="AN5" s="264">
        <f>IF(C6&gt;G6,1,0)+IF(H6&gt;L6,1,0)+IF(M6&gt;Q6,1,0)+IF(R6&gt;V6,1,0)+IF(W6&gt;AA6,1,0)+IF(AB6&gt;AF6,1,0)+IF(AG6&gt;AK6,1,0)</f>
        <v>4</v>
      </c>
      <c r="AO5" s="263">
        <f>IF(G6&gt;C6,1,0)+IF(L6&gt;H6,1,0)+IF(Q6&gt;M6,1,0)+IF(V6&gt;R6,1,0)+IF(AA6&gt;W6,1,0)+IF(AF6&gt;AB6,1,0)+IF(AK6&gt;AG6,1,0)</f>
        <v>0</v>
      </c>
      <c r="AP5" s="251">
        <f>SUM(AN5/(AN5+AO5))</f>
        <v>1</v>
      </c>
      <c r="AQ5" s="263">
        <f>RANK(AP5,$AP$5:$AP$32,0)</f>
        <v>1</v>
      </c>
      <c r="AR5" s="263">
        <f>SUM(C6+H6+M6+R6+W6+AB6+AG6)</f>
        <v>8</v>
      </c>
      <c r="AS5" s="263">
        <f>SUM(G6+L6+Q6+V6+AA6+AF6+AK6)</f>
        <v>1</v>
      </c>
      <c r="AT5" s="251">
        <f>SUM(AR5/(AR5+AS5))</f>
        <v>0.8888888888888888</v>
      </c>
      <c r="AU5" s="263">
        <f>RANK(AT5,$AT$5:$AT$32,0)</f>
        <v>1</v>
      </c>
      <c r="AV5" s="263">
        <f>SUM(D6+D7+D8+I6+I7+I8+N6+N7+N8+S6+S7+S8+X6+X7+X8+AC6+AC7+AC8+AH6+AH7+AH8)</f>
        <v>133</v>
      </c>
      <c r="AW5" s="263">
        <f>SUM(F6+F7+F8+K6+K7+K8+P6+P7+P8+U6+U7+U8+Z6+Z7+Z8+AE6+AE7+AE8+AJ6+AJ7+AJ8)</f>
        <v>98</v>
      </c>
      <c r="AX5" s="251">
        <f>SUM(AV5/(AV5+AW5))</f>
        <v>0.5757575757575758</v>
      </c>
      <c r="AY5" s="263">
        <f>RANK(AX5,$AX$5:$AX$32,0)</f>
        <v>1</v>
      </c>
      <c r="AZ5" s="251">
        <f>RANK(AP5,$AP$5:$AP$32,1)+AT5</f>
        <v>7.888888888888889</v>
      </c>
      <c r="BA5" s="251">
        <f>RANK(AZ5,$AZ$5:$AZ$32,1)+AX5</f>
        <v>7.575757575757576</v>
      </c>
      <c r="BB5" s="253" t="str">
        <f>AM5</f>
        <v>T-SKY ミックス</v>
      </c>
      <c r="BC5" s="256">
        <f>RANK(BA5,$BA$5:$BA$32)</f>
        <v>1</v>
      </c>
    </row>
    <row r="6" spans="2:55" ht="13.5">
      <c r="B6" s="230"/>
      <c r="C6" s="258">
        <f>IF(D6&gt;F6,1,0)+IF(D7&gt;F7,1,0)+IF(D8&gt;F8,1,0)</f>
        <v>0</v>
      </c>
      <c r="D6" s="15"/>
      <c r="E6" s="16" t="s">
        <v>30</v>
      </c>
      <c r="F6" s="15"/>
      <c r="G6" s="259">
        <f>IF(F6&gt;D6,1,0)+IF(F7&gt;D7,1,0)+IF(F8&gt;D8,1,0)</f>
        <v>0</v>
      </c>
      <c r="H6" s="260">
        <f>IF(I6&gt;K6,1,0)+IF(I7&gt;K7,1,0)+IF(I8&gt;K8,1,0)</f>
        <v>2</v>
      </c>
      <c r="I6" s="17">
        <v>15</v>
      </c>
      <c r="J6" s="18" t="s">
        <v>30</v>
      </c>
      <c r="K6" s="17">
        <v>11</v>
      </c>
      <c r="L6" s="260">
        <f>IF(K6&gt;I6,1,0)+IF(K7&gt;I7,1,0)+IF(K8&gt;I8,1,0)</f>
        <v>0</v>
      </c>
      <c r="M6" s="261">
        <f>IF(N6&gt;P6,1,0)+IF(N7&gt;P7,1,0)+IF(N8&gt;P8,1,0)</f>
        <v>0</v>
      </c>
      <c r="N6" s="19"/>
      <c r="O6" s="20" t="s">
        <v>30</v>
      </c>
      <c r="P6" s="19"/>
      <c r="Q6" s="261">
        <f>IF(P6&gt;N6,1,0)+IF(P7&gt;N7,1,0)+IF(P8&gt;N8,1,0)</f>
        <v>0</v>
      </c>
      <c r="R6" s="260">
        <f>IF(S6&gt;U6,1,0)+IF(S7&gt;U7,1,0)+IF(S8&gt;U8,1,0)</f>
        <v>2</v>
      </c>
      <c r="S6" s="17">
        <v>15</v>
      </c>
      <c r="T6" s="18" t="s">
        <v>30</v>
      </c>
      <c r="U6" s="17">
        <v>10</v>
      </c>
      <c r="V6" s="260">
        <f>IF(U6&gt;S6,1,0)+IF(U7&gt;S7,1,0)+IF(U8&gt;S8,1,0)</f>
        <v>0</v>
      </c>
      <c r="W6" s="260">
        <f>IF(X6&gt;Z6,1,0)+IF(X7&gt;Z7,1,0)+IF(X8&gt;Z8,1,0)</f>
        <v>2</v>
      </c>
      <c r="X6" s="17">
        <v>15</v>
      </c>
      <c r="Y6" s="18" t="s">
        <v>30</v>
      </c>
      <c r="Z6" s="17">
        <v>9</v>
      </c>
      <c r="AA6" s="260">
        <f>IF(Z6&gt;X6,1,0)+IF(Z7&gt;X7,1,0)+IF(Z8&gt;X8,1,0)</f>
        <v>0</v>
      </c>
      <c r="AB6" s="261">
        <f>IF(AC6&gt;AE6,1,0)+IF(AC7&gt;AE7,1,0)+IF(AC8&gt;AE8,1,0)</f>
        <v>0</v>
      </c>
      <c r="AC6" s="19"/>
      <c r="AD6" s="20" t="s">
        <v>30</v>
      </c>
      <c r="AE6" s="19"/>
      <c r="AF6" s="261">
        <f>IF(AE6&gt;AC6,1,0)+IF(AE7&gt;AC7,1,0)+IF(AE8&gt;AC8,1,0)</f>
        <v>0</v>
      </c>
      <c r="AG6" s="260">
        <f>IF(AH6&gt;AJ6,1,0)+IF(AH7&gt;AJ7,1,0)+IF(AH8&gt;AJ8,1,0)</f>
        <v>2</v>
      </c>
      <c r="AH6" s="17">
        <v>15</v>
      </c>
      <c r="AI6" s="18" t="s">
        <v>30</v>
      </c>
      <c r="AJ6" s="17">
        <v>9</v>
      </c>
      <c r="AK6" s="266">
        <f>IF(AJ6&gt;AH6,1,0)+IF(AJ7&gt;AH7,1,0)+IF(AJ8&gt;AH8,1,0)</f>
        <v>1</v>
      </c>
      <c r="AL6" s="21"/>
      <c r="AM6" s="230"/>
      <c r="AN6" s="265"/>
      <c r="AO6" s="252"/>
      <c r="AP6" s="262"/>
      <c r="AQ6" s="252"/>
      <c r="AR6" s="252"/>
      <c r="AS6" s="252"/>
      <c r="AT6" s="262"/>
      <c r="AU6" s="252"/>
      <c r="AV6" s="252"/>
      <c r="AW6" s="252"/>
      <c r="AX6" s="262"/>
      <c r="AY6" s="252"/>
      <c r="AZ6" s="252"/>
      <c r="BA6" s="252"/>
      <c r="BB6" s="254"/>
      <c r="BC6" s="257"/>
    </row>
    <row r="7" spans="2:55" ht="13.5">
      <c r="B7" s="230"/>
      <c r="C7" s="258"/>
      <c r="D7" s="15"/>
      <c r="E7" s="16" t="s">
        <v>30</v>
      </c>
      <c r="F7" s="15"/>
      <c r="G7" s="259"/>
      <c r="H7" s="260"/>
      <c r="I7" s="17">
        <v>15</v>
      </c>
      <c r="J7" s="18" t="s">
        <v>30</v>
      </c>
      <c r="K7" s="17">
        <v>9</v>
      </c>
      <c r="L7" s="260"/>
      <c r="M7" s="261"/>
      <c r="N7" s="19"/>
      <c r="O7" s="20" t="s">
        <v>30</v>
      </c>
      <c r="P7" s="19"/>
      <c r="Q7" s="261"/>
      <c r="R7" s="260"/>
      <c r="S7" s="17">
        <v>15</v>
      </c>
      <c r="T7" s="18" t="s">
        <v>30</v>
      </c>
      <c r="U7" s="17">
        <v>13</v>
      </c>
      <c r="V7" s="260"/>
      <c r="W7" s="260"/>
      <c r="X7" s="17">
        <v>15</v>
      </c>
      <c r="Y7" s="18" t="s">
        <v>30</v>
      </c>
      <c r="Z7" s="17">
        <v>11</v>
      </c>
      <c r="AA7" s="260"/>
      <c r="AB7" s="261"/>
      <c r="AC7" s="19"/>
      <c r="AD7" s="20" t="s">
        <v>30</v>
      </c>
      <c r="AE7" s="19"/>
      <c r="AF7" s="261"/>
      <c r="AG7" s="260"/>
      <c r="AH7" s="17">
        <v>13</v>
      </c>
      <c r="AI7" s="18" t="s">
        <v>30</v>
      </c>
      <c r="AJ7" s="17">
        <v>15</v>
      </c>
      <c r="AK7" s="266"/>
      <c r="AL7" s="21"/>
      <c r="AM7" s="230"/>
      <c r="AN7" s="265"/>
      <c r="AO7" s="252"/>
      <c r="AP7" s="262"/>
      <c r="AQ7" s="252"/>
      <c r="AR7" s="252"/>
      <c r="AS7" s="252"/>
      <c r="AT7" s="262"/>
      <c r="AU7" s="252"/>
      <c r="AV7" s="252"/>
      <c r="AW7" s="252"/>
      <c r="AX7" s="262"/>
      <c r="AY7" s="252"/>
      <c r="AZ7" s="252"/>
      <c r="BA7" s="252"/>
      <c r="BB7" s="254"/>
      <c r="BC7" s="257"/>
    </row>
    <row r="8" spans="2:55" ht="13.5">
      <c r="B8" s="230"/>
      <c r="C8" s="258"/>
      <c r="D8" s="15"/>
      <c r="E8" s="16" t="s">
        <v>30</v>
      </c>
      <c r="F8" s="15"/>
      <c r="G8" s="259"/>
      <c r="H8" s="260"/>
      <c r="I8" s="17"/>
      <c r="J8" s="18" t="s">
        <v>30</v>
      </c>
      <c r="K8" s="17"/>
      <c r="L8" s="260"/>
      <c r="M8" s="261"/>
      <c r="N8" s="19"/>
      <c r="O8" s="20" t="s">
        <v>30</v>
      </c>
      <c r="P8" s="19"/>
      <c r="Q8" s="261"/>
      <c r="R8" s="260"/>
      <c r="S8" s="17"/>
      <c r="T8" s="18" t="s">
        <v>30</v>
      </c>
      <c r="U8" s="17"/>
      <c r="V8" s="260"/>
      <c r="W8" s="260"/>
      <c r="X8" s="17"/>
      <c r="Y8" s="18" t="s">
        <v>30</v>
      </c>
      <c r="Z8" s="17"/>
      <c r="AA8" s="260"/>
      <c r="AB8" s="261"/>
      <c r="AC8" s="19"/>
      <c r="AD8" s="20" t="s">
        <v>30</v>
      </c>
      <c r="AE8" s="19"/>
      <c r="AF8" s="261"/>
      <c r="AG8" s="260"/>
      <c r="AH8" s="17">
        <v>15</v>
      </c>
      <c r="AI8" s="18" t="s">
        <v>30</v>
      </c>
      <c r="AJ8" s="17">
        <v>11</v>
      </c>
      <c r="AK8" s="266"/>
      <c r="AL8" s="21"/>
      <c r="AM8" s="230"/>
      <c r="AN8" s="265"/>
      <c r="AO8" s="252"/>
      <c r="AP8" s="262"/>
      <c r="AQ8" s="252"/>
      <c r="AR8" s="252"/>
      <c r="AS8" s="252"/>
      <c r="AT8" s="262"/>
      <c r="AU8" s="252"/>
      <c r="AV8" s="252"/>
      <c r="AW8" s="252"/>
      <c r="AX8" s="262"/>
      <c r="AY8" s="252"/>
      <c r="AZ8" s="252"/>
      <c r="BA8" s="252"/>
      <c r="BB8" s="255"/>
      <c r="BC8" s="257"/>
    </row>
    <row r="9" spans="2:55" ht="17.25">
      <c r="B9" s="230" t="str">
        <f>H3</f>
        <v>WIN</v>
      </c>
      <c r="C9" s="267">
        <f>H5</f>
        <v>8</v>
      </c>
      <c r="D9" s="268"/>
      <c r="E9" s="268"/>
      <c r="F9" s="268"/>
      <c r="G9" s="268"/>
      <c r="H9" s="269"/>
      <c r="I9" s="269"/>
      <c r="J9" s="269"/>
      <c r="K9" s="269"/>
      <c r="L9" s="269"/>
      <c r="M9" s="270">
        <v>12</v>
      </c>
      <c r="N9" s="270"/>
      <c r="O9" s="270"/>
      <c r="P9" s="270"/>
      <c r="Q9" s="270"/>
      <c r="R9" s="271">
        <v>0</v>
      </c>
      <c r="S9" s="271"/>
      <c r="T9" s="271"/>
      <c r="U9" s="271"/>
      <c r="V9" s="271"/>
      <c r="W9" s="271">
        <v>0</v>
      </c>
      <c r="X9" s="271"/>
      <c r="Y9" s="271"/>
      <c r="Z9" s="271"/>
      <c r="AA9" s="271"/>
      <c r="AB9" s="270">
        <v>2</v>
      </c>
      <c r="AC9" s="270"/>
      <c r="AD9" s="270"/>
      <c r="AE9" s="270"/>
      <c r="AF9" s="270"/>
      <c r="AG9" s="270">
        <v>5</v>
      </c>
      <c r="AH9" s="270"/>
      <c r="AI9" s="270"/>
      <c r="AJ9" s="270"/>
      <c r="AK9" s="272"/>
      <c r="AL9" s="14"/>
      <c r="AM9" s="230" t="str">
        <f>B9</f>
        <v>WIN</v>
      </c>
      <c r="AN9" s="264">
        <f>IF(C10&gt;G10,1,0)+IF(H10&gt;L10,1,0)+IF(M10&gt;Q10,1,0)+IF(R10&gt;V10,1,0)+IF(W10&gt;AA10,1,0)+IF(AB10&gt;AF10,1,0)+IF(AG10&gt;AK10,1,0)</f>
        <v>0</v>
      </c>
      <c r="AO9" s="263">
        <f>IF(G10&gt;C10,1,0)+IF(L10&gt;H10,1,0)+IF(Q10&gt;M10,1,0)+IF(V10&gt;R10,1,0)+IF(AA10&gt;W10,1,0)+IF(AF10&gt;AB10,1,0)+IF(AK10&gt;AG10,1,0)</f>
        <v>4</v>
      </c>
      <c r="AP9" s="251">
        <f>SUM(AN9/(AN9+AO9))</f>
        <v>0</v>
      </c>
      <c r="AQ9" s="263">
        <f>RANK(AP9,$AP$5:$AP$32,0)</f>
        <v>7</v>
      </c>
      <c r="AR9" s="252">
        <f>SUM(C10+H10+M10+R10+W10+AB10+AG10)</f>
        <v>2</v>
      </c>
      <c r="AS9" s="252">
        <f>SUM(G10+L10+Q10+V10+AA10+AF10+AK10)</f>
        <v>8</v>
      </c>
      <c r="AT9" s="262">
        <f>SUM(AR9/(AR9+AS9))</f>
        <v>0.2</v>
      </c>
      <c r="AU9" s="252">
        <f>RANK(AT9,$AT$5:$AT$32,0)</f>
        <v>7</v>
      </c>
      <c r="AV9" s="252">
        <f>SUM(D10+D11+D12+I10+I11+I12+N10+N11+N12+S10+S11+S12+X10+X11+X12+AC10+AC11+AC12+AH10+AH11+AH12)</f>
        <v>112</v>
      </c>
      <c r="AW9" s="252">
        <f>SUM(F10+F11+F12+K10+K11+K12+P10+P11+P12+U10+U11+U12+Z10+Z11+Z12+AE10+AE11+AE12+AJ10+AJ11+AJ12)</f>
        <v>148</v>
      </c>
      <c r="AX9" s="262">
        <f>SUM(AV9/(AV9+AW9))</f>
        <v>0.4307692307692308</v>
      </c>
      <c r="AY9" s="263">
        <f>RANK(AX9,$AX$5:$AX$32,0)</f>
        <v>7</v>
      </c>
      <c r="AZ9" s="262">
        <f>RANK(AP9,$AP$5:$AP$32,1)+AT9</f>
        <v>1.2</v>
      </c>
      <c r="BA9" s="262">
        <f>RANK(AZ9,$AZ$5:$AZ$32,1)+AX9</f>
        <v>1.4307692307692308</v>
      </c>
      <c r="BB9" s="278" t="str">
        <f>AM9</f>
        <v>WIN</v>
      </c>
      <c r="BC9" s="257">
        <f>RANK(BA9,$BA$5:$BA$32)</f>
        <v>7</v>
      </c>
    </row>
    <row r="10" spans="2:55" ht="13.5">
      <c r="B10" s="230"/>
      <c r="C10" s="279">
        <f>IF(D10&gt;F10,1,0)+IF(D11&gt;F11,1,0)+IF(D12&gt;F12,1,0)</f>
        <v>0</v>
      </c>
      <c r="D10" s="22">
        <f>K6</f>
        <v>11</v>
      </c>
      <c r="E10" s="18" t="s">
        <v>29</v>
      </c>
      <c r="F10" s="22">
        <f>I6</f>
        <v>15</v>
      </c>
      <c r="G10" s="260">
        <f>IF(F10&gt;D10,1,0)+IF(F11&gt;D11,1,0)+IF(F12&gt;D12,1,0)</f>
        <v>2</v>
      </c>
      <c r="H10" s="259">
        <f>IF(I10&gt;K10,1,0)+IF(I11&gt;K11,1,0)+IF(I12&gt;K12,1,0)</f>
        <v>0</v>
      </c>
      <c r="I10" s="15"/>
      <c r="J10" s="16" t="s">
        <v>30</v>
      </c>
      <c r="K10" s="15"/>
      <c r="L10" s="259">
        <f>IF(K10&gt;I10,1,0)+IF(K11&gt;I11,1,0)+IF(K12&gt;I12,1,0)</f>
        <v>0</v>
      </c>
      <c r="M10" s="260">
        <f>IF(N10&gt;P10,1,0)+IF(N11&gt;P11,1,0)+IF(N12&gt;P12,1,0)</f>
        <v>1</v>
      </c>
      <c r="N10" s="17">
        <v>11</v>
      </c>
      <c r="O10" s="18" t="s">
        <v>30</v>
      </c>
      <c r="P10" s="17">
        <v>15</v>
      </c>
      <c r="Q10" s="260">
        <f>IF(P10&gt;N10,1,0)+IF(P11&gt;N11,1,0)+IF(P12&gt;N12,1,0)</f>
        <v>2</v>
      </c>
      <c r="R10" s="261">
        <f>IF(S10&gt;U10,1,0)+IF(S11&gt;U11,1,0)+IF(S12&gt;U12,1,0)</f>
        <v>0</v>
      </c>
      <c r="S10" s="19"/>
      <c r="T10" s="20" t="s">
        <v>30</v>
      </c>
      <c r="U10" s="19"/>
      <c r="V10" s="261">
        <f>IF(U10&gt;S10,1,0)+IF(U11&gt;S11,1,0)+IF(U12&gt;S12,1,0)</f>
        <v>0</v>
      </c>
      <c r="W10" s="261">
        <f>IF(X10&gt;Z10,1,0)+IF(X11&gt;Z11,1,0)+IF(X12&gt;Z12,1,0)</f>
        <v>0</v>
      </c>
      <c r="X10" s="19"/>
      <c r="Y10" s="20" t="s">
        <v>30</v>
      </c>
      <c r="Z10" s="19"/>
      <c r="AA10" s="261">
        <f>IF(Z10&gt;X10,1,0)+IF(Z11&gt;X11,1,0)+IF(Z12&gt;X12,1,0)</f>
        <v>0</v>
      </c>
      <c r="AB10" s="260">
        <f>IF(AC10&gt;AE10,1,0)+IF(AC11&gt;AE11,1,0)+IF(AC12&gt;AE12,1,0)</f>
        <v>1</v>
      </c>
      <c r="AC10" s="17">
        <v>16</v>
      </c>
      <c r="AD10" s="18" t="s">
        <v>30</v>
      </c>
      <c r="AE10" s="17">
        <v>14</v>
      </c>
      <c r="AF10" s="260">
        <f>IF(AE10&gt;AC10,1,0)+IF(AE11&gt;AC11,1,0)+IF(AE12&gt;AC12,1,0)</f>
        <v>2</v>
      </c>
      <c r="AG10" s="260">
        <f>IF(AH10&gt;AJ10,1,0)+IF(AH11&gt;AJ11,1,0)+IF(AH12&gt;AJ12,1,0)</f>
        <v>0</v>
      </c>
      <c r="AH10" s="17">
        <v>9</v>
      </c>
      <c r="AI10" s="18" t="s">
        <v>30</v>
      </c>
      <c r="AJ10" s="17">
        <v>15</v>
      </c>
      <c r="AK10" s="266">
        <f>IF(AJ10&gt;AH10,1,0)+IF(AJ11&gt;AH11,1,0)+IF(AJ12&gt;AH12,1,0)</f>
        <v>2</v>
      </c>
      <c r="AL10" s="21"/>
      <c r="AM10" s="230"/>
      <c r="AN10" s="265"/>
      <c r="AO10" s="252"/>
      <c r="AP10" s="262"/>
      <c r="AQ10" s="252"/>
      <c r="AR10" s="252"/>
      <c r="AS10" s="252"/>
      <c r="AT10" s="262"/>
      <c r="AU10" s="252"/>
      <c r="AV10" s="252"/>
      <c r="AW10" s="252"/>
      <c r="AX10" s="262"/>
      <c r="AY10" s="252"/>
      <c r="AZ10" s="252"/>
      <c r="BA10" s="252"/>
      <c r="BB10" s="254"/>
      <c r="BC10" s="257"/>
    </row>
    <row r="11" spans="2:55" ht="13.5">
      <c r="B11" s="230"/>
      <c r="C11" s="279"/>
      <c r="D11" s="22">
        <f>K7</f>
        <v>9</v>
      </c>
      <c r="E11" s="18" t="s">
        <v>30</v>
      </c>
      <c r="F11" s="22">
        <f>I7</f>
        <v>15</v>
      </c>
      <c r="G11" s="260"/>
      <c r="H11" s="259"/>
      <c r="I11" s="15"/>
      <c r="J11" s="16" t="s">
        <v>30</v>
      </c>
      <c r="K11" s="15"/>
      <c r="L11" s="259"/>
      <c r="M11" s="260"/>
      <c r="N11" s="17">
        <v>15</v>
      </c>
      <c r="O11" s="18" t="s">
        <v>30</v>
      </c>
      <c r="P11" s="17">
        <v>12</v>
      </c>
      <c r="Q11" s="260"/>
      <c r="R11" s="261"/>
      <c r="S11" s="19"/>
      <c r="T11" s="20" t="s">
        <v>30</v>
      </c>
      <c r="U11" s="19"/>
      <c r="V11" s="261"/>
      <c r="W11" s="261"/>
      <c r="X11" s="19"/>
      <c r="Y11" s="20" t="s">
        <v>30</v>
      </c>
      <c r="Z11" s="19"/>
      <c r="AA11" s="261"/>
      <c r="AB11" s="260"/>
      <c r="AC11" s="17">
        <v>16</v>
      </c>
      <c r="AD11" s="18" t="s">
        <v>30</v>
      </c>
      <c r="AE11" s="17">
        <v>17</v>
      </c>
      <c r="AF11" s="260"/>
      <c r="AG11" s="260"/>
      <c r="AH11" s="17">
        <v>12</v>
      </c>
      <c r="AI11" s="18" t="s">
        <v>30</v>
      </c>
      <c r="AJ11" s="17">
        <v>15</v>
      </c>
      <c r="AK11" s="266"/>
      <c r="AL11" s="21"/>
      <c r="AM11" s="230"/>
      <c r="AN11" s="265"/>
      <c r="AO11" s="252"/>
      <c r="AP11" s="262"/>
      <c r="AQ11" s="252"/>
      <c r="AR11" s="252"/>
      <c r="AS11" s="252"/>
      <c r="AT11" s="262"/>
      <c r="AU11" s="252"/>
      <c r="AV11" s="252"/>
      <c r="AW11" s="252"/>
      <c r="AX11" s="262"/>
      <c r="AY11" s="252"/>
      <c r="AZ11" s="252"/>
      <c r="BA11" s="252"/>
      <c r="BB11" s="254"/>
      <c r="BC11" s="257"/>
    </row>
    <row r="12" spans="2:55" ht="13.5">
      <c r="B12" s="230"/>
      <c r="C12" s="279"/>
      <c r="D12" s="22">
        <f>K8</f>
        <v>0</v>
      </c>
      <c r="E12" s="18" t="s">
        <v>29</v>
      </c>
      <c r="F12" s="22">
        <f>I8</f>
        <v>0</v>
      </c>
      <c r="G12" s="260"/>
      <c r="H12" s="259"/>
      <c r="I12" s="15"/>
      <c r="J12" s="16" t="s">
        <v>31</v>
      </c>
      <c r="K12" s="15"/>
      <c r="L12" s="259"/>
      <c r="M12" s="260"/>
      <c r="N12" s="17">
        <v>5</v>
      </c>
      <c r="O12" s="18" t="s">
        <v>31</v>
      </c>
      <c r="P12" s="17">
        <v>15</v>
      </c>
      <c r="Q12" s="260"/>
      <c r="R12" s="261"/>
      <c r="S12" s="19"/>
      <c r="T12" s="20" t="s">
        <v>31</v>
      </c>
      <c r="U12" s="19"/>
      <c r="V12" s="261"/>
      <c r="W12" s="261"/>
      <c r="X12" s="19"/>
      <c r="Y12" s="20" t="s">
        <v>31</v>
      </c>
      <c r="Z12" s="19"/>
      <c r="AA12" s="261"/>
      <c r="AB12" s="260"/>
      <c r="AC12" s="17">
        <v>8</v>
      </c>
      <c r="AD12" s="18" t="s">
        <v>31</v>
      </c>
      <c r="AE12" s="17">
        <v>15</v>
      </c>
      <c r="AF12" s="260"/>
      <c r="AG12" s="260"/>
      <c r="AH12" s="17"/>
      <c r="AI12" s="18" t="s">
        <v>31</v>
      </c>
      <c r="AJ12" s="17"/>
      <c r="AK12" s="266"/>
      <c r="AL12" s="21"/>
      <c r="AM12" s="230"/>
      <c r="AN12" s="265"/>
      <c r="AO12" s="252"/>
      <c r="AP12" s="262"/>
      <c r="AQ12" s="252"/>
      <c r="AR12" s="252"/>
      <c r="AS12" s="252"/>
      <c r="AT12" s="262"/>
      <c r="AU12" s="252"/>
      <c r="AV12" s="252"/>
      <c r="AW12" s="252"/>
      <c r="AX12" s="262"/>
      <c r="AY12" s="252"/>
      <c r="AZ12" s="252"/>
      <c r="BA12" s="252"/>
      <c r="BB12" s="255"/>
      <c r="BC12" s="257"/>
    </row>
    <row r="13" spans="2:55" ht="17.25">
      <c r="B13" s="230" t="str">
        <f>M3</f>
        <v>MAX,V FUNKY</v>
      </c>
      <c r="C13" s="281">
        <f>M5</f>
        <v>0</v>
      </c>
      <c r="D13" s="282"/>
      <c r="E13" s="282"/>
      <c r="F13" s="282"/>
      <c r="G13" s="282"/>
      <c r="H13" s="268">
        <f>M9</f>
        <v>12</v>
      </c>
      <c r="I13" s="268"/>
      <c r="J13" s="268"/>
      <c r="K13" s="268"/>
      <c r="L13" s="268"/>
      <c r="M13" s="269"/>
      <c r="N13" s="269"/>
      <c r="O13" s="269"/>
      <c r="P13" s="269"/>
      <c r="Q13" s="269"/>
      <c r="R13" s="282">
        <v>0</v>
      </c>
      <c r="S13" s="282"/>
      <c r="T13" s="282"/>
      <c r="U13" s="282"/>
      <c r="V13" s="282"/>
      <c r="W13" s="270">
        <v>3</v>
      </c>
      <c r="X13" s="270"/>
      <c r="Y13" s="270"/>
      <c r="Z13" s="270"/>
      <c r="AA13" s="270"/>
      <c r="AB13" s="270">
        <v>6</v>
      </c>
      <c r="AC13" s="270"/>
      <c r="AD13" s="270"/>
      <c r="AE13" s="270"/>
      <c r="AF13" s="270"/>
      <c r="AG13" s="270">
        <v>9</v>
      </c>
      <c r="AH13" s="270"/>
      <c r="AI13" s="270"/>
      <c r="AJ13" s="270"/>
      <c r="AK13" s="272"/>
      <c r="AL13" s="14"/>
      <c r="AM13" s="230" t="str">
        <f>B13</f>
        <v>MAX,V FUNKY</v>
      </c>
      <c r="AN13" s="264">
        <f>IF(C14&gt;G14,1,0)+IF(H14&gt;L14,1,0)+IF(M14&gt;Q14,1,0)+IF(R14&gt;V14,1,0)+IF(W14&gt;AA14,1,0)+IF(AB14&gt;AF14,1,0)+IF(AG14&gt;AK14,1,0)</f>
        <v>3</v>
      </c>
      <c r="AO13" s="263">
        <f>IF(G14&gt;C14,1,0)+IF(L14&gt;H14,1,0)+IF(Q14&gt;M14,1,0)+IF(V14&gt;R14,1,0)+IF(AA14&gt;W14,1,0)+IF(AF14&gt;AB14,1,0)+IF(AK14&gt;AG14,1,0)</f>
        <v>1</v>
      </c>
      <c r="AP13" s="251">
        <f>SUM(AN13/(AN13+AO13))</f>
        <v>0.75</v>
      </c>
      <c r="AQ13" s="263">
        <f>RANK(AP13,$AP$5:$AP$32,0)</f>
        <v>2</v>
      </c>
      <c r="AR13" s="252">
        <f>SUM(C14+H14+M14+R14+W14+AB14+AG14)</f>
        <v>7</v>
      </c>
      <c r="AS13" s="252">
        <f>SUM(G14+L14+Q14+V14+AA14+AF14+AK14)</f>
        <v>4</v>
      </c>
      <c r="AT13" s="262">
        <f>SUM(AR13/(AR13+AS13))</f>
        <v>0.6363636363636364</v>
      </c>
      <c r="AU13" s="252">
        <f>RANK(AT13,$AT$5:$AT$32,0)</f>
        <v>2</v>
      </c>
      <c r="AV13" s="252">
        <f>SUM(D14+D15+D16+I14+I15+I16+N14+N15+N16+S14+S15+S16+X14+X15+X16+AC14+AC15+AC16+AH14+AH15+AH16)</f>
        <v>152</v>
      </c>
      <c r="AW13" s="252">
        <f>SUM(F14+F15+F16+K14+K15+K16+P14+P15+P16+U14+U15+U16+Z14+Z15+Z16+AE14+AE15+AE16+AJ14+AJ15+AJ16)</f>
        <v>123</v>
      </c>
      <c r="AX13" s="262">
        <f>SUM(AV13/(AV13+AW13))</f>
        <v>0.5527272727272727</v>
      </c>
      <c r="AY13" s="263">
        <f>RANK(AX13,$AX$5:$AX$32,0)</f>
        <v>2</v>
      </c>
      <c r="AZ13" s="262">
        <f>RANK(AP13,$AP$5:$AP$32,1)+AT13</f>
        <v>5.636363636363637</v>
      </c>
      <c r="BA13" s="262">
        <f>RANK(AZ13,$AZ$5:$AZ$32,1)+AX13</f>
        <v>6.552727272727273</v>
      </c>
      <c r="BB13" s="278" t="str">
        <f>AM13</f>
        <v>MAX,V FUNKY</v>
      </c>
      <c r="BC13" s="257">
        <f>RANK(BA13,$BA$5:$BA$32)</f>
        <v>2</v>
      </c>
    </row>
    <row r="14" spans="2:55" ht="13.5">
      <c r="B14" s="230"/>
      <c r="C14" s="280">
        <f>IF(D14&gt;F14,1,0)+IF(D15&gt;F15,1,0)+IF(D16&gt;F16,1,0)</f>
        <v>0</v>
      </c>
      <c r="D14" s="19">
        <f>P6</f>
        <v>0</v>
      </c>
      <c r="E14" s="20" t="s">
        <v>31</v>
      </c>
      <c r="F14" s="19">
        <f>N6</f>
        <v>0</v>
      </c>
      <c r="G14" s="261">
        <f>IF(F14&gt;D14,1,0)+IF(F15&gt;D15,1,0)+IF(F16&gt;D16,1,0)</f>
        <v>0</v>
      </c>
      <c r="H14" s="260">
        <f>IF(I14&gt;K14,1,0)+IF(I15&gt;K15,1,0)+IF(I16&gt;K16,1,0)</f>
        <v>2</v>
      </c>
      <c r="I14" s="22">
        <f>P10</f>
        <v>15</v>
      </c>
      <c r="J14" s="18" t="s">
        <v>31</v>
      </c>
      <c r="K14" s="22">
        <f>N10</f>
        <v>11</v>
      </c>
      <c r="L14" s="260">
        <f>IF(K14&gt;I14,1,0)+IF(K15&gt;I15,1,0)+IF(K16&gt;I16,1,0)</f>
        <v>1</v>
      </c>
      <c r="M14" s="259">
        <f>IF(N14&gt;P14,1,0)+IF(N15&gt;P15,1,0)+IF(N16&gt;P16,1,0)</f>
        <v>0</v>
      </c>
      <c r="N14" s="15"/>
      <c r="O14" s="16" t="s">
        <v>39</v>
      </c>
      <c r="P14" s="15"/>
      <c r="Q14" s="259">
        <f>IF(P14&gt;N14,1,0)+IF(P15&gt;N15,1,0)+IF(P16&gt;N16,1,0)</f>
        <v>0</v>
      </c>
      <c r="R14" s="261">
        <f>IF(S14&gt;U14,1,0)+IF(S15&gt;U15,1,0)+IF(S16&gt;U16,1,0)</f>
        <v>0</v>
      </c>
      <c r="S14" s="19"/>
      <c r="T14" s="20" t="s">
        <v>39</v>
      </c>
      <c r="U14" s="19"/>
      <c r="V14" s="261">
        <f>IF(U14&gt;S14,1,0)+IF(U15&gt;S15,1,0)+IF(U16&gt;S16,1,0)</f>
        <v>0</v>
      </c>
      <c r="W14" s="260">
        <f>IF(X14&gt;Z14,1,0)+IF(X15&gt;Z15,1,0)+IF(X16&gt;Z16,1,0)</f>
        <v>2</v>
      </c>
      <c r="X14" s="17">
        <v>15</v>
      </c>
      <c r="Y14" s="18" t="s">
        <v>39</v>
      </c>
      <c r="Z14" s="17">
        <v>5</v>
      </c>
      <c r="AA14" s="260">
        <f>IF(Z14&gt;X14,1,0)+IF(Z15&gt;X15,1,0)+IF(Z16&gt;X16,1,0)</f>
        <v>1</v>
      </c>
      <c r="AB14" s="260">
        <f>IF(AC14&gt;AE14,1,0)+IF(AC15&gt;AE15,1,0)+IF(AC16&gt;AE16,1,0)</f>
        <v>2</v>
      </c>
      <c r="AC14" s="17">
        <v>15</v>
      </c>
      <c r="AD14" s="18" t="s">
        <v>39</v>
      </c>
      <c r="AE14" s="17">
        <v>5</v>
      </c>
      <c r="AF14" s="260">
        <f>IF(AE14&gt;AC14,1,0)+IF(AE15&gt;AC15,1,0)+IF(AE16&gt;AC16,1,0)</f>
        <v>0</v>
      </c>
      <c r="AG14" s="260">
        <f>IF(AH14&gt;AJ14,1,0)+IF(AH15&gt;AJ15,1,0)+IF(AH16&gt;AJ16,1,0)</f>
        <v>1</v>
      </c>
      <c r="AH14" s="17">
        <v>15</v>
      </c>
      <c r="AI14" s="18" t="s">
        <v>39</v>
      </c>
      <c r="AJ14" s="17">
        <v>11</v>
      </c>
      <c r="AK14" s="266">
        <f>IF(AJ14&gt;AH14,1,0)+IF(AJ15&gt;AH15,1,0)+IF(AJ16&gt;AH16,1,0)</f>
        <v>2</v>
      </c>
      <c r="AL14" s="21"/>
      <c r="AM14" s="230"/>
      <c r="AN14" s="265"/>
      <c r="AO14" s="252"/>
      <c r="AP14" s="262"/>
      <c r="AQ14" s="252"/>
      <c r="AR14" s="252"/>
      <c r="AS14" s="252"/>
      <c r="AT14" s="262"/>
      <c r="AU14" s="252"/>
      <c r="AV14" s="252"/>
      <c r="AW14" s="252"/>
      <c r="AX14" s="262"/>
      <c r="AY14" s="252"/>
      <c r="AZ14" s="252"/>
      <c r="BA14" s="252"/>
      <c r="BB14" s="254"/>
      <c r="BC14" s="257"/>
    </row>
    <row r="15" spans="2:55" ht="13.5">
      <c r="B15" s="230"/>
      <c r="C15" s="280"/>
      <c r="D15" s="19">
        <f>P7</f>
        <v>0</v>
      </c>
      <c r="E15" s="20" t="s">
        <v>31</v>
      </c>
      <c r="F15" s="19">
        <f>N7</f>
        <v>0</v>
      </c>
      <c r="G15" s="261"/>
      <c r="H15" s="260"/>
      <c r="I15" s="22">
        <f>P11</f>
        <v>12</v>
      </c>
      <c r="J15" s="18" t="s">
        <v>31</v>
      </c>
      <c r="K15" s="22">
        <f>N11</f>
        <v>15</v>
      </c>
      <c r="L15" s="260"/>
      <c r="M15" s="259"/>
      <c r="N15" s="15"/>
      <c r="O15" s="16" t="s">
        <v>39</v>
      </c>
      <c r="P15" s="15"/>
      <c r="Q15" s="259"/>
      <c r="R15" s="261"/>
      <c r="S15" s="19"/>
      <c r="T15" s="20" t="s">
        <v>39</v>
      </c>
      <c r="U15" s="19"/>
      <c r="V15" s="261"/>
      <c r="W15" s="260"/>
      <c r="X15" s="17">
        <v>10</v>
      </c>
      <c r="Y15" s="18" t="s">
        <v>39</v>
      </c>
      <c r="Z15" s="17">
        <v>15</v>
      </c>
      <c r="AA15" s="260"/>
      <c r="AB15" s="260"/>
      <c r="AC15" s="17">
        <v>16</v>
      </c>
      <c r="AD15" s="18" t="s">
        <v>39</v>
      </c>
      <c r="AE15" s="17">
        <v>14</v>
      </c>
      <c r="AF15" s="260"/>
      <c r="AG15" s="260"/>
      <c r="AH15" s="17">
        <v>15</v>
      </c>
      <c r="AI15" s="18" t="s">
        <v>39</v>
      </c>
      <c r="AJ15" s="17">
        <v>17</v>
      </c>
      <c r="AK15" s="266"/>
      <c r="AL15" s="21"/>
      <c r="AM15" s="230"/>
      <c r="AN15" s="265"/>
      <c r="AO15" s="252"/>
      <c r="AP15" s="262"/>
      <c r="AQ15" s="252"/>
      <c r="AR15" s="252"/>
      <c r="AS15" s="252"/>
      <c r="AT15" s="262"/>
      <c r="AU15" s="252"/>
      <c r="AV15" s="252"/>
      <c r="AW15" s="252"/>
      <c r="AX15" s="262"/>
      <c r="AY15" s="252"/>
      <c r="AZ15" s="252"/>
      <c r="BA15" s="252"/>
      <c r="BB15" s="254"/>
      <c r="BC15" s="257"/>
    </row>
    <row r="16" spans="2:55" ht="13.5">
      <c r="B16" s="230"/>
      <c r="C16" s="280"/>
      <c r="D16" s="19">
        <f>P8</f>
        <v>0</v>
      </c>
      <c r="E16" s="20" t="s">
        <v>31</v>
      </c>
      <c r="F16" s="19">
        <f>N8</f>
        <v>0</v>
      </c>
      <c r="G16" s="261"/>
      <c r="H16" s="260"/>
      <c r="I16" s="22">
        <f>P12</f>
        <v>15</v>
      </c>
      <c r="J16" s="18" t="s">
        <v>31</v>
      </c>
      <c r="K16" s="22">
        <f>N12</f>
        <v>5</v>
      </c>
      <c r="L16" s="260"/>
      <c r="M16" s="259"/>
      <c r="N16" s="15"/>
      <c r="O16" s="16" t="s">
        <v>29</v>
      </c>
      <c r="P16" s="15"/>
      <c r="Q16" s="259"/>
      <c r="R16" s="261"/>
      <c r="S16" s="19"/>
      <c r="T16" s="20" t="s">
        <v>29</v>
      </c>
      <c r="U16" s="19"/>
      <c r="V16" s="261"/>
      <c r="W16" s="260"/>
      <c r="X16" s="17">
        <v>15</v>
      </c>
      <c r="Y16" s="18" t="s">
        <v>29</v>
      </c>
      <c r="Z16" s="17">
        <v>10</v>
      </c>
      <c r="AA16" s="260"/>
      <c r="AB16" s="260"/>
      <c r="AC16" s="17"/>
      <c r="AD16" s="18" t="s">
        <v>29</v>
      </c>
      <c r="AE16" s="17"/>
      <c r="AF16" s="260"/>
      <c r="AG16" s="260"/>
      <c r="AH16" s="17">
        <v>9</v>
      </c>
      <c r="AI16" s="18" t="s">
        <v>29</v>
      </c>
      <c r="AJ16" s="17">
        <v>15</v>
      </c>
      <c r="AK16" s="266"/>
      <c r="AL16" s="21"/>
      <c r="AM16" s="230"/>
      <c r="AN16" s="265"/>
      <c r="AO16" s="252"/>
      <c r="AP16" s="262"/>
      <c r="AQ16" s="252"/>
      <c r="AR16" s="252"/>
      <c r="AS16" s="252"/>
      <c r="AT16" s="262"/>
      <c r="AU16" s="252"/>
      <c r="AV16" s="252"/>
      <c r="AW16" s="252"/>
      <c r="AX16" s="262"/>
      <c r="AY16" s="252"/>
      <c r="AZ16" s="252"/>
      <c r="BA16" s="252"/>
      <c r="BB16" s="255"/>
      <c r="BC16" s="257"/>
    </row>
    <row r="17" spans="2:55" ht="17.25">
      <c r="B17" s="230" t="str">
        <f>R3</f>
        <v>cherry</v>
      </c>
      <c r="C17" s="267">
        <f>R5</f>
        <v>4</v>
      </c>
      <c r="D17" s="268"/>
      <c r="E17" s="268"/>
      <c r="F17" s="268"/>
      <c r="G17" s="268"/>
      <c r="H17" s="268">
        <f>R9</f>
        <v>0</v>
      </c>
      <c r="I17" s="268"/>
      <c r="J17" s="268"/>
      <c r="K17" s="268"/>
      <c r="L17" s="268"/>
      <c r="M17" s="268">
        <f>R13</f>
        <v>0</v>
      </c>
      <c r="N17" s="268"/>
      <c r="O17" s="268"/>
      <c r="P17" s="268"/>
      <c r="Q17" s="268"/>
      <c r="R17" s="269"/>
      <c r="S17" s="269"/>
      <c r="T17" s="269"/>
      <c r="U17" s="269"/>
      <c r="V17" s="269"/>
      <c r="W17" s="270">
        <v>7</v>
      </c>
      <c r="X17" s="270"/>
      <c r="Y17" s="270"/>
      <c r="Z17" s="270"/>
      <c r="AA17" s="270"/>
      <c r="AB17" s="270">
        <v>10</v>
      </c>
      <c r="AC17" s="270"/>
      <c r="AD17" s="270"/>
      <c r="AE17" s="270"/>
      <c r="AF17" s="270"/>
      <c r="AG17" s="270">
        <v>13</v>
      </c>
      <c r="AH17" s="270"/>
      <c r="AI17" s="270"/>
      <c r="AJ17" s="270"/>
      <c r="AK17" s="272"/>
      <c r="AL17" s="14"/>
      <c r="AM17" s="230" t="str">
        <f>B17</f>
        <v>cherry</v>
      </c>
      <c r="AN17" s="264">
        <f>IF(C18&gt;G18,1,0)+IF(H18&gt;L18,1,0)+IF(M18&gt;Q18,1,0)+IF(R18&gt;V18,1,0)+IF(W18&gt;AA18,1,0)+IF(AB18&gt;AF18,1,0)+IF(AG18&gt;AK18,1,0)</f>
        <v>1</v>
      </c>
      <c r="AO17" s="263">
        <f>IF(G18&gt;C18,1,0)+IF(L18&gt;H18,1,0)+IF(Q18&gt;M18,1,0)+IF(V18&gt;R18,1,0)+IF(AA18&gt;W18,1,0)+IF(AF18&gt;AB18,1,0)+IF(AK18&gt;AG18,1,0)</f>
        <v>3</v>
      </c>
      <c r="AP17" s="251">
        <f>SUM(AN17/(AN17+AO17))</f>
        <v>0.25</v>
      </c>
      <c r="AQ17" s="263">
        <f>RANK(AP17,$AP$5:$AP$32,0)</f>
        <v>5</v>
      </c>
      <c r="AR17" s="252">
        <f>SUM(C18+H18+M18+R18+W18+AB18+AG18)</f>
        <v>3</v>
      </c>
      <c r="AS17" s="252">
        <f>SUM(G18+L18+Q18+V18+AA18+AF18+AK18)</f>
        <v>7</v>
      </c>
      <c r="AT17" s="262">
        <f>SUM(AR17/(AR17+AS17))</f>
        <v>0.3</v>
      </c>
      <c r="AU17" s="252">
        <f>RANK(AT17,$AT$5:$AT$32,0)</f>
        <v>6</v>
      </c>
      <c r="AV17" s="252">
        <f>SUM(D18+D19+D20+I18+I19+I20+N18+N19+N20+S18+S19+S20+X18+X19+X20+AC18+AC19+AC20+AH18+AH19+AH20)</f>
        <v>132</v>
      </c>
      <c r="AW17" s="252">
        <f>SUM(F18+F19+F20+K18+K19+K20+P18+P19+P20+U18+U19+U20+Z18+Z19+Z20+AE18+AE19+AE20+AJ18+AJ19+AJ20)</f>
        <v>142</v>
      </c>
      <c r="AX17" s="262">
        <f>SUM(AV17/(AV17+AW17))</f>
        <v>0.48175182481751827</v>
      </c>
      <c r="AY17" s="263">
        <f>RANK(AX17,$AX$5:$AX$32,0)</f>
        <v>5</v>
      </c>
      <c r="AZ17" s="262">
        <f>RANK(AP17,$AP$5:$AP$32,1)+AT17</f>
        <v>2.3</v>
      </c>
      <c r="BA17" s="262">
        <f>RANK(AZ17,$AZ$5:$AZ$32,1)+AX17</f>
        <v>2.4817518248175183</v>
      </c>
      <c r="BB17" s="278" t="str">
        <f>AM17</f>
        <v>cherry</v>
      </c>
      <c r="BC17" s="257">
        <f>RANK(BA17,$BA$5:$BA$32)</f>
        <v>6</v>
      </c>
    </row>
    <row r="18" spans="2:55" ht="13.5">
      <c r="B18" s="230"/>
      <c r="C18" s="279">
        <f>IF(D18&gt;F18,1,0)+IF(D19&gt;F19,1,0)+IF(D20&gt;F20,1,0)</f>
        <v>0</v>
      </c>
      <c r="D18" s="22">
        <f>U6</f>
        <v>10</v>
      </c>
      <c r="E18" s="18" t="s">
        <v>39</v>
      </c>
      <c r="F18" s="22">
        <f>S6</f>
        <v>15</v>
      </c>
      <c r="G18" s="260">
        <f>IF(F18&gt;D18,1,0)+IF(F19&gt;D19,1,0)+IF(F20&gt;D20,1,0)</f>
        <v>2</v>
      </c>
      <c r="H18" s="260">
        <f>IF(I18&gt;K18,1,0)+IF(I19&gt;K19,1,0)+IF(I20&gt;K20,1,0)</f>
        <v>0</v>
      </c>
      <c r="I18" s="22">
        <f>U10</f>
        <v>0</v>
      </c>
      <c r="J18" s="18" t="s">
        <v>39</v>
      </c>
      <c r="K18" s="22">
        <f>S10</f>
        <v>0</v>
      </c>
      <c r="L18" s="260">
        <f>IF(K18&gt;I18,1,0)+IF(K19&gt;I19,1,0)+IF(K20&gt;I20,1,0)</f>
        <v>0</v>
      </c>
      <c r="M18" s="260">
        <f>IF(N18&gt;P18,1,0)+IF(N19&gt;P19,1,0)+IF(N20&gt;P20,1,0)</f>
        <v>0</v>
      </c>
      <c r="N18" s="22">
        <f>U14</f>
        <v>0</v>
      </c>
      <c r="O18" s="18" t="s">
        <v>31</v>
      </c>
      <c r="P18" s="22">
        <f>S14</f>
        <v>0</v>
      </c>
      <c r="Q18" s="260">
        <f>IF(P18&gt;N18,1,0)+IF(P19&gt;N19,1,0)+IF(P20&gt;N20,1,0)</f>
        <v>0</v>
      </c>
      <c r="R18" s="259">
        <f>IF(S18&gt;U18,1,0)+IF(S19&gt;U19,1,0)+IF(S20&gt;U20,1,0)</f>
        <v>0</v>
      </c>
      <c r="S18" s="15"/>
      <c r="T18" s="16" t="s">
        <v>31</v>
      </c>
      <c r="U18" s="15"/>
      <c r="V18" s="259">
        <f>IF(U18&gt;S18,1,0)+IF(U19&gt;S19,1,0)+IF(U20&gt;S20,1,0)</f>
        <v>0</v>
      </c>
      <c r="W18" s="260">
        <f>IF(X18&gt;Z18,1,0)+IF(X19&gt;Z19,1,0)+IF(X20&gt;Z20,1,0)</f>
        <v>1</v>
      </c>
      <c r="X18" s="17">
        <v>15</v>
      </c>
      <c r="Y18" s="18" t="s">
        <v>31</v>
      </c>
      <c r="Z18" s="17">
        <v>10</v>
      </c>
      <c r="AA18" s="260">
        <f>IF(Z18&gt;X18,1,0)+IF(Z19&gt;X19,1,0)+IF(Z20&gt;X20,1,0)</f>
        <v>2</v>
      </c>
      <c r="AB18" s="260">
        <f>IF(AC18&gt;AE18,1,0)+IF(AC19&gt;AE19,1,0)+IF(AC20&gt;AE20,1,0)</f>
        <v>0</v>
      </c>
      <c r="AC18" s="17">
        <v>13</v>
      </c>
      <c r="AD18" s="18" t="s">
        <v>31</v>
      </c>
      <c r="AE18" s="17">
        <v>15</v>
      </c>
      <c r="AF18" s="260">
        <f>IF(AE18&gt;AC18,1,0)+IF(AE19&gt;AC19,1,0)+IF(AE20&gt;AC20,1,0)</f>
        <v>2</v>
      </c>
      <c r="AG18" s="260">
        <f>IF(AH18&gt;AJ18,1,0)+IF(AH19&gt;AJ19,1,0)+IF(AH20&gt;AJ20,1,0)</f>
        <v>2</v>
      </c>
      <c r="AH18" s="17">
        <v>12</v>
      </c>
      <c r="AI18" s="18" t="s">
        <v>31</v>
      </c>
      <c r="AJ18" s="17">
        <v>15</v>
      </c>
      <c r="AK18" s="266">
        <f>IF(AJ18&gt;AH18,1,0)+IF(AJ19&gt;AH19,1,0)+IF(AJ20&gt;AH20,1,0)</f>
        <v>1</v>
      </c>
      <c r="AL18" s="21"/>
      <c r="AM18" s="230"/>
      <c r="AN18" s="265"/>
      <c r="AO18" s="252"/>
      <c r="AP18" s="262"/>
      <c r="AQ18" s="252"/>
      <c r="AR18" s="252"/>
      <c r="AS18" s="252"/>
      <c r="AT18" s="262"/>
      <c r="AU18" s="252"/>
      <c r="AV18" s="252"/>
      <c r="AW18" s="252"/>
      <c r="AX18" s="262"/>
      <c r="AY18" s="252"/>
      <c r="AZ18" s="252"/>
      <c r="BA18" s="252"/>
      <c r="BB18" s="254"/>
      <c r="BC18" s="257"/>
    </row>
    <row r="19" spans="2:55" ht="13.5">
      <c r="B19" s="230"/>
      <c r="C19" s="279"/>
      <c r="D19" s="22">
        <f>U7</f>
        <v>13</v>
      </c>
      <c r="E19" s="18" t="s">
        <v>39</v>
      </c>
      <c r="F19" s="22">
        <f>S7</f>
        <v>15</v>
      </c>
      <c r="G19" s="260"/>
      <c r="H19" s="260"/>
      <c r="I19" s="22">
        <f>U11</f>
        <v>0</v>
      </c>
      <c r="J19" s="18" t="s">
        <v>29</v>
      </c>
      <c r="K19" s="22">
        <f>S11</f>
        <v>0</v>
      </c>
      <c r="L19" s="260"/>
      <c r="M19" s="260"/>
      <c r="N19" s="22">
        <f>U15</f>
        <v>0</v>
      </c>
      <c r="O19" s="18" t="s">
        <v>39</v>
      </c>
      <c r="P19" s="22">
        <f>S15</f>
        <v>0</v>
      </c>
      <c r="Q19" s="260"/>
      <c r="R19" s="259"/>
      <c r="S19" s="15"/>
      <c r="T19" s="16" t="s">
        <v>31</v>
      </c>
      <c r="U19" s="15"/>
      <c r="V19" s="259"/>
      <c r="W19" s="260"/>
      <c r="X19" s="17">
        <v>13</v>
      </c>
      <c r="Y19" s="18" t="s">
        <v>31</v>
      </c>
      <c r="Z19" s="17">
        <v>15</v>
      </c>
      <c r="AA19" s="260"/>
      <c r="AB19" s="260"/>
      <c r="AC19" s="17">
        <v>12</v>
      </c>
      <c r="AD19" s="18" t="s">
        <v>31</v>
      </c>
      <c r="AE19" s="17">
        <v>15</v>
      </c>
      <c r="AF19" s="260"/>
      <c r="AG19" s="260"/>
      <c r="AH19" s="17">
        <v>16</v>
      </c>
      <c r="AI19" s="18" t="s">
        <v>31</v>
      </c>
      <c r="AJ19" s="17">
        <v>14</v>
      </c>
      <c r="AK19" s="266"/>
      <c r="AL19" s="21"/>
      <c r="AM19" s="230"/>
      <c r="AN19" s="265"/>
      <c r="AO19" s="252"/>
      <c r="AP19" s="262"/>
      <c r="AQ19" s="252"/>
      <c r="AR19" s="252"/>
      <c r="AS19" s="252"/>
      <c r="AT19" s="262"/>
      <c r="AU19" s="252"/>
      <c r="AV19" s="252"/>
      <c r="AW19" s="252"/>
      <c r="AX19" s="262"/>
      <c r="AY19" s="252"/>
      <c r="AZ19" s="252"/>
      <c r="BA19" s="252"/>
      <c r="BB19" s="254"/>
      <c r="BC19" s="257"/>
    </row>
    <row r="20" spans="2:55" ht="13.5">
      <c r="B20" s="230"/>
      <c r="C20" s="279"/>
      <c r="D20" s="22">
        <f>U8</f>
        <v>0</v>
      </c>
      <c r="E20" s="18" t="s">
        <v>39</v>
      </c>
      <c r="F20" s="22">
        <f>S8</f>
        <v>0</v>
      </c>
      <c r="G20" s="260"/>
      <c r="H20" s="260"/>
      <c r="I20" s="22">
        <f>U12</f>
        <v>0</v>
      </c>
      <c r="J20" s="18" t="s">
        <v>31</v>
      </c>
      <c r="K20" s="22">
        <f>S12</f>
        <v>0</v>
      </c>
      <c r="L20" s="260"/>
      <c r="M20" s="260"/>
      <c r="N20" s="22">
        <f>U16</f>
        <v>0</v>
      </c>
      <c r="O20" s="18" t="s">
        <v>31</v>
      </c>
      <c r="P20" s="22">
        <f>S16</f>
        <v>0</v>
      </c>
      <c r="Q20" s="260"/>
      <c r="R20" s="259"/>
      <c r="S20" s="15"/>
      <c r="T20" s="16" t="s">
        <v>31</v>
      </c>
      <c r="U20" s="15"/>
      <c r="V20" s="259"/>
      <c r="W20" s="260"/>
      <c r="X20" s="17">
        <v>13</v>
      </c>
      <c r="Y20" s="18" t="s">
        <v>31</v>
      </c>
      <c r="Z20" s="17">
        <v>15</v>
      </c>
      <c r="AA20" s="260"/>
      <c r="AB20" s="260"/>
      <c r="AC20" s="17"/>
      <c r="AD20" s="18" t="s">
        <v>31</v>
      </c>
      <c r="AE20" s="17"/>
      <c r="AF20" s="260"/>
      <c r="AG20" s="260"/>
      <c r="AH20" s="17">
        <v>15</v>
      </c>
      <c r="AI20" s="18" t="s">
        <v>31</v>
      </c>
      <c r="AJ20" s="17">
        <v>13</v>
      </c>
      <c r="AK20" s="266"/>
      <c r="AL20" s="21"/>
      <c r="AM20" s="230"/>
      <c r="AN20" s="265"/>
      <c r="AO20" s="252"/>
      <c r="AP20" s="262"/>
      <c r="AQ20" s="252"/>
      <c r="AR20" s="252"/>
      <c r="AS20" s="252"/>
      <c r="AT20" s="262"/>
      <c r="AU20" s="252"/>
      <c r="AV20" s="252"/>
      <c r="AW20" s="252"/>
      <c r="AX20" s="262"/>
      <c r="AY20" s="252"/>
      <c r="AZ20" s="252"/>
      <c r="BA20" s="252"/>
      <c r="BB20" s="255"/>
      <c r="BC20" s="257"/>
    </row>
    <row r="21" spans="2:55" ht="17.25">
      <c r="B21" s="230" t="str">
        <f>W3</f>
        <v>ソレイユ</v>
      </c>
      <c r="C21" s="267">
        <f>W5</f>
        <v>11</v>
      </c>
      <c r="D21" s="268"/>
      <c r="E21" s="268"/>
      <c r="F21" s="268"/>
      <c r="G21" s="268"/>
      <c r="H21" s="282">
        <f>W9</f>
        <v>0</v>
      </c>
      <c r="I21" s="282"/>
      <c r="J21" s="282"/>
      <c r="K21" s="282"/>
      <c r="L21" s="282"/>
      <c r="M21" s="268">
        <f>W13</f>
        <v>3</v>
      </c>
      <c r="N21" s="268"/>
      <c r="O21" s="268"/>
      <c r="P21" s="268"/>
      <c r="Q21" s="268"/>
      <c r="R21" s="268">
        <f>W17</f>
        <v>7</v>
      </c>
      <c r="S21" s="268"/>
      <c r="T21" s="268"/>
      <c r="U21" s="268"/>
      <c r="V21" s="268"/>
      <c r="W21" s="269"/>
      <c r="X21" s="269"/>
      <c r="Y21" s="269"/>
      <c r="Z21" s="269"/>
      <c r="AA21" s="269"/>
      <c r="AB21" s="270">
        <v>14</v>
      </c>
      <c r="AC21" s="270"/>
      <c r="AD21" s="270"/>
      <c r="AE21" s="270"/>
      <c r="AF21" s="270"/>
      <c r="AG21" s="282">
        <v>0</v>
      </c>
      <c r="AH21" s="282"/>
      <c r="AI21" s="282"/>
      <c r="AJ21" s="282"/>
      <c r="AK21" s="283"/>
      <c r="AL21" s="14"/>
      <c r="AM21" s="230" t="str">
        <f>B21</f>
        <v>ソレイユ</v>
      </c>
      <c r="AN21" s="264">
        <f>IF(C22&gt;G22,1,0)+IF(H22&gt;L22,1,0)+IF(M22&gt;Q22,1,0)+IF(R22&gt;V22,1,0)+IF(W22&gt;AA22,1,0)+IF(AB22&gt;AF22,1,0)+IF(AG22&gt;AK22,1,0)</f>
        <v>1</v>
      </c>
      <c r="AO21" s="263">
        <f>IF(G22&gt;C22,1,0)+IF(L22&gt;H22,1,0)+IF(Q22&gt;M22,1,0)+IF(V22&gt;R22,1,0)+IF(AA22&gt;W22,1,0)+IF(AF22&gt;AB22,1,0)+IF(AK22&gt;AG22,1,0)</f>
        <v>3</v>
      </c>
      <c r="AP21" s="251">
        <f>SUM(AN21/(AN21+AO21))</f>
        <v>0.25</v>
      </c>
      <c r="AQ21" s="263">
        <f>RANK(AP21,$AP$5:$AP$32,0)</f>
        <v>5</v>
      </c>
      <c r="AR21" s="252">
        <f>SUM(C22+H22+M22+R22+W22+AB22+AG22)</f>
        <v>4</v>
      </c>
      <c r="AS21" s="252">
        <f>SUM(G22+L22+Q22+V22+AA22+AF22+AK22)</f>
        <v>7</v>
      </c>
      <c r="AT21" s="262">
        <f>SUM(AR21/(AR21+AS21))</f>
        <v>0.36363636363636365</v>
      </c>
      <c r="AU21" s="252">
        <f>RANK(AT21,$AT$5:$AT$32,0)</f>
        <v>5</v>
      </c>
      <c r="AV21" s="252">
        <f>SUM(D22+D23+D24+I22+I23+I24+N22+N23+N24+S22+S23+S24+X22+X23+X24+AC22+AC23+AC24+AH22+AH23+AH24)</f>
        <v>130</v>
      </c>
      <c r="AW21" s="252">
        <f>SUM(F22+F23+F24+K22+K23+K24+P22+P23+P24+U22+U23+U24+Z22+Z23+Z24+AE22+AE23+AE24+AJ22+AJ23+AJ24)</f>
        <v>152</v>
      </c>
      <c r="AX21" s="262">
        <f>SUM(AV21/(AV21+AW21))</f>
        <v>0.46099290780141844</v>
      </c>
      <c r="AY21" s="263">
        <f>RANK(AX21,$AX$5:$AX$32,0)</f>
        <v>6</v>
      </c>
      <c r="AZ21" s="262">
        <f>RANK(AP21,$AP$5:$AP$32,1)+AT21</f>
        <v>2.3636363636363638</v>
      </c>
      <c r="BA21" s="262">
        <f>RANK(AZ21,$AZ$5:$AZ$32,1)+AX21</f>
        <v>3.4609929078014185</v>
      </c>
      <c r="BB21" s="278" t="str">
        <f>AM21</f>
        <v>ソレイユ</v>
      </c>
      <c r="BC21" s="257">
        <f>RANK(BA21,$BA$5:$BA$32)</f>
        <v>5</v>
      </c>
    </row>
    <row r="22" spans="2:55" ht="13.5">
      <c r="B22" s="230"/>
      <c r="C22" s="279">
        <f>IF(D22&gt;F22,1,0)+IF(D23&gt;F23,1,0)+IF(D24&gt;F24,1,0)</f>
        <v>0</v>
      </c>
      <c r="D22" s="22">
        <f>Z6</f>
        <v>9</v>
      </c>
      <c r="E22" s="18" t="s">
        <v>31</v>
      </c>
      <c r="F22" s="22">
        <f>X6</f>
        <v>15</v>
      </c>
      <c r="G22" s="260">
        <f>IF(F22&gt;D22,1,0)+IF(F23&gt;D23,1,0)+IF(F24&gt;D24,1,0)</f>
        <v>2</v>
      </c>
      <c r="H22" s="261">
        <f>IF(I22&gt;K22,1,0)+IF(I23&gt;K23,1,0)+IF(I24&gt;K24,1,0)</f>
        <v>0</v>
      </c>
      <c r="I22" s="19">
        <f>Z10</f>
        <v>0</v>
      </c>
      <c r="J22" s="20" t="s">
        <v>31</v>
      </c>
      <c r="K22" s="19">
        <f>X10</f>
        <v>0</v>
      </c>
      <c r="L22" s="261">
        <f>IF(K22&gt;I22,1,0)+IF(K23&gt;I23,1,0)+IF(K24&gt;I24,1,0)</f>
        <v>0</v>
      </c>
      <c r="M22" s="260">
        <f>IF(N22&gt;P22,1,0)+IF(N23&gt;P23,1,0)+IF(N24&gt;P24,1,0)</f>
        <v>1</v>
      </c>
      <c r="N22" s="22">
        <f>Z14</f>
        <v>5</v>
      </c>
      <c r="O22" s="18" t="s">
        <v>39</v>
      </c>
      <c r="P22" s="22">
        <f>X14</f>
        <v>15</v>
      </c>
      <c r="Q22" s="260">
        <f>IF(P22&gt;N22,1,0)+IF(P23&gt;N23,1,0)+IF(P24&gt;N24,1,0)</f>
        <v>2</v>
      </c>
      <c r="R22" s="260">
        <f>IF(S22&gt;U22,1,0)+IF(S23&gt;U23,1,0)+IF(S24&gt;U24,1,0)</f>
        <v>2</v>
      </c>
      <c r="S22" s="22">
        <f>Z18</f>
        <v>10</v>
      </c>
      <c r="T22" s="18" t="s">
        <v>39</v>
      </c>
      <c r="U22" s="22">
        <f>X18</f>
        <v>15</v>
      </c>
      <c r="V22" s="260">
        <f>IF(U22&gt;S22,1,0)+IF(U23&gt;S23,1,0)+IF(U24&gt;S24,1,0)</f>
        <v>1</v>
      </c>
      <c r="W22" s="259">
        <f>IF(X22&gt;Z22,1,0)+IF(X23&gt;Z23,1,0)+IF(X24&gt;Z24,1,0)</f>
        <v>0</v>
      </c>
      <c r="X22" s="15"/>
      <c r="Y22" s="16" t="s">
        <v>39</v>
      </c>
      <c r="Z22" s="15"/>
      <c r="AA22" s="259">
        <f>IF(Z22&gt;X22,1,0)+IF(Z23&gt;X23,1,0)+IF(Z24&gt;X24,1,0)</f>
        <v>0</v>
      </c>
      <c r="AB22" s="260">
        <f>IF(AC22&gt;AE22,1,0)+IF(AC23&gt;AE23,1,0)+IF(AC24&gt;AE24,1,0)</f>
        <v>1</v>
      </c>
      <c r="AC22" s="17">
        <v>13</v>
      </c>
      <c r="AD22" s="18" t="s">
        <v>39</v>
      </c>
      <c r="AE22" s="17">
        <v>15</v>
      </c>
      <c r="AF22" s="260">
        <f>IF(AE22&gt;AC22,1,0)+IF(AE23&gt;AC23,1,0)+IF(AE24&gt;AC24,1,0)</f>
        <v>2</v>
      </c>
      <c r="AG22" s="261">
        <f>IF(AH22&gt;AJ22,1,0)+IF(AH23&gt;AJ23,1,0)+IF(AH24&gt;AJ24,1,0)</f>
        <v>0</v>
      </c>
      <c r="AH22" s="19"/>
      <c r="AI22" s="20" t="s">
        <v>39</v>
      </c>
      <c r="AJ22" s="19"/>
      <c r="AK22" s="284">
        <f>IF(AJ22&gt;AH22,1,0)+IF(AJ23&gt;AH23,1,0)+IF(AJ24&gt;AH24,1,0)</f>
        <v>0</v>
      </c>
      <c r="AL22" s="21"/>
      <c r="AM22" s="230"/>
      <c r="AN22" s="265"/>
      <c r="AO22" s="252"/>
      <c r="AP22" s="262"/>
      <c r="AQ22" s="252"/>
      <c r="AR22" s="252"/>
      <c r="AS22" s="252"/>
      <c r="AT22" s="262"/>
      <c r="AU22" s="252"/>
      <c r="AV22" s="252"/>
      <c r="AW22" s="252"/>
      <c r="AX22" s="262"/>
      <c r="AY22" s="252"/>
      <c r="AZ22" s="252"/>
      <c r="BA22" s="252"/>
      <c r="BB22" s="254"/>
      <c r="BC22" s="257"/>
    </row>
    <row r="23" spans="2:55" ht="13.5">
      <c r="B23" s="230"/>
      <c r="C23" s="279"/>
      <c r="D23" s="22">
        <f>Z7</f>
        <v>11</v>
      </c>
      <c r="E23" s="18" t="s">
        <v>29</v>
      </c>
      <c r="F23" s="22">
        <f>X7</f>
        <v>15</v>
      </c>
      <c r="G23" s="260"/>
      <c r="H23" s="261"/>
      <c r="I23" s="19">
        <f>Z11</f>
        <v>0</v>
      </c>
      <c r="J23" s="20" t="s">
        <v>39</v>
      </c>
      <c r="K23" s="19">
        <f>X11</f>
        <v>0</v>
      </c>
      <c r="L23" s="261"/>
      <c r="M23" s="260"/>
      <c r="N23" s="22">
        <f>Z15</f>
        <v>15</v>
      </c>
      <c r="O23" s="18" t="s">
        <v>29</v>
      </c>
      <c r="P23" s="22">
        <f>X15</f>
        <v>10</v>
      </c>
      <c r="Q23" s="260"/>
      <c r="R23" s="260"/>
      <c r="S23" s="22">
        <f>Z19</f>
        <v>15</v>
      </c>
      <c r="T23" s="18" t="s">
        <v>39</v>
      </c>
      <c r="U23" s="22">
        <f>X19</f>
        <v>13</v>
      </c>
      <c r="V23" s="260"/>
      <c r="W23" s="259"/>
      <c r="X23" s="15"/>
      <c r="Y23" s="16" t="s">
        <v>31</v>
      </c>
      <c r="Z23" s="15"/>
      <c r="AA23" s="259"/>
      <c r="AB23" s="260"/>
      <c r="AC23" s="17">
        <v>15</v>
      </c>
      <c r="AD23" s="18" t="s">
        <v>31</v>
      </c>
      <c r="AE23" s="17">
        <v>11</v>
      </c>
      <c r="AF23" s="260"/>
      <c r="AG23" s="261"/>
      <c r="AH23" s="19"/>
      <c r="AI23" s="20" t="s">
        <v>31</v>
      </c>
      <c r="AJ23" s="19"/>
      <c r="AK23" s="284"/>
      <c r="AL23" s="21"/>
      <c r="AM23" s="230"/>
      <c r="AN23" s="265"/>
      <c r="AO23" s="252"/>
      <c r="AP23" s="262"/>
      <c r="AQ23" s="252"/>
      <c r="AR23" s="252"/>
      <c r="AS23" s="252"/>
      <c r="AT23" s="262"/>
      <c r="AU23" s="252"/>
      <c r="AV23" s="252"/>
      <c r="AW23" s="252"/>
      <c r="AX23" s="262"/>
      <c r="AY23" s="252"/>
      <c r="AZ23" s="252"/>
      <c r="BA23" s="252"/>
      <c r="BB23" s="254"/>
      <c r="BC23" s="257"/>
    </row>
    <row r="24" spans="2:55" ht="13.5">
      <c r="B24" s="230"/>
      <c r="C24" s="279"/>
      <c r="D24" s="22">
        <f>Z8</f>
        <v>0</v>
      </c>
      <c r="E24" s="18" t="s">
        <v>39</v>
      </c>
      <c r="F24" s="22">
        <f>X8</f>
        <v>0</v>
      </c>
      <c r="G24" s="260"/>
      <c r="H24" s="261"/>
      <c r="I24" s="19">
        <f>Z12</f>
        <v>0</v>
      </c>
      <c r="J24" s="20" t="s">
        <v>29</v>
      </c>
      <c r="K24" s="19">
        <f>X12</f>
        <v>0</v>
      </c>
      <c r="L24" s="261"/>
      <c r="M24" s="260"/>
      <c r="N24" s="22">
        <f>Z16</f>
        <v>10</v>
      </c>
      <c r="O24" s="18" t="s">
        <v>39</v>
      </c>
      <c r="P24" s="22">
        <f>X16</f>
        <v>15</v>
      </c>
      <c r="Q24" s="260"/>
      <c r="R24" s="260"/>
      <c r="S24" s="22">
        <f>Z20</f>
        <v>15</v>
      </c>
      <c r="T24" s="18" t="s">
        <v>29</v>
      </c>
      <c r="U24" s="22">
        <f>X20</f>
        <v>13</v>
      </c>
      <c r="V24" s="260"/>
      <c r="W24" s="259"/>
      <c r="X24" s="15"/>
      <c r="Y24" s="16" t="s">
        <v>39</v>
      </c>
      <c r="Z24" s="15"/>
      <c r="AA24" s="259"/>
      <c r="AB24" s="260"/>
      <c r="AC24" s="17">
        <v>12</v>
      </c>
      <c r="AD24" s="18" t="s">
        <v>39</v>
      </c>
      <c r="AE24" s="17">
        <v>15</v>
      </c>
      <c r="AF24" s="260"/>
      <c r="AG24" s="261"/>
      <c r="AH24" s="19"/>
      <c r="AI24" s="20" t="s">
        <v>39</v>
      </c>
      <c r="AJ24" s="19"/>
      <c r="AK24" s="284"/>
      <c r="AL24" s="21"/>
      <c r="AM24" s="230"/>
      <c r="AN24" s="265"/>
      <c r="AO24" s="252"/>
      <c r="AP24" s="262"/>
      <c r="AQ24" s="252"/>
      <c r="AR24" s="252"/>
      <c r="AS24" s="252"/>
      <c r="AT24" s="262"/>
      <c r="AU24" s="252"/>
      <c r="AV24" s="252"/>
      <c r="AW24" s="252"/>
      <c r="AX24" s="262"/>
      <c r="AY24" s="252"/>
      <c r="AZ24" s="252"/>
      <c r="BA24" s="252"/>
      <c r="BB24" s="255"/>
      <c r="BC24" s="257"/>
    </row>
    <row r="25" spans="2:55" ht="13.5">
      <c r="B25" s="230" t="str">
        <f>AB3</f>
        <v>カメ A</v>
      </c>
      <c r="C25" s="281">
        <f>AB5</f>
        <v>0</v>
      </c>
      <c r="D25" s="282"/>
      <c r="E25" s="282"/>
      <c r="F25" s="282"/>
      <c r="G25" s="282"/>
      <c r="H25" s="268">
        <f>AB9</f>
        <v>2</v>
      </c>
      <c r="I25" s="268"/>
      <c r="J25" s="268"/>
      <c r="K25" s="268"/>
      <c r="L25" s="268"/>
      <c r="M25" s="268">
        <f>AB13</f>
        <v>6</v>
      </c>
      <c r="N25" s="268"/>
      <c r="O25" s="268"/>
      <c r="P25" s="268"/>
      <c r="Q25" s="268"/>
      <c r="R25" s="268">
        <f>AB17</f>
        <v>10</v>
      </c>
      <c r="S25" s="268"/>
      <c r="T25" s="268"/>
      <c r="U25" s="268"/>
      <c r="V25" s="268"/>
      <c r="W25" s="268">
        <f>AB21</f>
        <v>14</v>
      </c>
      <c r="X25" s="268"/>
      <c r="Y25" s="268"/>
      <c r="Z25" s="268"/>
      <c r="AA25" s="268"/>
      <c r="AB25" s="269"/>
      <c r="AC25" s="269"/>
      <c r="AD25" s="269"/>
      <c r="AE25" s="269"/>
      <c r="AF25" s="269"/>
      <c r="AG25" s="282">
        <v>0</v>
      </c>
      <c r="AH25" s="282"/>
      <c r="AI25" s="282"/>
      <c r="AJ25" s="282"/>
      <c r="AK25" s="283"/>
      <c r="AL25" s="14"/>
      <c r="AM25" s="230" t="str">
        <f>B25</f>
        <v>カメ A</v>
      </c>
      <c r="AN25" s="264">
        <f>IF(C26&gt;G26,1,0)+IF(H26&gt;L26,1,0)+IF(M26&gt;Q26,1,0)+IF(R26&gt;V26,1,0)+IF(W26&gt;AA26,1,0)+IF(AB26&gt;AF26,1,0)+IF(AG26&gt;AK26,1,0)</f>
        <v>3</v>
      </c>
      <c r="AO25" s="263">
        <f>IF(G26&gt;C26,1,0)+IF(L26&gt;H26,1,0)+IF(Q26&gt;M26,1,0)+IF(V26&gt;R26,1,0)+IF(AA26&gt;W26,1,0)+IF(AF26&gt;AB26,1,0)+IF(AK26&gt;AG26,1,0)</f>
        <v>1</v>
      </c>
      <c r="AP25" s="251">
        <f>SUM(AN25/(AN25+AO25))</f>
        <v>0.75</v>
      </c>
      <c r="AQ25" s="263">
        <f>RANK(AP25,$AP$5:$AP$32,0)</f>
        <v>2</v>
      </c>
      <c r="AR25" s="252">
        <f>SUM(C26+H26+M26+R26+W26+AB26+AG26)</f>
        <v>6</v>
      </c>
      <c r="AS25" s="252">
        <f>SUM(G26+L26+Q26+V26+AA26+AF26+AK26)</f>
        <v>4</v>
      </c>
      <c r="AT25" s="262">
        <f>SUM(AR25/(AR25+AS25))</f>
        <v>0.6</v>
      </c>
      <c r="AU25" s="252">
        <f>RANK(AT25,$AT$5:$AT$32,0)</f>
        <v>3</v>
      </c>
      <c r="AV25" s="252">
        <f>SUM(D26+D27+D28+I26+I27+I28+N26+N27+N28+S26+S27+S28+X26+X27+X28+AC26+AC27+AC28+AH26+AH27+AH28)</f>
        <v>136</v>
      </c>
      <c r="AW25" s="252">
        <f>SUM(F26+F27+F28+K26+K27+K28+P26+P27+P28+U26+U27+U28+Z26+Z27+Z28+AE26+AE27+AE28+AJ26+AJ27+AJ28)</f>
        <v>136</v>
      </c>
      <c r="AX25" s="262">
        <f>SUM(AV25/(AV25+AW25))</f>
        <v>0.5</v>
      </c>
      <c r="AY25" s="263">
        <f>RANK(AX25,$AX$5:$AX$32,0)</f>
        <v>4</v>
      </c>
      <c r="AZ25" s="262">
        <f>RANK(AP25,$AP$5:$AP$32,1)+AT25</f>
        <v>5.6</v>
      </c>
      <c r="BA25" s="262">
        <f>RANK(AZ25,$AZ$5:$AZ$32,1)+AX25</f>
        <v>5.5</v>
      </c>
      <c r="BB25" s="278" t="str">
        <f>AM25</f>
        <v>カメ A</v>
      </c>
      <c r="BC25" s="257">
        <f>RANK(BA25,$BA$5:$BA$32)</f>
        <v>3</v>
      </c>
    </row>
    <row r="26" spans="2:55" ht="13.5">
      <c r="B26" s="230"/>
      <c r="C26" s="280">
        <f>IF(D26&gt;F26,1,0)+IF(D27&gt;F27,1,0)+IF(D28&gt;F28,1,0)</f>
        <v>0</v>
      </c>
      <c r="D26" s="19">
        <f>AE6</f>
        <v>0</v>
      </c>
      <c r="E26" s="20" t="s">
        <v>31</v>
      </c>
      <c r="F26" s="19">
        <f>AC6</f>
        <v>0</v>
      </c>
      <c r="G26" s="261">
        <f>IF(F26&gt;D26,1,0)+IF(F27&gt;D27,1,0)+IF(F28&gt;D28,1,0)</f>
        <v>0</v>
      </c>
      <c r="H26" s="260">
        <f>IF(I26&gt;K26,1,0)+IF(I27&gt;K27,1,0)+IF(I28&gt;K28,1,0)</f>
        <v>2</v>
      </c>
      <c r="I26" s="22">
        <f>AE10</f>
        <v>14</v>
      </c>
      <c r="J26" s="18" t="s">
        <v>29</v>
      </c>
      <c r="K26" s="22">
        <f>AC10</f>
        <v>16</v>
      </c>
      <c r="L26" s="260">
        <f>IF(K26&gt;I26,1,0)+IF(K27&gt;I27,1,0)+IF(K28&gt;I28,1,0)</f>
        <v>1</v>
      </c>
      <c r="M26" s="260">
        <f>IF(N26&gt;P26,1,0)+IF(N27&gt;P27,1,0)+IF(N28&gt;P28,1,0)</f>
        <v>0</v>
      </c>
      <c r="N26" s="22">
        <f>AE14</f>
        <v>5</v>
      </c>
      <c r="O26" s="18" t="s">
        <v>39</v>
      </c>
      <c r="P26" s="22">
        <f>AC14</f>
        <v>15</v>
      </c>
      <c r="Q26" s="260">
        <f>IF(P26&gt;N26,1,0)+IF(P27&gt;N27,1,0)+IF(P28&gt;N28,1,0)</f>
        <v>2</v>
      </c>
      <c r="R26" s="260">
        <f>IF(S26&gt;U26,1,0)+IF(S27&gt;U27,1,0)+IF(S28&gt;U28,1,0)</f>
        <v>2</v>
      </c>
      <c r="S26" s="22">
        <f>AE18</f>
        <v>15</v>
      </c>
      <c r="T26" s="18" t="s">
        <v>39</v>
      </c>
      <c r="U26" s="22">
        <f>AC18</f>
        <v>13</v>
      </c>
      <c r="V26" s="260">
        <f>IF(U26&gt;S26,1,0)+IF(U27&gt;S27,1,0)+IF(U28&gt;S28,1,0)</f>
        <v>0</v>
      </c>
      <c r="W26" s="260">
        <f>IF(X26&gt;Z26,1,0)+IF(X27&gt;Z27,1,0)+IF(X28&gt;Z28,1,0)</f>
        <v>2</v>
      </c>
      <c r="X26" s="22">
        <f>AE22</f>
        <v>15</v>
      </c>
      <c r="Y26" s="18" t="s">
        <v>39</v>
      </c>
      <c r="Z26" s="22">
        <f>AC22</f>
        <v>13</v>
      </c>
      <c r="AA26" s="260">
        <f>IF(Z26&gt;X26,1,0)+IF(Z27&gt;X27,1,0)+IF(Z28&gt;X28,1,0)</f>
        <v>1</v>
      </c>
      <c r="AB26" s="259">
        <f>IF(AC26&gt;AE26,1,0)+IF(AC27&gt;AE27,1,0)+IF(AC28&gt;AE28,1,0)</f>
        <v>0</v>
      </c>
      <c r="AC26" s="15"/>
      <c r="AD26" s="16" t="s">
        <v>39</v>
      </c>
      <c r="AE26" s="15"/>
      <c r="AF26" s="259">
        <f>IF(AE26&gt;AC26,1,0)+IF(AE27&gt;AC27,1,0)+IF(AE28&gt;AC28,1,0)</f>
        <v>0</v>
      </c>
      <c r="AG26" s="261">
        <f>IF(AH26&gt;AJ26,1,0)+IF(AH27&gt;AJ27,1,0)+IF(AH28&gt;AJ28,1,0)</f>
        <v>0</v>
      </c>
      <c r="AH26" s="19"/>
      <c r="AI26" s="20" t="s">
        <v>39</v>
      </c>
      <c r="AJ26" s="19"/>
      <c r="AK26" s="284">
        <f>IF(AJ26&gt;AH26,1,0)+IF(AJ27&gt;AH27,1,0)+IF(AJ28&gt;AH28,1,0)</f>
        <v>0</v>
      </c>
      <c r="AL26" s="21"/>
      <c r="AM26" s="230"/>
      <c r="AN26" s="265"/>
      <c r="AO26" s="252"/>
      <c r="AP26" s="262"/>
      <c r="AQ26" s="252"/>
      <c r="AR26" s="252"/>
      <c r="AS26" s="252"/>
      <c r="AT26" s="262"/>
      <c r="AU26" s="252"/>
      <c r="AV26" s="252"/>
      <c r="AW26" s="252"/>
      <c r="AX26" s="262"/>
      <c r="AY26" s="252"/>
      <c r="AZ26" s="252"/>
      <c r="BA26" s="252"/>
      <c r="BB26" s="254"/>
      <c r="BC26" s="257"/>
    </row>
    <row r="27" spans="2:55" ht="13.5">
      <c r="B27" s="230"/>
      <c r="C27" s="280"/>
      <c r="D27" s="19">
        <f>AE7</f>
        <v>0</v>
      </c>
      <c r="E27" s="20" t="s">
        <v>31</v>
      </c>
      <c r="F27" s="19">
        <f>AC7</f>
        <v>0</v>
      </c>
      <c r="G27" s="261"/>
      <c r="H27" s="260"/>
      <c r="I27" s="22">
        <f>AE11</f>
        <v>17</v>
      </c>
      <c r="J27" s="18" t="s">
        <v>39</v>
      </c>
      <c r="K27" s="22">
        <f>AC11</f>
        <v>16</v>
      </c>
      <c r="L27" s="260"/>
      <c r="M27" s="260"/>
      <c r="N27" s="22">
        <f>AE15</f>
        <v>14</v>
      </c>
      <c r="O27" s="18" t="s">
        <v>31</v>
      </c>
      <c r="P27" s="22">
        <f>AC15</f>
        <v>16</v>
      </c>
      <c r="Q27" s="260"/>
      <c r="R27" s="260"/>
      <c r="S27" s="22">
        <f>AE19</f>
        <v>15</v>
      </c>
      <c r="T27" s="18" t="s">
        <v>31</v>
      </c>
      <c r="U27" s="22">
        <f>AC19</f>
        <v>12</v>
      </c>
      <c r="V27" s="260"/>
      <c r="W27" s="260"/>
      <c r="X27" s="22">
        <f>AE23</f>
        <v>11</v>
      </c>
      <c r="Y27" s="18" t="s">
        <v>31</v>
      </c>
      <c r="Z27" s="22">
        <f>AC23</f>
        <v>15</v>
      </c>
      <c r="AA27" s="260"/>
      <c r="AB27" s="259"/>
      <c r="AC27" s="15"/>
      <c r="AD27" s="16" t="s">
        <v>31</v>
      </c>
      <c r="AE27" s="15"/>
      <c r="AF27" s="259"/>
      <c r="AG27" s="261"/>
      <c r="AH27" s="19"/>
      <c r="AI27" s="20" t="s">
        <v>31</v>
      </c>
      <c r="AJ27" s="19"/>
      <c r="AK27" s="284"/>
      <c r="AL27" s="21"/>
      <c r="AM27" s="230"/>
      <c r="AN27" s="265"/>
      <c r="AO27" s="252"/>
      <c r="AP27" s="262"/>
      <c r="AQ27" s="252"/>
      <c r="AR27" s="252"/>
      <c r="AS27" s="252"/>
      <c r="AT27" s="262"/>
      <c r="AU27" s="252"/>
      <c r="AV27" s="252"/>
      <c r="AW27" s="252"/>
      <c r="AX27" s="262"/>
      <c r="AY27" s="252"/>
      <c r="AZ27" s="252"/>
      <c r="BA27" s="252"/>
      <c r="BB27" s="254"/>
      <c r="BC27" s="257"/>
    </row>
    <row r="28" spans="2:55" ht="13.5">
      <c r="B28" s="230"/>
      <c r="C28" s="280"/>
      <c r="D28" s="19">
        <f>AE8</f>
        <v>0</v>
      </c>
      <c r="E28" s="20" t="s">
        <v>31</v>
      </c>
      <c r="F28" s="19">
        <f>AC8</f>
        <v>0</v>
      </c>
      <c r="G28" s="261"/>
      <c r="H28" s="260"/>
      <c r="I28" s="22">
        <f>AE12</f>
        <v>15</v>
      </c>
      <c r="J28" s="18" t="s">
        <v>31</v>
      </c>
      <c r="K28" s="22">
        <f>AC12</f>
        <v>8</v>
      </c>
      <c r="L28" s="260"/>
      <c r="M28" s="260"/>
      <c r="N28" s="22">
        <f>AE16</f>
        <v>0</v>
      </c>
      <c r="O28" s="18" t="s">
        <v>31</v>
      </c>
      <c r="P28" s="22">
        <f>AC16</f>
        <v>0</v>
      </c>
      <c r="Q28" s="260"/>
      <c r="R28" s="260"/>
      <c r="S28" s="22">
        <f>AE20</f>
        <v>0</v>
      </c>
      <c r="T28" s="18" t="s">
        <v>31</v>
      </c>
      <c r="U28" s="22">
        <f>AC20</f>
        <v>0</v>
      </c>
      <c r="V28" s="260"/>
      <c r="W28" s="260"/>
      <c r="X28" s="22">
        <f>AE24</f>
        <v>15</v>
      </c>
      <c r="Y28" s="18" t="s">
        <v>31</v>
      </c>
      <c r="Z28" s="22">
        <f>AC24</f>
        <v>12</v>
      </c>
      <c r="AA28" s="260"/>
      <c r="AB28" s="259"/>
      <c r="AC28" s="15"/>
      <c r="AD28" s="16" t="s">
        <v>31</v>
      </c>
      <c r="AE28" s="15"/>
      <c r="AF28" s="259"/>
      <c r="AG28" s="261"/>
      <c r="AH28" s="19"/>
      <c r="AI28" s="20" t="s">
        <v>31</v>
      </c>
      <c r="AJ28" s="19"/>
      <c r="AK28" s="284"/>
      <c r="AL28" s="21"/>
      <c r="AM28" s="230"/>
      <c r="AN28" s="265"/>
      <c r="AO28" s="252"/>
      <c r="AP28" s="262"/>
      <c r="AQ28" s="252"/>
      <c r="AR28" s="252"/>
      <c r="AS28" s="252"/>
      <c r="AT28" s="262"/>
      <c r="AU28" s="252"/>
      <c r="AV28" s="252"/>
      <c r="AW28" s="252"/>
      <c r="AX28" s="262"/>
      <c r="AY28" s="252"/>
      <c r="AZ28" s="252"/>
      <c r="BA28" s="252"/>
      <c r="BB28" s="255"/>
      <c r="BC28" s="257"/>
    </row>
    <row r="29" spans="2:55" ht="13.5">
      <c r="B29" s="230" t="str">
        <f>AG3</f>
        <v>けっこうやるじゃん!!</v>
      </c>
      <c r="C29" s="267">
        <f>AG5</f>
        <v>1</v>
      </c>
      <c r="D29" s="268"/>
      <c r="E29" s="268"/>
      <c r="F29" s="268"/>
      <c r="G29" s="268"/>
      <c r="H29" s="268">
        <f>AG9</f>
        <v>5</v>
      </c>
      <c r="I29" s="268"/>
      <c r="J29" s="268"/>
      <c r="K29" s="268"/>
      <c r="L29" s="268"/>
      <c r="M29" s="268">
        <f>AG13</f>
        <v>9</v>
      </c>
      <c r="N29" s="268"/>
      <c r="O29" s="268"/>
      <c r="P29" s="268"/>
      <c r="Q29" s="268"/>
      <c r="R29" s="268">
        <f>AG17</f>
        <v>13</v>
      </c>
      <c r="S29" s="268"/>
      <c r="T29" s="268"/>
      <c r="U29" s="268"/>
      <c r="V29" s="268"/>
      <c r="W29" s="282">
        <f>AG21</f>
        <v>0</v>
      </c>
      <c r="X29" s="282"/>
      <c r="Y29" s="282"/>
      <c r="Z29" s="282"/>
      <c r="AA29" s="282"/>
      <c r="AB29" s="282">
        <f>AG25</f>
        <v>0</v>
      </c>
      <c r="AC29" s="282"/>
      <c r="AD29" s="282"/>
      <c r="AE29" s="282"/>
      <c r="AF29" s="282"/>
      <c r="AG29" s="269"/>
      <c r="AH29" s="269"/>
      <c r="AI29" s="269"/>
      <c r="AJ29" s="269"/>
      <c r="AK29" s="287"/>
      <c r="AL29" s="14"/>
      <c r="AM29" s="230" t="str">
        <f>B29</f>
        <v>けっこうやるじゃん!!</v>
      </c>
      <c r="AN29" s="265">
        <f>IF(C30&gt;G30,1,0)+IF(H30&gt;L30,1,0)+IF(M30&gt;Q30,1,0)+IF(R30&gt;V30,1,0)+IF(W30&gt;AA30,1,0)+IF(AB30&gt;AF30,1,0)+IF(AG30&gt;AK30,1,0)</f>
        <v>2</v>
      </c>
      <c r="AO29" s="252">
        <f>IF(G30&gt;C30,1,0)+IF(L30&gt;H30,1,0)+IF(Q30&gt;M30,1,0)+IF(V30&gt;R30,1,0)+IF(AA30&gt;W30,1,0)+IF(AF30&gt;AB30,1,0)+IF(AK30&gt;AG30,1,0)</f>
        <v>2</v>
      </c>
      <c r="AP29" s="262">
        <f>SUM(AN29/(AN29+AO29))</f>
        <v>0.5</v>
      </c>
      <c r="AQ29" s="252">
        <f>RANK(AP29,$AP$5:$AP$32,0)</f>
        <v>4</v>
      </c>
      <c r="AR29" s="252">
        <f>SUM(C30+H30+M30+R30+W30+AB30+AG30)</f>
        <v>6</v>
      </c>
      <c r="AS29" s="252">
        <f>SUM(G30+L30+Q30+V30+AA30+AF30+AK30)</f>
        <v>5</v>
      </c>
      <c r="AT29" s="262">
        <f>SUM(AR29/(AR29+AS29))</f>
        <v>0.5454545454545454</v>
      </c>
      <c r="AU29" s="252">
        <f>RANK(AT29,$AT$5:$AT$32,0)</f>
        <v>4</v>
      </c>
      <c r="AV29" s="252">
        <f>SUM(D30+D31+D32+I30+I31+I32+N30+N31+N32+S30+S31+S32+X30+X31+X32+AC30+AC31+AC32+AH30+AH31+AH32)</f>
        <v>150</v>
      </c>
      <c r="AW29" s="252">
        <f>SUM(F30+F31+F32+K30+K31+K32+P30+P31+P32+U30+U31+U32+Z30+Z31+Z32+AE30+AE31+AE32+AJ30+AJ31+AJ32)</f>
        <v>146</v>
      </c>
      <c r="AX29" s="262">
        <f>SUM(AV29/(AV29+AW29))</f>
        <v>0.5067567567567568</v>
      </c>
      <c r="AY29" s="252">
        <f>RANK(AX29,$AX$5:$AX$32,0)</f>
        <v>3</v>
      </c>
      <c r="AZ29" s="262">
        <f>RANK(AP29,$AP$5:$AP$32,1)+AT29</f>
        <v>4.545454545454545</v>
      </c>
      <c r="BA29" s="262">
        <f>RANK(AZ29,$AZ$5:$AZ$32,1)+AX29</f>
        <v>4.506756756756757</v>
      </c>
      <c r="BB29" s="278" t="str">
        <f>AM29</f>
        <v>けっこうやるじゃん!!</v>
      </c>
      <c r="BC29" s="257">
        <f>RANK(BA29,$BA$5:$BA$32)</f>
        <v>4</v>
      </c>
    </row>
    <row r="30" spans="2:55" ht="13.5">
      <c r="B30" s="230"/>
      <c r="C30" s="279">
        <f>IF(D30&gt;F30,1,0)+IF(D31&gt;F31,1,0)+IF(D32&gt;F32,1,0)</f>
        <v>1</v>
      </c>
      <c r="D30" s="22">
        <f>AJ6</f>
        <v>9</v>
      </c>
      <c r="E30" s="18" t="s">
        <v>31</v>
      </c>
      <c r="F30" s="22">
        <f>AH6</f>
        <v>15</v>
      </c>
      <c r="G30" s="260">
        <f>IF(F30&gt;D30,1,0)+IF(F31&gt;D31,1,0)+IF(F32&gt;D32,1,0)</f>
        <v>2</v>
      </c>
      <c r="H30" s="260">
        <f>IF(I30&gt;K30,1,0)+IF(I31&gt;K31,1,0)+IF(I32&gt;K32,1,0)</f>
        <v>2</v>
      </c>
      <c r="I30" s="22">
        <f>AJ10</f>
        <v>15</v>
      </c>
      <c r="J30" s="18" t="s">
        <v>31</v>
      </c>
      <c r="K30" s="22">
        <f>AH10</f>
        <v>9</v>
      </c>
      <c r="L30" s="260">
        <f>IF(K30&gt;I30,1,0)+IF(K31&gt;I31,1,0)+IF(K32&gt;I32,1,0)</f>
        <v>0</v>
      </c>
      <c r="M30" s="260">
        <f>IF(N30&gt;P30,1,0)+IF(N31&gt;P31,1,0)+IF(N32&gt;P32,1,0)</f>
        <v>2</v>
      </c>
      <c r="N30" s="22">
        <f>AJ14</f>
        <v>11</v>
      </c>
      <c r="O30" s="18" t="s">
        <v>31</v>
      </c>
      <c r="P30" s="22">
        <f>AH14</f>
        <v>15</v>
      </c>
      <c r="Q30" s="260">
        <f>IF(P30&gt;N30,1,0)+IF(P31&gt;N31,1,0)+IF(P32&gt;N32,1,0)</f>
        <v>1</v>
      </c>
      <c r="R30" s="260">
        <f>IF(S30&gt;U30,1,0)+IF(S31&gt;U31,1,0)+IF(S32&gt;U32,1,0)</f>
        <v>1</v>
      </c>
      <c r="S30" s="22">
        <f>AJ18</f>
        <v>15</v>
      </c>
      <c r="T30" s="18" t="s">
        <v>31</v>
      </c>
      <c r="U30" s="22">
        <f>AH18</f>
        <v>12</v>
      </c>
      <c r="V30" s="260">
        <f>IF(U30&gt;S30,1,0)+IF(U31&gt;S31,1,0)+IF(U32&gt;S32,1,0)</f>
        <v>2</v>
      </c>
      <c r="W30" s="261">
        <f>IF(X30&gt;Z30,1,0)+IF(X31&gt;Z31,1,0)+IF(X32&gt;Z32,1,0)</f>
        <v>0</v>
      </c>
      <c r="X30" s="19">
        <f>AJ22</f>
        <v>0</v>
      </c>
      <c r="Y30" s="20" t="s">
        <v>31</v>
      </c>
      <c r="Z30" s="19">
        <f>AH22</f>
        <v>0</v>
      </c>
      <c r="AA30" s="261">
        <f>IF(Z30&gt;X30,1,0)+IF(Z31&gt;X31,1,0)+IF(Z32&gt;X32,1,0)</f>
        <v>0</v>
      </c>
      <c r="AB30" s="261">
        <f>IF(AC30&gt;AE30,1,0)+IF(AC31&gt;AE31,1,0)+IF(AC32&gt;AE32,1,0)</f>
        <v>0</v>
      </c>
      <c r="AC30" s="19">
        <f>AJ26</f>
        <v>0</v>
      </c>
      <c r="AD30" s="20" t="s">
        <v>31</v>
      </c>
      <c r="AE30" s="19">
        <f>AH26</f>
        <v>0</v>
      </c>
      <c r="AF30" s="261">
        <f>IF(AE30&gt;AC30,1,0)+IF(AE31&gt;AC31,1,0)+IF(AE32&gt;AC32,1,0)</f>
        <v>0</v>
      </c>
      <c r="AG30" s="259">
        <f>IF(AH30&gt;AJ30,1,0)+IF(AH31&gt;AJ31,1,0)+IF(AH32&gt;AJ32,1,0)</f>
        <v>0</v>
      </c>
      <c r="AH30" s="15"/>
      <c r="AI30" s="16" t="s">
        <v>31</v>
      </c>
      <c r="AJ30" s="15"/>
      <c r="AK30" s="292">
        <f>IF(AJ30&gt;AH30,1,0)+IF(AJ31&gt;AH31,1,0)+IF(AJ32&gt;AH32,1,0)</f>
        <v>0</v>
      </c>
      <c r="AL30" s="21"/>
      <c r="AM30" s="230"/>
      <c r="AN30" s="265"/>
      <c r="AO30" s="252"/>
      <c r="AP30" s="262"/>
      <c r="AQ30" s="252"/>
      <c r="AR30" s="252"/>
      <c r="AS30" s="252"/>
      <c r="AT30" s="262"/>
      <c r="AU30" s="252"/>
      <c r="AV30" s="252"/>
      <c r="AW30" s="252"/>
      <c r="AX30" s="262"/>
      <c r="AY30" s="252"/>
      <c r="AZ30" s="252"/>
      <c r="BA30" s="252"/>
      <c r="BB30" s="254"/>
      <c r="BC30" s="257"/>
    </row>
    <row r="31" spans="2:55" ht="13.5">
      <c r="B31" s="230"/>
      <c r="C31" s="279"/>
      <c r="D31" s="22">
        <f>AJ7</f>
        <v>15</v>
      </c>
      <c r="E31" s="18" t="s">
        <v>31</v>
      </c>
      <c r="F31" s="22">
        <f>AH7</f>
        <v>13</v>
      </c>
      <c r="G31" s="260"/>
      <c r="H31" s="260"/>
      <c r="I31" s="22">
        <f>AJ11</f>
        <v>15</v>
      </c>
      <c r="J31" s="18" t="s">
        <v>31</v>
      </c>
      <c r="K31" s="22">
        <f>AH11</f>
        <v>12</v>
      </c>
      <c r="L31" s="260"/>
      <c r="M31" s="260"/>
      <c r="N31" s="22">
        <f>AJ15</f>
        <v>17</v>
      </c>
      <c r="O31" s="18" t="s">
        <v>31</v>
      </c>
      <c r="P31" s="22">
        <f>AH15</f>
        <v>15</v>
      </c>
      <c r="Q31" s="260"/>
      <c r="R31" s="260"/>
      <c r="S31" s="22">
        <f>AJ19</f>
        <v>14</v>
      </c>
      <c r="T31" s="18" t="s">
        <v>31</v>
      </c>
      <c r="U31" s="22">
        <f>AH19</f>
        <v>16</v>
      </c>
      <c r="V31" s="260"/>
      <c r="W31" s="261"/>
      <c r="X31" s="19">
        <f>AJ23</f>
        <v>0</v>
      </c>
      <c r="Y31" s="20" t="s">
        <v>31</v>
      </c>
      <c r="Z31" s="19">
        <f>AH23</f>
        <v>0</v>
      </c>
      <c r="AA31" s="261"/>
      <c r="AB31" s="261"/>
      <c r="AC31" s="19">
        <f>AJ27</f>
        <v>0</v>
      </c>
      <c r="AD31" s="20" t="s">
        <v>31</v>
      </c>
      <c r="AE31" s="19">
        <f>AH27</f>
        <v>0</v>
      </c>
      <c r="AF31" s="261"/>
      <c r="AG31" s="259"/>
      <c r="AH31" s="15"/>
      <c r="AI31" s="16" t="s">
        <v>31</v>
      </c>
      <c r="AJ31" s="15"/>
      <c r="AK31" s="292"/>
      <c r="AL31" s="21"/>
      <c r="AM31" s="230"/>
      <c r="AN31" s="265"/>
      <c r="AO31" s="252"/>
      <c r="AP31" s="262"/>
      <c r="AQ31" s="252"/>
      <c r="AR31" s="252"/>
      <c r="AS31" s="252"/>
      <c r="AT31" s="262"/>
      <c r="AU31" s="252"/>
      <c r="AV31" s="252"/>
      <c r="AW31" s="252"/>
      <c r="AX31" s="262"/>
      <c r="AY31" s="252"/>
      <c r="AZ31" s="252"/>
      <c r="BA31" s="252"/>
      <c r="BB31" s="254"/>
      <c r="BC31" s="257"/>
    </row>
    <row r="32" spans="2:55" ht="14.25" thickBot="1">
      <c r="B32" s="285"/>
      <c r="C32" s="296"/>
      <c r="D32" s="23">
        <f>AJ8</f>
        <v>11</v>
      </c>
      <c r="E32" s="24" t="s">
        <v>31</v>
      </c>
      <c r="F32" s="23">
        <f>AH8</f>
        <v>15</v>
      </c>
      <c r="G32" s="297"/>
      <c r="H32" s="297"/>
      <c r="I32" s="23">
        <f>AJ12</f>
        <v>0</v>
      </c>
      <c r="J32" s="24" t="s">
        <v>31</v>
      </c>
      <c r="K32" s="23">
        <f>AH12</f>
        <v>0</v>
      </c>
      <c r="L32" s="297"/>
      <c r="M32" s="297"/>
      <c r="N32" s="23">
        <f>AJ16</f>
        <v>15</v>
      </c>
      <c r="O32" s="24" t="s">
        <v>31</v>
      </c>
      <c r="P32" s="23">
        <f>AH16</f>
        <v>9</v>
      </c>
      <c r="Q32" s="297"/>
      <c r="R32" s="297"/>
      <c r="S32" s="23">
        <f>AJ20</f>
        <v>13</v>
      </c>
      <c r="T32" s="24" t="s">
        <v>31</v>
      </c>
      <c r="U32" s="23">
        <f>AH20</f>
        <v>15</v>
      </c>
      <c r="V32" s="297"/>
      <c r="W32" s="286"/>
      <c r="X32" s="26">
        <f>AJ24</f>
        <v>0</v>
      </c>
      <c r="Y32" s="27" t="s">
        <v>31</v>
      </c>
      <c r="Z32" s="26">
        <f>AH24</f>
        <v>0</v>
      </c>
      <c r="AA32" s="286"/>
      <c r="AB32" s="286"/>
      <c r="AC32" s="26">
        <f>AJ28</f>
        <v>0</v>
      </c>
      <c r="AD32" s="27" t="s">
        <v>31</v>
      </c>
      <c r="AE32" s="26">
        <f>AH28</f>
        <v>0</v>
      </c>
      <c r="AF32" s="286"/>
      <c r="AG32" s="291"/>
      <c r="AH32" s="28"/>
      <c r="AI32" s="29" t="s">
        <v>31</v>
      </c>
      <c r="AJ32" s="28"/>
      <c r="AK32" s="293"/>
      <c r="AL32" s="21"/>
      <c r="AM32" s="285"/>
      <c r="AN32" s="288"/>
      <c r="AO32" s="289"/>
      <c r="AP32" s="290"/>
      <c r="AQ32" s="289"/>
      <c r="AR32" s="289"/>
      <c r="AS32" s="289"/>
      <c r="AT32" s="290"/>
      <c r="AU32" s="289"/>
      <c r="AV32" s="289"/>
      <c r="AW32" s="289"/>
      <c r="AX32" s="290"/>
      <c r="AY32" s="289"/>
      <c r="AZ32" s="289"/>
      <c r="BA32" s="289"/>
      <c r="BB32" s="298"/>
      <c r="BC32" s="295"/>
    </row>
    <row r="97" spans="2:55" ht="17.25"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9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</row>
    <row r="98" spans="2:55" ht="17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2:55" ht="17.25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2"/>
      <c r="AN99" s="34"/>
      <c r="AO99" s="34"/>
      <c r="AP99" s="34"/>
      <c r="AQ99" s="35"/>
      <c r="AR99" s="34"/>
      <c r="AS99" s="34"/>
      <c r="AT99" s="34"/>
      <c r="AU99" s="35"/>
      <c r="AV99" s="34"/>
      <c r="AW99" s="34"/>
      <c r="AX99" s="34"/>
      <c r="AY99" s="35"/>
      <c r="AZ99" s="34"/>
      <c r="BA99" s="34"/>
      <c r="BB99" s="34"/>
      <c r="BC99" s="36"/>
    </row>
    <row r="100" spans="2:55" ht="17.2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2"/>
      <c r="AN100" s="34"/>
      <c r="AO100" s="34"/>
      <c r="AP100" s="34"/>
      <c r="AQ100" s="35"/>
      <c r="AR100" s="34"/>
      <c r="AS100" s="34"/>
      <c r="AT100" s="34"/>
      <c r="AU100" s="35"/>
      <c r="AV100" s="34"/>
      <c r="AW100" s="34"/>
      <c r="AX100" s="34"/>
      <c r="AY100" s="35"/>
      <c r="AZ100" s="34"/>
      <c r="BA100" s="34"/>
      <c r="BB100" s="34"/>
      <c r="BC100" s="36"/>
    </row>
    <row r="101" spans="2:55" ht="14.25">
      <c r="B101" s="33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8"/>
      <c r="AN101" s="32"/>
      <c r="AO101" s="32"/>
      <c r="AP101" s="39"/>
      <c r="AQ101" s="32"/>
      <c r="AR101" s="32"/>
      <c r="AS101" s="32"/>
      <c r="AT101" s="39"/>
      <c r="AU101" s="32"/>
      <c r="AV101" s="32"/>
      <c r="AW101" s="32"/>
      <c r="AX101" s="39"/>
      <c r="AY101" s="32"/>
      <c r="AZ101" s="39"/>
      <c r="BA101" s="39"/>
      <c r="BB101" s="39"/>
      <c r="BC101" s="40"/>
    </row>
    <row r="102" spans="2:55" ht="14.25">
      <c r="B102" s="33"/>
      <c r="C102" s="38"/>
      <c r="D102" s="32"/>
      <c r="E102" s="38"/>
      <c r="F102" s="32"/>
      <c r="G102" s="38"/>
      <c r="H102" s="38"/>
      <c r="I102" s="32"/>
      <c r="J102" s="38"/>
      <c r="K102" s="32"/>
      <c r="L102" s="38"/>
      <c r="M102" s="38"/>
      <c r="N102" s="32"/>
      <c r="O102" s="38"/>
      <c r="P102" s="32"/>
      <c r="Q102" s="38"/>
      <c r="R102" s="38"/>
      <c r="S102" s="32"/>
      <c r="T102" s="38"/>
      <c r="U102" s="32"/>
      <c r="V102" s="38"/>
      <c r="W102" s="38"/>
      <c r="X102" s="32"/>
      <c r="Y102" s="38"/>
      <c r="Z102" s="32"/>
      <c r="AA102" s="38"/>
      <c r="AB102" s="38"/>
      <c r="AC102" s="32"/>
      <c r="AD102" s="38"/>
      <c r="AE102" s="32"/>
      <c r="AF102" s="38"/>
      <c r="AG102" s="38"/>
      <c r="AH102" s="32"/>
      <c r="AI102" s="38"/>
      <c r="AJ102" s="32"/>
      <c r="AK102" s="38"/>
      <c r="AL102" s="38"/>
      <c r="AM102" s="38"/>
      <c r="AN102" s="32"/>
      <c r="AO102" s="32"/>
      <c r="AP102" s="39"/>
      <c r="AQ102" s="32"/>
      <c r="AR102" s="32"/>
      <c r="AS102" s="32"/>
      <c r="AT102" s="39"/>
      <c r="AU102" s="32"/>
      <c r="AV102" s="32"/>
      <c r="AW102" s="32"/>
      <c r="AX102" s="39"/>
      <c r="AY102" s="32"/>
      <c r="AZ102" s="32"/>
      <c r="BA102" s="32"/>
      <c r="BB102" s="32"/>
      <c r="BC102" s="40"/>
    </row>
    <row r="103" spans="2:55" ht="14.25">
      <c r="B103" s="33"/>
      <c r="C103" s="38"/>
      <c r="D103" s="32"/>
      <c r="E103" s="38"/>
      <c r="F103" s="32"/>
      <c r="G103" s="38"/>
      <c r="H103" s="38"/>
      <c r="I103" s="32"/>
      <c r="J103" s="38"/>
      <c r="K103" s="32"/>
      <c r="L103" s="38"/>
      <c r="M103" s="38"/>
      <c r="N103" s="32"/>
      <c r="O103" s="38"/>
      <c r="P103" s="32"/>
      <c r="Q103" s="38"/>
      <c r="R103" s="38"/>
      <c r="S103" s="32"/>
      <c r="T103" s="38"/>
      <c r="U103" s="32"/>
      <c r="V103" s="38"/>
      <c r="W103" s="38"/>
      <c r="X103" s="32"/>
      <c r="Y103" s="38"/>
      <c r="Z103" s="32"/>
      <c r="AA103" s="38"/>
      <c r="AB103" s="38"/>
      <c r="AC103" s="32"/>
      <c r="AD103" s="38"/>
      <c r="AE103" s="32"/>
      <c r="AF103" s="38"/>
      <c r="AG103" s="38"/>
      <c r="AH103" s="32"/>
      <c r="AI103" s="38"/>
      <c r="AJ103" s="32"/>
      <c r="AK103" s="38"/>
      <c r="AL103" s="38"/>
      <c r="AM103" s="38"/>
      <c r="AN103" s="32"/>
      <c r="AO103" s="32"/>
      <c r="AP103" s="39"/>
      <c r="AQ103" s="32"/>
      <c r="AR103" s="32"/>
      <c r="AS103" s="32"/>
      <c r="AT103" s="39"/>
      <c r="AU103" s="32"/>
      <c r="AV103" s="32"/>
      <c r="AW103" s="32"/>
      <c r="AX103" s="39"/>
      <c r="AY103" s="32"/>
      <c r="AZ103" s="32"/>
      <c r="BA103" s="32"/>
      <c r="BB103" s="32"/>
      <c r="BC103" s="40"/>
    </row>
    <row r="104" spans="2:55" ht="14.25">
      <c r="B104" s="33"/>
      <c r="C104" s="38"/>
      <c r="D104" s="32"/>
      <c r="E104" s="38"/>
      <c r="F104" s="32"/>
      <c r="G104" s="38"/>
      <c r="H104" s="38"/>
      <c r="I104" s="32"/>
      <c r="J104" s="38"/>
      <c r="K104" s="32"/>
      <c r="L104" s="38"/>
      <c r="M104" s="38"/>
      <c r="N104" s="32"/>
      <c r="O104" s="38"/>
      <c r="P104" s="32"/>
      <c r="Q104" s="38"/>
      <c r="R104" s="38"/>
      <c r="S104" s="32"/>
      <c r="T104" s="38"/>
      <c r="U104" s="32"/>
      <c r="V104" s="38"/>
      <c r="W104" s="38"/>
      <c r="X104" s="32"/>
      <c r="Y104" s="38"/>
      <c r="Z104" s="32"/>
      <c r="AA104" s="38"/>
      <c r="AB104" s="38"/>
      <c r="AC104" s="32"/>
      <c r="AD104" s="38"/>
      <c r="AE104" s="32"/>
      <c r="AF104" s="38"/>
      <c r="AG104" s="38"/>
      <c r="AH104" s="32"/>
      <c r="AI104" s="38"/>
      <c r="AJ104" s="32"/>
      <c r="AK104" s="38"/>
      <c r="AL104" s="38"/>
      <c r="AM104" s="38"/>
      <c r="AN104" s="32"/>
      <c r="AO104" s="32"/>
      <c r="AP104" s="39"/>
      <c r="AQ104" s="32"/>
      <c r="AR104" s="32"/>
      <c r="AS104" s="32"/>
      <c r="AT104" s="39"/>
      <c r="AU104" s="32"/>
      <c r="AV104" s="32"/>
      <c r="AW104" s="32"/>
      <c r="AX104" s="39"/>
      <c r="AY104" s="32"/>
      <c r="AZ104" s="32"/>
      <c r="BA104" s="32"/>
      <c r="BB104" s="32"/>
      <c r="BC104" s="40"/>
    </row>
    <row r="105" spans="2:55" ht="14.25">
      <c r="B105" s="33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8"/>
      <c r="AN105" s="32"/>
      <c r="AO105" s="32"/>
      <c r="AP105" s="39"/>
      <c r="AQ105" s="32"/>
      <c r="AR105" s="32"/>
      <c r="AS105" s="32"/>
      <c r="AT105" s="39"/>
      <c r="AU105" s="32"/>
      <c r="AV105" s="32"/>
      <c r="AW105" s="32"/>
      <c r="AX105" s="39"/>
      <c r="AY105" s="32"/>
      <c r="AZ105" s="39"/>
      <c r="BA105" s="39"/>
      <c r="BB105" s="39"/>
      <c r="BC105" s="40"/>
    </row>
    <row r="106" spans="2:55" ht="14.25">
      <c r="B106" s="33"/>
      <c r="C106" s="38"/>
      <c r="D106" s="32"/>
      <c r="E106" s="38"/>
      <c r="F106" s="32"/>
      <c r="G106" s="38"/>
      <c r="H106" s="38"/>
      <c r="I106" s="32"/>
      <c r="J106" s="38"/>
      <c r="K106" s="32"/>
      <c r="L106" s="38"/>
      <c r="M106" s="38"/>
      <c r="N106" s="32"/>
      <c r="O106" s="38"/>
      <c r="P106" s="32"/>
      <c r="Q106" s="38"/>
      <c r="R106" s="38"/>
      <c r="S106" s="32"/>
      <c r="T106" s="38"/>
      <c r="U106" s="32"/>
      <c r="V106" s="38"/>
      <c r="W106" s="38"/>
      <c r="X106" s="32"/>
      <c r="Y106" s="38"/>
      <c r="Z106" s="32"/>
      <c r="AA106" s="38"/>
      <c r="AB106" s="38"/>
      <c r="AC106" s="32"/>
      <c r="AD106" s="38"/>
      <c r="AE106" s="32"/>
      <c r="AF106" s="38"/>
      <c r="AG106" s="38"/>
      <c r="AH106" s="32"/>
      <c r="AI106" s="38"/>
      <c r="AJ106" s="32"/>
      <c r="AK106" s="38"/>
      <c r="AL106" s="38"/>
      <c r="AM106" s="38"/>
      <c r="AN106" s="32"/>
      <c r="AO106" s="32"/>
      <c r="AP106" s="39"/>
      <c r="AQ106" s="32"/>
      <c r="AR106" s="32"/>
      <c r="AS106" s="32"/>
      <c r="AT106" s="39"/>
      <c r="AU106" s="32"/>
      <c r="AV106" s="32"/>
      <c r="AW106" s="32"/>
      <c r="AX106" s="39"/>
      <c r="AY106" s="32"/>
      <c r="AZ106" s="32"/>
      <c r="BA106" s="32"/>
      <c r="BB106" s="32"/>
      <c r="BC106" s="40"/>
    </row>
    <row r="107" spans="2:55" ht="14.25">
      <c r="B107" s="33"/>
      <c r="C107" s="38"/>
      <c r="D107" s="32"/>
      <c r="E107" s="38"/>
      <c r="F107" s="32"/>
      <c r="G107" s="38"/>
      <c r="H107" s="38"/>
      <c r="I107" s="32"/>
      <c r="J107" s="38"/>
      <c r="K107" s="32"/>
      <c r="L107" s="38"/>
      <c r="M107" s="38"/>
      <c r="N107" s="32"/>
      <c r="O107" s="38"/>
      <c r="P107" s="32"/>
      <c r="Q107" s="38"/>
      <c r="R107" s="38"/>
      <c r="S107" s="32"/>
      <c r="T107" s="38"/>
      <c r="U107" s="32"/>
      <c r="V107" s="38"/>
      <c r="W107" s="38"/>
      <c r="X107" s="32"/>
      <c r="Y107" s="38"/>
      <c r="Z107" s="32"/>
      <c r="AA107" s="38"/>
      <c r="AB107" s="38"/>
      <c r="AC107" s="32"/>
      <c r="AD107" s="38"/>
      <c r="AE107" s="32"/>
      <c r="AF107" s="38"/>
      <c r="AG107" s="38"/>
      <c r="AH107" s="32"/>
      <c r="AI107" s="38"/>
      <c r="AJ107" s="32"/>
      <c r="AK107" s="38"/>
      <c r="AL107" s="38"/>
      <c r="AM107" s="38"/>
      <c r="AN107" s="32"/>
      <c r="AO107" s="32"/>
      <c r="AP107" s="39"/>
      <c r="AQ107" s="32"/>
      <c r="AR107" s="32"/>
      <c r="AS107" s="32"/>
      <c r="AT107" s="39"/>
      <c r="AU107" s="32"/>
      <c r="AV107" s="32"/>
      <c r="AW107" s="32"/>
      <c r="AX107" s="39"/>
      <c r="AY107" s="32"/>
      <c r="AZ107" s="32"/>
      <c r="BA107" s="32"/>
      <c r="BB107" s="32"/>
      <c r="BC107" s="40"/>
    </row>
    <row r="108" spans="2:55" ht="14.25">
      <c r="B108" s="33"/>
      <c r="C108" s="38"/>
      <c r="D108" s="32"/>
      <c r="E108" s="38"/>
      <c r="F108" s="32"/>
      <c r="G108" s="38"/>
      <c r="H108" s="38"/>
      <c r="I108" s="32"/>
      <c r="J108" s="38"/>
      <c r="K108" s="32"/>
      <c r="L108" s="38"/>
      <c r="M108" s="38"/>
      <c r="N108" s="32"/>
      <c r="O108" s="38"/>
      <c r="P108" s="32"/>
      <c r="Q108" s="38"/>
      <c r="R108" s="38"/>
      <c r="S108" s="32"/>
      <c r="T108" s="38"/>
      <c r="U108" s="32"/>
      <c r="V108" s="38"/>
      <c r="W108" s="38"/>
      <c r="X108" s="32"/>
      <c r="Y108" s="38"/>
      <c r="Z108" s="32"/>
      <c r="AA108" s="38"/>
      <c r="AB108" s="38"/>
      <c r="AC108" s="32"/>
      <c r="AD108" s="38"/>
      <c r="AE108" s="32"/>
      <c r="AF108" s="38"/>
      <c r="AG108" s="38"/>
      <c r="AH108" s="32"/>
      <c r="AI108" s="38"/>
      <c r="AJ108" s="32"/>
      <c r="AK108" s="38"/>
      <c r="AL108" s="38"/>
      <c r="AM108" s="38"/>
      <c r="AN108" s="32"/>
      <c r="AO108" s="32"/>
      <c r="AP108" s="39"/>
      <c r="AQ108" s="32"/>
      <c r="AR108" s="32"/>
      <c r="AS108" s="32"/>
      <c r="AT108" s="39"/>
      <c r="AU108" s="32"/>
      <c r="AV108" s="32"/>
      <c r="AW108" s="32"/>
      <c r="AX108" s="39"/>
      <c r="AY108" s="32"/>
      <c r="AZ108" s="32"/>
      <c r="BA108" s="32"/>
      <c r="BB108" s="32"/>
      <c r="BC108" s="40"/>
    </row>
    <row r="109" spans="2:55" ht="14.25">
      <c r="B109" s="3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8"/>
      <c r="AN109" s="32"/>
      <c r="AO109" s="32"/>
      <c r="AP109" s="39"/>
      <c r="AQ109" s="32"/>
      <c r="AR109" s="32"/>
      <c r="AS109" s="32"/>
      <c r="AT109" s="39"/>
      <c r="AU109" s="32"/>
      <c r="AV109" s="32"/>
      <c r="AW109" s="32"/>
      <c r="AX109" s="39"/>
      <c r="AY109" s="32"/>
      <c r="AZ109" s="39"/>
      <c r="BA109" s="39"/>
      <c r="BB109" s="39"/>
      <c r="BC109" s="40"/>
    </row>
    <row r="110" spans="2:55" ht="14.25">
      <c r="B110" s="33"/>
      <c r="C110" s="38"/>
      <c r="D110" s="32"/>
      <c r="E110" s="38"/>
      <c r="F110" s="32"/>
      <c r="G110" s="38"/>
      <c r="H110" s="38"/>
      <c r="I110" s="32"/>
      <c r="J110" s="38"/>
      <c r="K110" s="32"/>
      <c r="L110" s="38"/>
      <c r="M110" s="38"/>
      <c r="N110" s="32"/>
      <c r="O110" s="38"/>
      <c r="P110" s="32"/>
      <c r="Q110" s="38"/>
      <c r="R110" s="38"/>
      <c r="S110" s="32"/>
      <c r="T110" s="38"/>
      <c r="U110" s="32"/>
      <c r="V110" s="38"/>
      <c r="W110" s="38"/>
      <c r="X110" s="32"/>
      <c r="Y110" s="38"/>
      <c r="Z110" s="32"/>
      <c r="AA110" s="38"/>
      <c r="AB110" s="38"/>
      <c r="AC110" s="32"/>
      <c r="AD110" s="38"/>
      <c r="AE110" s="32"/>
      <c r="AF110" s="38"/>
      <c r="AG110" s="38"/>
      <c r="AH110" s="32"/>
      <c r="AI110" s="38"/>
      <c r="AJ110" s="32"/>
      <c r="AK110" s="38"/>
      <c r="AL110" s="38"/>
      <c r="AM110" s="38"/>
      <c r="AN110" s="32"/>
      <c r="AO110" s="32"/>
      <c r="AP110" s="39"/>
      <c r="AQ110" s="32"/>
      <c r="AR110" s="32"/>
      <c r="AS110" s="32"/>
      <c r="AT110" s="39"/>
      <c r="AU110" s="32"/>
      <c r="AV110" s="32"/>
      <c r="AW110" s="32"/>
      <c r="AX110" s="39"/>
      <c r="AY110" s="32"/>
      <c r="AZ110" s="32"/>
      <c r="BA110" s="32"/>
      <c r="BB110" s="32"/>
      <c r="BC110" s="40"/>
    </row>
    <row r="111" spans="2:55" ht="14.25">
      <c r="B111" s="33"/>
      <c r="C111" s="38"/>
      <c r="D111" s="32"/>
      <c r="E111" s="38"/>
      <c r="F111" s="32"/>
      <c r="G111" s="38"/>
      <c r="H111" s="38"/>
      <c r="I111" s="32"/>
      <c r="J111" s="38"/>
      <c r="K111" s="32"/>
      <c r="L111" s="38"/>
      <c r="M111" s="38"/>
      <c r="N111" s="32"/>
      <c r="O111" s="38"/>
      <c r="P111" s="32"/>
      <c r="Q111" s="38"/>
      <c r="R111" s="38"/>
      <c r="S111" s="32"/>
      <c r="T111" s="38"/>
      <c r="U111" s="32"/>
      <c r="V111" s="38"/>
      <c r="W111" s="38"/>
      <c r="X111" s="32"/>
      <c r="Y111" s="38"/>
      <c r="Z111" s="32"/>
      <c r="AA111" s="38"/>
      <c r="AB111" s="38"/>
      <c r="AC111" s="32"/>
      <c r="AD111" s="38"/>
      <c r="AE111" s="32"/>
      <c r="AF111" s="38"/>
      <c r="AG111" s="38"/>
      <c r="AH111" s="32"/>
      <c r="AI111" s="38"/>
      <c r="AJ111" s="32"/>
      <c r="AK111" s="38"/>
      <c r="AL111" s="38"/>
      <c r="AM111" s="38"/>
      <c r="AN111" s="32"/>
      <c r="AO111" s="32"/>
      <c r="AP111" s="39"/>
      <c r="AQ111" s="32"/>
      <c r="AR111" s="32"/>
      <c r="AS111" s="32"/>
      <c r="AT111" s="39"/>
      <c r="AU111" s="32"/>
      <c r="AV111" s="32"/>
      <c r="AW111" s="32"/>
      <c r="AX111" s="39"/>
      <c r="AY111" s="32"/>
      <c r="AZ111" s="32"/>
      <c r="BA111" s="32"/>
      <c r="BB111" s="32"/>
      <c r="BC111" s="40"/>
    </row>
    <row r="112" spans="2:55" ht="14.25">
      <c r="B112" s="33"/>
      <c r="C112" s="38"/>
      <c r="D112" s="32"/>
      <c r="E112" s="38"/>
      <c r="F112" s="32"/>
      <c r="G112" s="38"/>
      <c r="H112" s="38"/>
      <c r="I112" s="32"/>
      <c r="J112" s="38"/>
      <c r="K112" s="32"/>
      <c r="L112" s="38"/>
      <c r="M112" s="38"/>
      <c r="N112" s="32"/>
      <c r="O112" s="38"/>
      <c r="P112" s="32"/>
      <c r="Q112" s="38"/>
      <c r="R112" s="38"/>
      <c r="S112" s="32"/>
      <c r="T112" s="38"/>
      <c r="U112" s="32"/>
      <c r="V112" s="38"/>
      <c r="W112" s="38"/>
      <c r="X112" s="32"/>
      <c r="Y112" s="38"/>
      <c r="Z112" s="32"/>
      <c r="AA112" s="38"/>
      <c r="AB112" s="38"/>
      <c r="AC112" s="32"/>
      <c r="AD112" s="38"/>
      <c r="AE112" s="32"/>
      <c r="AF112" s="38"/>
      <c r="AG112" s="38"/>
      <c r="AH112" s="32"/>
      <c r="AI112" s="38"/>
      <c r="AJ112" s="32"/>
      <c r="AK112" s="38"/>
      <c r="AL112" s="38"/>
      <c r="AM112" s="38"/>
      <c r="AN112" s="32"/>
      <c r="AO112" s="32"/>
      <c r="AP112" s="39"/>
      <c r="AQ112" s="32"/>
      <c r="AR112" s="32"/>
      <c r="AS112" s="32"/>
      <c r="AT112" s="39"/>
      <c r="AU112" s="32"/>
      <c r="AV112" s="32"/>
      <c r="AW112" s="32"/>
      <c r="AX112" s="39"/>
      <c r="AY112" s="32"/>
      <c r="AZ112" s="32"/>
      <c r="BA112" s="32"/>
      <c r="BB112" s="32"/>
      <c r="BC112" s="40"/>
    </row>
    <row r="113" spans="2:55" ht="14.25">
      <c r="B113" s="3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8"/>
      <c r="AN113" s="32"/>
      <c r="AO113" s="32"/>
      <c r="AP113" s="39"/>
      <c r="AQ113" s="32"/>
      <c r="AR113" s="32"/>
      <c r="AS113" s="32"/>
      <c r="AT113" s="39"/>
      <c r="AU113" s="32"/>
      <c r="AV113" s="32"/>
      <c r="AW113" s="32"/>
      <c r="AX113" s="39"/>
      <c r="AY113" s="32"/>
      <c r="AZ113" s="39"/>
      <c r="BA113" s="39"/>
      <c r="BB113" s="39"/>
      <c r="BC113" s="40"/>
    </row>
    <row r="114" spans="2:55" ht="14.25">
      <c r="B114" s="33"/>
      <c r="C114" s="38"/>
      <c r="D114" s="32"/>
      <c r="E114" s="38"/>
      <c r="F114" s="32"/>
      <c r="G114" s="38"/>
      <c r="H114" s="38"/>
      <c r="I114" s="32"/>
      <c r="J114" s="38"/>
      <c r="K114" s="32"/>
      <c r="L114" s="38"/>
      <c r="M114" s="38"/>
      <c r="N114" s="32"/>
      <c r="O114" s="38"/>
      <c r="P114" s="32"/>
      <c r="Q114" s="38"/>
      <c r="R114" s="38"/>
      <c r="S114" s="32"/>
      <c r="T114" s="38"/>
      <c r="U114" s="32"/>
      <c r="V114" s="38"/>
      <c r="W114" s="38"/>
      <c r="X114" s="32"/>
      <c r="Y114" s="38"/>
      <c r="Z114" s="32"/>
      <c r="AA114" s="38"/>
      <c r="AB114" s="38"/>
      <c r="AC114" s="32"/>
      <c r="AD114" s="38"/>
      <c r="AE114" s="32"/>
      <c r="AF114" s="38"/>
      <c r="AG114" s="38"/>
      <c r="AH114" s="32"/>
      <c r="AI114" s="38"/>
      <c r="AJ114" s="32"/>
      <c r="AK114" s="38"/>
      <c r="AL114" s="38"/>
      <c r="AM114" s="38"/>
      <c r="AN114" s="32"/>
      <c r="AO114" s="32"/>
      <c r="AP114" s="39"/>
      <c r="AQ114" s="32"/>
      <c r="AR114" s="32"/>
      <c r="AS114" s="32"/>
      <c r="AT114" s="39"/>
      <c r="AU114" s="32"/>
      <c r="AV114" s="32"/>
      <c r="AW114" s="32"/>
      <c r="AX114" s="39"/>
      <c r="AY114" s="32"/>
      <c r="AZ114" s="32"/>
      <c r="BA114" s="32"/>
      <c r="BB114" s="32"/>
      <c r="BC114" s="40"/>
    </row>
    <row r="115" spans="2:55" ht="14.25">
      <c r="B115" s="33"/>
      <c r="C115" s="38"/>
      <c r="D115" s="32"/>
      <c r="E115" s="38"/>
      <c r="F115" s="32"/>
      <c r="G115" s="38"/>
      <c r="H115" s="38"/>
      <c r="I115" s="32"/>
      <c r="J115" s="38"/>
      <c r="K115" s="32"/>
      <c r="L115" s="38"/>
      <c r="M115" s="38"/>
      <c r="N115" s="32"/>
      <c r="O115" s="38"/>
      <c r="P115" s="32"/>
      <c r="Q115" s="38"/>
      <c r="R115" s="38"/>
      <c r="S115" s="32"/>
      <c r="T115" s="38"/>
      <c r="U115" s="32"/>
      <c r="V115" s="38"/>
      <c r="W115" s="38"/>
      <c r="X115" s="32"/>
      <c r="Y115" s="38"/>
      <c r="Z115" s="32"/>
      <c r="AA115" s="38"/>
      <c r="AB115" s="38"/>
      <c r="AC115" s="32"/>
      <c r="AD115" s="38"/>
      <c r="AE115" s="32"/>
      <c r="AF115" s="38"/>
      <c r="AG115" s="38"/>
      <c r="AH115" s="32"/>
      <c r="AI115" s="38"/>
      <c r="AJ115" s="32"/>
      <c r="AK115" s="38"/>
      <c r="AL115" s="38"/>
      <c r="AM115" s="38"/>
      <c r="AN115" s="32"/>
      <c r="AO115" s="32"/>
      <c r="AP115" s="39"/>
      <c r="AQ115" s="32"/>
      <c r="AR115" s="32"/>
      <c r="AS115" s="32"/>
      <c r="AT115" s="39"/>
      <c r="AU115" s="32"/>
      <c r="AV115" s="32"/>
      <c r="AW115" s="32"/>
      <c r="AX115" s="39"/>
      <c r="AY115" s="32"/>
      <c r="AZ115" s="32"/>
      <c r="BA115" s="32"/>
      <c r="BB115" s="32"/>
      <c r="BC115" s="40"/>
    </row>
    <row r="116" spans="2:55" ht="14.25">
      <c r="B116" s="33"/>
      <c r="C116" s="38"/>
      <c r="D116" s="32"/>
      <c r="E116" s="38"/>
      <c r="F116" s="32"/>
      <c r="G116" s="38"/>
      <c r="H116" s="38"/>
      <c r="I116" s="32"/>
      <c r="J116" s="38"/>
      <c r="K116" s="32"/>
      <c r="L116" s="38"/>
      <c r="M116" s="38"/>
      <c r="N116" s="32"/>
      <c r="O116" s="38"/>
      <c r="P116" s="32"/>
      <c r="Q116" s="38"/>
      <c r="R116" s="38"/>
      <c r="S116" s="32"/>
      <c r="T116" s="38"/>
      <c r="U116" s="32"/>
      <c r="V116" s="38"/>
      <c r="W116" s="38"/>
      <c r="X116" s="32"/>
      <c r="Y116" s="38"/>
      <c r="Z116" s="32"/>
      <c r="AA116" s="38"/>
      <c r="AB116" s="38"/>
      <c r="AC116" s="32"/>
      <c r="AD116" s="38"/>
      <c r="AE116" s="32"/>
      <c r="AF116" s="38"/>
      <c r="AG116" s="38"/>
      <c r="AH116" s="32"/>
      <c r="AI116" s="38"/>
      <c r="AJ116" s="32"/>
      <c r="AK116" s="38"/>
      <c r="AL116" s="38"/>
      <c r="AM116" s="38"/>
      <c r="AN116" s="32"/>
      <c r="AO116" s="32"/>
      <c r="AP116" s="39"/>
      <c r="AQ116" s="32"/>
      <c r="AR116" s="32"/>
      <c r="AS116" s="32"/>
      <c r="AT116" s="39"/>
      <c r="AU116" s="32"/>
      <c r="AV116" s="32"/>
      <c r="AW116" s="32"/>
      <c r="AX116" s="39"/>
      <c r="AY116" s="32"/>
      <c r="AZ116" s="32"/>
      <c r="BA116" s="32"/>
      <c r="BB116" s="32"/>
      <c r="BC116" s="40"/>
    </row>
    <row r="117" spans="2:55" ht="14.25">
      <c r="B117" s="33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8"/>
      <c r="AN117" s="32"/>
      <c r="AO117" s="32"/>
      <c r="AP117" s="39"/>
      <c r="AQ117" s="32"/>
      <c r="AR117" s="32"/>
      <c r="AS117" s="32"/>
      <c r="AT117" s="39"/>
      <c r="AU117" s="32"/>
      <c r="AV117" s="32"/>
      <c r="AW117" s="32"/>
      <c r="AX117" s="39"/>
      <c r="AY117" s="32"/>
      <c r="AZ117" s="39"/>
      <c r="BA117" s="39"/>
      <c r="BB117" s="39"/>
      <c r="BC117" s="40"/>
    </row>
    <row r="118" spans="2:55" ht="14.25">
      <c r="B118" s="33"/>
      <c r="C118" s="38"/>
      <c r="D118" s="32"/>
      <c r="E118" s="38"/>
      <c r="F118" s="32"/>
      <c r="G118" s="38"/>
      <c r="H118" s="38"/>
      <c r="I118" s="32"/>
      <c r="J118" s="38"/>
      <c r="K118" s="32"/>
      <c r="L118" s="38"/>
      <c r="M118" s="38"/>
      <c r="N118" s="32"/>
      <c r="O118" s="38"/>
      <c r="P118" s="32"/>
      <c r="Q118" s="38"/>
      <c r="R118" s="38"/>
      <c r="S118" s="32"/>
      <c r="T118" s="38"/>
      <c r="U118" s="32"/>
      <c r="V118" s="38"/>
      <c r="W118" s="38"/>
      <c r="X118" s="32"/>
      <c r="Y118" s="38"/>
      <c r="Z118" s="32"/>
      <c r="AA118" s="38"/>
      <c r="AB118" s="38"/>
      <c r="AC118" s="32"/>
      <c r="AD118" s="38"/>
      <c r="AE118" s="32"/>
      <c r="AF118" s="38"/>
      <c r="AG118" s="38"/>
      <c r="AH118" s="32"/>
      <c r="AI118" s="38"/>
      <c r="AJ118" s="32"/>
      <c r="AK118" s="38"/>
      <c r="AL118" s="38"/>
      <c r="AM118" s="38"/>
      <c r="AN118" s="32"/>
      <c r="AO118" s="32"/>
      <c r="AP118" s="39"/>
      <c r="AQ118" s="32"/>
      <c r="AR118" s="32"/>
      <c r="AS118" s="32"/>
      <c r="AT118" s="39"/>
      <c r="AU118" s="32"/>
      <c r="AV118" s="32"/>
      <c r="AW118" s="32"/>
      <c r="AX118" s="39"/>
      <c r="AY118" s="32"/>
      <c r="AZ118" s="32"/>
      <c r="BA118" s="32"/>
      <c r="BB118" s="32"/>
      <c r="BC118" s="40"/>
    </row>
    <row r="119" spans="2:55" ht="14.25">
      <c r="B119" s="33"/>
      <c r="C119" s="38"/>
      <c r="D119" s="32"/>
      <c r="E119" s="38"/>
      <c r="F119" s="32"/>
      <c r="G119" s="38"/>
      <c r="H119" s="38"/>
      <c r="I119" s="32"/>
      <c r="J119" s="38"/>
      <c r="K119" s="32"/>
      <c r="L119" s="38"/>
      <c r="M119" s="38"/>
      <c r="N119" s="32"/>
      <c r="O119" s="38"/>
      <c r="P119" s="32"/>
      <c r="Q119" s="38"/>
      <c r="R119" s="38"/>
      <c r="S119" s="32"/>
      <c r="T119" s="38"/>
      <c r="U119" s="32"/>
      <c r="V119" s="38"/>
      <c r="W119" s="38"/>
      <c r="X119" s="32"/>
      <c r="Y119" s="38"/>
      <c r="Z119" s="32"/>
      <c r="AA119" s="38"/>
      <c r="AB119" s="38"/>
      <c r="AC119" s="32"/>
      <c r="AD119" s="38"/>
      <c r="AE119" s="32"/>
      <c r="AF119" s="38"/>
      <c r="AG119" s="38"/>
      <c r="AH119" s="32"/>
      <c r="AI119" s="38"/>
      <c r="AJ119" s="32"/>
      <c r="AK119" s="38"/>
      <c r="AL119" s="38"/>
      <c r="AM119" s="38"/>
      <c r="AN119" s="32"/>
      <c r="AO119" s="32"/>
      <c r="AP119" s="39"/>
      <c r="AQ119" s="32"/>
      <c r="AR119" s="32"/>
      <c r="AS119" s="32"/>
      <c r="AT119" s="39"/>
      <c r="AU119" s="32"/>
      <c r="AV119" s="32"/>
      <c r="AW119" s="32"/>
      <c r="AX119" s="39"/>
      <c r="AY119" s="32"/>
      <c r="AZ119" s="32"/>
      <c r="BA119" s="32"/>
      <c r="BB119" s="32"/>
      <c r="BC119" s="40"/>
    </row>
    <row r="120" spans="2:55" ht="14.25">
      <c r="B120" s="33"/>
      <c r="C120" s="38"/>
      <c r="D120" s="32"/>
      <c r="E120" s="38"/>
      <c r="F120" s="32"/>
      <c r="G120" s="38"/>
      <c r="H120" s="38"/>
      <c r="I120" s="32"/>
      <c r="J120" s="38"/>
      <c r="K120" s="32"/>
      <c r="L120" s="38"/>
      <c r="M120" s="38"/>
      <c r="N120" s="32"/>
      <c r="O120" s="38"/>
      <c r="P120" s="32"/>
      <c r="Q120" s="38"/>
      <c r="R120" s="38"/>
      <c r="S120" s="32"/>
      <c r="T120" s="38"/>
      <c r="U120" s="32"/>
      <c r="V120" s="38"/>
      <c r="W120" s="38"/>
      <c r="X120" s="32"/>
      <c r="Y120" s="38"/>
      <c r="Z120" s="32"/>
      <c r="AA120" s="38"/>
      <c r="AB120" s="38"/>
      <c r="AC120" s="32"/>
      <c r="AD120" s="38"/>
      <c r="AE120" s="32"/>
      <c r="AF120" s="38"/>
      <c r="AG120" s="38"/>
      <c r="AH120" s="32"/>
      <c r="AI120" s="38"/>
      <c r="AJ120" s="32"/>
      <c r="AK120" s="38"/>
      <c r="AL120" s="38"/>
      <c r="AM120" s="38"/>
      <c r="AN120" s="32"/>
      <c r="AO120" s="32"/>
      <c r="AP120" s="39"/>
      <c r="AQ120" s="32"/>
      <c r="AR120" s="32"/>
      <c r="AS120" s="32"/>
      <c r="AT120" s="39"/>
      <c r="AU120" s="32"/>
      <c r="AV120" s="32"/>
      <c r="AW120" s="32"/>
      <c r="AX120" s="39"/>
      <c r="AY120" s="32"/>
      <c r="AZ120" s="32"/>
      <c r="BA120" s="32"/>
      <c r="BB120" s="32"/>
      <c r="BC120" s="40"/>
    </row>
    <row r="121" spans="2:55" ht="14.25">
      <c r="B121" s="33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8"/>
      <c r="AN121" s="32"/>
      <c r="AO121" s="32"/>
      <c r="AP121" s="39"/>
      <c r="AQ121" s="32"/>
      <c r="AR121" s="32"/>
      <c r="AS121" s="32"/>
      <c r="AT121" s="39"/>
      <c r="AU121" s="32"/>
      <c r="AV121" s="32"/>
      <c r="AW121" s="32"/>
      <c r="AX121" s="39"/>
      <c r="AY121" s="32"/>
      <c r="AZ121" s="39"/>
      <c r="BA121" s="39"/>
      <c r="BB121" s="39"/>
      <c r="BC121" s="40"/>
    </row>
    <row r="122" spans="2:55" ht="14.25">
      <c r="B122" s="33"/>
      <c r="C122" s="38"/>
      <c r="D122" s="32"/>
      <c r="E122" s="38"/>
      <c r="F122" s="32"/>
      <c r="G122" s="38"/>
      <c r="H122" s="38"/>
      <c r="I122" s="32"/>
      <c r="J122" s="38"/>
      <c r="K122" s="32"/>
      <c r="L122" s="38"/>
      <c r="M122" s="38"/>
      <c r="N122" s="32"/>
      <c r="O122" s="38"/>
      <c r="P122" s="32"/>
      <c r="Q122" s="38"/>
      <c r="R122" s="38"/>
      <c r="S122" s="32"/>
      <c r="T122" s="38"/>
      <c r="U122" s="32"/>
      <c r="V122" s="38"/>
      <c r="W122" s="38"/>
      <c r="X122" s="32"/>
      <c r="Y122" s="38"/>
      <c r="Z122" s="32"/>
      <c r="AA122" s="38"/>
      <c r="AB122" s="38"/>
      <c r="AC122" s="32"/>
      <c r="AD122" s="38"/>
      <c r="AE122" s="32"/>
      <c r="AF122" s="38"/>
      <c r="AG122" s="38"/>
      <c r="AH122" s="32"/>
      <c r="AI122" s="38"/>
      <c r="AJ122" s="32"/>
      <c r="AK122" s="38"/>
      <c r="AL122" s="38"/>
      <c r="AM122" s="38"/>
      <c r="AN122" s="32"/>
      <c r="AO122" s="32"/>
      <c r="AP122" s="39"/>
      <c r="AQ122" s="32"/>
      <c r="AR122" s="32"/>
      <c r="AS122" s="32"/>
      <c r="AT122" s="39"/>
      <c r="AU122" s="32"/>
      <c r="AV122" s="32"/>
      <c r="AW122" s="32"/>
      <c r="AX122" s="39"/>
      <c r="AY122" s="32"/>
      <c r="AZ122" s="32"/>
      <c r="BA122" s="32"/>
      <c r="BB122" s="32"/>
      <c r="BC122" s="40"/>
    </row>
    <row r="123" spans="2:55" ht="14.25">
      <c r="B123" s="33"/>
      <c r="C123" s="38"/>
      <c r="D123" s="32"/>
      <c r="E123" s="38"/>
      <c r="F123" s="32"/>
      <c r="G123" s="38"/>
      <c r="H123" s="38"/>
      <c r="I123" s="32"/>
      <c r="J123" s="38"/>
      <c r="K123" s="32"/>
      <c r="L123" s="38"/>
      <c r="M123" s="38"/>
      <c r="N123" s="32"/>
      <c r="O123" s="38"/>
      <c r="P123" s="32"/>
      <c r="Q123" s="38"/>
      <c r="R123" s="38"/>
      <c r="S123" s="32"/>
      <c r="T123" s="38"/>
      <c r="U123" s="32"/>
      <c r="V123" s="38"/>
      <c r="W123" s="38"/>
      <c r="X123" s="32"/>
      <c r="Y123" s="38"/>
      <c r="Z123" s="32"/>
      <c r="AA123" s="38"/>
      <c r="AB123" s="38"/>
      <c r="AC123" s="32"/>
      <c r="AD123" s="38"/>
      <c r="AE123" s="32"/>
      <c r="AF123" s="38"/>
      <c r="AG123" s="38"/>
      <c r="AH123" s="32"/>
      <c r="AI123" s="38"/>
      <c r="AJ123" s="32"/>
      <c r="AK123" s="38"/>
      <c r="AL123" s="38"/>
      <c r="AM123" s="38"/>
      <c r="AN123" s="32"/>
      <c r="AO123" s="32"/>
      <c r="AP123" s="39"/>
      <c r="AQ123" s="32"/>
      <c r="AR123" s="32"/>
      <c r="AS123" s="32"/>
      <c r="AT123" s="39"/>
      <c r="AU123" s="32"/>
      <c r="AV123" s="32"/>
      <c r="AW123" s="32"/>
      <c r="AX123" s="39"/>
      <c r="AY123" s="32"/>
      <c r="AZ123" s="32"/>
      <c r="BA123" s="32"/>
      <c r="BB123" s="32"/>
      <c r="BC123" s="40"/>
    </row>
    <row r="124" spans="2:55" ht="14.25">
      <c r="B124" s="33"/>
      <c r="C124" s="38"/>
      <c r="D124" s="32"/>
      <c r="E124" s="38"/>
      <c r="F124" s="32"/>
      <c r="G124" s="38"/>
      <c r="H124" s="38"/>
      <c r="I124" s="32"/>
      <c r="J124" s="38"/>
      <c r="K124" s="32"/>
      <c r="L124" s="38"/>
      <c r="M124" s="38"/>
      <c r="N124" s="32"/>
      <c r="O124" s="38"/>
      <c r="P124" s="32"/>
      <c r="Q124" s="38"/>
      <c r="R124" s="38"/>
      <c r="S124" s="32"/>
      <c r="T124" s="38"/>
      <c r="U124" s="32"/>
      <c r="V124" s="38"/>
      <c r="W124" s="38"/>
      <c r="X124" s="32"/>
      <c r="Y124" s="38"/>
      <c r="Z124" s="32"/>
      <c r="AA124" s="38"/>
      <c r="AB124" s="38"/>
      <c r="AC124" s="32"/>
      <c r="AD124" s="38"/>
      <c r="AE124" s="32"/>
      <c r="AF124" s="38"/>
      <c r="AG124" s="38"/>
      <c r="AH124" s="32"/>
      <c r="AI124" s="38"/>
      <c r="AJ124" s="32"/>
      <c r="AK124" s="38"/>
      <c r="AL124" s="38"/>
      <c r="AM124" s="38"/>
      <c r="AN124" s="32"/>
      <c r="AO124" s="32"/>
      <c r="AP124" s="39"/>
      <c r="AQ124" s="32"/>
      <c r="AR124" s="32"/>
      <c r="AS124" s="32"/>
      <c r="AT124" s="39"/>
      <c r="AU124" s="32"/>
      <c r="AV124" s="32"/>
      <c r="AW124" s="32"/>
      <c r="AX124" s="39"/>
      <c r="AY124" s="32"/>
      <c r="AZ124" s="32"/>
      <c r="BA124" s="32"/>
      <c r="BB124" s="32"/>
      <c r="BC124" s="40"/>
    </row>
    <row r="125" spans="2:55" ht="14.25">
      <c r="B125" s="33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8"/>
      <c r="AN125" s="32"/>
      <c r="AO125" s="32"/>
      <c r="AP125" s="39"/>
      <c r="AQ125" s="32"/>
      <c r="AR125" s="32"/>
      <c r="AS125" s="32"/>
      <c r="AT125" s="39"/>
      <c r="AU125" s="32"/>
      <c r="AV125" s="32"/>
      <c r="AW125" s="32"/>
      <c r="AX125" s="39"/>
      <c r="AY125" s="32"/>
      <c r="AZ125" s="39"/>
      <c r="BA125" s="39"/>
      <c r="BB125" s="39"/>
      <c r="BC125" s="40"/>
    </row>
    <row r="126" spans="2:55" ht="14.25">
      <c r="B126" s="33"/>
      <c r="C126" s="38"/>
      <c r="D126" s="32"/>
      <c r="E126" s="38"/>
      <c r="F126" s="32"/>
      <c r="G126" s="38"/>
      <c r="H126" s="38"/>
      <c r="I126" s="32"/>
      <c r="J126" s="38"/>
      <c r="K126" s="32"/>
      <c r="L126" s="38"/>
      <c r="M126" s="38"/>
      <c r="N126" s="32"/>
      <c r="O126" s="38"/>
      <c r="P126" s="32"/>
      <c r="Q126" s="38"/>
      <c r="R126" s="38"/>
      <c r="S126" s="32"/>
      <c r="T126" s="38"/>
      <c r="U126" s="32"/>
      <c r="V126" s="38"/>
      <c r="W126" s="38"/>
      <c r="X126" s="32"/>
      <c r="Y126" s="38"/>
      <c r="Z126" s="32"/>
      <c r="AA126" s="38"/>
      <c r="AB126" s="38"/>
      <c r="AC126" s="32"/>
      <c r="AD126" s="38"/>
      <c r="AE126" s="32"/>
      <c r="AF126" s="38"/>
      <c r="AG126" s="38"/>
      <c r="AH126" s="32"/>
      <c r="AI126" s="38"/>
      <c r="AJ126" s="32"/>
      <c r="AK126" s="38"/>
      <c r="AL126" s="38"/>
      <c r="AM126" s="38"/>
      <c r="AN126" s="32"/>
      <c r="AO126" s="32"/>
      <c r="AP126" s="39"/>
      <c r="AQ126" s="32"/>
      <c r="AR126" s="32"/>
      <c r="AS126" s="32"/>
      <c r="AT126" s="39"/>
      <c r="AU126" s="32"/>
      <c r="AV126" s="32"/>
      <c r="AW126" s="32"/>
      <c r="AX126" s="39"/>
      <c r="AY126" s="32"/>
      <c r="AZ126" s="32"/>
      <c r="BA126" s="32"/>
      <c r="BB126" s="32"/>
      <c r="BC126" s="40"/>
    </row>
    <row r="127" spans="2:55" ht="14.25">
      <c r="B127" s="33"/>
      <c r="C127" s="38"/>
      <c r="D127" s="32"/>
      <c r="E127" s="38"/>
      <c r="F127" s="32"/>
      <c r="G127" s="38"/>
      <c r="H127" s="38"/>
      <c r="I127" s="32"/>
      <c r="J127" s="38"/>
      <c r="K127" s="32"/>
      <c r="L127" s="38"/>
      <c r="M127" s="38"/>
      <c r="N127" s="32"/>
      <c r="O127" s="38"/>
      <c r="P127" s="32"/>
      <c r="Q127" s="38"/>
      <c r="R127" s="38"/>
      <c r="S127" s="32"/>
      <c r="T127" s="38"/>
      <c r="U127" s="32"/>
      <c r="V127" s="38"/>
      <c r="W127" s="38"/>
      <c r="X127" s="32"/>
      <c r="Y127" s="38"/>
      <c r="Z127" s="32"/>
      <c r="AA127" s="38"/>
      <c r="AB127" s="38"/>
      <c r="AC127" s="32"/>
      <c r="AD127" s="38"/>
      <c r="AE127" s="32"/>
      <c r="AF127" s="38"/>
      <c r="AG127" s="38"/>
      <c r="AH127" s="32"/>
      <c r="AI127" s="38"/>
      <c r="AJ127" s="32"/>
      <c r="AK127" s="38"/>
      <c r="AL127" s="38"/>
      <c r="AM127" s="38"/>
      <c r="AN127" s="32"/>
      <c r="AO127" s="32"/>
      <c r="AP127" s="39"/>
      <c r="AQ127" s="32"/>
      <c r="AR127" s="32"/>
      <c r="AS127" s="32"/>
      <c r="AT127" s="39"/>
      <c r="AU127" s="32"/>
      <c r="AV127" s="32"/>
      <c r="AW127" s="32"/>
      <c r="AX127" s="39"/>
      <c r="AY127" s="32"/>
      <c r="AZ127" s="32"/>
      <c r="BA127" s="32"/>
      <c r="BB127" s="32"/>
      <c r="BC127" s="40"/>
    </row>
    <row r="128" spans="2:55" ht="14.25">
      <c r="B128" s="33"/>
      <c r="C128" s="38"/>
      <c r="D128" s="32"/>
      <c r="E128" s="38"/>
      <c r="F128" s="32"/>
      <c r="G128" s="38"/>
      <c r="H128" s="38"/>
      <c r="I128" s="32"/>
      <c r="J128" s="38"/>
      <c r="K128" s="32"/>
      <c r="L128" s="38"/>
      <c r="M128" s="38"/>
      <c r="N128" s="32"/>
      <c r="O128" s="38"/>
      <c r="P128" s="32"/>
      <c r="Q128" s="38"/>
      <c r="R128" s="38"/>
      <c r="S128" s="32"/>
      <c r="T128" s="38"/>
      <c r="U128" s="32"/>
      <c r="V128" s="38"/>
      <c r="W128" s="38"/>
      <c r="X128" s="32"/>
      <c r="Y128" s="38"/>
      <c r="Z128" s="32"/>
      <c r="AA128" s="38"/>
      <c r="AB128" s="38"/>
      <c r="AC128" s="32"/>
      <c r="AD128" s="38"/>
      <c r="AE128" s="32"/>
      <c r="AF128" s="38"/>
      <c r="AG128" s="38"/>
      <c r="AH128" s="32"/>
      <c r="AI128" s="38"/>
      <c r="AJ128" s="32"/>
      <c r="AK128" s="38"/>
      <c r="AL128" s="38"/>
      <c r="AM128" s="38"/>
      <c r="AN128" s="32"/>
      <c r="AO128" s="32"/>
      <c r="AP128" s="39"/>
      <c r="AQ128" s="32"/>
      <c r="AR128" s="32"/>
      <c r="AS128" s="32"/>
      <c r="AT128" s="39"/>
      <c r="AU128" s="32"/>
      <c r="AV128" s="32"/>
      <c r="AW128" s="32"/>
      <c r="AX128" s="39"/>
      <c r="AY128" s="32"/>
      <c r="AZ128" s="32"/>
      <c r="BA128" s="32"/>
      <c r="BB128" s="32"/>
      <c r="BC128" s="40"/>
    </row>
    <row r="129" spans="2:55" ht="17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spans="2:55" ht="17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</row>
    <row r="131" spans="2:55" ht="17.25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2"/>
      <c r="AN131" s="34"/>
      <c r="AO131" s="34"/>
      <c r="AP131" s="34"/>
      <c r="AQ131" s="35"/>
      <c r="AR131" s="34"/>
      <c r="AS131" s="34"/>
      <c r="AT131" s="34"/>
      <c r="AU131" s="35"/>
      <c r="AV131" s="34"/>
      <c r="AW131" s="34"/>
      <c r="AX131" s="34"/>
      <c r="AY131" s="35"/>
      <c r="AZ131" s="34"/>
      <c r="BA131" s="34"/>
      <c r="BB131" s="34"/>
      <c r="BC131" s="36"/>
    </row>
    <row r="132" spans="2:55" ht="17.25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2"/>
      <c r="AN132" s="34"/>
      <c r="AO132" s="34"/>
      <c r="AP132" s="34"/>
      <c r="AQ132" s="35"/>
      <c r="AR132" s="34"/>
      <c r="AS132" s="34"/>
      <c r="AT132" s="34"/>
      <c r="AU132" s="35"/>
      <c r="AV132" s="34"/>
      <c r="AW132" s="34"/>
      <c r="AX132" s="34"/>
      <c r="AY132" s="35"/>
      <c r="AZ132" s="34"/>
      <c r="BA132" s="34"/>
      <c r="BB132" s="34"/>
      <c r="BC132" s="36"/>
    </row>
    <row r="133" spans="2:55" ht="14.25">
      <c r="B133" s="33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8"/>
      <c r="AN133" s="32"/>
      <c r="AO133" s="32"/>
      <c r="AP133" s="39"/>
      <c r="AQ133" s="32"/>
      <c r="AR133" s="32"/>
      <c r="AS133" s="32"/>
      <c r="AT133" s="39"/>
      <c r="AU133" s="32"/>
      <c r="AV133" s="32"/>
      <c r="AW133" s="32"/>
      <c r="AX133" s="39"/>
      <c r="AY133" s="32"/>
      <c r="AZ133" s="39"/>
      <c r="BA133" s="39"/>
      <c r="BB133" s="39"/>
      <c r="BC133" s="40"/>
    </row>
    <row r="134" spans="2:55" ht="14.25">
      <c r="B134" s="33"/>
      <c r="C134" s="38"/>
      <c r="D134" s="32"/>
      <c r="E134" s="38"/>
      <c r="F134" s="32"/>
      <c r="G134" s="38"/>
      <c r="H134" s="38"/>
      <c r="I134" s="32"/>
      <c r="J134" s="38"/>
      <c r="K134" s="32"/>
      <c r="L134" s="38"/>
      <c r="M134" s="38"/>
      <c r="N134" s="32"/>
      <c r="O134" s="38"/>
      <c r="P134" s="32"/>
      <c r="Q134" s="38"/>
      <c r="R134" s="38"/>
      <c r="S134" s="32"/>
      <c r="T134" s="38"/>
      <c r="U134" s="32"/>
      <c r="V134" s="38"/>
      <c r="W134" s="38"/>
      <c r="X134" s="32"/>
      <c r="Y134" s="38"/>
      <c r="Z134" s="32"/>
      <c r="AA134" s="38"/>
      <c r="AB134" s="38"/>
      <c r="AC134" s="32"/>
      <c r="AD134" s="38"/>
      <c r="AE134" s="32"/>
      <c r="AF134" s="38"/>
      <c r="AG134" s="38"/>
      <c r="AH134" s="32"/>
      <c r="AI134" s="38"/>
      <c r="AJ134" s="32"/>
      <c r="AK134" s="38"/>
      <c r="AL134" s="38"/>
      <c r="AM134" s="38"/>
      <c r="AN134" s="32"/>
      <c r="AO134" s="32"/>
      <c r="AP134" s="39"/>
      <c r="AQ134" s="32"/>
      <c r="AR134" s="32"/>
      <c r="AS134" s="32"/>
      <c r="AT134" s="39"/>
      <c r="AU134" s="32"/>
      <c r="AV134" s="32"/>
      <c r="AW134" s="32"/>
      <c r="AX134" s="39"/>
      <c r="AY134" s="32"/>
      <c r="AZ134" s="32"/>
      <c r="BA134" s="32"/>
      <c r="BB134" s="32"/>
      <c r="BC134" s="40"/>
    </row>
    <row r="135" spans="2:55" ht="14.25">
      <c r="B135" s="33"/>
      <c r="C135" s="38"/>
      <c r="D135" s="32"/>
      <c r="E135" s="38"/>
      <c r="F135" s="32"/>
      <c r="G135" s="38"/>
      <c r="H135" s="38"/>
      <c r="I135" s="32"/>
      <c r="J135" s="38"/>
      <c r="K135" s="32"/>
      <c r="L135" s="38"/>
      <c r="M135" s="38"/>
      <c r="N135" s="32"/>
      <c r="O135" s="38"/>
      <c r="P135" s="32"/>
      <c r="Q135" s="38"/>
      <c r="R135" s="38"/>
      <c r="S135" s="32"/>
      <c r="T135" s="38"/>
      <c r="U135" s="32"/>
      <c r="V135" s="38"/>
      <c r="W135" s="38"/>
      <c r="X135" s="32"/>
      <c r="Y135" s="38"/>
      <c r="Z135" s="32"/>
      <c r="AA135" s="38"/>
      <c r="AB135" s="38"/>
      <c r="AC135" s="32"/>
      <c r="AD135" s="38"/>
      <c r="AE135" s="32"/>
      <c r="AF135" s="38"/>
      <c r="AG135" s="38"/>
      <c r="AH135" s="32"/>
      <c r="AI135" s="38"/>
      <c r="AJ135" s="32"/>
      <c r="AK135" s="38"/>
      <c r="AL135" s="38"/>
      <c r="AM135" s="38"/>
      <c r="AN135" s="32"/>
      <c r="AO135" s="32"/>
      <c r="AP135" s="39"/>
      <c r="AQ135" s="32"/>
      <c r="AR135" s="32"/>
      <c r="AS135" s="32"/>
      <c r="AT135" s="39"/>
      <c r="AU135" s="32"/>
      <c r="AV135" s="32"/>
      <c r="AW135" s="32"/>
      <c r="AX135" s="39"/>
      <c r="AY135" s="32"/>
      <c r="AZ135" s="32"/>
      <c r="BA135" s="32"/>
      <c r="BB135" s="32"/>
      <c r="BC135" s="40"/>
    </row>
    <row r="136" spans="2:55" ht="14.25">
      <c r="B136" s="33"/>
      <c r="C136" s="38"/>
      <c r="D136" s="32"/>
      <c r="E136" s="38"/>
      <c r="F136" s="32"/>
      <c r="G136" s="38"/>
      <c r="H136" s="38"/>
      <c r="I136" s="32"/>
      <c r="J136" s="38"/>
      <c r="K136" s="32"/>
      <c r="L136" s="38"/>
      <c r="M136" s="38"/>
      <c r="N136" s="32"/>
      <c r="O136" s="38"/>
      <c r="P136" s="32"/>
      <c r="Q136" s="38"/>
      <c r="R136" s="38"/>
      <c r="S136" s="32"/>
      <c r="T136" s="38"/>
      <c r="U136" s="32"/>
      <c r="V136" s="38"/>
      <c r="W136" s="38"/>
      <c r="X136" s="32"/>
      <c r="Y136" s="38"/>
      <c r="Z136" s="32"/>
      <c r="AA136" s="38"/>
      <c r="AB136" s="38"/>
      <c r="AC136" s="32"/>
      <c r="AD136" s="38"/>
      <c r="AE136" s="32"/>
      <c r="AF136" s="38"/>
      <c r="AG136" s="38"/>
      <c r="AH136" s="32"/>
      <c r="AI136" s="38"/>
      <c r="AJ136" s="32"/>
      <c r="AK136" s="38"/>
      <c r="AL136" s="38"/>
      <c r="AM136" s="38"/>
      <c r="AN136" s="32"/>
      <c r="AO136" s="32"/>
      <c r="AP136" s="39"/>
      <c r="AQ136" s="32"/>
      <c r="AR136" s="32"/>
      <c r="AS136" s="32"/>
      <c r="AT136" s="39"/>
      <c r="AU136" s="32"/>
      <c r="AV136" s="32"/>
      <c r="AW136" s="32"/>
      <c r="AX136" s="39"/>
      <c r="AY136" s="32"/>
      <c r="AZ136" s="32"/>
      <c r="BA136" s="32"/>
      <c r="BB136" s="32"/>
      <c r="BC136" s="40"/>
    </row>
    <row r="137" spans="2:55" ht="14.25">
      <c r="B137" s="33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8"/>
      <c r="AN137" s="32"/>
      <c r="AO137" s="32"/>
      <c r="AP137" s="39"/>
      <c r="AQ137" s="32"/>
      <c r="AR137" s="32"/>
      <c r="AS137" s="32"/>
      <c r="AT137" s="39"/>
      <c r="AU137" s="32"/>
      <c r="AV137" s="32"/>
      <c r="AW137" s="32"/>
      <c r="AX137" s="39"/>
      <c r="AY137" s="32"/>
      <c r="AZ137" s="39"/>
      <c r="BA137" s="39"/>
      <c r="BB137" s="39"/>
      <c r="BC137" s="40"/>
    </row>
    <row r="138" spans="2:55" ht="14.25">
      <c r="B138" s="33"/>
      <c r="C138" s="38"/>
      <c r="D138" s="32"/>
      <c r="E138" s="38"/>
      <c r="F138" s="32"/>
      <c r="G138" s="38"/>
      <c r="H138" s="38"/>
      <c r="I138" s="32"/>
      <c r="J138" s="38"/>
      <c r="K138" s="32"/>
      <c r="L138" s="38"/>
      <c r="M138" s="38"/>
      <c r="N138" s="32"/>
      <c r="O138" s="38"/>
      <c r="P138" s="32"/>
      <c r="Q138" s="38"/>
      <c r="R138" s="38"/>
      <c r="S138" s="32"/>
      <c r="T138" s="38"/>
      <c r="U138" s="32"/>
      <c r="V138" s="38"/>
      <c r="W138" s="38"/>
      <c r="X138" s="32"/>
      <c r="Y138" s="38"/>
      <c r="Z138" s="32"/>
      <c r="AA138" s="38"/>
      <c r="AB138" s="38"/>
      <c r="AC138" s="32"/>
      <c r="AD138" s="38"/>
      <c r="AE138" s="32"/>
      <c r="AF138" s="38"/>
      <c r="AG138" s="38"/>
      <c r="AH138" s="32"/>
      <c r="AI138" s="38"/>
      <c r="AJ138" s="32"/>
      <c r="AK138" s="38"/>
      <c r="AL138" s="38"/>
      <c r="AM138" s="38"/>
      <c r="AN138" s="32"/>
      <c r="AO138" s="32"/>
      <c r="AP138" s="39"/>
      <c r="AQ138" s="32"/>
      <c r="AR138" s="32"/>
      <c r="AS138" s="32"/>
      <c r="AT138" s="39"/>
      <c r="AU138" s="32"/>
      <c r="AV138" s="32"/>
      <c r="AW138" s="32"/>
      <c r="AX138" s="39"/>
      <c r="AY138" s="32"/>
      <c r="AZ138" s="32"/>
      <c r="BA138" s="32"/>
      <c r="BB138" s="32"/>
      <c r="BC138" s="40"/>
    </row>
    <row r="139" spans="2:55" ht="14.25">
      <c r="B139" s="33"/>
      <c r="C139" s="38"/>
      <c r="D139" s="32"/>
      <c r="E139" s="38"/>
      <c r="F139" s="32"/>
      <c r="G139" s="38"/>
      <c r="H139" s="38"/>
      <c r="I139" s="32"/>
      <c r="J139" s="38"/>
      <c r="K139" s="32"/>
      <c r="L139" s="38"/>
      <c r="M139" s="38"/>
      <c r="N139" s="32"/>
      <c r="O139" s="38"/>
      <c r="P139" s="32"/>
      <c r="Q139" s="38"/>
      <c r="R139" s="38"/>
      <c r="S139" s="32"/>
      <c r="T139" s="38"/>
      <c r="U139" s="32"/>
      <c r="V139" s="38"/>
      <c r="W139" s="38"/>
      <c r="X139" s="32"/>
      <c r="Y139" s="38"/>
      <c r="Z139" s="32"/>
      <c r="AA139" s="38"/>
      <c r="AB139" s="38"/>
      <c r="AC139" s="32"/>
      <c r="AD139" s="38"/>
      <c r="AE139" s="32"/>
      <c r="AF139" s="38"/>
      <c r="AG139" s="38"/>
      <c r="AH139" s="32"/>
      <c r="AI139" s="38"/>
      <c r="AJ139" s="32"/>
      <c r="AK139" s="38"/>
      <c r="AL139" s="38"/>
      <c r="AM139" s="38"/>
      <c r="AN139" s="32"/>
      <c r="AO139" s="32"/>
      <c r="AP139" s="39"/>
      <c r="AQ139" s="32"/>
      <c r="AR139" s="32"/>
      <c r="AS139" s="32"/>
      <c r="AT139" s="39"/>
      <c r="AU139" s="32"/>
      <c r="AV139" s="32"/>
      <c r="AW139" s="32"/>
      <c r="AX139" s="39"/>
      <c r="AY139" s="32"/>
      <c r="AZ139" s="32"/>
      <c r="BA139" s="32"/>
      <c r="BB139" s="32"/>
      <c r="BC139" s="40"/>
    </row>
    <row r="140" spans="2:55" ht="14.25">
      <c r="B140" s="33"/>
      <c r="C140" s="38"/>
      <c r="D140" s="32"/>
      <c r="E140" s="38"/>
      <c r="F140" s="32"/>
      <c r="G140" s="38"/>
      <c r="H140" s="38"/>
      <c r="I140" s="32"/>
      <c r="J140" s="38"/>
      <c r="K140" s="32"/>
      <c r="L140" s="38"/>
      <c r="M140" s="38"/>
      <c r="N140" s="32"/>
      <c r="O140" s="38"/>
      <c r="P140" s="32"/>
      <c r="Q140" s="38"/>
      <c r="R140" s="38"/>
      <c r="S140" s="32"/>
      <c r="T140" s="38"/>
      <c r="U140" s="32"/>
      <c r="V140" s="38"/>
      <c r="W140" s="38"/>
      <c r="X140" s="32"/>
      <c r="Y140" s="38"/>
      <c r="Z140" s="32"/>
      <c r="AA140" s="38"/>
      <c r="AB140" s="38"/>
      <c r="AC140" s="32"/>
      <c r="AD140" s="38"/>
      <c r="AE140" s="32"/>
      <c r="AF140" s="38"/>
      <c r="AG140" s="38"/>
      <c r="AH140" s="32"/>
      <c r="AI140" s="38"/>
      <c r="AJ140" s="32"/>
      <c r="AK140" s="38"/>
      <c r="AL140" s="38"/>
      <c r="AM140" s="38"/>
      <c r="AN140" s="32"/>
      <c r="AO140" s="32"/>
      <c r="AP140" s="39"/>
      <c r="AQ140" s="32"/>
      <c r="AR140" s="32"/>
      <c r="AS140" s="32"/>
      <c r="AT140" s="39"/>
      <c r="AU140" s="32"/>
      <c r="AV140" s="32"/>
      <c r="AW140" s="32"/>
      <c r="AX140" s="39"/>
      <c r="AY140" s="32"/>
      <c r="AZ140" s="32"/>
      <c r="BA140" s="32"/>
      <c r="BB140" s="32"/>
      <c r="BC140" s="40"/>
    </row>
    <row r="141" spans="2:55" ht="14.25">
      <c r="B141" s="33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8"/>
      <c r="AN141" s="32"/>
      <c r="AO141" s="32"/>
      <c r="AP141" s="39"/>
      <c r="AQ141" s="32"/>
      <c r="AR141" s="32"/>
      <c r="AS141" s="32"/>
      <c r="AT141" s="39"/>
      <c r="AU141" s="32"/>
      <c r="AV141" s="32"/>
      <c r="AW141" s="32"/>
      <c r="AX141" s="39"/>
      <c r="AY141" s="32"/>
      <c r="AZ141" s="39"/>
      <c r="BA141" s="39"/>
      <c r="BB141" s="39"/>
      <c r="BC141" s="40"/>
    </row>
    <row r="142" spans="2:55" ht="14.25">
      <c r="B142" s="33"/>
      <c r="C142" s="38"/>
      <c r="D142" s="32"/>
      <c r="E142" s="38"/>
      <c r="F142" s="32"/>
      <c r="G142" s="38"/>
      <c r="H142" s="38"/>
      <c r="I142" s="32"/>
      <c r="J142" s="38"/>
      <c r="K142" s="32"/>
      <c r="L142" s="38"/>
      <c r="M142" s="38"/>
      <c r="N142" s="32"/>
      <c r="O142" s="38"/>
      <c r="P142" s="32"/>
      <c r="Q142" s="38"/>
      <c r="R142" s="38"/>
      <c r="S142" s="32"/>
      <c r="T142" s="38"/>
      <c r="U142" s="32"/>
      <c r="V142" s="38"/>
      <c r="W142" s="38"/>
      <c r="X142" s="32"/>
      <c r="Y142" s="38"/>
      <c r="Z142" s="32"/>
      <c r="AA142" s="38"/>
      <c r="AB142" s="38"/>
      <c r="AC142" s="32"/>
      <c r="AD142" s="38"/>
      <c r="AE142" s="32"/>
      <c r="AF142" s="38"/>
      <c r="AG142" s="38"/>
      <c r="AH142" s="32"/>
      <c r="AI142" s="38"/>
      <c r="AJ142" s="32"/>
      <c r="AK142" s="38"/>
      <c r="AL142" s="38"/>
      <c r="AM142" s="38"/>
      <c r="AN142" s="32"/>
      <c r="AO142" s="32"/>
      <c r="AP142" s="39"/>
      <c r="AQ142" s="32"/>
      <c r="AR142" s="32"/>
      <c r="AS142" s="32"/>
      <c r="AT142" s="39"/>
      <c r="AU142" s="32"/>
      <c r="AV142" s="32"/>
      <c r="AW142" s="32"/>
      <c r="AX142" s="39"/>
      <c r="AY142" s="32"/>
      <c r="AZ142" s="32"/>
      <c r="BA142" s="32"/>
      <c r="BB142" s="32"/>
      <c r="BC142" s="40"/>
    </row>
    <row r="143" spans="2:55" ht="14.25">
      <c r="B143" s="33"/>
      <c r="C143" s="38"/>
      <c r="D143" s="32"/>
      <c r="E143" s="38"/>
      <c r="F143" s="32"/>
      <c r="G143" s="38"/>
      <c r="H143" s="38"/>
      <c r="I143" s="32"/>
      <c r="J143" s="38"/>
      <c r="K143" s="32"/>
      <c r="L143" s="38"/>
      <c r="M143" s="38"/>
      <c r="N143" s="32"/>
      <c r="O143" s="38"/>
      <c r="P143" s="32"/>
      <c r="Q143" s="38"/>
      <c r="R143" s="38"/>
      <c r="S143" s="32"/>
      <c r="T143" s="38"/>
      <c r="U143" s="32"/>
      <c r="V143" s="38"/>
      <c r="W143" s="38"/>
      <c r="X143" s="32"/>
      <c r="Y143" s="38"/>
      <c r="Z143" s="32"/>
      <c r="AA143" s="38"/>
      <c r="AB143" s="38"/>
      <c r="AC143" s="32"/>
      <c r="AD143" s="38"/>
      <c r="AE143" s="32"/>
      <c r="AF143" s="38"/>
      <c r="AG143" s="38"/>
      <c r="AH143" s="32"/>
      <c r="AI143" s="38"/>
      <c r="AJ143" s="32"/>
      <c r="AK143" s="38"/>
      <c r="AL143" s="38"/>
      <c r="AM143" s="38"/>
      <c r="AN143" s="32"/>
      <c r="AO143" s="32"/>
      <c r="AP143" s="39"/>
      <c r="AQ143" s="32"/>
      <c r="AR143" s="32"/>
      <c r="AS143" s="32"/>
      <c r="AT143" s="39"/>
      <c r="AU143" s="32"/>
      <c r="AV143" s="32"/>
      <c r="AW143" s="32"/>
      <c r="AX143" s="39"/>
      <c r="AY143" s="32"/>
      <c r="AZ143" s="32"/>
      <c r="BA143" s="32"/>
      <c r="BB143" s="32"/>
      <c r="BC143" s="40"/>
    </row>
    <row r="144" spans="2:55" ht="14.25">
      <c r="B144" s="33"/>
      <c r="C144" s="38"/>
      <c r="D144" s="32"/>
      <c r="E144" s="38"/>
      <c r="F144" s="32"/>
      <c r="G144" s="38"/>
      <c r="H144" s="38"/>
      <c r="I144" s="32"/>
      <c r="J144" s="38"/>
      <c r="K144" s="32"/>
      <c r="L144" s="38"/>
      <c r="M144" s="38"/>
      <c r="N144" s="32"/>
      <c r="O144" s="38"/>
      <c r="P144" s="32"/>
      <c r="Q144" s="38"/>
      <c r="R144" s="38"/>
      <c r="S144" s="32"/>
      <c r="T144" s="38"/>
      <c r="U144" s="32"/>
      <c r="V144" s="38"/>
      <c r="W144" s="38"/>
      <c r="X144" s="32"/>
      <c r="Y144" s="38"/>
      <c r="Z144" s="32"/>
      <c r="AA144" s="38"/>
      <c r="AB144" s="38"/>
      <c r="AC144" s="32"/>
      <c r="AD144" s="38"/>
      <c r="AE144" s="32"/>
      <c r="AF144" s="38"/>
      <c r="AG144" s="38"/>
      <c r="AH144" s="32"/>
      <c r="AI144" s="38"/>
      <c r="AJ144" s="32"/>
      <c r="AK144" s="38"/>
      <c r="AL144" s="38"/>
      <c r="AM144" s="38"/>
      <c r="AN144" s="32"/>
      <c r="AO144" s="32"/>
      <c r="AP144" s="39"/>
      <c r="AQ144" s="32"/>
      <c r="AR144" s="32"/>
      <c r="AS144" s="32"/>
      <c r="AT144" s="39"/>
      <c r="AU144" s="32"/>
      <c r="AV144" s="32"/>
      <c r="AW144" s="32"/>
      <c r="AX144" s="39"/>
      <c r="AY144" s="32"/>
      <c r="AZ144" s="32"/>
      <c r="BA144" s="32"/>
      <c r="BB144" s="32"/>
      <c r="BC144" s="40"/>
    </row>
    <row r="145" spans="2:55" ht="14.25">
      <c r="B145" s="33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8"/>
      <c r="AN145" s="32"/>
      <c r="AO145" s="32"/>
      <c r="AP145" s="39"/>
      <c r="AQ145" s="32"/>
      <c r="AR145" s="32"/>
      <c r="AS145" s="32"/>
      <c r="AT145" s="39"/>
      <c r="AU145" s="32"/>
      <c r="AV145" s="32"/>
      <c r="AW145" s="32"/>
      <c r="AX145" s="39"/>
      <c r="AY145" s="32"/>
      <c r="AZ145" s="39"/>
      <c r="BA145" s="39"/>
      <c r="BB145" s="39"/>
      <c r="BC145" s="40"/>
    </row>
    <row r="146" spans="2:55" ht="14.25">
      <c r="B146" s="33"/>
      <c r="C146" s="38"/>
      <c r="D146" s="32"/>
      <c r="E146" s="38"/>
      <c r="F146" s="32"/>
      <c r="G146" s="38"/>
      <c r="H146" s="38"/>
      <c r="I146" s="32"/>
      <c r="J146" s="38"/>
      <c r="K146" s="32"/>
      <c r="L146" s="38"/>
      <c r="M146" s="38"/>
      <c r="N146" s="32"/>
      <c r="O146" s="38"/>
      <c r="P146" s="32"/>
      <c r="Q146" s="38"/>
      <c r="R146" s="38"/>
      <c r="S146" s="32"/>
      <c r="T146" s="38"/>
      <c r="U146" s="32"/>
      <c r="V146" s="38"/>
      <c r="W146" s="38"/>
      <c r="X146" s="32"/>
      <c r="Y146" s="38"/>
      <c r="Z146" s="32"/>
      <c r="AA146" s="38"/>
      <c r="AB146" s="38"/>
      <c r="AC146" s="32"/>
      <c r="AD146" s="38"/>
      <c r="AE146" s="32"/>
      <c r="AF146" s="38"/>
      <c r="AG146" s="38"/>
      <c r="AH146" s="32"/>
      <c r="AI146" s="38"/>
      <c r="AJ146" s="32"/>
      <c r="AK146" s="38"/>
      <c r="AL146" s="38"/>
      <c r="AM146" s="38"/>
      <c r="AN146" s="32"/>
      <c r="AO146" s="32"/>
      <c r="AP146" s="39"/>
      <c r="AQ146" s="32"/>
      <c r="AR146" s="32"/>
      <c r="AS146" s="32"/>
      <c r="AT146" s="39"/>
      <c r="AU146" s="32"/>
      <c r="AV146" s="32"/>
      <c r="AW146" s="32"/>
      <c r="AX146" s="39"/>
      <c r="AY146" s="32"/>
      <c r="AZ146" s="32"/>
      <c r="BA146" s="32"/>
      <c r="BB146" s="32"/>
      <c r="BC146" s="40"/>
    </row>
    <row r="147" spans="2:55" ht="14.25">
      <c r="B147" s="33"/>
      <c r="C147" s="38"/>
      <c r="D147" s="32"/>
      <c r="E147" s="38"/>
      <c r="F147" s="32"/>
      <c r="G147" s="38"/>
      <c r="H147" s="38"/>
      <c r="I147" s="32"/>
      <c r="J147" s="38"/>
      <c r="K147" s="32"/>
      <c r="L147" s="38"/>
      <c r="M147" s="38"/>
      <c r="N147" s="32"/>
      <c r="O147" s="38"/>
      <c r="P147" s="32"/>
      <c r="Q147" s="38"/>
      <c r="R147" s="38"/>
      <c r="S147" s="32"/>
      <c r="T147" s="38"/>
      <c r="U147" s="32"/>
      <c r="V147" s="38"/>
      <c r="W147" s="38"/>
      <c r="X147" s="32"/>
      <c r="Y147" s="38"/>
      <c r="Z147" s="32"/>
      <c r="AA147" s="38"/>
      <c r="AB147" s="38"/>
      <c r="AC147" s="32"/>
      <c r="AD147" s="38"/>
      <c r="AE147" s="32"/>
      <c r="AF147" s="38"/>
      <c r="AG147" s="38"/>
      <c r="AH147" s="32"/>
      <c r="AI147" s="38"/>
      <c r="AJ147" s="32"/>
      <c r="AK147" s="38"/>
      <c r="AL147" s="38"/>
      <c r="AM147" s="38"/>
      <c r="AN147" s="32"/>
      <c r="AO147" s="32"/>
      <c r="AP147" s="39"/>
      <c r="AQ147" s="32"/>
      <c r="AR147" s="32"/>
      <c r="AS147" s="32"/>
      <c r="AT147" s="39"/>
      <c r="AU147" s="32"/>
      <c r="AV147" s="32"/>
      <c r="AW147" s="32"/>
      <c r="AX147" s="39"/>
      <c r="AY147" s="32"/>
      <c r="AZ147" s="32"/>
      <c r="BA147" s="32"/>
      <c r="BB147" s="32"/>
      <c r="BC147" s="40"/>
    </row>
    <row r="148" spans="2:55" ht="14.25">
      <c r="B148" s="33"/>
      <c r="C148" s="38"/>
      <c r="D148" s="32"/>
      <c r="E148" s="38"/>
      <c r="F148" s="32"/>
      <c r="G148" s="38"/>
      <c r="H148" s="38"/>
      <c r="I148" s="32"/>
      <c r="J148" s="38"/>
      <c r="K148" s="32"/>
      <c r="L148" s="38"/>
      <c r="M148" s="38"/>
      <c r="N148" s="32"/>
      <c r="O148" s="38"/>
      <c r="P148" s="32"/>
      <c r="Q148" s="38"/>
      <c r="R148" s="38"/>
      <c r="S148" s="32"/>
      <c r="T148" s="38"/>
      <c r="U148" s="32"/>
      <c r="V148" s="38"/>
      <c r="W148" s="38"/>
      <c r="X148" s="32"/>
      <c r="Y148" s="38"/>
      <c r="Z148" s="32"/>
      <c r="AA148" s="38"/>
      <c r="AB148" s="38"/>
      <c r="AC148" s="32"/>
      <c r="AD148" s="38"/>
      <c r="AE148" s="32"/>
      <c r="AF148" s="38"/>
      <c r="AG148" s="38"/>
      <c r="AH148" s="32"/>
      <c r="AI148" s="38"/>
      <c r="AJ148" s="32"/>
      <c r="AK148" s="38"/>
      <c r="AL148" s="38"/>
      <c r="AM148" s="38"/>
      <c r="AN148" s="32"/>
      <c r="AO148" s="32"/>
      <c r="AP148" s="39"/>
      <c r="AQ148" s="32"/>
      <c r="AR148" s="32"/>
      <c r="AS148" s="32"/>
      <c r="AT148" s="39"/>
      <c r="AU148" s="32"/>
      <c r="AV148" s="32"/>
      <c r="AW148" s="32"/>
      <c r="AX148" s="39"/>
      <c r="AY148" s="32"/>
      <c r="AZ148" s="32"/>
      <c r="BA148" s="32"/>
      <c r="BB148" s="32"/>
      <c r="BC148" s="40"/>
    </row>
    <row r="149" spans="2:55" ht="14.25">
      <c r="B149" s="33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8"/>
      <c r="AN149" s="32"/>
      <c r="AO149" s="32"/>
      <c r="AP149" s="39"/>
      <c r="AQ149" s="32"/>
      <c r="AR149" s="32"/>
      <c r="AS149" s="32"/>
      <c r="AT149" s="39"/>
      <c r="AU149" s="32"/>
      <c r="AV149" s="32"/>
      <c r="AW149" s="32"/>
      <c r="AX149" s="39"/>
      <c r="AY149" s="32"/>
      <c r="AZ149" s="39"/>
      <c r="BA149" s="39"/>
      <c r="BB149" s="39"/>
      <c r="BC149" s="40"/>
    </row>
    <row r="150" spans="2:55" ht="14.25">
      <c r="B150" s="33"/>
      <c r="C150" s="38"/>
      <c r="D150" s="32"/>
      <c r="E150" s="38"/>
      <c r="F150" s="32"/>
      <c r="G150" s="38"/>
      <c r="H150" s="38"/>
      <c r="I150" s="32"/>
      <c r="J150" s="38"/>
      <c r="K150" s="32"/>
      <c r="L150" s="38"/>
      <c r="M150" s="38"/>
      <c r="N150" s="32"/>
      <c r="O150" s="38"/>
      <c r="P150" s="32"/>
      <c r="Q150" s="38"/>
      <c r="R150" s="38"/>
      <c r="S150" s="32"/>
      <c r="T150" s="38"/>
      <c r="U150" s="32"/>
      <c r="V150" s="38"/>
      <c r="W150" s="38"/>
      <c r="X150" s="32"/>
      <c r="Y150" s="38"/>
      <c r="Z150" s="32"/>
      <c r="AA150" s="38"/>
      <c r="AB150" s="38"/>
      <c r="AC150" s="32"/>
      <c r="AD150" s="38"/>
      <c r="AE150" s="32"/>
      <c r="AF150" s="38"/>
      <c r="AG150" s="38"/>
      <c r="AH150" s="32"/>
      <c r="AI150" s="38"/>
      <c r="AJ150" s="32"/>
      <c r="AK150" s="38"/>
      <c r="AL150" s="38"/>
      <c r="AM150" s="38"/>
      <c r="AN150" s="32"/>
      <c r="AO150" s="32"/>
      <c r="AP150" s="39"/>
      <c r="AQ150" s="32"/>
      <c r="AR150" s="32"/>
      <c r="AS150" s="32"/>
      <c r="AT150" s="39"/>
      <c r="AU150" s="32"/>
      <c r="AV150" s="32"/>
      <c r="AW150" s="32"/>
      <c r="AX150" s="39"/>
      <c r="AY150" s="32"/>
      <c r="AZ150" s="32"/>
      <c r="BA150" s="32"/>
      <c r="BB150" s="32"/>
      <c r="BC150" s="40"/>
    </row>
    <row r="151" spans="2:55" ht="14.25">
      <c r="B151" s="33"/>
      <c r="C151" s="38"/>
      <c r="D151" s="32"/>
      <c r="E151" s="38"/>
      <c r="F151" s="32"/>
      <c r="G151" s="38"/>
      <c r="H151" s="38"/>
      <c r="I151" s="32"/>
      <c r="J151" s="38"/>
      <c r="K151" s="32"/>
      <c r="L151" s="38"/>
      <c r="M151" s="38"/>
      <c r="N151" s="32"/>
      <c r="O151" s="38"/>
      <c r="P151" s="32"/>
      <c r="Q151" s="38"/>
      <c r="R151" s="38"/>
      <c r="S151" s="32"/>
      <c r="T151" s="38"/>
      <c r="U151" s="32"/>
      <c r="V151" s="38"/>
      <c r="W151" s="38"/>
      <c r="X151" s="32"/>
      <c r="Y151" s="38"/>
      <c r="Z151" s="32"/>
      <c r="AA151" s="38"/>
      <c r="AB151" s="38"/>
      <c r="AC151" s="32"/>
      <c r="AD151" s="38"/>
      <c r="AE151" s="32"/>
      <c r="AF151" s="38"/>
      <c r="AG151" s="38"/>
      <c r="AH151" s="32"/>
      <c r="AI151" s="38"/>
      <c r="AJ151" s="32"/>
      <c r="AK151" s="38"/>
      <c r="AL151" s="38"/>
      <c r="AM151" s="38"/>
      <c r="AN151" s="32"/>
      <c r="AO151" s="32"/>
      <c r="AP151" s="39"/>
      <c r="AQ151" s="32"/>
      <c r="AR151" s="32"/>
      <c r="AS151" s="32"/>
      <c r="AT151" s="39"/>
      <c r="AU151" s="32"/>
      <c r="AV151" s="32"/>
      <c r="AW151" s="32"/>
      <c r="AX151" s="39"/>
      <c r="AY151" s="32"/>
      <c r="AZ151" s="32"/>
      <c r="BA151" s="32"/>
      <c r="BB151" s="32"/>
      <c r="BC151" s="40"/>
    </row>
    <row r="152" spans="2:55" ht="14.25">
      <c r="B152" s="33"/>
      <c r="C152" s="38"/>
      <c r="D152" s="32"/>
      <c r="E152" s="38"/>
      <c r="F152" s="32"/>
      <c r="G152" s="38"/>
      <c r="H152" s="38"/>
      <c r="I152" s="32"/>
      <c r="J152" s="38"/>
      <c r="K152" s="32"/>
      <c r="L152" s="38"/>
      <c r="M152" s="38"/>
      <c r="N152" s="32"/>
      <c r="O152" s="38"/>
      <c r="P152" s="32"/>
      <c r="Q152" s="38"/>
      <c r="R152" s="38"/>
      <c r="S152" s="32"/>
      <c r="T152" s="38"/>
      <c r="U152" s="32"/>
      <c r="V152" s="38"/>
      <c r="W152" s="38"/>
      <c r="X152" s="32"/>
      <c r="Y152" s="38"/>
      <c r="Z152" s="32"/>
      <c r="AA152" s="38"/>
      <c r="AB152" s="38"/>
      <c r="AC152" s="32"/>
      <c r="AD152" s="38"/>
      <c r="AE152" s="32"/>
      <c r="AF152" s="38"/>
      <c r="AG152" s="38"/>
      <c r="AH152" s="32"/>
      <c r="AI152" s="38"/>
      <c r="AJ152" s="32"/>
      <c r="AK152" s="38"/>
      <c r="AL152" s="38"/>
      <c r="AM152" s="38"/>
      <c r="AN152" s="32"/>
      <c r="AO152" s="32"/>
      <c r="AP152" s="39"/>
      <c r="AQ152" s="32"/>
      <c r="AR152" s="32"/>
      <c r="AS152" s="32"/>
      <c r="AT152" s="39"/>
      <c r="AU152" s="32"/>
      <c r="AV152" s="32"/>
      <c r="AW152" s="32"/>
      <c r="AX152" s="39"/>
      <c r="AY152" s="32"/>
      <c r="AZ152" s="32"/>
      <c r="BA152" s="32"/>
      <c r="BB152" s="32"/>
      <c r="BC152" s="40"/>
    </row>
    <row r="153" spans="2:55" ht="14.25">
      <c r="B153" s="33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8"/>
      <c r="AN153" s="32"/>
      <c r="AO153" s="32"/>
      <c r="AP153" s="39"/>
      <c r="AQ153" s="32"/>
      <c r="AR153" s="32"/>
      <c r="AS153" s="32"/>
      <c r="AT153" s="39"/>
      <c r="AU153" s="32"/>
      <c r="AV153" s="32"/>
      <c r="AW153" s="32"/>
      <c r="AX153" s="39"/>
      <c r="AY153" s="32"/>
      <c r="AZ153" s="39"/>
      <c r="BA153" s="39"/>
      <c r="BB153" s="39"/>
      <c r="BC153" s="40"/>
    </row>
    <row r="154" spans="2:55" ht="14.25">
      <c r="B154" s="33"/>
      <c r="C154" s="38"/>
      <c r="D154" s="32"/>
      <c r="E154" s="38"/>
      <c r="F154" s="32"/>
      <c r="G154" s="38"/>
      <c r="H154" s="38"/>
      <c r="I154" s="32"/>
      <c r="J154" s="38"/>
      <c r="K154" s="32"/>
      <c r="L154" s="38"/>
      <c r="M154" s="38"/>
      <c r="N154" s="32"/>
      <c r="O154" s="38"/>
      <c r="P154" s="32"/>
      <c r="Q154" s="38"/>
      <c r="R154" s="38"/>
      <c r="S154" s="32"/>
      <c r="T154" s="38"/>
      <c r="U154" s="32"/>
      <c r="V154" s="38"/>
      <c r="W154" s="38"/>
      <c r="X154" s="32"/>
      <c r="Y154" s="38"/>
      <c r="Z154" s="32"/>
      <c r="AA154" s="38"/>
      <c r="AB154" s="38"/>
      <c r="AC154" s="32"/>
      <c r="AD154" s="38"/>
      <c r="AE154" s="32"/>
      <c r="AF154" s="38"/>
      <c r="AG154" s="38"/>
      <c r="AH154" s="32"/>
      <c r="AI154" s="38"/>
      <c r="AJ154" s="32"/>
      <c r="AK154" s="38"/>
      <c r="AL154" s="38"/>
      <c r="AM154" s="38"/>
      <c r="AN154" s="32"/>
      <c r="AO154" s="32"/>
      <c r="AP154" s="39"/>
      <c r="AQ154" s="32"/>
      <c r="AR154" s="32"/>
      <c r="AS154" s="32"/>
      <c r="AT154" s="39"/>
      <c r="AU154" s="32"/>
      <c r="AV154" s="32"/>
      <c r="AW154" s="32"/>
      <c r="AX154" s="39"/>
      <c r="AY154" s="32"/>
      <c r="AZ154" s="32"/>
      <c r="BA154" s="32"/>
      <c r="BB154" s="32"/>
      <c r="BC154" s="40"/>
    </row>
    <row r="155" spans="2:55" ht="14.25">
      <c r="B155" s="33"/>
      <c r="C155" s="38"/>
      <c r="D155" s="32"/>
      <c r="E155" s="38"/>
      <c r="F155" s="32"/>
      <c r="G155" s="38"/>
      <c r="H155" s="38"/>
      <c r="I155" s="32"/>
      <c r="J155" s="38"/>
      <c r="K155" s="32"/>
      <c r="L155" s="38"/>
      <c r="M155" s="38"/>
      <c r="N155" s="32"/>
      <c r="O155" s="38"/>
      <c r="P155" s="32"/>
      <c r="Q155" s="38"/>
      <c r="R155" s="38"/>
      <c r="S155" s="32"/>
      <c r="T155" s="38"/>
      <c r="U155" s="32"/>
      <c r="V155" s="38"/>
      <c r="W155" s="38"/>
      <c r="X155" s="32"/>
      <c r="Y155" s="38"/>
      <c r="Z155" s="32"/>
      <c r="AA155" s="38"/>
      <c r="AB155" s="38"/>
      <c r="AC155" s="32"/>
      <c r="AD155" s="38"/>
      <c r="AE155" s="32"/>
      <c r="AF155" s="38"/>
      <c r="AG155" s="38"/>
      <c r="AH155" s="32"/>
      <c r="AI155" s="38"/>
      <c r="AJ155" s="32"/>
      <c r="AK155" s="38"/>
      <c r="AL155" s="38"/>
      <c r="AM155" s="38"/>
      <c r="AN155" s="32"/>
      <c r="AO155" s="32"/>
      <c r="AP155" s="39"/>
      <c r="AQ155" s="32"/>
      <c r="AR155" s="32"/>
      <c r="AS155" s="32"/>
      <c r="AT155" s="39"/>
      <c r="AU155" s="32"/>
      <c r="AV155" s="32"/>
      <c r="AW155" s="32"/>
      <c r="AX155" s="39"/>
      <c r="AY155" s="32"/>
      <c r="AZ155" s="32"/>
      <c r="BA155" s="32"/>
      <c r="BB155" s="32"/>
      <c r="BC155" s="40"/>
    </row>
    <row r="156" spans="2:55" ht="14.25">
      <c r="B156" s="33"/>
      <c r="C156" s="38"/>
      <c r="D156" s="32"/>
      <c r="E156" s="38"/>
      <c r="F156" s="32"/>
      <c r="G156" s="38"/>
      <c r="H156" s="38"/>
      <c r="I156" s="32"/>
      <c r="J156" s="38"/>
      <c r="K156" s="32"/>
      <c r="L156" s="38"/>
      <c r="M156" s="38"/>
      <c r="N156" s="32"/>
      <c r="O156" s="38"/>
      <c r="P156" s="32"/>
      <c r="Q156" s="38"/>
      <c r="R156" s="38"/>
      <c r="S156" s="32"/>
      <c r="T156" s="38"/>
      <c r="U156" s="32"/>
      <c r="V156" s="38"/>
      <c r="W156" s="38"/>
      <c r="X156" s="32"/>
      <c r="Y156" s="38"/>
      <c r="Z156" s="32"/>
      <c r="AA156" s="38"/>
      <c r="AB156" s="38"/>
      <c r="AC156" s="32"/>
      <c r="AD156" s="38"/>
      <c r="AE156" s="32"/>
      <c r="AF156" s="38"/>
      <c r="AG156" s="38"/>
      <c r="AH156" s="32"/>
      <c r="AI156" s="38"/>
      <c r="AJ156" s="32"/>
      <c r="AK156" s="38"/>
      <c r="AL156" s="38"/>
      <c r="AM156" s="38"/>
      <c r="AN156" s="32"/>
      <c r="AO156" s="32"/>
      <c r="AP156" s="39"/>
      <c r="AQ156" s="32"/>
      <c r="AR156" s="32"/>
      <c r="AS156" s="32"/>
      <c r="AT156" s="39"/>
      <c r="AU156" s="32"/>
      <c r="AV156" s="32"/>
      <c r="AW156" s="32"/>
      <c r="AX156" s="39"/>
      <c r="AY156" s="32"/>
      <c r="AZ156" s="32"/>
      <c r="BA156" s="32"/>
      <c r="BB156" s="32"/>
      <c r="BC156" s="40"/>
    </row>
    <row r="157" spans="2:55" ht="14.25">
      <c r="B157" s="33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8"/>
      <c r="AN157" s="32"/>
      <c r="AO157" s="32"/>
      <c r="AP157" s="39"/>
      <c r="AQ157" s="32"/>
      <c r="AR157" s="32"/>
      <c r="AS157" s="32"/>
      <c r="AT157" s="39"/>
      <c r="AU157" s="32"/>
      <c r="AV157" s="32"/>
      <c r="AW157" s="32"/>
      <c r="AX157" s="39"/>
      <c r="AY157" s="32"/>
      <c r="AZ157" s="39"/>
      <c r="BA157" s="39"/>
      <c r="BB157" s="39"/>
      <c r="BC157" s="40"/>
    </row>
    <row r="158" spans="2:55" ht="14.25">
      <c r="B158" s="33"/>
      <c r="C158" s="38"/>
      <c r="D158" s="32"/>
      <c r="E158" s="38"/>
      <c r="F158" s="32"/>
      <c r="G158" s="38"/>
      <c r="H158" s="38"/>
      <c r="I158" s="32"/>
      <c r="J158" s="38"/>
      <c r="K158" s="32"/>
      <c r="L158" s="38"/>
      <c r="M158" s="38"/>
      <c r="N158" s="32"/>
      <c r="O158" s="38"/>
      <c r="P158" s="32"/>
      <c r="Q158" s="38"/>
      <c r="R158" s="38"/>
      <c r="S158" s="32"/>
      <c r="T158" s="38"/>
      <c r="U158" s="32"/>
      <c r="V158" s="38"/>
      <c r="W158" s="38"/>
      <c r="X158" s="32"/>
      <c r="Y158" s="38"/>
      <c r="Z158" s="32"/>
      <c r="AA158" s="38"/>
      <c r="AB158" s="38"/>
      <c r="AC158" s="32"/>
      <c r="AD158" s="38"/>
      <c r="AE158" s="32"/>
      <c r="AF158" s="38"/>
      <c r="AG158" s="38"/>
      <c r="AH158" s="32"/>
      <c r="AI158" s="38"/>
      <c r="AJ158" s="32"/>
      <c r="AK158" s="38"/>
      <c r="AL158" s="38"/>
      <c r="AM158" s="38"/>
      <c r="AN158" s="32"/>
      <c r="AO158" s="32"/>
      <c r="AP158" s="39"/>
      <c r="AQ158" s="32"/>
      <c r="AR158" s="32"/>
      <c r="AS158" s="32"/>
      <c r="AT158" s="39"/>
      <c r="AU158" s="32"/>
      <c r="AV158" s="32"/>
      <c r="AW158" s="32"/>
      <c r="AX158" s="39"/>
      <c r="AY158" s="32"/>
      <c r="AZ158" s="32"/>
      <c r="BA158" s="32"/>
      <c r="BB158" s="32"/>
      <c r="BC158" s="40"/>
    </row>
    <row r="159" spans="2:55" ht="14.25">
      <c r="B159" s="33"/>
      <c r="C159" s="38"/>
      <c r="D159" s="32"/>
      <c r="E159" s="38"/>
      <c r="F159" s="32"/>
      <c r="G159" s="38"/>
      <c r="H159" s="38"/>
      <c r="I159" s="32"/>
      <c r="J159" s="38"/>
      <c r="K159" s="32"/>
      <c r="L159" s="38"/>
      <c r="M159" s="38"/>
      <c r="N159" s="32"/>
      <c r="O159" s="38"/>
      <c r="P159" s="32"/>
      <c r="Q159" s="38"/>
      <c r="R159" s="38"/>
      <c r="S159" s="32"/>
      <c r="T159" s="38"/>
      <c r="U159" s="32"/>
      <c r="V159" s="38"/>
      <c r="W159" s="38"/>
      <c r="X159" s="32"/>
      <c r="Y159" s="38"/>
      <c r="Z159" s="32"/>
      <c r="AA159" s="38"/>
      <c r="AB159" s="38"/>
      <c r="AC159" s="32"/>
      <c r="AD159" s="38"/>
      <c r="AE159" s="32"/>
      <c r="AF159" s="38"/>
      <c r="AG159" s="38"/>
      <c r="AH159" s="32"/>
      <c r="AI159" s="38"/>
      <c r="AJ159" s="32"/>
      <c r="AK159" s="38"/>
      <c r="AL159" s="38"/>
      <c r="AM159" s="38"/>
      <c r="AN159" s="32"/>
      <c r="AO159" s="32"/>
      <c r="AP159" s="39"/>
      <c r="AQ159" s="32"/>
      <c r="AR159" s="32"/>
      <c r="AS159" s="32"/>
      <c r="AT159" s="39"/>
      <c r="AU159" s="32"/>
      <c r="AV159" s="32"/>
      <c r="AW159" s="32"/>
      <c r="AX159" s="39"/>
      <c r="AY159" s="32"/>
      <c r="AZ159" s="32"/>
      <c r="BA159" s="32"/>
      <c r="BB159" s="32"/>
      <c r="BC159" s="40"/>
    </row>
    <row r="160" spans="2:55" ht="14.25">
      <c r="B160" s="33"/>
      <c r="C160" s="38"/>
      <c r="D160" s="32"/>
      <c r="E160" s="38"/>
      <c r="F160" s="32"/>
      <c r="G160" s="38"/>
      <c r="H160" s="38"/>
      <c r="I160" s="32"/>
      <c r="J160" s="38"/>
      <c r="K160" s="32"/>
      <c r="L160" s="38"/>
      <c r="M160" s="38"/>
      <c r="N160" s="32"/>
      <c r="O160" s="38"/>
      <c r="P160" s="32"/>
      <c r="Q160" s="38"/>
      <c r="R160" s="38"/>
      <c r="S160" s="32"/>
      <c r="T160" s="38"/>
      <c r="U160" s="32"/>
      <c r="V160" s="38"/>
      <c r="W160" s="38"/>
      <c r="X160" s="32"/>
      <c r="Y160" s="38"/>
      <c r="Z160" s="32"/>
      <c r="AA160" s="38"/>
      <c r="AB160" s="38"/>
      <c r="AC160" s="32"/>
      <c r="AD160" s="38"/>
      <c r="AE160" s="32"/>
      <c r="AF160" s="38"/>
      <c r="AG160" s="38"/>
      <c r="AH160" s="32"/>
      <c r="AI160" s="38"/>
      <c r="AJ160" s="32"/>
      <c r="AK160" s="38"/>
      <c r="AL160" s="38"/>
      <c r="AM160" s="38"/>
      <c r="AN160" s="32"/>
      <c r="AO160" s="32"/>
      <c r="AP160" s="39"/>
      <c r="AQ160" s="32"/>
      <c r="AR160" s="32"/>
      <c r="AS160" s="32"/>
      <c r="AT160" s="39"/>
      <c r="AU160" s="32"/>
      <c r="AV160" s="32"/>
      <c r="AW160" s="32"/>
      <c r="AX160" s="39"/>
      <c r="AY160" s="32"/>
      <c r="AZ160" s="32"/>
      <c r="BA160" s="32"/>
      <c r="BB160" s="32"/>
      <c r="BC160" s="40"/>
    </row>
    <row r="161" spans="2:55" ht="17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</row>
    <row r="162" spans="2:55" ht="17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</row>
    <row r="163" spans="2:55" ht="17.25"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2"/>
      <c r="AN163" s="34"/>
      <c r="AO163" s="34"/>
      <c r="AP163" s="34"/>
      <c r="AQ163" s="35"/>
      <c r="AR163" s="34"/>
      <c r="AS163" s="34"/>
      <c r="AT163" s="34"/>
      <c r="AU163" s="35"/>
      <c r="AV163" s="34"/>
      <c r="AW163" s="34"/>
      <c r="AX163" s="34"/>
      <c r="AY163" s="35"/>
      <c r="AZ163" s="34"/>
      <c r="BA163" s="34"/>
      <c r="BB163" s="34"/>
      <c r="BC163" s="36"/>
    </row>
    <row r="164" spans="2:55" ht="17.25"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2"/>
      <c r="AN164" s="34"/>
      <c r="AO164" s="34"/>
      <c r="AP164" s="34"/>
      <c r="AQ164" s="35"/>
      <c r="AR164" s="34"/>
      <c r="AS164" s="34"/>
      <c r="AT164" s="34"/>
      <c r="AU164" s="35"/>
      <c r="AV164" s="34"/>
      <c r="AW164" s="34"/>
      <c r="AX164" s="34"/>
      <c r="AY164" s="35"/>
      <c r="AZ164" s="34"/>
      <c r="BA164" s="34"/>
      <c r="BB164" s="34"/>
      <c r="BC164" s="36"/>
    </row>
    <row r="165" spans="2:55" ht="14.25">
      <c r="B165" s="33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8"/>
      <c r="AN165" s="32"/>
      <c r="AO165" s="32"/>
      <c r="AP165" s="39"/>
      <c r="AQ165" s="32"/>
      <c r="AR165" s="32"/>
      <c r="AS165" s="32"/>
      <c r="AT165" s="39"/>
      <c r="AU165" s="32"/>
      <c r="AV165" s="32"/>
      <c r="AW165" s="32"/>
      <c r="AX165" s="39"/>
      <c r="AY165" s="32"/>
      <c r="AZ165" s="39"/>
      <c r="BA165" s="39"/>
      <c r="BB165" s="39"/>
      <c r="BC165" s="40"/>
    </row>
    <row r="166" spans="2:55" ht="14.25">
      <c r="B166" s="33"/>
      <c r="C166" s="38"/>
      <c r="D166" s="32"/>
      <c r="E166" s="38"/>
      <c r="F166" s="32"/>
      <c r="G166" s="38"/>
      <c r="H166" s="38"/>
      <c r="I166" s="32"/>
      <c r="J166" s="38"/>
      <c r="K166" s="32"/>
      <c r="L166" s="38"/>
      <c r="M166" s="38"/>
      <c r="N166" s="32"/>
      <c r="O166" s="38"/>
      <c r="P166" s="32"/>
      <c r="Q166" s="38"/>
      <c r="R166" s="38"/>
      <c r="S166" s="32"/>
      <c r="T166" s="38"/>
      <c r="U166" s="32"/>
      <c r="V166" s="38"/>
      <c r="W166" s="38"/>
      <c r="X166" s="32"/>
      <c r="Y166" s="38"/>
      <c r="Z166" s="32"/>
      <c r="AA166" s="38"/>
      <c r="AB166" s="38"/>
      <c r="AC166" s="32"/>
      <c r="AD166" s="38"/>
      <c r="AE166" s="32"/>
      <c r="AF166" s="38"/>
      <c r="AG166" s="38"/>
      <c r="AH166" s="32"/>
      <c r="AI166" s="38"/>
      <c r="AJ166" s="32"/>
      <c r="AK166" s="38"/>
      <c r="AL166" s="38"/>
      <c r="AM166" s="38"/>
      <c r="AN166" s="32"/>
      <c r="AO166" s="32"/>
      <c r="AP166" s="39"/>
      <c r="AQ166" s="32"/>
      <c r="AR166" s="32"/>
      <c r="AS166" s="32"/>
      <c r="AT166" s="39"/>
      <c r="AU166" s="32"/>
      <c r="AV166" s="32"/>
      <c r="AW166" s="32"/>
      <c r="AX166" s="39"/>
      <c r="AY166" s="32"/>
      <c r="AZ166" s="32"/>
      <c r="BA166" s="32"/>
      <c r="BB166" s="32"/>
      <c r="BC166" s="40"/>
    </row>
    <row r="167" spans="2:55" ht="14.25">
      <c r="B167" s="33"/>
      <c r="C167" s="38"/>
      <c r="D167" s="32"/>
      <c r="E167" s="38"/>
      <c r="F167" s="32"/>
      <c r="G167" s="38"/>
      <c r="H167" s="38"/>
      <c r="I167" s="32"/>
      <c r="J167" s="38"/>
      <c r="K167" s="32"/>
      <c r="L167" s="38"/>
      <c r="M167" s="38"/>
      <c r="N167" s="32"/>
      <c r="O167" s="38"/>
      <c r="P167" s="32"/>
      <c r="Q167" s="38"/>
      <c r="R167" s="38"/>
      <c r="S167" s="32"/>
      <c r="T167" s="38"/>
      <c r="U167" s="32"/>
      <c r="V167" s="38"/>
      <c r="W167" s="38"/>
      <c r="X167" s="32"/>
      <c r="Y167" s="38"/>
      <c r="Z167" s="32"/>
      <c r="AA167" s="38"/>
      <c r="AB167" s="38"/>
      <c r="AC167" s="32"/>
      <c r="AD167" s="38"/>
      <c r="AE167" s="32"/>
      <c r="AF167" s="38"/>
      <c r="AG167" s="38"/>
      <c r="AH167" s="32"/>
      <c r="AI167" s="38"/>
      <c r="AJ167" s="32"/>
      <c r="AK167" s="38"/>
      <c r="AL167" s="38"/>
      <c r="AM167" s="38"/>
      <c r="AN167" s="32"/>
      <c r="AO167" s="32"/>
      <c r="AP167" s="39"/>
      <c r="AQ167" s="32"/>
      <c r="AR167" s="32"/>
      <c r="AS167" s="32"/>
      <c r="AT167" s="39"/>
      <c r="AU167" s="32"/>
      <c r="AV167" s="32"/>
      <c r="AW167" s="32"/>
      <c r="AX167" s="39"/>
      <c r="AY167" s="32"/>
      <c r="AZ167" s="32"/>
      <c r="BA167" s="32"/>
      <c r="BB167" s="32"/>
      <c r="BC167" s="40"/>
    </row>
    <row r="168" spans="2:55" ht="14.25">
      <c r="B168" s="33"/>
      <c r="C168" s="38"/>
      <c r="D168" s="32"/>
      <c r="E168" s="38"/>
      <c r="F168" s="32"/>
      <c r="G168" s="38"/>
      <c r="H168" s="38"/>
      <c r="I168" s="32"/>
      <c r="J168" s="38"/>
      <c r="K168" s="32"/>
      <c r="L168" s="38"/>
      <c r="M168" s="38"/>
      <c r="N168" s="32"/>
      <c r="O168" s="38"/>
      <c r="P168" s="32"/>
      <c r="Q168" s="38"/>
      <c r="R168" s="38"/>
      <c r="S168" s="32"/>
      <c r="T168" s="38"/>
      <c r="U168" s="32"/>
      <c r="V168" s="38"/>
      <c r="W168" s="38"/>
      <c r="X168" s="32"/>
      <c r="Y168" s="38"/>
      <c r="Z168" s="32"/>
      <c r="AA168" s="38"/>
      <c r="AB168" s="38"/>
      <c r="AC168" s="32"/>
      <c r="AD168" s="38"/>
      <c r="AE168" s="32"/>
      <c r="AF168" s="38"/>
      <c r="AG168" s="38"/>
      <c r="AH168" s="32"/>
      <c r="AI168" s="38"/>
      <c r="AJ168" s="32"/>
      <c r="AK168" s="38"/>
      <c r="AL168" s="38"/>
      <c r="AM168" s="38"/>
      <c r="AN168" s="32"/>
      <c r="AO168" s="32"/>
      <c r="AP168" s="39"/>
      <c r="AQ168" s="32"/>
      <c r="AR168" s="32"/>
      <c r="AS168" s="32"/>
      <c r="AT168" s="39"/>
      <c r="AU168" s="32"/>
      <c r="AV168" s="32"/>
      <c r="AW168" s="32"/>
      <c r="AX168" s="39"/>
      <c r="AY168" s="32"/>
      <c r="AZ168" s="32"/>
      <c r="BA168" s="32"/>
      <c r="BB168" s="32"/>
      <c r="BC168" s="40"/>
    </row>
    <row r="169" spans="2:55" ht="14.25">
      <c r="B169" s="33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8"/>
      <c r="AN169" s="32"/>
      <c r="AO169" s="32"/>
      <c r="AP169" s="39"/>
      <c r="AQ169" s="32"/>
      <c r="AR169" s="32"/>
      <c r="AS169" s="32"/>
      <c r="AT169" s="39"/>
      <c r="AU169" s="32"/>
      <c r="AV169" s="32"/>
      <c r="AW169" s="32"/>
      <c r="AX169" s="39"/>
      <c r="AY169" s="32"/>
      <c r="AZ169" s="39"/>
      <c r="BA169" s="39"/>
      <c r="BB169" s="39"/>
      <c r="BC169" s="40"/>
    </row>
    <row r="170" spans="2:55" ht="14.25">
      <c r="B170" s="33"/>
      <c r="C170" s="38"/>
      <c r="D170" s="32"/>
      <c r="E170" s="38"/>
      <c r="F170" s="32"/>
      <c r="G170" s="38"/>
      <c r="H170" s="38"/>
      <c r="I170" s="32"/>
      <c r="J170" s="38"/>
      <c r="K170" s="32"/>
      <c r="L170" s="38"/>
      <c r="M170" s="38"/>
      <c r="N170" s="32"/>
      <c r="O170" s="38"/>
      <c r="P170" s="32"/>
      <c r="Q170" s="38"/>
      <c r="R170" s="38"/>
      <c r="S170" s="32"/>
      <c r="T170" s="38"/>
      <c r="U170" s="32"/>
      <c r="V170" s="38"/>
      <c r="W170" s="38"/>
      <c r="X170" s="32"/>
      <c r="Y170" s="38"/>
      <c r="Z170" s="32"/>
      <c r="AA170" s="38"/>
      <c r="AB170" s="38"/>
      <c r="AC170" s="32"/>
      <c r="AD170" s="38"/>
      <c r="AE170" s="32"/>
      <c r="AF170" s="38"/>
      <c r="AG170" s="38"/>
      <c r="AH170" s="32"/>
      <c r="AI170" s="38"/>
      <c r="AJ170" s="32"/>
      <c r="AK170" s="38"/>
      <c r="AL170" s="38"/>
      <c r="AM170" s="38"/>
      <c r="AN170" s="32"/>
      <c r="AO170" s="32"/>
      <c r="AP170" s="39"/>
      <c r="AQ170" s="32"/>
      <c r="AR170" s="32"/>
      <c r="AS170" s="32"/>
      <c r="AT170" s="39"/>
      <c r="AU170" s="32"/>
      <c r="AV170" s="32"/>
      <c r="AW170" s="32"/>
      <c r="AX170" s="39"/>
      <c r="AY170" s="32"/>
      <c r="AZ170" s="32"/>
      <c r="BA170" s="32"/>
      <c r="BB170" s="32"/>
      <c r="BC170" s="40"/>
    </row>
    <row r="171" spans="2:55" ht="14.25">
      <c r="B171" s="33"/>
      <c r="C171" s="38"/>
      <c r="D171" s="32"/>
      <c r="E171" s="38"/>
      <c r="F171" s="32"/>
      <c r="G171" s="38"/>
      <c r="H171" s="38"/>
      <c r="I171" s="32"/>
      <c r="J171" s="38"/>
      <c r="K171" s="32"/>
      <c r="L171" s="38"/>
      <c r="M171" s="38"/>
      <c r="N171" s="32"/>
      <c r="O171" s="38"/>
      <c r="P171" s="32"/>
      <c r="Q171" s="38"/>
      <c r="R171" s="38"/>
      <c r="S171" s="32"/>
      <c r="T171" s="38"/>
      <c r="U171" s="32"/>
      <c r="V171" s="38"/>
      <c r="W171" s="38"/>
      <c r="X171" s="32"/>
      <c r="Y171" s="38"/>
      <c r="Z171" s="32"/>
      <c r="AA171" s="38"/>
      <c r="AB171" s="38"/>
      <c r="AC171" s="32"/>
      <c r="AD171" s="38"/>
      <c r="AE171" s="32"/>
      <c r="AF171" s="38"/>
      <c r="AG171" s="38"/>
      <c r="AH171" s="32"/>
      <c r="AI171" s="38"/>
      <c r="AJ171" s="32"/>
      <c r="AK171" s="38"/>
      <c r="AL171" s="38"/>
      <c r="AM171" s="38"/>
      <c r="AN171" s="32"/>
      <c r="AO171" s="32"/>
      <c r="AP171" s="39"/>
      <c r="AQ171" s="32"/>
      <c r="AR171" s="32"/>
      <c r="AS171" s="32"/>
      <c r="AT171" s="39"/>
      <c r="AU171" s="32"/>
      <c r="AV171" s="32"/>
      <c r="AW171" s="32"/>
      <c r="AX171" s="39"/>
      <c r="AY171" s="32"/>
      <c r="AZ171" s="32"/>
      <c r="BA171" s="32"/>
      <c r="BB171" s="32"/>
      <c r="BC171" s="40"/>
    </row>
    <row r="172" spans="2:55" ht="14.25">
      <c r="B172" s="33"/>
      <c r="C172" s="38"/>
      <c r="D172" s="32"/>
      <c r="E172" s="38"/>
      <c r="F172" s="32"/>
      <c r="G172" s="38"/>
      <c r="H172" s="38"/>
      <c r="I172" s="32"/>
      <c r="J172" s="38"/>
      <c r="K172" s="32"/>
      <c r="L172" s="38"/>
      <c r="M172" s="38"/>
      <c r="N172" s="32"/>
      <c r="O172" s="38"/>
      <c r="P172" s="32"/>
      <c r="Q172" s="38"/>
      <c r="R172" s="38"/>
      <c r="S172" s="32"/>
      <c r="T172" s="38"/>
      <c r="U172" s="32"/>
      <c r="V172" s="38"/>
      <c r="W172" s="38"/>
      <c r="X172" s="32"/>
      <c r="Y172" s="38"/>
      <c r="Z172" s="32"/>
      <c r="AA172" s="38"/>
      <c r="AB172" s="38"/>
      <c r="AC172" s="32"/>
      <c r="AD172" s="38"/>
      <c r="AE172" s="32"/>
      <c r="AF172" s="38"/>
      <c r="AG172" s="38"/>
      <c r="AH172" s="32"/>
      <c r="AI172" s="38"/>
      <c r="AJ172" s="32"/>
      <c r="AK172" s="38"/>
      <c r="AL172" s="38"/>
      <c r="AM172" s="38"/>
      <c r="AN172" s="32"/>
      <c r="AO172" s="32"/>
      <c r="AP172" s="39"/>
      <c r="AQ172" s="32"/>
      <c r="AR172" s="32"/>
      <c r="AS172" s="32"/>
      <c r="AT172" s="39"/>
      <c r="AU172" s="32"/>
      <c r="AV172" s="32"/>
      <c r="AW172" s="32"/>
      <c r="AX172" s="39"/>
      <c r="AY172" s="32"/>
      <c r="AZ172" s="32"/>
      <c r="BA172" s="32"/>
      <c r="BB172" s="32"/>
      <c r="BC172" s="40"/>
    </row>
    <row r="173" spans="2:55" ht="14.25">
      <c r="B173" s="33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8"/>
      <c r="AN173" s="32"/>
      <c r="AO173" s="32"/>
      <c r="AP173" s="39"/>
      <c r="AQ173" s="32"/>
      <c r="AR173" s="32"/>
      <c r="AS173" s="32"/>
      <c r="AT173" s="39"/>
      <c r="AU173" s="32"/>
      <c r="AV173" s="32"/>
      <c r="AW173" s="32"/>
      <c r="AX173" s="39"/>
      <c r="AY173" s="32"/>
      <c r="AZ173" s="39"/>
      <c r="BA173" s="39"/>
      <c r="BB173" s="39"/>
      <c r="BC173" s="40"/>
    </row>
    <row r="174" spans="2:55" ht="14.25">
      <c r="B174" s="33"/>
      <c r="C174" s="38"/>
      <c r="D174" s="32"/>
      <c r="E174" s="38"/>
      <c r="F174" s="32"/>
      <c r="G174" s="38"/>
      <c r="H174" s="38"/>
      <c r="I174" s="32"/>
      <c r="J174" s="38"/>
      <c r="K174" s="32"/>
      <c r="L174" s="38"/>
      <c r="M174" s="38"/>
      <c r="N174" s="32"/>
      <c r="O174" s="38"/>
      <c r="P174" s="32"/>
      <c r="Q174" s="38"/>
      <c r="R174" s="38"/>
      <c r="S174" s="32"/>
      <c r="T174" s="38"/>
      <c r="U174" s="32"/>
      <c r="V174" s="38"/>
      <c r="W174" s="38"/>
      <c r="X174" s="32"/>
      <c r="Y174" s="38"/>
      <c r="Z174" s="32"/>
      <c r="AA174" s="38"/>
      <c r="AB174" s="38"/>
      <c r="AC174" s="32"/>
      <c r="AD174" s="38"/>
      <c r="AE174" s="32"/>
      <c r="AF174" s="38"/>
      <c r="AG174" s="38"/>
      <c r="AH174" s="32"/>
      <c r="AI174" s="38"/>
      <c r="AJ174" s="32"/>
      <c r="AK174" s="38"/>
      <c r="AL174" s="38"/>
      <c r="AM174" s="38"/>
      <c r="AN174" s="32"/>
      <c r="AO174" s="32"/>
      <c r="AP174" s="39"/>
      <c r="AQ174" s="32"/>
      <c r="AR174" s="32"/>
      <c r="AS174" s="32"/>
      <c r="AT174" s="39"/>
      <c r="AU174" s="32"/>
      <c r="AV174" s="32"/>
      <c r="AW174" s="32"/>
      <c r="AX174" s="39"/>
      <c r="AY174" s="32"/>
      <c r="AZ174" s="32"/>
      <c r="BA174" s="32"/>
      <c r="BB174" s="32"/>
      <c r="BC174" s="40"/>
    </row>
    <row r="175" spans="2:55" ht="14.25">
      <c r="B175" s="33"/>
      <c r="C175" s="38"/>
      <c r="D175" s="32"/>
      <c r="E175" s="38"/>
      <c r="F175" s="32"/>
      <c r="G175" s="38"/>
      <c r="H175" s="38"/>
      <c r="I175" s="32"/>
      <c r="J175" s="38"/>
      <c r="K175" s="32"/>
      <c r="L175" s="38"/>
      <c r="M175" s="38"/>
      <c r="N175" s="32"/>
      <c r="O175" s="38"/>
      <c r="P175" s="32"/>
      <c r="Q175" s="38"/>
      <c r="R175" s="38"/>
      <c r="S175" s="32"/>
      <c r="T175" s="38"/>
      <c r="U175" s="32"/>
      <c r="V175" s="38"/>
      <c r="W175" s="38"/>
      <c r="X175" s="32"/>
      <c r="Y175" s="38"/>
      <c r="Z175" s="32"/>
      <c r="AA175" s="38"/>
      <c r="AB175" s="38"/>
      <c r="AC175" s="32"/>
      <c r="AD175" s="38"/>
      <c r="AE175" s="32"/>
      <c r="AF175" s="38"/>
      <c r="AG175" s="38"/>
      <c r="AH175" s="32"/>
      <c r="AI175" s="38"/>
      <c r="AJ175" s="32"/>
      <c r="AK175" s="38"/>
      <c r="AL175" s="38"/>
      <c r="AM175" s="38"/>
      <c r="AN175" s="32"/>
      <c r="AO175" s="32"/>
      <c r="AP175" s="39"/>
      <c r="AQ175" s="32"/>
      <c r="AR175" s="32"/>
      <c r="AS175" s="32"/>
      <c r="AT175" s="39"/>
      <c r="AU175" s="32"/>
      <c r="AV175" s="32"/>
      <c r="AW175" s="32"/>
      <c r="AX175" s="39"/>
      <c r="AY175" s="32"/>
      <c r="AZ175" s="32"/>
      <c r="BA175" s="32"/>
      <c r="BB175" s="32"/>
      <c r="BC175" s="40"/>
    </row>
    <row r="176" spans="2:55" ht="14.25">
      <c r="B176" s="33"/>
      <c r="C176" s="38"/>
      <c r="D176" s="32"/>
      <c r="E176" s="38"/>
      <c r="F176" s="32"/>
      <c r="G176" s="38"/>
      <c r="H176" s="38"/>
      <c r="I176" s="32"/>
      <c r="J176" s="38"/>
      <c r="K176" s="32"/>
      <c r="L176" s="38"/>
      <c r="M176" s="38"/>
      <c r="N176" s="32"/>
      <c r="O176" s="38"/>
      <c r="P176" s="32"/>
      <c r="Q176" s="38"/>
      <c r="R176" s="38"/>
      <c r="S176" s="32"/>
      <c r="T176" s="38"/>
      <c r="U176" s="32"/>
      <c r="V176" s="38"/>
      <c r="W176" s="38"/>
      <c r="X176" s="32"/>
      <c r="Y176" s="38"/>
      <c r="Z176" s="32"/>
      <c r="AA176" s="38"/>
      <c r="AB176" s="38"/>
      <c r="AC176" s="32"/>
      <c r="AD176" s="38"/>
      <c r="AE176" s="32"/>
      <c r="AF176" s="38"/>
      <c r="AG176" s="38"/>
      <c r="AH176" s="32"/>
      <c r="AI176" s="38"/>
      <c r="AJ176" s="32"/>
      <c r="AK176" s="38"/>
      <c r="AL176" s="38"/>
      <c r="AM176" s="38"/>
      <c r="AN176" s="32"/>
      <c r="AO176" s="32"/>
      <c r="AP176" s="39"/>
      <c r="AQ176" s="32"/>
      <c r="AR176" s="32"/>
      <c r="AS176" s="32"/>
      <c r="AT176" s="39"/>
      <c r="AU176" s="32"/>
      <c r="AV176" s="32"/>
      <c r="AW176" s="32"/>
      <c r="AX176" s="39"/>
      <c r="AY176" s="32"/>
      <c r="AZ176" s="32"/>
      <c r="BA176" s="32"/>
      <c r="BB176" s="32"/>
      <c r="BC176" s="40"/>
    </row>
    <row r="177" spans="2:55" ht="14.25">
      <c r="B177" s="33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8"/>
      <c r="AN177" s="32"/>
      <c r="AO177" s="32"/>
      <c r="AP177" s="39"/>
      <c r="AQ177" s="32"/>
      <c r="AR177" s="32"/>
      <c r="AS177" s="32"/>
      <c r="AT177" s="39"/>
      <c r="AU177" s="32"/>
      <c r="AV177" s="32"/>
      <c r="AW177" s="32"/>
      <c r="AX177" s="39"/>
      <c r="AY177" s="32"/>
      <c r="AZ177" s="39"/>
      <c r="BA177" s="39"/>
      <c r="BB177" s="39"/>
      <c r="BC177" s="40"/>
    </row>
    <row r="178" spans="2:55" ht="14.25">
      <c r="B178" s="33"/>
      <c r="C178" s="38"/>
      <c r="D178" s="32"/>
      <c r="E178" s="38"/>
      <c r="F178" s="32"/>
      <c r="G178" s="38"/>
      <c r="H178" s="38"/>
      <c r="I178" s="32"/>
      <c r="J178" s="38"/>
      <c r="K178" s="32"/>
      <c r="L178" s="38"/>
      <c r="M178" s="38"/>
      <c r="N178" s="32"/>
      <c r="O178" s="38"/>
      <c r="P178" s="32"/>
      <c r="Q178" s="38"/>
      <c r="R178" s="38"/>
      <c r="S178" s="32"/>
      <c r="T178" s="38"/>
      <c r="U178" s="32"/>
      <c r="V178" s="38"/>
      <c r="W178" s="38"/>
      <c r="X178" s="32"/>
      <c r="Y178" s="38"/>
      <c r="Z178" s="32"/>
      <c r="AA178" s="38"/>
      <c r="AB178" s="38"/>
      <c r="AC178" s="32"/>
      <c r="AD178" s="38"/>
      <c r="AE178" s="32"/>
      <c r="AF178" s="38"/>
      <c r="AG178" s="38"/>
      <c r="AH178" s="32"/>
      <c r="AI178" s="38"/>
      <c r="AJ178" s="32"/>
      <c r="AK178" s="38"/>
      <c r="AL178" s="38"/>
      <c r="AM178" s="38"/>
      <c r="AN178" s="32"/>
      <c r="AO178" s="32"/>
      <c r="AP178" s="39"/>
      <c r="AQ178" s="32"/>
      <c r="AR178" s="32"/>
      <c r="AS178" s="32"/>
      <c r="AT178" s="39"/>
      <c r="AU178" s="32"/>
      <c r="AV178" s="32"/>
      <c r="AW178" s="32"/>
      <c r="AX178" s="39"/>
      <c r="AY178" s="32"/>
      <c r="AZ178" s="32"/>
      <c r="BA178" s="32"/>
      <c r="BB178" s="32"/>
      <c r="BC178" s="40"/>
    </row>
    <row r="179" spans="2:55" ht="14.25">
      <c r="B179" s="33"/>
      <c r="C179" s="38"/>
      <c r="D179" s="32"/>
      <c r="E179" s="38"/>
      <c r="F179" s="32"/>
      <c r="G179" s="38"/>
      <c r="H179" s="38"/>
      <c r="I179" s="32"/>
      <c r="J179" s="38"/>
      <c r="K179" s="32"/>
      <c r="L179" s="38"/>
      <c r="M179" s="38"/>
      <c r="N179" s="32"/>
      <c r="O179" s="38"/>
      <c r="P179" s="32"/>
      <c r="Q179" s="38"/>
      <c r="R179" s="38"/>
      <c r="S179" s="32"/>
      <c r="T179" s="38"/>
      <c r="U179" s="32"/>
      <c r="V179" s="38"/>
      <c r="W179" s="38"/>
      <c r="X179" s="32"/>
      <c r="Y179" s="38"/>
      <c r="Z179" s="32"/>
      <c r="AA179" s="38"/>
      <c r="AB179" s="38"/>
      <c r="AC179" s="32"/>
      <c r="AD179" s="38"/>
      <c r="AE179" s="32"/>
      <c r="AF179" s="38"/>
      <c r="AG179" s="38"/>
      <c r="AH179" s="32"/>
      <c r="AI179" s="38"/>
      <c r="AJ179" s="32"/>
      <c r="AK179" s="38"/>
      <c r="AL179" s="38"/>
      <c r="AM179" s="38"/>
      <c r="AN179" s="32"/>
      <c r="AO179" s="32"/>
      <c r="AP179" s="39"/>
      <c r="AQ179" s="32"/>
      <c r="AR179" s="32"/>
      <c r="AS179" s="32"/>
      <c r="AT179" s="39"/>
      <c r="AU179" s="32"/>
      <c r="AV179" s="32"/>
      <c r="AW179" s="32"/>
      <c r="AX179" s="39"/>
      <c r="AY179" s="32"/>
      <c r="AZ179" s="32"/>
      <c r="BA179" s="32"/>
      <c r="BB179" s="32"/>
      <c r="BC179" s="40"/>
    </row>
    <row r="180" spans="2:55" ht="14.25">
      <c r="B180" s="33"/>
      <c r="C180" s="38"/>
      <c r="D180" s="32"/>
      <c r="E180" s="38"/>
      <c r="F180" s="32"/>
      <c r="G180" s="38"/>
      <c r="H180" s="38"/>
      <c r="I180" s="32"/>
      <c r="J180" s="38"/>
      <c r="K180" s="32"/>
      <c r="L180" s="38"/>
      <c r="M180" s="38"/>
      <c r="N180" s="32"/>
      <c r="O180" s="38"/>
      <c r="P180" s="32"/>
      <c r="Q180" s="38"/>
      <c r="R180" s="38"/>
      <c r="S180" s="32"/>
      <c r="T180" s="38"/>
      <c r="U180" s="32"/>
      <c r="V180" s="38"/>
      <c r="W180" s="38"/>
      <c r="X180" s="32"/>
      <c r="Y180" s="38"/>
      <c r="Z180" s="32"/>
      <c r="AA180" s="38"/>
      <c r="AB180" s="38"/>
      <c r="AC180" s="32"/>
      <c r="AD180" s="38"/>
      <c r="AE180" s="32"/>
      <c r="AF180" s="38"/>
      <c r="AG180" s="38"/>
      <c r="AH180" s="32"/>
      <c r="AI180" s="38"/>
      <c r="AJ180" s="32"/>
      <c r="AK180" s="38"/>
      <c r="AL180" s="38"/>
      <c r="AM180" s="38"/>
      <c r="AN180" s="32"/>
      <c r="AO180" s="32"/>
      <c r="AP180" s="39"/>
      <c r="AQ180" s="32"/>
      <c r="AR180" s="32"/>
      <c r="AS180" s="32"/>
      <c r="AT180" s="39"/>
      <c r="AU180" s="32"/>
      <c r="AV180" s="32"/>
      <c r="AW180" s="32"/>
      <c r="AX180" s="39"/>
      <c r="AY180" s="32"/>
      <c r="AZ180" s="32"/>
      <c r="BA180" s="32"/>
      <c r="BB180" s="32"/>
      <c r="BC180" s="40"/>
    </row>
    <row r="181" spans="2:55" ht="14.25">
      <c r="B181" s="33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8"/>
      <c r="AN181" s="32"/>
      <c r="AO181" s="32"/>
      <c r="AP181" s="39"/>
      <c r="AQ181" s="32"/>
      <c r="AR181" s="32"/>
      <c r="AS181" s="32"/>
      <c r="AT181" s="39"/>
      <c r="AU181" s="32"/>
      <c r="AV181" s="32"/>
      <c r="AW181" s="32"/>
      <c r="AX181" s="39"/>
      <c r="AY181" s="32"/>
      <c r="AZ181" s="39"/>
      <c r="BA181" s="39"/>
      <c r="BB181" s="39"/>
      <c r="BC181" s="40"/>
    </row>
    <row r="182" spans="2:55" ht="14.25">
      <c r="B182" s="33"/>
      <c r="C182" s="38"/>
      <c r="D182" s="32"/>
      <c r="E182" s="38"/>
      <c r="F182" s="32"/>
      <c r="G182" s="38"/>
      <c r="H182" s="38"/>
      <c r="I182" s="32"/>
      <c r="J182" s="38"/>
      <c r="K182" s="32"/>
      <c r="L182" s="38"/>
      <c r="M182" s="38"/>
      <c r="N182" s="32"/>
      <c r="O182" s="38"/>
      <c r="P182" s="32"/>
      <c r="Q182" s="38"/>
      <c r="R182" s="38"/>
      <c r="S182" s="32"/>
      <c r="T182" s="38"/>
      <c r="U182" s="32"/>
      <c r="V182" s="38"/>
      <c r="W182" s="38"/>
      <c r="X182" s="32"/>
      <c r="Y182" s="38"/>
      <c r="Z182" s="32"/>
      <c r="AA182" s="38"/>
      <c r="AB182" s="38"/>
      <c r="AC182" s="32"/>
      <c r="AD182" s="38"/>
      <c r="AE182" s="32"/>
      <c r="AF182" s="38"/>
      <c r="AG182" s="38"/>
      <c r="AH182" s="32"/>
      <c r="AI182" s="38"/>
      <c r="AJ182" s="32"/>
      <c r="AK182" s="38"/>
      <c r="AL182" s="38"/>
      <c r="AM182" s="38"/>
      <c r="AN182" s="32"/>
      <c r="AO182" s="32"/>
      <c r="AP182" s="39"/>
      <c r="AQ182" s="32"/>
      <c r="AR182" s="32"/>
      <c r="AS182" s="32"/>
      <c r="AT182" s="39"/>
      <c r="AU182" s="32"/>
      <c r="AV182" s="32"/>
      <c r="AW182" s="32"/>
      <c r="AX182" s="39"/>
      <c r="AY182" s="32"/>
      <c r="AZ182" s="32"/>
      <c r="BA182" s="32"/>
      <c r="BB182" s="32"/>
      <c r="BC182" s="40"/>
    </row>
    <row r="183" spans="2:55" ht="14.25">
      <c r="B183" s="33"/>
      <c r="C183" s="38"/>
      <c r="D183" s="32"/>
      <c r="E183" s="38"/>
      <c r="F183" s="32"/>
      <c r="G183" s="38"/>
      <c r="H183" s="38"/>
      <c r="I183" s="32"/>
      <c r="J183" s="38"/>
      <c r="K183" s="32"/>
      <c r="L183" s="38"/>
      <c r="M183" s="38"/>
      <c r="N183" s="32"/>
      <c r="O183" s="38"/>
      <c r="P183" s="32"/>
      <c r="Q183" s="38"/>
      <c r="R183" s="38"/>
      <c r="S183" s="32"/>
      <c r="T183" s="38"/>
      <c r="U183" s="32"/>
      <c r="V183" s="38"/>
      <c r="W183" s="38"/>
      <c r="X183" s="32"/>
      <c r="Y183" s="38"/>
      <c r="Z183" s="32"/>
      <c r="AA183" s="38"/>
      <c r="AB183" s="38"/>
      <c r="AC183" s="32"/>
      <c r="AD183" s="38"/>
      <c r="AE183" s="32"/>
      <c r="AF183" s="38"/>
      <c r="AG183" s="38"/>
      <c r="AH183" s="32"/>
      <c r="AI183" s="38"/>
      <c r="AJ183" s="32"/>
      <c r="AK183" s="38"/>
      <c r="AL183" s="38"/>
      <c r="AM183" s="38"/>
      <c r="AN183" s="32"/>
      <c r="AO183" s="32"/>
      <c r="AP183" s="39"/>
      <c r="AQ183" s="32"/>
      <c r="AR183" s="32"/>
      <c r="AS183" s="32"/>
      <c r="AT183" s="39"/>
      <c r="AU183" s="32"/>
      <c r="AV183" s="32"/>
      <c r="AW183" s="32"/>
      <c r="AX183" s="39"/>
      <c r="AY183" s="32"/>
      <c r="AZ183" s="32"/>
      <c r="BA183" s="32"/>
      <c r="BB183" s="32"/>
      <c r="BC183" s="40"/>
    </row>
    <row r="184" spans="2:55" ht="14.25">
      <c r="B184" s="33"/>
      <c r="C184" s="38"/>
      <c r="D184" s="32"/>
      <c r="E184" s="38"/>
      <c r="F184" s="32"/>
      <c r="G184" s="38"/>
      <c r="H184" s="38"/>
      <c r="I184" s="32"/>
      <c r="J184" s="38"/>
      <c r="K184" s="32"/>
      <c r="L184" s="38"/>
      <c r="M184" s="38"/>
      <c r="N184" s="32"/>
      <c r="O184" s="38"/>
      <c r="P184" s="32"/>
      <c r="Q184" s="38"/>
      <c r="R184" s="38"/>
      <c r="S184" s="32"/>
      <c r="T184" s="38"/>
      <c r="U184" s="32"/>
      <c r="V184" s="38"/>
      <c r="W184" s="38"/>
      <c r="X184" s="32"/>
      <c r="Y184" s="38"/>
      <c r="Z184" s="32"/>
      <c r="AA184" s="38"/>
      <c r="AB184" s="38"/>
      <c r="AC184" s="32"/>
      <c r="AD184" s="38"/>
      <c r="AE184" s="32"/>
      <c r="AF184" s="38"/>
      <c r="AG184" s="38"/>
      <c r="AH184" s="32"/>
      <c r="AI184" s="38"/>
      <c r="AJ184" s="32"/>
      <c r="AK184" s="38"/>
      <c r="AL184" s="38"/>
      <c r="AM184" s="38"/>
      <c r="AN184" s="32"/>
      <c r="AO184" s="32"/>
      <c r="AP184" s="39"/>
      <c r="AQ184" s="32"/>
      <c r="AR184" s="32"/>
      <c r="AS184" s="32"/>
      <c r="AT184" s="39"/>
      <c r="AU184" s="32"/>
      <c r="AV184" s="32"/>
      <c r="AW184" s="32"/>
      <c r="AX184" s="39"/>
      <c r="AY184" s="32"/>
      <c r="AZ184" s="32"/>
      <c r="BA184" s="32"/>
      <c r="BB184" s="32"/>
      <c r="BC184" s="40"/>
    </row>
    <row r="185" spans="2:55" ht="14.25">
      <c r="B185" s="33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8"/>
      <c r="AN185" s="32"/>
      <c r="AO185" s="32"/>
      <c r="AP185" s="39"/>
      <c r="AQ185" s="32"/>
      <c r="AR185" s="32"/>
      <c r="AS185" s="32"/>
      <c r="AT185" s="39"/>
      <c r="AU185" s="32"/>
      <c r="AV185" s="32"/>
      <c r="AW185" s="32"/>
      <c r="AX185" s="39"/>
      <c r="AY185" s="32"/>
      <c r="AZ185" s="39"/>
      <c r="BA185" s="39"/>
      <c r="BB185" s="39"/>
      <c r="BC185" s="40"/>
    </row>
    <row r="186" spans="2:55" ht="14.25">
      <c r="B186" s="33"/>
      <c r="C186" s="38"/>
      <c r="D186" s="32"/>
      <c r="E186" s="38"/>
      <c r="F186" s="32"/>
      <c r="G186" s="38"/>
      <c r="H186" s="38"/>
      <c r="I186" s="32"/>
      <c r="J186" s="38"/>
      <c r="K186" s="32"/>
      <c r="L186" s="38"/>
      <c r="M186" s="38"/>
      <c r="N186" s="32"/>
      <c r="O186" s="38"/>
      <c r="P186" s="32"/>
      <c r="Q186" s="38"/>
      <c r="R186" s="38"/>
      <c r="S186" s="32"/>
      <c r="T186" s="38"/>
      <c r="U186" s="32"/>
      <c r="V186" s="38"/>
      <c r="W186" s="38"/>
      <c r="X186" s="32"/>
      <c r="Y186" s="38"/>
      <c r="Z186" s="32"/>
      <c r="AA186" s="38"/>
      <c r="AB186" s="38"/>
      <c r="AC186" s="32"/>
      <c r="AD186" s="38"/>
      <c r="AE186" s="32"/>
      <c r="AF186" s="38"/>
      <c r="AG186" s="38"/>
      <c r="AH186" s="32"/>
      <c r="AI186" s="38"/>
      <c r="AJ186" s="32"/>
      <c r="AK186" s="38"/>
      <c r="AL186" s="38"/>
      <c r="AM186" s="38"/>
      <c r="AN186" s="32"/>
      <c r="AO186" s="32"/>
      <c r="AP186" s="39"/>
      <c r="AQ186" s="32"/>
      <c r="AR186" s="32"/>
      <c r="AS186" s="32"/>
      <c r="AT186" s="39"/>
      <c r="AU186" s="32"/>
      <c r="AV186" s="32"/>
      <c r="AW186" s="32"/>
      <c r="AX186" s="39"/>
      <c r="AY186" s="32"/>
      <c r="AZ186" s="32"/>
      <c r="BA186" s="32"/>
      <c r="BB186" s="32"/>
      <c r="BC186" s="40"/>
    </row>
    <row r="187" spans="2:55" ht="14.25">
      <c r="B187" s="33"/>
      <c r="C187" s="38"/>
      <c r="D187" s="32"/>
      <c r="E187" s="38"/>
      <c r="F187" s="32"/>
      <c r="G187" s="38"/>
      <c r="H187" s="38"/>
      <c r="I187" s="32"/>
      <c r="J187" s="38"/>
      <c r="K187" s="32"/>
      <c r="L187" s="38"/>
      <c r="M187" s="38"/>
      <c r="N187" s="32"/>
      <c r="O187" s="38"/>
      <c r="P187" s="32"/>
      <c r="Q187" s="38"/>
      <c r="R187" s="38"/>
      <c r="S187" s="32"/>
      <c r="T187" s="38"/>
      <c r="U187" s="32"/>
      <c r="V187" s="38"/>
      <c r="W187" s="38"/>
      <c r="X187" s="32"/>
      <c r="Y187" s="38"/>
      <c r="Z187" s="32"/>
      <c r="AA187" s="38"/>
      <c r="AB187" s="38"/>
      <c r="AC187" s="32"/>
      <c r="AD187" s="38"/>
      <c r="AE187" s="32"/>
      <c r="AF187" s="38"/>
      <c r="AG187" s="38"/>
      <c r="AH187" s="32"/>
      <c r="AI187" s="38"/>
      <c r="AJ187" s="32"/>
      <c r="AK187" s="38"/>
      <c r="AL187" s="38"/>
      <c r="AM187" s="38"/>
      <c r="AN187" s="32"/>
      <c r="AO187" s="32"/>
      <c r="AP187" s="39"/>
      <c r="AQ187" s="32"/>
      <c r="AR187" s="32"/>
      <c r="AS187" s="32"/>
      <c r="AT187" s="39"/>
      <c r="AU187" s="32"/>
      <c r="AV187" s="32"/>
      <c r="AW187" s="32"/>
      <c r="AX187" s="39"/>
      <c r="AY187" s="32"/>
      <c r="AZ187" s="32"/>
      <c r="BA187" s="32"/>
      <c r="BB187" s="32"/>
      <c r="BC187" s="40"/>
    </row>
    <row r="188" spans="2:55" ht="14.25">
      <c r="B188" s="33"/>
      <c r="C188" s="38"/>
      <c r="D188" s="32"/>
      <c r="E188" s="38"/>
      <c r="F188" s="32"/>
      <c r="G188" s="38"/>
      <c r="H188" s="38"/>
      <c r="I188" s="32"/>
      <c r="J188" s="38"/>
      <c r="K188" s="32"/>
      <c r="L188" s="38"/>
      <c r="M188" s="38"/>
      <c r="N188" s="32"/>
      <c r="O188" s="38"/>
      <c r="P188" s="32"/>
      <c r="Q188" s="38"/>
      <c r="R188" s="38"/>
      <c r="S188" s="32"/>
      <c r="T188" s="38"/>
      <c r="U188" s="32"/>
      <c r="V188" s="38"/>
      <c r="W188" s="38"/>
      <c r="X188" s="32"/>
      <c r="Y188" s="38"/>
      <c r="Z188" s="32"/>
      <c r="AA188" s="38"/>
      <c r="AB188" s="38"/>
      <c r="AC188" s="32"/>
      <c r="AD188" s="38"/>
      <c r="AE188" s="32"/>
      <c r="AF188" s="38"/>
      <c r="AG188" s="38"/>
      <c r="AH188" s="32"/>
      <c r="AI188" s="38"/>
      <c r="AJ188" s="32"/>
      <c r="AK188" s="38"/>
      <c r="AL188" s="38"/>
      <c r="AM188" s="38"/>
      <c r="AN188" s="32"/>
      <c r="AO188" s="32"/>
      <c r="AP188" s="39"/>
      <c r="AQ188" s="32"/>
      <c r="AR188" s="32"/>
      <c r="AS188" s="32"/>
      <c r="AT188" s="39"/>
      <c r="AU188" s="32"/>
      <c r="AV188" s="32"/>
      <c r="AW188" s="32"/>
      <c r="AX188" s="39"/>
      <c r="AY188" s="32"/>
      <c r="AZ188" s="32"/>
      <c r="BA188" s="32"/>
      <c r="BB188" s="32"/>
      <c r="BC188" s="40"/>
    </row>
    <row r="189" spans="2:55" ht="14.25">
      <c r="B189" s="33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8"/>
      <c r="AN189" s="32"/>
      <c r="AO189" s="32"/>
      <c r="AP189" s="39"/>
      <c r="AQ189" s="32"/>
      <c r="AR189" s="32"/>
      <c r="AS189" s="32"/>
      <c r="AT189" s="39"/>
      <c r="AU189" s="32"/>
      <c r="AV189" s="32"/>
      <c r="AW189" s="32"/>
      <c r="AX189" s="39"/>
      <c r="AY189" s="32"/>
      <c r="AZ189" s="39"/>
      <c r="BA189" s="39"/>
      <c r="BB189" s="39"/>
      <c r="BC189" s="40"/>
    </row>
    <row r="190" spans="2:55" ht="14.25">
      <c r="B190" s="33"/>
      <c r="C190" s="38"/>
      <c r="D190" s="32"/>
      <c r="E190" s="38"/>
      <c r="F190" s="32"/>
      <c r="G190" s="38"/>
      <c r="H190" s="38"/>
      <c r="I190" s="32"/>
      <c r="J190" s="38"/>
      <c r="K190" s="32"/>
      <c r="L190" s="38"/>
      <c r="M190" s="38"/>
      <c r="N190" s="32"/>
      <c r="O190" s="38"/>
      <c r="P190" s="32"/>
      <c r="Q190" s="38"/>
      <c r="R190" s="38"/>
      <c r="S190" s="32"/>
      <c r="T190" s="38"/>
      <c r="U190" s="32"/>
      <c r="V190" s="38"/>
      <c r="W190" s="38"/>
      <c r="X190" s="32"/>
      <c r="Y190" s="38"/>
      <c r="Z190" s="32"/>
      <c r="AA190" s="38"/>
      <c r="AB190" s="38"/>
      <c r="AC190" s="32"/>
      <c r="AD190" s="38"/>
      <c r="AE190" s="32"/>
      <c r="AF190" s="38"/>
      <c r="AG190" s="38"/>
      <c r="AH190" s="32"/>
      <c r="AI190" s="38"/>
      <c r="AJ190" s="32"/>
      <c r="AK190" s="38"/>
      <c r="AL190" s="38"/>
      <c r="AM190" s="38"/>
      <c r="AN190" s="32"/>
      <c r="AO190" s="32"/>
      <c r="AP190" s="39"/>
      <c r="AQ190" s="32"/>
      <c r="AR190" s="32"/>
      <c r="AS190" s="32"/>
      <c r="AT190" s="39"/>
      <c r="AU190" s="32"/>
      <c r="AV190" s="32"/>
      <c r="AW190" s="32"/>
      <c r="AX190" s="39"/>
      <c r="AY190" s="32"/>
      <c r="AZ190" s="32"/>
      <c r="BA190" s="32"/>
      <c r="BB190" s="32"/>
      <c r="BC190" s="40"/>
    </row>
    <row r="191" spans="2:55" ht="14.25">
      <c r="B191" s="33"/>
      <c r="C191" s="38"/>
      <c r="D191" s="32"/>
      <c r="E191" s="38"/>
      <c r="F191" s="32"/>
      <c r="G191" s="38"/>
      <c r="H191" s="38"/>
      <c r="I191" s="32"/>
      <c r="J191" s="38"/>
      <c r="K191" s="32"/>
      <c r="L191" s="38"/>
      <c r="M191" s="38"/>
      <c r="N191" s="32"/>
      <c r="O191" s="38"/>
      <c r="P191" s="32"/>
      <c r="Q191" s="38"/>
      <c r="R191" s="38"/>
      <c r="S191" s="32"/>
      <c r="T191" s="38"/>
      <c r="U191" s="32"/>
      <c r="V191" s="38"/>
      <c r="W191" s="38"/>
      <c r="X191" s="32"/>
      <c r="Y191" s="38"/>
      <c r="Z191" s="32"/>
      <c r="AA191" s="38"/>
      <c r="AB191" s="38"/>
      <c r="AC191" s="32"/>
      <c r="AD191" s="38"/>
      <c r="AE191" s="32"/>
      <c r="AF191" s="38"/>
      <c r="AG191" s="38"/>
      <c r="AH191" s="32"/>
      <c r="AI191" s="38"/>
      <c r="AJ191" s="32"/>
      <c r="AK191" s="38"/>
      <c r="AL191" s="38"/>
      <c r="AM191" s="38"/>
      <c r="AN191" s="32"/>
      <c r="AO191" s="32"/>
      <c r="AP191" s="39"/>
      <c r="AQ191" s="32"/>
      <c r="AR191" s="32"/>
      <c r="AS191" s="32"/>
      <c r="AT191" s="39"/>
      <c r="AU191" s="32"/>
      <c r="AV191" s="32"/>
      <c r="AW191" s="32"/>
      <c r="AX191" s="39"/>
      <c r="AY191" s="32"/>
      <c r="AZ191" s="32"/>
      <c r="BA191" s="32"/>
      <c r="BB191" s="32"/>
      <c r="BC191" s="40"/>
    </row>
    <row r="192" spans="2:55" ht="14.25">
      <c r="B192" s="33"/>
      <c r="C192" s="38"/>
      <c r="D192" s="32"/>
      <c r="E192" s="38"/>
      <c r="F192" s="32"/>
      <c r="G192" s="38"/>
      <c r="H192" s="38"/>
      <c r="I192" s="32"/>
      <c r="J192" s="38"/>
      <c r="K192" s="32"/>
      <c r="L192" s="38"/>
      <c r="M192" s="38"/>
      <c r="N192" s="32"/>
      <c r="O192" s="38"/>
      <c r="P192" s="32"/>
      <c r="Q192" s="38"/>
      <c r="R192" s="38"/>
      <c r="S192" s="32"/>
      <c r="T192" s="38"/>
      <c r="U192" s="32"/>
      <c r="V192" s="38"/>
      <c r="W192" s="38"/>
      <c r="X192" s="32"/>
      <c r="Y192" s="38"/>
      <c r="Z192" s="32"/>
      <c r="AA192" s="38"/>
      <c r="AB192" s="38"/>
      <c r="AC192" s="32"/>
      <c r="AD192" s="38"/>
      <c r="AE192" s="32"/>
      <c r="AF192" s="38"/>
      <c r="AG192" s="38"/>
      <c r="AH192" s="32"/>
      <c r="AI192" s="38"/>
      <c r="AJ192" s="32"/>
      <c r="AK192" s="38"/>
      <c r="AL192" s="38"/>
      <c r="AM192" s="38"/>
      <c r="AN192" s="32"/>
      <c r="AO192" s="32"/>
      <c r="AP192" s="39"/>
      <c r="AQ192" s="32"/>
      <c r="AR192" s="32"/>
      <c r="AS192" s="32"/>
      <c r="AT192" s="39"/>
      <c r="AU192" s="32"/>
      <c r="AV192" s="32"/>
      <c r="AW192" s="32"/>
      <c r="AX192" s="39"/>
      <c r="AY192" s="32"/>
      <c r="AZ192" s="32"/>
      <c r="BA192" s="32"/>
      <c r="BB192" s="32"/>
      <c r="BC192" s="40"/>
    </row>
    <row r="193" spans="2:55" ht="13.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2:55" ht="13.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2:55" ht="13.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2:55" ht="13.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2:55" ht="13.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2:55" ht="13.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2:55" ht="13.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2:55" ht="13.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</sheetData>
  <sheetProtection sheet="1" objects="1" scenarios="1"/>
  <mergeCells count="298">
    <mergeCell ref="B97:AK97"/>
    <mergeCell ref="AM97:BC97"/>
    <mergeCell ref="BC29:BC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W29:AW32"/>
    <mergeCell ref="AX29:AX32"/>
    <mergeCell ref="AY29:AY32"/>
    <mergeCell ref="AZ29:AZ32"/>
    <mergeCell ref="BA29:BA32"/>
    <mergeCell ref="BB29:BB32"/>
    <mergeCell ref="AQ29:AQ32"/>
    <mergeCell ref="AR29:AR32"/>
    <mergeCell ref="AS29:AS32"/>
    <mergeCell ref="AT29:AT32"/>
    <mergeCell ref="AU29:AU32"/>
    <mergeCell ref="AV29:AV32"/>
    <mergeCell ref="AB29:AF29"/>
    <mergeCell ref="AG29:AK29"/>
    <mergeCell ref="AM29:AM32"/>
    <mergeCell ref="AN29:AN32"/>
    <mergeCell ref="AO29:AO32"/>
    <mergeCell ref="AP29:AP32"/>
    <mergeCell ref="AB30:AB32"/>
    <mergeCell ref="AF30:AF32"/>
    <mergeCell ref="AG30:AG32"/>
    <mergeCell ref="AK30:AK32"/>
    <mergeCell ref="B29:B32"/>
    <mergeCell ref="C29:G29"/>
    <mergeCell ref="H29:L29"/>
    <mergeCell ref="M29:Q29"/>
    <mergeCell ref="R29:V29"/>
    <mergeCell ref="W29:AA29"/>
    <mergeCell ref="AA30:AA32"/>
    <mergeCell ref="BC25:BC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W25:AW28"/>
    <mergeCell ref="AX25:AX28"/>
    <mergeCell ref="AY25:AY28"/>
    <mergeCell ref="AZ25:AZ28"/>
    <mergeCell ref="BA25:BA28"/>
    <mergeCell ref="BB25:BB28"/>
    <mergeCell ref="AQ25:AQ28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  <mergeCell ref="AG26:AG28"/>
    <mergeCell ref="AK26:AK28"/>
    <mergeCell ref="B25:B28"/>
    <mergeCell ref="C25:G25"/>
    <mergeCell ref="H25:L25"/>
    <mergeCell ref="M25:Q25"/>
    <mergeCell ref="R25:V25"/>
    <mergeCell ref="W25:AA25"/>
    <mergeCell ref="AA26:AA28"/>
    <mergeCell ref="BC21:BC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W21:AW24"/>
    <mergeCell ref="AX21:AX24"/>
    <mergeCell ref="AY21:AY24"/>
    <mergeCell ref="AZ21:AZ24"/>
    <mergeCell ref="BA21:BA24"/>
    <mergeCell ref="BB21:BB24"/>
    <mergeCell ref="AQ21:AQ24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2:AG24"/>
    <mergeCell ref="AK22:AK24"/>
    <mergeCell ref="B21:B24"/>
    <mergeCell ref="C21:G21"/>
    <mergeCell ref="H21:L21"/>
    <mergeCell ref="M21:Q21"/>
    <mergeCell ref="R21:V21"/>
    <mergeCell ref="W21:AA21"/>
    <mergeCell ref="AA22:AA24"/>
    <mergeCell ref="BC17:BC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W17:AW20"/>
    <mergeCell ref="AX17:AX20"/>
    <mergeCell ref="AY17:AY20"/>
    <mergeCell ref="AZ17:AZ20"/>
    <mergeCell ref="BA17:BA20"/>
    <mergeCell ref="BB17:BB20"/>
    <mergeCell ref="AQ17:AQ20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18:AG20"/>
    <mergeCell ref="AK18:AK20"/>
    <mergeCell ref="AN13:AN16"/>
    <mergeCell ref="AO13:AO16"/>
    <mergeCell ref="AP13:AP16"/>
    <mergeCell ref="AQ13:AQ16"/>
    <mergeCell ref="AG14:AG16"/>
    <mergeCell ref="AK14:AK16"/>
    <mergeCell ref="B17:B20"/>
    <mergeCell ref="C17:G17"/>
    <mergeCell ref="H17:L17"/>
    <mergeCell ref="M17:Q17"/>
    <mergeCell ref="R17:V17"/>
    <mergeCell ref="W17:AA17"/>
    <mergeCell ref="AA18:AA20"/>
    <mergeCell ref="R14:R16"/>
    <mergeCell ref="V14:V16"/>
    <mergeCell ref="W14:W16"/>
    <mergeCell ref="AA14:AA16"/>
    <mergeCell ref="B13:B16"/>
    <mergeCell ref="C13:G13"/>
    <mergeCell ref="H13:L13"/>
    <mergeCell ref="M13:Q13"/>
    <mergeCell ref="R13:V13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X13:AX16"/>
    <mergeCell ref="C14:C16"/>
    <mergeCell ref="G14:G16"/>
    <mergeCell ref="H14:H16"/>
    <mergeCell ref="L14:L16"/>
    <mergeCell ref="M14:M16"/>
    <mergeCell ref="Q14:Q16"/>
    <mergeCell ref="AY9:AY12"/>
    <mergeCell ref="AZ9:AZ12"/>
    <mergeCell ref="BA9:BA12"/>
    <mergeCell ref="W13:AA13"/>
    <mergeCell ref="AB13:AF13"/>
    <mergeCell ref="Q10:Q12"/>
    <mergeCell ref="R10:R12"/>
    <mergeCell ref="V10:V12"/>
    <mergeCell ref="W10:W12"/>
    <mergeCell ref="AA10:AA12"/>
    <mergeCell ref="AB10:AB12"/>
    <mergeCell ref="AB14:AB16"/>
    <mergeCell ref="AF14:AF16"/>
    <mergeCell ref="AY13:AY16"/>
    <mergeCell ref="AZ13:AZ16"/>
    <mergeCell ref="BA13:BA16"/>
    <mergeCell ref="AG13:AK13"/>
    <mergeCell ref="AM13:AM16"/>
    <mergeCell ref="BB9:BB12"/>
    <mergeCell ref="BC9:BC12"/>
    <mergeCell ref="C10:C12"/>
    <mergeCell ref="G10:G12"/>
    <mergeCell ref="H10:H12"/>
    <mergeCell ref="L10:L12"/>
    <mergeCell ref="M10:M12"/>
    <mergeCell ref="AS9:AS12"/>
    <mergeCell ref="AT9:AT12"/>
    <mergeCell ref="AU9:AU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F10:AF12"/>
    <mergeCell ref="AG10:AG12"/>
    <mergeCell ref="B9:B12"/>
    <mergeCell ref="C9:G9"/>
    <mergeCell ref="H9:L9"/>
    <mergeCell ref="M9:Q9"/>
    <mergeCell ref="R9:V9"/>
    <mergeCell ref="W9:AA9"/>
    <mergeCell ref="AB9:AF9"/>
    <mergeCell ref="AG9:AK9"/>
    <mergeCell ref="R6:R8"/>
    <mergeCell ref="V6:V8"/>
    <mergeCell ref="W6:W8"/>
    <mergeCell ref="AA6:AA8"/>
    <mergeCell ref="AB6:AB8"/>
    <mergeCell ref="AF6:AF8"/>
    <mergeCell ref="AK10:AK12"/>
    <mergeCell ref="B5:B8"/>
    <mergeCell ref="C5:G5"/>
    <mergeCell ref="H5:L5"/>
    <mergeCell ref="M5:Q5"/>
    <mergeCell ref="R5:V5"/>
    <mergeCell ref="W5:AA5"/>
    <mergeCell ref="AB5:AF5"/>
    <mergeCell ref="AG5:AK5"/>
    <mergeCell ref="AZ5:AZ8"/>
    <mergeCell ref="BA5:BA8"/>
    <mergeCell ref="BB5:BB8"/>
    <mergeCell ref="BC5:BC8"/>
    <mergeCell ref="C6:C8"/>
    <mergeCell ref="G6:G8"/>
    <mergeCell ref="H6:H8"/>
    <mergeCell ref="L6:L8"/>
    <mergeCell ref="M6:M8"/>
    <mergeCell ref="Q6:Q8"/>
    <mergeCell ref="AT5:AT8"/>
    <mergeCell ref="AU5:AU8"/>
    <mergeCell ref="AV5:AV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G6:AG8"/>
    <mergeCell ref="AK6:AK8"/>
    <mergeCell ref="AM5:AM8"/>
    <mergeCell ref="B1:AK1"/>
    <mergeCell ref="AM1:BC1"/>
    <mergeCell ref="B2:AK2"/>
    <mergeCell ref="AM2:BC2"/>
    <mergeCell ref="B3:B4"/>
    <mergeCell ref="C3:G4"/>
    <mergeCell ref="H3:L4"/>
    <mergeCell ref="M3:Q4"/>
    <mergeCell ref="R3:V4"/>
    <mergeCell ref="W3:AA4"/>
    <mergeCell ref="BC3:BC4"/>
    <mergeCell ref="AU3:AU4"/>
    <mergeCell ref="AV3:AX3"/>
    <mergeCell ref="AY3:AY4"/>
    <mergeCell ref="AZ3:AZ4"/>
    <mergeCell ref="BA3:BA4"/>
    <mergeCell ref="BB3:BB4"/>
    <mergeCell ref="AB3:AF4"/>
    <mergeCell ref="AG3:AK4"/>
    <mergeCell ref="AM3:AM4"/>
    <mergeCell ref="AN3:AP3"/>
    <mergeCell ref="AQ3:AQ4"/>
    <mergeCell ref="AR3:AT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BC200"/>
  <sheetViews>
    <sheetView zoomScale="90" zoomScaleNormal="90" zoomScalePageLayoutView="0" workbookViewId="0" topLeftCell="A1">
      <selection activeCell="AC22" sqref="AC22:AE24"/>
    </sheetView>
  </sheetViews>
  <sheetFormatPr defaultColWidth="9.140625" defaultRowHeight="15"/>
  <cols>
    <col min="1" max="1" width="1.421875" style="10" customWidth="1"/>
    <col min="2" max="2" width="15.57421875" style="10" customWidth="1"/>
    <col min="3" max="38" width="3.57421875" style="10" customWidth="1"/>
    <col min="39" max="39" width="15.57421875" style="10" customWidth="1"/>
    <col min="40" max="41" width="5.57421875" style="10" customWidth="1"/>
    <col min="42" max="43" width="9.57421875" style="10" customWidth="1"/>
    <col min="44" max="45" width="5.57421875" style="10" customWidth="1"/>
    <col min="46" max="47" width="9.57421875" style="10" customWidth="1"/>
    <col min="48" max="49" width="5.57421875" style="10" customWidth="1"/>
    <col min="50" max="53" width="9.57421875" style="10" customWidth="1"/>
    <col min="54" max="54" width="15.57421875" style="10" customWidth="1"/>
    <col min="55" max="55" width="9.57421875" style="10" customWidth="1"/>
    <col min="56" max="16384" width="9.00390625" style="10" customWidth="1"/>
  </cols>
  <sheetData>
    <row r="1" spans="2:55" ht="17.25">
      <c r="B1" s="231" t="s">
        <v>47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9"/>
      <c r="AM1" s="232" t="str">
        <f>B1</f>
        <v>トリムフリー チャレンジ</v>
      </c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</row>
    <row r="2" spans="2:55" ht="18" thickBot="1">
      <c r="B2" s="233" t="s">
        <v>48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9"/>
      <c r="AM2" s="233" t="str">
        <f>B2</f>
        <v>Ｄコート    Ｂグループ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</row>
    <row r="3" spans="2:55" ht="14.25">
      <c r="B3" s="234"/>
      <c r="C3" s="236" t="str">
        <f>'[1]ﾄﾘﾑﾁｬﾚﾝｼﾞ'!$D$44</f>
        <v>きらら B</v>
      </c>
      <c r="D3" s="237"/>
      <c r="E3" s="237"/>
      <c r="F3" s="237"/>
      <c r="G3" s="237"/>
      <c r="H3" s="237" t="str">
        <f>'[1]ﾄﾘﾑﾁｬﾚﾝｼﾞ'!$D$45</f>
        <v>ミルミル</v>
      </c>
      <c r="I3" s="237"/>
      <c r="J3" s="237"/>
      <c r="K3" s="237"/>
      <c r="L3" s="237"/>
      <c r="M3" s="237" t="str">
        <f>'[1]ﾄﾘﾑﾁｬﾚﾝｼﾞ'!$D$46</f>
        <v>６７’ers B</v>
      </c>
      <c r="N3" s="237"/>
      <c r="O3" s="237"/>
      <c r="P3" s="237"/>
      <c r="Q3" s="237"/>
      <c r="R3" s="237" t="str">
        <f>'[1]ﾄﾘﾑﾁｬﾚﾝｼﾞ'!$G$47</f>
        <v>９９９（スリーナイン）</v>
      </c>
      <c r="S3" s="237"/>
      <c r="T3" s="237"/>
      <c r="U3" s="237"/>
      <c r="V3" s="237"/>
      <c r="W3" s="237" t="str">
        <f>'[1]ﾄﾘﾑﾁｬﾚﾝｼﾞ'!$G$46</f>
        <v>ほたる</v>
      </c>
      <c r="X3" s="237"/>
      <c r="Y3" s="237"/>
      <c r="Z3" s="237"/>
      <c r="AA3" s="237"/>
      <c r="AB3" s="237" t="str">
        <f>'[1]ﾄﾘﾑﾁｬﾚﾝｼﾞ'!$G$45</f>
        <v>The☆Puma's</v>
      </c>
      <c r="AC3" s="237"/>
      <c r="AD3" s="237"/>
      <c r="AE3" s="237"/>
      <c r="AF3" s="237"/>
      <c r="AG3" s="237" t="str">
        <f>'[1]ﾄﾘﾑﾁｬﾚﾝｼﾞ'!$G$44</f>
        <v>Mamesora</v>
      </c>
      <c r="AH3" s="237"/>
      <c r="AI3" s="237"/>
      <c r="AJ3" s="237"/>
      <c r="AK3" s="249"/>
      <c r="AL3" s="11"/>
      <c r="AM3" s="234"/>
      <c r="AN3" s="244" t="s">
        <v>18</v>
      </c>
      <c r="AO3" s="245"/>
      <c r="AP3" s="245"/>
      <c r="AQ3" s="242" t="s">
        <v>19</v>
      </c>
      <c r="AR3" s="244" t="s">
        <v>49</v>
      </c>
      <c r="AS3" s="245"/>
      <c r="AT3" s="245"/>
      <c r="AU3" s="242" t="s">
        <v>19</v>
      </c>
      <c r="AV3" s="244" t="s">
        <v>21</v>
      </c>
      <c r="AW3" s="245"/>
      <c r="AX3" s="245"/>
      <c r="AY3" s="242" t="s">
        <v>22</v>
      </c>
      <c r="AZ3" s="245" t="s">
        <v>50</v>
      </c>
      <c r="BA3" s="245" t="s">
        <v>51</v>
      </c>
      <c r="BB3" s="247" t="s">
        <v>25</v>
      </c>
      <c r="BC3" s="240" t="s">
        <v>19</v>
      </c>
    </row>
    <row r="4" spans="2:55" ht="15" thickBot="1">
      <c r="B4" s="235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50"/>
      <c r="AL4" s="11"/>
      <c r="AM4" s="235"/>
      <c r="AN4" s="12" t="s">
        <v>26</v>
      </c>
      <c r="AO4" s="13" t="s">
        <v>27</v>
      </c>
      <c r="AP4" s="13" t="s">
        <v>28</v>
      </c>
      <c r="AQ4" s="243"/>
      <c r="AR4" s="12" t="s">
        <v>26</v>
      </c>
      <c r="AS4" s="13" t="s">
        <v>27</v>
      </c>
      <c r="AT4" s="13" t="s">
        <v>28</v>
      </c>
      <c r="AU4" s="243"/>
      <c r="AV4" s="12" t="s">
        <v>26</v>
      </c>
      <c r="AW4" s="13" t="s">
        <v>27</v>
      </c>
      <c r="AX4" s="13" t="s">
        <v>28</v>
      </c>
      <c r="AY4" s="243"/>
      <c r="AZ4" s="246"/>
      <c r="BA4" s="246"/>
      <c r="BB4" s="248"/>
      <c r="BC4" s="241"/>
    </row>
    <row r="5" spans="2:55" ht="17.25">
      <c r="B5" s="229" t="str">
        <f>C3</f>
        <v>きらら B</v>
      </c>
      <c r="C5" s="273"/>
      <c r="D5" s="274"/>
      <c r="E5" s="274"/>
      <c r="F5" s="274"/>
      <c r="G5" s="274"/>
      <c r="H5" s="275">
        <v>8</v>
      </c>
      <c r="I5" s="275"/>
      <c r="J5" s="275"/>
      <c r="K5" s="275"/>
      <c r="L5" s="275"/>
      <c r="M5" s="276">
        <v>0</v>
      </c>
      <c r="N5" s="276"/>
      <c r="O5" s="276"/>
      <c r="P5" s="276"/>
      <c r="Q5" s="276"/>
      <c r="R5" s="275">
        <v>4</v>
      </c>
      <c r="S5" s="275"/>
      <c r="T5" s="275"/>
      <c r="U5" s="275"/>
      <c r="V5" s="275"/>
      <c r="W5" s="275">
        <v>11</v>
      </c>
      <c r="X5" s="275"/>
      <c r="Y5" s="275"/>
      <c r="Z5" s="275"/>
      <c r="AA5" s="275"/>
      <c r="AB5" s="276">
        <v>0</v>
      </c>
      <c r="AC5" s="276"/>
      <c r="AD5" s="276"/>
      <c r="AE5" s="276"/>
      <c r="AF5" s="276"/>
      <c r="AG5" s="275">
        <v>1</v>
      </c>
      <c r="AH5" s="275"/>
      <c r="AI5" s="275"/>
      <c r="AJ5" s="275"/>
      <c r="AK5" s="277"/>
      <c r="AL5" s="14"/>
      <c r="AM5" s="229" t="str">
        <f>B5</f>
        <v>きらら B</v>
      </c>
      <c r="AN5" s="264">
        <f>IF(C6&gt;G6,1,0)+IF(H6&gt;L6,1,0)+IF(M6&gt;Q6,1,0)+IF(R6&gt;V6,1,0)+IF(W6&gt;AA6,1,0)+IF(AB6&gt;AF6,1,0)+IF(AG6&gt;AK6,1,0)</f>
        <v>3</v>
      </c>
      <c r="AO5" s="263">
        <f>IF(G6&gt;C6,1,0)+IF(L6&gt;H6,1,0)+IF(Q6&gt;M6,1,0)+IF(V6&gt;R6,1,0)+IF(AA6&gt;W6,1,0)+IF(AF6&gt;AB6,1,0)+IF(AK6&gt;AG6,1,0)</f>
        <v>1</v>
      </c>
      <c r="AP5" s="251">
        <f>SUM(AN5/(AN5+AO5))</f>
        <v>0.75</v>
      </c>
      <c r="AQ5" s="263">
        <f>RANK(AP5,$AP$5:$AP$32,0)</f>
        <v>2</v>
      </c>
      <c r="AR5" s="263">
        <f>SUM(C6+H6+M6+R6+W6+AB6+AG6)</f>
        <v>6</v>
      </c>
      <c r="AS5" s="263">
        <f>SUM(G6+L6+Q6+V6+AA6+AF6+AK6)</f>
        <v>4</v>
      </c>
      <c r="AT5" s="251">
        <f>SUM(AR5/(AR5+AS5))</f>
        <v>0.6</v>
      </c>
      <c r="AU5" s="263">
        <f>RANK(AT5,$AT$5:$AT$32,0)</f>
        <v>2</v>
      </c>
      <c r="AV5" s="263">
        <f>SUM(D6+D7+D8+I6+I7+I8+N6+N7+N8+S6+S7+S8+X6+X7+X8+AC6+AC7+AC8+AH6+AH7+AH8)</f>
        <v>129</v>
      </c>
      <c r="AW5" s="263">
        <f>SUM(F6+F7+F8+K6+K7+K8+P6+P7+P8+U6+U7+U8+Z6+Z7+Z8+AE6+AE7+AE8+AJ6+AJ7+AJ8)</f>
        <v>121</v>
      </c>
      <c r="AX5" s="251">
        <f>SUM(AV5/(AV5+AW5))</f>
        <v>0.516</v>
      </c>
      <c r="AY5" s="263">
        <f>RANK(AX5,$AX$5:$AX$32,0)</f>
        <v>3</v>
      </c>
      <c r="AZ5" s="251">
        <f>RANK(AP5,$AP$5:$AP$32,1)+AT5</f>
        <v>5.6</v>
      </c>
      <c r="BA5" s="251">
        <f>RANK(AZ5,$AZ$5:$AZ$32,1)+AX5</f>
        <v>5.516</v>
      </c>
      <c r="BB5" s="253" t="str">
        <f>AM5</f>
        <v>きらら B</v>
      </c>
      <c r="BC5" s="256">
        <f>RANK(BA5,$BA$5:$BA$32)</f>
        <v>3</v>
      </c>
    </row>
    <row r="6" spans="2:55" ht="13.5">
      <c r="B6" s="230"/>
      <c r="C6" s="258">
        <f>IF(D6&gt;F6,1,0)+IF(D7&gt;F7,1,0)+IF(D8&gt;F8,1,0)</f>
        <v>0</v>
      </c>
      <c r="D6" s="15"/>
      <c r="E6" s="16" t="s">
        <v>52</v>
      </c>
      <c r="F6" s="15"/>
      <c r="G6" s="259">
        <f>IF(F6&gt;D6,1,0)+IF(F7&gt;D7,1,0)+IF(F8&gt;D8,1,0)</f>
        <v>0</v>
      </c>
      <c r="H6" s="260">
        <f>IF(I6&gt;K6,1,0)+IF(I7&gt;K7,1,0)+IF(I8&gt;K8,1,0)</f>
        <v>0</v>
      </c>
      <c r="I6" s="17">
        <v>6</v>
      </c>
      <c r="J6" s="18" t="s">
        <v>52</v>
      </c>
      <c r="K6" s="17">
        <v>15</v>
      </c>
      <c r="L6" s="260">
        <f>IF(K6&gt;I6,1,0)+IF(K7&gt;I7,1,0)+IF(K8&gt;I8,1,0)</f>
        <v>2</v>
      </c>
      <c r="M6" s="261">
        <f>IF(N6&gt;P6,1,0)+IF(N7&gt;P7,1,0)+IF(N8&gt;P8,1,0)</f>
        <v>0</v>
      </c>
      <c r="N6" s="19"/>
      <c r="O6" s="20" t="s">
        <v>52</v>
      </c>
      <c r="P6" s="19"/>
      <c r="Q6" s="261">
        <f>IF(P6&gt;N6,1,0)+IF(P7&gt;N7,1,0)+IF(P8&gt;N8,1,0)</f>
        <v>0</v>
      </c>
      <c r="R6" s="260">
        <f>IF(S6&gt;U6,1,0)+IF(S7&gt;U7,1,0)+IF(S8&gt;U8,1,0)</f>
        <v>2</v>
      </c>
      <c r="S6" s="17">
        <v>12</v>
      </c>
      <c r="T6" s="18" t="s">
        <v>52</v>
      </c>
      <c r="U6" s="17">
        <v>15</v>
      </c>
      <c r="V6" s="260">
        <f>IF(U6&gt;S6,1,0)+IF(U7&gt;S7,1,0)+IF(U8&gt;S8,1,0)</f>
        <v>1</v>
      </c>
      <c r="W6" s="260">
        <f>IF(X6&gt;Z6,1,0)+IF(X7&gt;Z7,1,0)+IF(X8&gt;Z8,1,0)</f>
        <v>2</v>
      </c>
      <c r="X6" s="17">
        <v>15</v>
      </c>
      <c r="Y6" s="18" t="s">
        <v>52</v>
      </c>
      <c r="Z6" s="17">
        <v>9</v>
      </c>
      <c r="AA6" s="260">
        <f>IF(Z6&gt;X6,1,0)+IF(Z7&gt;X7,1,0)+IF(Z8&gt;X8,1,0)</f>
        <v>0</v>
      </c>
      <c r="AB6" s="261">
        <f>IF(AC6&gt;AE6,1,0)+IF(AC7&gt;AE7,1,0)+IF(AC8&gt;AE8,1,0)</f>
        <v>0</v>
      </c>
      <c r="AC6" s="19"/>
      <c r="AD6" s="20" t="s">
        <v>52</v>
      </c>
      <c r="AE6" s="19"/>
      <c r="AF6" s="261">
        <f>IF(AE6&gt;AC6,1,0)+IF(AE7&gt;AC7,1,0)+IF(AE8&gt;AC8,1,0)</f>
        <v>0</v>
      </c>
      <c r="AG6" s="260">
        <f>IF(AH6&gt;AJ6,1,0)+IF(AH7&gt;AJ7,1,0)+IF(AH8&gt;AJ8,1,0)</f>
        <v>2</v>
      </c>
      <c r="AH6" s="17">
        <v>15</v>
      </c>
      <c r="AI6" s="18" t="s">
        <v>52</v>
      </c>
      <c r="AJ6" s="17">
        <v>9</v>
      </c>
      <c r="AK6" s="266">
        <f>IF(AJ6&gt;AH6,1,0)+IF(AJ7&gt;AH7,1,0)+IF(AJ8&gt;AH8,1,0)</f>
        <v>1</v>
      </c>
      <c r="AL6" s="21"/>
      <c r="AM6" s="230"/>
      <c r="AN6" s="265"/>
      <c r="AO6" s="252"/>
      <c r="AP6" s="262"/>
      <c r="AQ6" s="252"/>
      <c r="AR6" s="252"/>
      <c r="AS6" s="252"/>
      <c r="AT6" s="262"/>
      <c r="AU6" s="252"/>
      <c r="AV6" s="252"/>
      <c r="AW6" s="252"/>
      <c r="AX6" s="262"/>
      <c r="AY6" s="252"/>
      <c r="AZ6" s="252"/>
      <c r="BA6" s="252"/>
      <c r="BB6" s="254"/>
      <c r="BC6" s="257"/>
    </row>
    <row r="7" spans="2:55" ht="13.5">
      <c r="B7" s="230"/>
      <c r="C7" s="258"/>
      <c r="D7" s="15"/>
      <c r="E7" s="16" t="s">
        <v>52</v>
      </c>
      <c r="F7" s="15"/>
      <c r="G7" s="259"/>
      <c r="H7" s="260"/>
      <c r="I7" s="17">
        <v>13</v>
      </c>
      <c r="J7" s="18" t="s">
        <v>52</v>
      </c>
      <c r="K7" s="17">
        <v>15</v>
      </c>
      <c r="L7" s="260"/>
      <c r="M7" s="261"/>
      <c r="N7" s="19"/>
      <c r="O7" s="20" t="s">
        <v>52</v>
      </c>
      <c r="P7" s="19"/>
      <c r="Q7" s="261"/>
      <c r="R7" s="260"/>
      <c r="S7" s="17">
        <v>15</v>
      </c>
      <c r="T7" s="18" t="s">
        <v>52</v>
      </c>
      <c r="U7" s="17">
        <v>9</v>
      </c>
      <c r="V7" s="260"/>
      <c r="W7" s="260"/>
      <c r="X7" s="17">
        <v>15</v>
      </c>
      <c r="Y7" s="18" t="s">
        <v>52</v>
      </c>
      <c r="Z7" s="17">
        <v>13</v>
      </c>
      <c r="AA7" s="260"/>
      <c r="AB7" s="261"/>
      <c r="AC7" s="19"/>
      <c r="AD7" s="20" t="s">
        <v>52</v>
      </c>
      <c r="AE7" s="19"/>
      <c r="AF7" s="261"/>
      <c r="AG7" s="260"/>
      <c r="AH7" s="17">
        <v>8</v>
      </c>
      <c r="AI7" s="18" t="s">
        <v>52</v>
      </c>
      <c r="AJ7" s="17">
        <v>15</v>
      </c>
      <c r="AK7" s="266"/>
      <c r="AL7" s="21"/>
      <c r="AM7" s="230"/>
      <c r="AN7" s="265"/>
      <c r="AO7" s="252"/>
      <c r="AP7" s="262"/>
      <c r="AQ7" s="252"/>
      <c r="AR7" s="252"/>
      <c r="AS7" s="252"/>
      <c r="AT7" s="262"/>
      <c r="AU7" s="252"/>
      <c r="AV7" s="252"/>
      <c r="AW7" s="252"/>
      <c r="AX7" s="262"/>
      <c r="AY7" s="252"/>
      <c r="AZ7" s="252"/>
      <c r="BA7" s="252"/>
      <c r="BB7" s="254"/>
      <c r="BC7" s="257"/>
    </row>
    <row r="8" spans="2:55" ht="13.5">
      <c r="B8" s="230"/>
      <c r="C8" s="258"/>
      <c r="D8" s="15"/>
      <c r="E8" s="16" t="s">
        <v>52</v>
      </c>
      <c r="F8" s="15"/>
      <c r="G8" s="259"/>
      <c r="H8" s="260"/>
      <c r="I8" s="17"/>
      <c r="J8" s="18" t="s">
        <v>52</v>
      </c>
      <c r="K8" s="17"/>
      <c r="L8" s="260"/>
      <c r="M8" s="261"/>
      <c r="N8" s="19"/>
      <c r="O8" s="20" t="s">
        <v>52</v>
      </c>
      <c r="P8" s="19"/>
      <c r="Q8" s="261"/>
      <c r="R8" s="260"/>
      <c r="S8" s="17">
        <v>15</v>
      </c>
      <c r="T8" s="18" t="s">
        <v>52</v>
      </c>
      <c r="U8" s="17">
        <v>13</v>
      </c>
      <c r="V8" s="260"/>
      <c r="W8" s="260"/>
      <c r="X8" s="17"/>
      <c r="Y8" s="18" t="s">
        <v>52</v>
      </c>
      <c r="Z8" s="17"/>
      <c r="AA8" s="260"/>
      <c r="AB8" s="261"/>
      <c r="AC8" s="19"/>
      <c r="AD8" s="20" t="s">
        <v>52</v>
      </c>
      <c r="AE8" s="19"/>
      <c r="AF8" s="261"/>
      <c r="AG8" s="260"/>
      <c r="AH8" s="17">
        <v>15</v>
      </c>
      <c r="AI8" s="18" t="s">
        <v>52</v>
      </c>
      <c r="AJ8" s="17">
        <v>8</v>
      </c>
      <c r="AK8" s="266"/>
      <c r="AL8" s="21"/>
      <c r="AM8" s="230"/>
      <c r="AN8" s="265"/>
      <c r="AO8" s="252"/>
      <c r="AP8" s="262"/>
      <c r="AQ8" s="252"/>
      <c r="AR8" s="252"/>
      <c r="AS8" s="252"/>
      <c r="AT8" s="262"/>
      <c r="AU8" s="252"/>
      <c r="AV8" s="252"/>
      <c r="AW8" s="252"/>
      <c r="AX8" s="262"/>
      <c r="AY8" s="252"/>
      <c r="AZ8" s="252"/>
      <c r="BA8" s="252"/>
      <c r="BB8" s="255"/>
      <c r="BC8" s="257"/>
    </row>
    <row r="9" spans="2:55" ht="17.25">
      <c r="B9" s="230" t="str">
        <f>H3</f>
        <v>ミルミル</v>
      </c>
      <c r="C9" s="267">
        <f>H5</f>
        <v>8</v>
      </c>
      <c r="D9" s="268"/>
      <c r="E9" s="268"/>
      <c r="F9" s="268"/>
      <c r="G9" s="268"/>
      <c r="H9" s="269"/>
      <c r="I9" s="269"/>
      <c r="J9" s="269"/>
      <c r="K9" s="269"/>
      <c r="L9" s="269"/>
      <c r="M9" s="270">
        <v>12</v>
      </c>
      <c r="N9" s="270"/>
      <c r="O9" s="270"/>
      <c r="P9" s="270"/>
      <c r="Q9" s="270"/>
      <c r="R9" s="271">
        <v>0</v>
      </c>
      <c r="S9" s="271"/>
      <c r="T9" s="271"/>
      <c r="U9" s="271"/>
      <c r="V9" s="271"/>
      <c r="W9" s="271">
        <v>0</v>
      </c>
      <c r="X9" s="271"/>
      <c r="Y9" s="271"/>
      <c r="Z9" s="271"/>
      <c r="AA9" s="271"/>
      <c r="AB9" s="270">
        <v>2</v>
      </c>
      <c r="AC9" s="270"/>
      <c r="AD9" s="270"/>
      <c r="AE9" s="270"/>
      <c r="AF9" s="270"/>
      <c r="AG9" s="270">
        <v>5</v>
      </c>
      <c r="AH9" s="270"/>
      <c r="AI9" s="270"/>
      <c r="AJ9" s="270"/>
      <c r="AK9" s="272"/>
      <c r="AL9" s="14"/>
      <c r="AM9" s="230" t="str">
        <f>B9</f>
        <v>ミルミル</v>
      </c>
      <c r="AN9" s="264">
        <f>IF(C10&gt;G10,1,0)+IF(H10&gt;L10,1,0)+IF(M10&gt;Q10,1,0)+IF(R10&gt;V10,1,0)+IF(W10&gt;AA10,1,0)+IF(AB10&gt;AF10,1,0)+IF(AG10&gt;AK10,1,0)</f>
        <v>4</v>
      </c>
      <c r="AO9" s="263">
        <f>IF(G10&gt;C10,1,0)+IF(L10&gt;H10,1,0)+IF(Q10&gt;M10,1,0)+IF(V10&gt;R10,1,0)+IF(AA10&gt;W10,1,0)+IF(AF10&gt;AB10,1,0)+IF(AK10&gt;AG10,1,0)</f>
        <v>0</v>
      </c>
      <c r="AP9" s="251">
        <f>SUM(AN9/(AN9+AO9))</f>
        <v>1</v>
      </c>
      <c r="AQ9" s="263">
        <f>RANK(AP9,$AP$5:$AP$32,0)</f>
        <v>1</v>
      </c>
      <c r="AR9" s="252">
        <f>SUM(C10+H10+M10+R10+W10+AB10+AG10)</f>
        <v>8</v>
      </c>
      <c r="AS9" s="252">
        <f>SUM(G10+L10+Q10+V10+AA10+AF10+AK10)</f>
        <v>1</v>
      </c>
      <c r="AT9" s="262">
        <f>SUM(AR9/(AR9+AS9))</f>
        <v>0.8888888888888888</v>
      </c>
      <c r="AU9" s="252">
        <f>RANK(AT9,$AT$5:$AT$32,0)</f>
        <v>1</v>
      </c>
      <c r="AV9" s="252">
        <f>SUM(D10+D11+D12+I10+I11+I12+N10+N11+N12+S10+S11+S12+X10+X11+X12+AC10+AC11+AC12+AH10+AH11+AH12)</f>
        <v>133</v>
      </c>
      <c r="AW9" s="252">
        <f>SUM(F10+F11+F12+K10+K11+K12+P10+P11+P12+U10+U11+U12+Z10+Z11+Z12+AE10+AE11+AE12+AJ10+AJ11+AJ12)</f>
        <v>104</v>
      </c>
      <c r="AX9" s="262">
        <f>SUM(AV9/(AV9+AW9))</f>
        <v>0.5611814345991561</v>
      </c>
      <c r="AY9" s="263">
        <f>RANK(AX9,$AX$5:$AX$32,0)</f>
        <v>1</v>
      </c>
      <c r="AZ9" s="262">
        <f>RANK(AP9,$AP$5:$AP$32,1)+AT9</f>
        <v>7.888888888888889</v>
      </c>
      <c r="BA9" s="262">
        <f>RANK(AZ9,$AZ$5:$AZ$32,1)+AX9</f>
        <v>7.561181434599156</v>
      </c>
      <c r="BB9" s="278" t="str">
        <f>AM9</f>
        <v>ミルミル</v>
      </c>
      <c r="BC9" s="257">
        <f>RANK(BA9,$BA$5:$BA$32)</f>
        <v>1</v>
      </c>
    </row>
    <row r="10" spans="2:55" ht="13.5">
      <c r="B10" s="230"/>
      <c r="C10" s="279">
        <f>IF(D10&gt;F10,1,0)+IF(D11&gt;F11,1,0)+IF(D12&gt;F12,1,0)</f>
        <v>2</v>
      </c>
      <c r="D10" s="22">
        <f>K6</f>
        <v>15</v>
      </c>
      <c r="E10" s="18" t="s">
        <v>52</v>
      </c>
      <c r="F10" s="22">
        <f>I6</f>
        <v>6</v>
      </c>
      <c r="G10" s="260">
        <f>IF(F10&gt;D10,1,0)+IF(F11&gt;D11,1,0)+IF(F12&gt;D12,1,0)</f>
        <v>0</v>
      </c>
      <c r="H10" s="259">
        <f>IF(I10&gt;K10,1,0)+IF(I11&gt;K11,1,0)+IF(I12&gt;K12,1,0)</f>
        <v>0</v>
      </c>
      <c r="I10" s="15"/>
      <c r="J10" s="16" t="s">
        <v>52</v>
      </c>
      <c r="K10" s="15"/>
      <c r="L10" s="259">
        <f>IF(K10&gt;I10,1,0)+IF(K11&gt;I11,1,0)+IF(K12&gt;I12,1,0)</f>
        <v>0</v>
      </c>
      <c r="M10" s="260">
        <f>IF(N10&gt;P10,1,0)+IF(N11&gt;P11,1,0)+IF(N12&gt;P12,1,0)</f>
        <v>2</v>
      </c>
      <c r="N10" s="17">
        <v>15</v>
      </c>
      <c r="O10" s="18" t="s">
        <v>52</v>
      </c>
      <c r="P10" s="17">
        <v>7</v>
      </c>
      <c r="Q10" s="260">
        <f>IF(P10&gt;N10,1,0)+IF(P11&gt;N11,1,0)+IF(P12&gt;N12,1,0)</f>
        <v>0</v>
      </c>
      <c r="R10" s="261">
        <f>IF(S10&gt;U10,1,0)+IF(S11&gt;U11,1,0)+IF(S12&gt;U12,1,0)</f>
        <v>0</v>
      </c>
      <c r="S10" s="19"/>
      <c r="T10" s="20" t="s">
        <v>52</v>
      </c>
      <c r="U10" s="19"/>
      <c r="V10" s="261">
        <f>IF(U10&gt;S10,1,0)+IF(U11&gt;S11,1,0)+IF(U12&gt;S12,1,0)</f>
        <v>0</v>
      </c>
      <c r="W10" s="261">
        <f>IF(X10&gt;Z10,1,0)+IF(X11&gt;Z11,1,0)+IF(X12&gt;Z12,1,0)</f>
        <v>0</v>
      </c>
      <c r="X10" s="19"/>
      <c r="Y10" s="20" t="s">
        <v>52</v>
      </c>
      <c r="Z10" s="19"/>
      <c r="AA10" s="261">
        <f>IF(Z10&gt;X10,1,0)+IF(Z11&gt;X11,1,0)+IF(Z12&gt;X12,1,0)</f>
        <v>0</v>
      </c>
      <c r="AB10" s="260">
        <f>IF(AC10&gt;AE10,1,0)+IF(AC11&gt;AE11,1,0)+IF(AC12&gt;AE12,1,0)</f>
        <v>2</v>
      </c>
      <c r="AC10" s="17">
        <v>15</v>
      </c>
      <c r="AD10" s="18" t="s">
        <v>52</v>
      </c>
      <c r="AE10" s="17">
        <v>11</v>
      </c>
      <c r="AF10" s="260">
        <f>IF(AE10&gt;AC10,1,0)+IF(AE11&gt;AC11,1,0)+IF(AE12&gt;AC12,1,0)</f>
        <v>0</v>
      </c>
      <c r="AG10" s="260">
        <f>IF(AH10&gt;AJ10,1,0)+IF(AH11&gt;AJ11,1,0)+IF(AH12&gt;AJ12,1,0)</f>
        <v>2</v>
      </c>
      <c r="AH10" s="17">
        <v>16</v>
      </c>
      <c r="AI10" s="18" t="s">
        <v>52</v>
      </c>
      <c r="AJ10" s="17">
        <v>14</v>
      </c>
      <c r="AK10" s="266">
        <f>IF(AJ10&gt;AH10,1,0)+IF(AJ11&gt;AH11,1,0)+IF(AJ12&gt;AH12,1,0)</f>
        <v>1</v>
      </c>
      <c r="AL10" s="21"/>
      <c r="AM10" s="230"/>
      <c r="AN10" s="265"/>
      <c r="AO10" s="252"/>
      <c r="AP10" s="262"/>
      <c r="AQ10" s="252"/>
      <c r="AR10" s="252"/>
      <c r="AS10" s="252"/>
      <c r="AT10" s="262"/>
      <c r="AU10" s="252"/>
      <c r="AV10" s="252"/>
      <c r="AW10" s="252"/>
      <c r="AX10" s="262"/>
      <c r="AY10" s="252"/>
      <c r="AZ10" s="252"/>
      <c r="BA10" s="252"/>
      <c r="BB10" s="254"/>
      <c r="BC10" s="257"/>
    </row>
    <row r="11" spans="2:55" ht="13.5">
      <c r="B11" s="230"/>
      <c r="C11" s="279"/>
      <c r="D11" s="22">
        <f>K7</f>
        <v>15</v>
      </c>
      <c r="E11" s="18" t="s">
        <v>52</v>
      </c>
      <c r="F11" s="22">
        <f>I7</f>
        <v>13</v>
      </c>
      <c r="G11" s="260"/>
      <c r="H11" s="259"/>
      <c r="I11" s="15"/>
      <c r="J11" s="16" t="s">
        <v>29</v>
      </c>
      <c r="K11" s="15"/>
      <c r="L11" s="259"/>
      <c r="M11" s="260"/>
      <c r="N11" s="17">
        <v>15</v>
      </c>
      <c r="O11" s="18" t="s">
        <v>29</v>
      </c>
      <c r="P11" s="17">
        <v>13</v>
      </c>
      <c r="Q11" s="260"/>
      <c r="R11" s="261"/>
      <c r="S11" s="19"/>
      <c r="T11" s="20" t="s">
        <v>29</v>
      </c>
      <c r="U11" s="19"/>
      <c r="V11" s="261"/>
      <c r="W11" s="261"/>
      <c r="X11" s="19"/>
      <c r="Y11" s="20" t="s">
        <v>29</v>
      </c>
      <c r="Z11" s="19"/>
      <c r="AA11" s="261"/>
      <c r="AB11" s="260"/>
      <c r="AC11" s="17">
        <v>15</v>
      </c>
      <c r="AD11" s="18" t="s">
        <v>29</v>
      </c>
      <c r="AE11" s="17">
        <v>12</v>
      </c>
      <c r="AF11" s="260"/>
      <c r="AG11" s="260"/>
      <c r="AH11" s="17">
        <v>12</v>
      </c>
      <c r="AI11" s="18" t="s">
        <v>29</v>
      </c>
      <c r="AJ11" s="17">
        <v>15</v>
      </c>
      <c r="AK11" s="266"/>
      <c r="AL11" s="21"/>
      <c r="AM11" s="230"/>
      <c r="AN11" s="265"/>
      <c r="AO11" s="252"/>
      <c r="AP11" s="262"/>
      <c r="AQ11" s="252"/>
      <c r="AR11" s="252"/>
      <c r="AS11" s="252"/>
      <c r="AT11" s="262"/>
      <c r="AU11" s="252"/>
      <c r="AV11" s="252"/>
      <c r="AW11" s="252"/>
      <c r="AX11" s="262"/>
      <c r="AY11" s="252"/>
      <c r="AZ11" s="252"/>
      <c r="BA11" s="252"/>
      <c r="BB11" s="254"/>
      <c r="BC11" s="257"/>
    </row>
    <row r="12" spans="2:55" ht="13.5">
      <c r="B12" s="230"/>
      <c r="C12" s="279"/>
      <c r="D12" s="22">
        <f>K8</f>
        <v>0</v>
      </c>
      <c r="E12" s="18" t="s">
        <v>52</v>
      </c>
      <c r="F12" s="22">
        <f>I8</f>
        <v>0</v>
      </c>
      <c r="G12" s="260"/>
      <c r="H12" s="259"/>
      <c r="I12" s="15"/>
      <c r="J12" s="16" t="s">
        <v>52</v>
      </c>
      <c r="K12" s="15"/>
      <c r="L12" s="259"/>
      <c r="M12" s="260"/>
      <c r="N12" s="17"/>
      <c r="O12" s="18" t="s">
        <v>52</v>
      </c>
      <c r="P12" s="17"/>
      <c r="Q12" s="260"/>
      <c r="R12" s="261"/>
      <c r="S12" s="19"/>
      <c r="T12" s="20" t="s">
        <v>52</v>
      </c>
      <c r="U12" s="19"/>
      <c r="V12" s="261"/>
      <c r="W12" s="261"/>
      <c r="X12" s="19"/>
      <c r="Y12" s="20" t="s">
        <v>52</v>
      </c>
      <c r="Z12" s="19"/>
      <c r="AA12" s="261"/>
      <c r="AB12" s="260"/>
      <c r="AC12" s="17"/>
      <c r="AD12" s="18" t="s">
        <v>52</v>
      </c>
      <c r="AE12" s="17"/>
      <c r="AF12" s="260"/>
      <c r="AG12" s="260"/>
      <c r="AH12" s="17">
        <v>15</v>
      </c>
      <c r="AI12" s="18" t="s">
        <v>52</v>
      </c>
      <c r="AJ12" s="17">
        <v>13</v>
      </c>
      <c r="AK12" s="266"/>
      <c r="AL12" s="21"/>
      <c r="AM12" s="230"/>
      <c r="AN12" s="265"/>
      <c r="AO12" s="252"/>
      <c r="AP12" s="262"/>
      <c r="AQ12" s="252"/>
      <c r="AR12" s="252"/>
      <c r="AS12" s="252"/>
      <c r="AT12" s="262"/>
      <c r="AU12" s="252"/>
      <c r="AV12" s="252"/>
      <c r="AW12" s="252"/>
      <c r="AX12" s="262"/>
      <c r="AY12" s="252"/>
      <c r="AZ12" s="252"/>
      <c r="BA12" s="252"/>
      <c r="BB12" s="255"/>
      <c r="BC12" s="257"/>
    </row>
    <row r="13" spans="2:55" ht="17.25">
      <c r="B13" s="230" t="str">
        <f>M3</f>
        <v>６７’ers B</v>
      </c>
      <c r="C13" s="281">
        <f>M5</f>
        <v>0</v>
      </c>
      <c r="D13" s="282"/>
      <c r="E13" s="282"/>
      <c r="F13" s="282"/>
      <c r="G13" s="282"/>
      <c r="H13" s="268">
        <f>M9</f>
        <v>12</v>
      </c>
      <c r="I13" s="268"/>
      <c r="J13" s="268"/>
      <c r="K13" s="268"/>
      <c r="L13" s="268"/>
      <c r="M13" s="269"/>
      <c r="N13" s="269"/>
      <c r="O13" s="269"/>
      <c r="P13" s="269"/>
      <c r="Q13" s="269"/>
      <c r="R13" s="282">
        <v>0</v>
      </c>
      <c r="S13" s="282"/>
      <c r="T13" s="282"/>
      <c r="U13" s="282"/>
      <c r="V13" s="282"/>
      <c r="W13" s="270">
        <v>3</v>
      </c>
      <c r="X13" s="270"/>
      <c r="Y13" s="270"/>
      <c r="Z13" s="270"/>
      <c r="AA13" s="270"/>
      <c r="AB13" s="270">
        <v>6</v>
      </c>
      <c r="AC13" s="270"/>
      <c r="AD13" s="270"/>
      <c r="AE13" s="270"/>
      <c r="AF13" s="270"/>
      <c r="AG13" s="270">
        <v>9</v>
      </c>
      <c r="AH13" s="270"/>
      <c r="AI13" s="270"/>
      <c r="AJ13" s="270"/>
      <c r="AK13" s="272"/>
      <c r="AL13" s="14"/>
      <c r="AM13" s="230" t="str">
        <f>B13</f>
        <v>６７’ers B</v>
      </c>
      <c r="AN13" s="264">
        <f>IF(C14&gt;G14,1,0)+IF(H14&gt;L14,1,0)+IF(M14&gt;Q14,1,0)+IF(R14&gt;V14,1,0)+IF(W14&gt;AA14,1,0)+IF(AB14&gt;AF14,1,0)+IF(AG14&gt;AK14,1,0)</f>
        <v>0</v>
      </c>
      <c r="AO13" s="263">
        <f>IF(G14&gt;C14,1,0)+IF(L14&gt;H14,1,0)+IF(Q14&gt;M14,1,0)+IF(V14&gt;R14,1,0)+IF(AA14&gt;W14,1,0)+IF(AF14&gt;AB14,1,0)+IF(AK14&gt;AG14,1,0)</f>
        <v>4</v>
      </c>
      <c r="AP13" s="251">
        <f>SUM(AN13/(AN13+AO13))</f>
        <v>0</v>
      </c>
      <c r="AQ13" s="263">
        <f>RANK(AP13,$AP$5:$AP$32,0)</f>
        <v>7</v>
      </c>
      <c r="AR13" s="252">
        <f>SUM(C14+H14+M14+R14+W14+AB14+AG14)</f>
        <v>2</v>
      </c>
      <c r="AS13" s="252">
        <f>SUM(G14+L14+Q14+V14+AA14+AF14+AK14)</f>
        <v>8</v>
      </c>
      <c r="AT13" s="262">
        <f>SUM(AR13/(AR13+AS13))</f>
        <v>0.2</v>
      </c>
      <c r="AU13" s="252">
        <f>RANK(AT13,$AT$5:$AT$32,0)</f>
        <v>7</v>
      </c>
      <c r="AV13" s="252">
        <f>SUM(D14+D15+D16+I14+I15+I16+N14+N15+N16+S14+S15+S16+X14+X15+X16+AC14+AC15+AC16+AH14+AH15+AH16)</f>
        <v>118</v>
      </c>
      <c r="AW13" s="252">
        <f>SUM(F14+F15+F16+K14+K15+K16+P14+P15+P16+U14+U15+U16+Z14+Z15+Z16+AE14+AE15+AE16+AJ14+AJ15+AJ16)</f>
        <v>139</v>
      </c>
      <c r="AX13" s="262">
        <f>SUM(AV13/(AV13+AW13))</f>
        <v>0.4591439688715953</v>
      </c>
      <c r="AY13" s="263">
        <f>RANK(AX13,$AX$5:$AX$32,0)</f>
        <v>6</v>
      </c>
      <c r="AZ13" s="262">
        <f>RANK(AP13,$AP$5:$AP$32,1)+AT13</f>
        <v>1.2</v>
      </c>
      <c r="BA13" s="262">
        <f>RANK(AZ13,$AZ$5:$AZ$32,1)+AX13</f>
        <v>1.4591439688715953</v>
      </c>
      <c r="BB13" s="278" t="str">
        <f>AM13</f>
        <v>６７’ers B</v>
      </c>
      <c r="BC13" s="257">
        <f>RANK(BA13,$BA$5:$BA$32)</f>
        <v>7</v>
      </c>
    </row>
    <row r="14" spans="2:55" ht="13.5">
      <c r="B14" s="230"/>
      <c r="C14" s="280">
        <f>IF(D14&gt;F14,1,0)+IF(D15&gt;F15,1,0)+IF(D16&gt;F16,1,0)</f>
        <v>0</v>
      </c>
      <c r="D14" s="19">
        <f>P6</f>
        <v>0</v>
      </c>
      <c r="E14" s="20" t="s">
        <v>52</v>
      </c>
      <c r="F14" s="19">
        <f>N6</f>
        <v>0</v>
      </c>
      <c r="G14" s="261">
        <f>IF(F14&gt;D14,1,0)+IF(F15&gt;D15,1,0)+IF(F16&gt;D16,1,0)</f>
        <v>0</v>
      </c>
      <c r="H14" s="260">
        <f>IF(I14&gt;K14,1,0)+IF(I15&gt;K15,1,0)+IF(I16&gt;K16,1,0)</f>
        <v>0</v>
      </c>
      <c r="I14" s="22">
        <f>P10</f>
        <v>7</v>
      </c>
      <c r="J14" s="18" t="s">
        <v>52</v>
      </c>
      <c r="K14" s="22">
        <f>N10</f>
        <v>15</v>
      </c>
      <c r="L14" s="260">
        <f>IF(K14&gt;I14,1,0)+IF(K15&gt;I15,1,0)+IF(K16&gt;I16,1,0)</f>
        <v>2</v>
      </c>
      <c r="M14" s="259">
        <f>IF(N14&gt;P14,1,0)+IF(N15&gt;P15,1,0)+IF(N16&gt;P16,1,0)</f>
        <v>0</v>
      </c>
      <c r="N14" s="15"/>
      <c r="O14" s="16" t="s">
        <v>52</v>
      </c>
      <c r="P14" s="15"/>
      <c r="Q14" s="259">
        <f>IF(P14&gt;N14,1,0)+IF(P15&gt;N15,1,0)+IF(P16&gt;N16,1,0)</f>
        <v>0</v>
      </c>
      <c r="R14" s="261">
        <f>IF(S14&gt;U14,1,0)+IF(S15&gt;U15,1,0)+IF(S16&gt;U16,1,0)</f>
        <v>0</v>
      </c>
      <c r="S14" s="19"/>
      <c r="T14" s="20" t="s">
        <v>52</v>
      </c>
      <c r="U14" s="19"/>
      <c r="V14" s="261">
        <f>IF(U14&gt;S14,1,0)+IF(U15&gt;S15,1,0)+IF(U16&gt;S16,1,0)</f>
        <v>0</v>
      </c>
      <c r="W14" s="260">
        <f>IF(X14&gt;Z14,1,0)+IF(X15&gt;Z15,1,0)+IF(X16&gt;Z16,1,0)</f>
        <v>0</v>
      </c>
      <c r="X14" s="17">
        <v>14</v>
      </c>
      <c r="Y14" s="18" t="s">
        <v>52</v>
      </c>
      <c r="Z14" s="17">
        <v>16</v>
      </c>
      <c r="AA14" s="260">
        <f>IF(Z14&gt;X14,1,0)+IF(Z15&gt;X15,1,0)+IF(Z16&gt;X16,1,0)</f>
        <v>2</v>
      </c>
      <c r="AB14" s="260">
        <f>IF(AC14&gt;AE14,1,0)+IF(AC15&gt;AE15,1,0)+IF(AC16&gt;AE16,1,0)</f>
        <v>1</v>
      </c>
      <c r="AC14" s="17">
        <v>15</v>
      </c>
      <c r="AD14" s="18" t="s">
        <v>52</v>
      </c>
      <c r="AE14" s="17">
        <v>6</v>
      </c>
      <c r="AF14" s="260">
        <f>IF(AE14&gt;AC14,1,0)+IF(AE15&gt;AC15,1,0)+IF(AE16&gt;AC16,1,0)</f>
        <v>2</v>
      </c>
      <c r="AG14" s="260">
        <f>IF(AH14&gt;AJ14,1,0)+IF(AH15&gt;AJ15,1,0)+IF(AH16&gt;AJ16,1,0)</f>
        <v>1</v>
      </c>
      <c r="AH14" s="17">
        <v>15</v>
      </c>
      <c r="AI14" s="18" t="s">
        <v>52</v>
      </c>
      <c r="AJ14" s="17">
        <v>10</v>
      </c>
      <c r="AK14" s="266">
        <f>IF(AJ14&gt;AH14,1,0)+IF(AJ15&gt;AH15,1,0)+IF(AJ16&gt;AH16,1,0)</f>
        <v>2</v>
      </c>
      <c r="AL14" s="21"/>
      <c r="AM14" s="230"/>
      <c r="AN14" s="265"/>
      <c r="AO14" s="252"/>
      <c r="AP14" s="262"/>
      <c r="AQ14" s="252"/>
      <c r="AR14" s="252"/>
      <c r="AS14" s="252"/>
      <c r="AT14" s="262"/>
      <c r="AU14" s="252"/>
      <c r="AV14" s="252"/>
      <c r="AW14" s="252"/>
      <c r="AX14" s="262"/>
      <c r="AY14" s="252"/>
      <c r="AZ14" s="252"/>
      <c r="BA14" s="252"/>
      <c r="BB14" s="254"/>
      <c r="BC14" s="257"/>
    </row>
    <row r="15" spans="2:55" ht="13.5">
      <c r="B15" s="230"/>
      <c r="C15" s="280"/>
      <c r="D15" s="19">
        <f>P7</f>
        <v>0</v>
      </c>
      <c r="E15" s="20" t="s">
        <v>52</v>
      </c>
      <c r="F15" s="19">
        <f>N7</f>
        <v>0</v>
      </c>
      <c r="G15" s="261"/>
      <c r="H15" s="260"/>
      <c r="I15" s="22">
        <f>P11</f>
        <v>13</v>
      </c>
      <c r="J15" s="18" t="s">
        <v>52</v>
      </c>
      <c r="K15" s="22">
        <f>N11</f>
        <v>15</v>
      </c>
      <c r="L15" s="260"/>
      <c r="M15" s="259"/>
      <c r="N15" s="15"/>
      <c r="O15" s="16" t="s">
        <v>52</v>
      </c>
      <c r="P15" s="15"/>
      <c r="Q15" s="259"/>
      <c r="R15" s="261"/>
      <c r="S15" s="19"/>
      <c r="T15" s="20" t="s">
        <v>52</v>
      </c>
      <c r="U15" s="19"/>
      <c r="V15" s="261"/>
      <c r="W15" s="260"/>
      <c r="X15" s="17">
        <v>15</v>
      </c>
      <c r="Y15" s="18" t="s">
        <v>52</v>
      </c>
      <c r="Z15" s="17">
        <v>17</v>
      </c>
      <c r="AA15" s="260"/>
      <c r="AB15" s="260"/>
      <c r="AC15" s="17">
        <v>13</v>
      </c>
      <c r="AD15" s="18" t="s">
        <v>52</v>
      </c>
      <c r="AE15" s="17">
        <v>15</v>
      </c>
      <c r="AF15" s="260"/>
      <c r="AG15" s="260"/>
      <c r="AH15" s="17">
        <v>10</v>
      </c>
      <c r="AI15" s="18" t="s">
        <v>52</v>
      </c>
      <c r="AJ15" s="17">
        <v>15</v>
      </c>
      <c r="AK15" s="266"/>
      <c r="AL15" s="21"/>
      <c r="AM15" s="230"/>
      <c r="AN15" s="265"/>
      <c r="AO15" s="252"/>
      <c r="AP15" s="262"/>
      <c r="AQ15" s="252"/>
      <c r="AR15" s="252"/>
      <c r="AS15" s="252"/>
      <c r="AT15" s="262"/>
      <c r="AU15" s="252"/>
      <c r="AV15" s="252"/>
      <c r="AW15" s="252"/>
      <c r="AX15" s="262"/>
      <c r="AY15" s="252"/>
      <c r="AZ15" s="252"/>
      <c r="BA15" s="252"/>
      <c r="BB15" s="254"/>
      <c r="BC15" s="257"/>
    </row>
    <row r="16" spans="2:55" ht="13.5">
      <c r="B16" s="230"/>
      <c r="C16" s="280"/>
      <c r="D16" s="19">
        <f>P8</f>
        <v>0</v>
      </c>
      <c r="E16" s="20" t="s">
        <v>52</v>
      </c>
      <c r="F16" s="19">
        <f>N8</f>
        <v>0</v>
      </c>
      <c r="G16" s="261"/>
      <c r="H16" s="260"/>
      <c r="I16" s="22">
        <f>P12</f>
        <v>0</v>
      </c>
      <c r="J16" s="18" t="s">
        <v>52</v>
      </c>
      <c r="K16" s="22">
        <f>N12</f>
        <v>0</v>
      </c>
      <c r="L16" s="260"/>
      <c r="M16" s="259"/>
      <c r="N16" s="15"/>
      <c r="O16" s="16" t="s">
        <v>52</v>
      </c>
      <c r="P16" s="15"/>
      <c r="Q16" s="259"/>
      <c r="R16" s="261"/>
      <c r="S16" s="19"/>
      <c r="T16" s="20" t="s">
        <v>52</v>
      </c>
      <c r="U16" s="19"/>
      <c r="V16" s="261"/>
      <c r="W16" s="260"/>
      <c r="X16" s="17"/>
      <c r="Y16" s="18" t="s">
        <v>52</v>
      </c>
      <c r="Z16" s="17"/>
      <c r="AA16" s="260"/>
      <c r="AB16" s="260"/>
      <c r="AC16" s="17">
        <v>3</v>
      </c>
      <c r="AD16" s="18" t="s">
        <v>52</v>
      </c>
      <c r="AE16" s="17">
        <v>15</v>
      </c>
      <c r="AF16" s="260"/>
      <c r="AG16" s="260"/>
      <c r="AH16" s="17">
        <v>13</v>
      </c>
      <c r="AI16" s="18" t="s">
        <v>52</v>
      </c>
      <c r="AJ16" s="17">
        <v>15</v>
      </c>
      <c r="AK16" s="266"/>
      <c r="AL16" s="21"/>
      <c r="AM16" s="230"/>
      <c r="AN16" s="265"/>
      <c r="AO16" s="252"/>
      <c r="AP16" s="262"/>
      <c r="AQ16" s="252"/>
      <c r="AR16" s="252"/>
      <c r="AS16" s="252"/>
      <c r="AT16" s="262"/>
      <c r="AU16" s="252"/>
      <c r="AV16" s="252"/>
      <c r="AW16" s="252"/>
      <c r="AX16" s="262"/>
      <c r="AY16" s="252"/>
      <c r="AZ16" s="252"/>
      <c r="BA16" s="252"/>
      <c r="BB16" s="255"/>
      <c r="BC16" s="257"/>
    </row>
    <row r="17" spans="2:55" ht="17.25">
      <c r="B17" s="230" t="str">
        <f>R3</f>
        <v>９９９（スリーナイン）</v>
      </c>
      <c r="C17" s="267">
        <f>R5</f>
        <v>4</v>
      </c>
      <c r="D17" s="268"/>
      <c r="E17" s="268"/>
      <c r="F17" s="268"/>
      <c r="G17" s="268"/>
      <c r="H17" s="268">
        <f>R9</f>
        <v>0</v>
      </c>
      <c r="I17" s="268"/>
      <c r="J17" s="268"/>
      <c r="K17" s="268"/>
      <c r="L17" s="268"/>
      <c r="M17" s="268">
        <f>R13</f>
        <v>0</v>
      </c>
      <c r="N17" s="268"/>
      <c r="O17" s="268"/>
      <c r="P17" s="268"/>
      <c r="Q17" s="268"/>
      <c r="R17" s="269"/>
      <c r="S17" s="269"/>
      <c r="T17" s="269"/>
      <c r="U17" s="269"/>
      <c r="V17" s="269"/>
      <c r="W17" s="270">
        <v>7</v>
      </c>
      <c r="X17" s="270"/>
      <c r="Y17" s="270"/>
      <c r="Z17" s="270"/>
      <c r="AA17" s="270"/>
      <c r="AB17" s="270">
        <v>10</v>
      </c>
      <c r="AC17" s="270"/>
      <c r="AD17" s="270"/>
      <c r="AE17" s="270"/>
      <c r="AF17" s="270"/>
      <c r="AG17" s="270">
        <v>13</v>
      </c>
      <c r="AH17" s="270"/>
      <c r="AI17" s="270"/>
      <c r="AJ17" s="270"/>
      <c r="AK17" s="272"/>
      <c r="AL17" s="14"/>
      <c r="AM17" s="230" t="str">
        <f>B17</f>
        <v>９９９（スリーナイン）</v>
      </c>
      <c r="AN17" s="264">
        <f>IF(C18&gt;G18,1,0)+IF(H18&gt;L18,1,0)+IF(M18&gt;Q18,1,0)+IF(R18&gt;V18,1,0)+IF(W18&gt;AA18,1,0)+IF(AB18&gt;AF18,1,0)+IF(AG18&gt;AK18,1,0)</f>
        <v>1</v>
      </c>
      <c r="AO17" s="263">
        <f>IF(G18&gt;C18,1,0)+IF(L18&gt;H18,1,0)+IF(Q18&gt;M18,1,0)+IF(V18&gt;R18,1,0)+IF(AA18&gt;W18,1,0)+IF(AF18&gt;AB18,1,0)+IF(AK18&gt;AG18,1,0)</f>
        <v>3</v>
      </c>
      <c r="AP17" s="251">
        <f>SUM(AN17/(AN17+AO17))</f>
        <v>0.25</v>
      </c>
      <c r="AQ17" s="263">
        <f>RANK(AP17,$AP$5:$AP$32,0)</f>
        <v>5</v>
      </c>
      <c r="AR17" s="252">
        <f>SUM(C18+H18+M18+R18+W18+AB18+AG18)</f>
        <v>3</v>
      </c>
      <c r="AS17" s="252">
        <f>SUM(G18+L18+Q18+V18+AA18+AF18+AK18)</f>
        <v>7</v>
      </c>
      <c r="AT17" s="262">
        <f>SUM(AR17/(AR17+AS17))</f>
        <v>0.3</v>
      </c>
      <c r="AU17" s="252">
        <f>RANK(AT17,$AT$5:$AT$32,0)</f>
        <v>6</v>
      </c>
      <c r="AV17" s="252">
        <f>SUM(D18+D19+D20+I18+I19+I20+N18+N19+N20+S18+S19+S20+X18+X19+X20+AC18+AC19+AC20+AH18+AH19+AH20)</f>
        <v>116</v>
      </c>
      <c r="AW17" s="252">
        <f>SUM(F18+F19+F20+K18+K19+K20+P18+P19+P20+U18+U19+U20+Z18+Z19+Z20+AE18+AE19+AE20+AJ18+AJ19+AJ20)</f>
        <v>139</v>
      </c>
      <c r="AX17" s="262">
        <f>SUM(AV17/(AV17+AW17))</f>
        <v>0.4549019607843137</v>
      </c>
      <c r="AY17" s="263">
        <f>RANK(AX17,$AX$5:$AX$32,0)</f>
        <v>7</v>
      </c>
      <c r="AZ17" s="262">
        <f>RANK(AP17,$AP$5:$AP$32,1)+AT17</f>
        <v>2.3</v>
      </c>
      <c r="BA17" s="262">
        <f>RANK(AZ17,$AZ$5:$AZ$32,1)+AX17</f>
        <v>2.454901960784314</v>
      </c>
      <c r="BB17" s="278" t="str">
        <f>AM17</f>
        <v>９９９（スリーナイン）</v>
      </c>
      <c r="BC17" s="257">
        <f>RANK(BA17,$BA$5:$BA$32)</f>
        <v>6</v>
      </c>
    </row>
    <row r="18" spans="2:55" ht="13.5">
      <c r="B18" s="230"/>
      <c r="C18" s="279">
        <f>IF(D18&gt;F18,1,0)+IF(D19&gt;F19,1,0)+IF(D20&gt;F20,1,0)</f>
        <v>1</v>
      </c>
      <c r="D18" s="22">
        <f>U6</f>
        <v>15</v>
      </c>
      <c r="E18" s="18" t="s">
        <v>29</v>
      </c>
      <c r="F18" s="22">
        <f>S6</f>
        <v>12</v>
      </c>
      <c r="G18" s="260">
        <f>IF(F18&gt;D18,1,0)+IF(F19&gt;D19,1,0)+IF(F20&gt;D20,1,0)</f>
        <v>2</v>
      </c>
      <c r="H18" s="260">
        <f>IF(I18&gt;K18,1,0)+IF(I19&gt;K19,1,0)+IF(I20&gt;K20,1,0)</f>
        <v>0</v>
      </c>
      <c r="I18" s="22">
        <f>U10</f>
        <v>0</v>
      </c>
      <c r="J18" s="18" t="s">
        <v>52</v>
      </c>
      <c r="K18" s="22">
        <f>S10</f>
        <v>0</v>
      </c>
      <c r="L18" s="260">
        <f>IF(K18&gt;I18,1,0)+IF(K19&gt;I19,1,0)+IF(K20&gt;I20,1,0)</f>
        <v>0</v>
      </c>
      <c r="M18" s="260">
        <f>IF(N18&gt;P18,1,0)+IF(N19&gt;P19,1,0)+IF(N20&gt;P20,1,0)</f>
        <v>0</v>
      </c>
      <c r="N18" s="22">
        <f>U14</f>
        <v>0</v>
      </c>
      <c r="O18" s="18" t="s">
        <v>29</v>
      </c>
      <c r="P18" s="22">
        <f>S14</f>
        <v>0</v>
      </c>
      <c r="Q18" s="260">
        <f>IF(P18&gt;N18,1,0)+IF(P19&gt;N19,1,0)+IF(P20&gt;N20,1,0)</f>
        <v>0</v>
      </c>
      <c r="R18" s="259">
        <f>IF(S18&gt;U18,1,0)+IF(S19&gt;U19,1,0)+IF(S20&gt;U20,1,0)</f>
        <v>0</v>
      </c>
      <c r="S18" s="15"/>
      <c r="T18" s="16" t="s">
        <v>52</v>
      </c>
      <c r="U18" s="15"/>
      <c r="V18" s="259">
        <f>IF(U18&gt;S18,1,0)+IF(U19&gt;S19,1,0)+IF(U20&gt;S20,1,0)</f>
        <v>0</v>
      </c>
      <c r="W18" s="260">
        <f>IF(X18&gt;Z18,1,0)+IF(X19&gt;Z19,1,0)+IF(X20&gt;Z20,1,0)</f>
        <v>0</v>
      </c>
      <c r="X18" s="17">
        <v>11</v>
      </c>
      <c r="Y18" s="18" t="s">
        <v>52</v>
      </c>
      <c r="Z18" s="17">
        <v>15</v>
      </c>
      <c r="AA18" s="260">
        <f>IF(Z18&gt;X18,1,0)+IF(Z19&gt;X19,1,0)+IF(Z20&gt;X20,1,0)</f>
        <v>2</v>
      </c>
      <c r="AB18" s="260">
        <f>IF(AC18&gt;AE18,1,0)+IF(AC19&gt;AE19,1,0)+IF(AC20&gt;AE20,1,0)</f>
        <v>0</v>
      </c>
      <c r="AC18" s="17">
        <v>8</v>
      </c>
      <c r="AD18" s="18" t="s">
        <v>52</v>
      </c>
      <c r="AE18" s="17">
        <v>15</v>
      </c>
      <c r="AF18" s="260">
        <f>IF(AE18&gt;AC18,1,0)+IF(AE19&gt;AC19,1,0)+IF(AE20&gt;AC20,1,0)</f>
        <v>2</v>
      </c>
      <c r="AG18" s="260">
        <f>IF(AH18&gt;AJ18,1,0)+IF(AH19&gt;AJ19,1,0)+IF(AH20&gt;AJ20,1,0)</f>
        <v>2</v>
      </c>
      <c r="AH18" s="17">
        <v>15</v>
      </c>
      <c r="AI18" s="18" t="s">
        <v>52</v>
      </c>
      <c r="AJ18" s="17">
        <v>9</v>
      </c>
      <c r="AK18" s="266">
        <f>IF(AJ18&gt;AH18,1,0)+IF(AJ19&gt;AH19,1,0)+IF(AJ20&gt;AH20,1,0)</f>
        <v>1</v>
      </c>
      <c r="AL18" s="21"/>
      <c r="AM18" s="230"/>
      <c r="AN18" s="265"/>
      <c r="AO18" s="252"/>
      <c r="AP18" s="262"/>
      <c r="AQ18" s="252"/>
      <c r="AR18" s="252"/>
      <c r="AS18" s="252"/>
      <c r="AT18" s="262"/>
      <c r="AU18" s="252"/>
      <c r="AV18" s="252"/>
      <c r="AW18" s="252"/>
      <c r="AX18" s="262"/>
      <c r="AY18" s="252"/>
      <c r="AZ18" s="252"/>
      <c r="BA18" s="252"/>
      <c r="BB18" s="254"/>
      <c r="BC18" s="257"/>
    </row>
    <row r="19" spans="2:55" ht="13.5">
      <c r="B19" s="230"/>
      <c r="C19" s="279"/>
      <c r="D19" s="22">
        <f>U7</f>
        <v>9</v>
      </c>
      <c r="E19" s="18" t="s">
        <v>52</v>
      </c>
      <c r="F19" s="22">
        <f>S7</f>
        <v>15</v>
      </c>
      <c r="G19" s="260"/>
      <c r="H19" s="260"/>
      <c r="I19" s="22">
        <f>U11</f>
        <v>0</v>
      </c>
      <c r="J19" s="18" t="s">
        <v>29</v>
      </c>
      <c r="K19" s="22">
        <f>S11</f>
        <v>0</v>
      </c>
      <c r="L19" s="260"/>
      <c r="M19" s="260"/>
      <c r="N19" s="22">
        <f>U15</f>
        <v>0</v>
      </c>
      <c r="O19" s="18" t="s">
        <v>52</v>
      </c>
      <c r="P19" s="22">
        <f>S15</f>
        <v>0</v>
      </c>
      <c r="Q19" s="260"/>
      <c r="R19" s="259"/>
      <c r="S19" s="15"/>
      <c r="T19" s="16" t="s">
        <v>52</v>
      </c>
      <c r="U19" s="15"/>
      <c r="V19" s="259"/>
      <c r="W19" s="260"/>
      <c r="X19" s="17">
        <v>7</v>
      </c>
      <c r="Y19" s="18" t="s">
        <v>52</v>
      </c>
      <c r="Z19" s="17">
        <v>15</v>
      </c>
      <c r="AA19" s="260"/>
      <c r="AB19" s="260"/>
      <c r="AC19" s="17">
        <v>12</v>
      </c>
      <c r="AD19" s="18" t="s">
        <v>52</v>
      </c>
      <c r="AE19" s="17">
        <v>15</v>
      </c>
      <c r="AF19" s="260"/>
      <c r="AG19" s="260"/>
      <c r="AH19" s="17">
        <v>11</v>
      </c>
      <c r="AI19" s="18" t="s">
        <v>52</v>
      </c>
      <c r="AJ19" s="17">
        <v>15</v>
      </c>
      <c r="AK19" s="266"/>
      <c r="AL19" s="21"/>
      <c r="AM19" s="230"/>
      <c r="AN19" s="265"/>
      <c r="AO19" s="252"/>
      <c r="AP19" s="262"/>
      <c r="AQ19" s="252"/>
      <c r="AR19" s="252"/>
      <c r="AS19" s="252"/>
      <c r="AT19" s="262"/>
      <c r="AU19" s="252"/>
      <c r="AV19" s="252"/>
      <c r="AW19" s="252"/>
      <c r="AX19" s="262"/>
      <c r="AY19" s="252"/>
      <c r="AZ19" s="252"/>
      <c r="BA19" s="252"/>
      <c r="BB19" s="254"/>
      <c r="BC19" s="257"/>
    </row>
    <row r="20" spans="2:55" ht="13.5">
      <c r="B20" s="230"/>
      <c r="C20" s="279"/>
      <c r="D20" s="22">
        <f>U8</f>
        <v>13</v>
      </c>
      <c r="E20" s="18" t="s">
        <v>29</v>
      </c>
      <c r="F20" s="22">
        <f>S8</f>
        <v>15</v>
      </c>
      <c r="G20" s="260"/>
      <c r="H20" s="260"/>
      <c r="I20" s="22">
        <f>U12</f>
        <v>0</v>
      </c>
      <c r="J20" s="18" t="s">
        <v>52</v>
      </c>
      <c r="K20" s="22">
        <f>S12</f>
        <v>0</v>
      </c>
      <c r="L20" s="260"/>
      <c r="M20" s="260"/>
      <c r="N20" s="22">
        <f>U16</f>
        <v>0</v>
      </c>
      <c r="O20" s="18" t="s">
        <v>29</v>
      </c>
      <c r="P20" s="22">
        <f>S16</f>
        <v>0</v>
      </c>
      <c r="Q20" s="260"/>
      <c r="R20" s="259"/>
      <c r="S20" s="15"/>
      <c r="T20" s="16" t="s">
        <v>52</v>
      </c>
      <c r="U20" s="15"/>
      <c r="V20" s="259"/>
      <c r="W20" s="260"/>
      <c r="X20" s="17"/>
      <c r="Y20" s="18" t="s">
        <v>52</v>
      </c>
      <c r="Z20" s="17"/>
      <c r="AA20" s="260"/>
      <c r="AB20" s="260"/>
      <c r="AC20" s="17"/>
      <c r="AD20" s="18" t="s">
        <v>52</v>
      </c>
      <c r="AE20" s="17"/>
      <c r="AF20" s="260"/>
      <c r="AG20" s="260"/>
      <c r="AH20" s="17">
        <v>15</v>
      </c>
      <c r="AI20" s="18" t="s">
        <v>52</v>
      </c>
      <c r="AJ20" s="17">
        <v>13</v>
      </c>
      <c r="AK20" s="266"/>
      <c r="AL20" s="21"/>
      <c r="AM20" s="230"/>
      <c r="AN20" s="265"/>
      <c r="AO20" s="252"/>
      <c r="AP20" s="262"/>
      <c r="AQ20" s="252"/>
      <c r="AR20" s="252"/>
      <c r="AS20" s="252"/>
      <c r="AT20" s="262"/>
      <c r="AU20" s="252"/>
      <c r="AV20" s="252"/>
      <c r="AW20" s="252"/>
      <c r="AX20" s="262"/>
      <c r="AY20" s="252"/>
      <c r="AZ20" s="252"/>
      <c r="BA20" s="252"/>
      <c r="BB20" s="255"/>
      <c r="BC20" s="257"/>
    </row>
    <row r="21" spans="2:55" ht="17.25">
      <c r="B21" s="230" t="str">
        <f>W3</f>
        <v>ほたる</v>
      </c>
      <c r="C21" s="267">
        <f>W5</f>
        <v>11</v>
      </c>
      <c r="D21" s="268"/>
      <c r="E21" s="268"/>
      <c r="F21" s="268"/>
      <c r="G21" s="268"/>
      <c r="H21" s="282">
        <f>W9</f>
        <v>0</v>
      </c>
      <c r="I21" s="282"/>
      <c r="J21" s="282"/>
      <c r="K21" s="282"/>
      <c r="L21" s="282"/>
      <c r="M21" s="268">
        <f>W13</f>
        <v>3</v>
      </c>
      <c r="N21" s="268"/>
      <c r="O21" s="268"/>
      <c r="P21" s="268"/>
      <c r="Q21" s="268"/>
      <c r="R21" s="268">
        <f>W17</f>
        <v>7</v>
      </c>
      <c r="S21" s="268"/>
      <c r="T21" s="268"/>
      <c r="U21" s="268"/>
      <c r="V21" s="268"/>
      <c r="W21" s="269"/>
      <c r="X21" s="269"/>
      <c r="Y21" s="269"/>
      <c r="Z21" s="269"/>
      <c r="AA21" s="269"/>
      <c r="AB21" s="270">
        <v>14</v>
      </c>
      <c r="AC21" s="270"/>
      <c r="AD21" s="270"/>
      <c r="AE21" s="270"/>
      <c r="AF21" s="270"/>
      <c r="AG21" s="282">
        <v>0</v>
      </c>
      <c r="AH21" s="282"/>
      <c r="AI21" s="282"/>
      <c r="AJ21" s="282"/>
      <c r="AK21" s="283"/>
      <c r="AL21" s="14"/>
      <c r="AM21" s="230" t="str">
        <f>B21</f>
        <v>ほたる</v>
      </c>
      <c r="AN21" s="264">
        <f>IF(C22&gt;G22,1,0)+IF(H22&gt;L22,1,0)+IF(M22&gt;Q22,1,0)+IF(R22&gt;V22,1,0)+IF(W22&gt;AA22,1,0)+IF(AB22&gt;AF22,1,0)+IF(AG22&gt;AK22,1,0)</f>
        <v>2</v>
      </c>
      <c r="AO21" s="263">
        <f>IF(G22&gt;C22,1,0)+IF(L22&gt;H22,1,0)+IF(Q22&gt;M22,1,0)+IF(V22&gt;R22,1,0)+IF(AA22&gt;W22,1,0)+IF(AF22&gt;AB22,1,0)+IF(AK22&gt;AG22,1,0)</f>
        <v>2</v>
      </c>
      <c r="AP21" s="251">
        <f>SUM(AN21/(AN21+AO21))</f>
        <v>0.5</v>
      </c>
      <c r="AQ21" s="263">
        <f>RANK(AP21,$AP$5:$AP$32,0)</f>
        <v>4</v>
      </c>
      <c r="AR21" s="252">
        <f>SUM(C22+H22+M22+R22+W22+AB22+AG22)</f>
        <v>5</v>
      </c>
      <c r="AS21" s="252">
        <f>SUM(G22+L22+Q22+V22+AA22+AF22+AK22)</f>
        <v>4</v>
      </c>
      <c r="AT21" s="262">
        <f>SUM(AR21/(AR21+AS21))</f>
        <v>0.5555555555555556</v>
      </c>
      <c r="AU21" s="252">
        <f>RANK(AT21,$AT$5:$AT$32,0)</f>
        <v>4</v>
      </c>
      <c r="AV21" s="252">
        <f>SUM(D22+D23+D24+I22+I23+I24+N22+N23+N24+S22+S23+S24+X22+X23+X24+AC22+AC23+AC24+AH22+AH23+AH24)</f>
        <v>125</v>
      </c>
      <c r="AW21" s="252">
        <f>SUM(F22+F23+F24+K22+K23+K24+P22+P23+P24+U22+U23+U24+Z22+Z23+Z24+AE22+AE23+AE24+AJ22+AJ23+AJ24)</f>
        <v>123</v>
      </c>
      <c r="AX21" s="262">
        <f>SUM(AV21/(AV21+AW21))</f>
        <v>0.5040322580645161</v>
      </c>
      <c r="AY21" s="263">
        <f>RANK(AX21,$AX$5:$AX$32,0)</f>
        <v>4</v>
      </c>
      <c r="AZ21" s="262">
        <f>RANK(AP21,$AP$5:$AP$32,1)+AT21</f>
        <v>4.555555555555555</v>
      </c>
      <c r="BA21" s="262">
        <f>RANK(AZ21,$AZ$5:$AZ$32,1)+AX21</f>
        <v>4.504032258064516</v>
      </c>
      <c r="BB21" s="278" t="str">
        <f>AM21</f>
        <v>ほたる</v>
      </c>
      <c r="BC21" s="257">
        <f>RANK(BA21,$BA$5:$BA$32)</f>
        <v>4</v>
      </c>
    </row>
    <row r="22" spans="2:55" ht="13.5">
      <c r="B22" s="230"/>
      <c r="C22" s="279">
        <f>IF(D22&gt;F22,1,0)+IF(D23&gt;F23,1,0)+IF(D24&gt;F24,1,0)</f>
        <v>0</v>
      </c>
      <c r="D22" s="22">
        <f>Z6</f>
        <v>9</v>
      </c>
      <c r="E22" s="18" t="s">
        <v>29</v>
      </c>
      <c r="F22" s="22">
        <f>X6</f>
        <v>15</v>
      </c>
      <c r="G22" s="260">
        <f>IF(F22&gt;D22,1,0)+IF(F23&gt;D23,1,0)+IF(F24&gt;D24,1,0)</f>
        <v>2</v>
      </c>
      <c r="H22" s="261">
        <f>IF(I22&gt;K22,1,0)+IF(I23&gt;K23,1,0)+IF(I24&gt;K24,1,0)</f>
        <v>0</v>
      </c>
      <c r="I22" s="19">
        <f>Z10</f>
        <v>0</v>
      </c>
      <c r="J22" s="20" t="s">
        <v>31</v>
      </c>
      <c r="K22" s="19">
        <f>X10</f>
        <v>0</v>
      </c>
      <c r="L22" s="261">
        <f>IF(K22&gt;I22,1,0)+IF(K23&gt;I23,1,0)+IF(K24&gt;I24,1,0)</f>
        <v>0</v>
      </c>
      <c r="M22" s="260">
        <f>IF(N22&gt;P22,1,0)+IF(N23&gt;P23,1,0)+IF(N24&gt;P24,1,0)</f>
        <v>2</v>
      </c>
      <c r="N22" s="22">
        <f>Z14</f>
        <v>16</v>
      </c>
      <c r="O22" s="18" t="s">
        <v>31</v>
      </c>
      <c r="P22" s="22">
        <f>X14</f>
        <v>14</v>
      </c>
      <c r="Q22" s="260">
        <f>IF(P22&gt;N22,1,0)+IF(P23&gt;N23,1,0)+IF(P24&gt;N24,1,0)</f>
        <v>0</v>
      </c>
      <c r="R22" s="260">
        <f>IF(S22&gt;U22,1,0)+IF(S23&gt;U23,1,0)+IF(S24&gt;U24,1,0)</f>
        <v>2</v>
      </c>
      <c r="S22" s="22">
        <f>Z18</f>
        <v>15</v>
      </c>
      <c r="T22" s="18" t="s">
        <v>31</v>
      </c>
      <c r="U22" s="22">
        <f>X18</f>
        <v>11</v>
      </c>
      <c r="V22" s="260">
        <f>IF(U22&gt;S22,1,0)+IF(U23&gt;S23,1,0)+IF(U24&gt;S24,1,0)</f>
        <v>0</v>
      </c>
      <c r="W22" s="259">
        <f>IF(X22&gt;Z22,1,0)+IF(X23&gt;Z23,1,0)+IF(X24&gt;Z24,1,0)</f>
        <v>0</v>
      </c>
      <c r="X22" s="15"/>
      <c r="Y22" s="16" t="s">
        <v>31</v>
      </c>
      <c r="Z22" s="15"/>
      <c r="AA22" s="259">
        <f>IF(Z22&gt;X22,1,0)+IF(Z23&gt;X23,1,0)+IF(Z24&gt;X24,1,0)</f>
        <v>0</v>
      </c>
      <c r="AB22" s="260">
        <f>IF(AC22&gt;AE22,1,0)+IF(AC23&gt;AE23,1,0)+IF(AC24&gt;AE24,1,0)</f>
        <v>1</v>
      </c>
      <c r="AC22" s="17">
        <v>17</v>
      </c>
      <c r="AD22" s="18" t="s">
        <v>31</v>
      </c>
      <c r="AE22" s="17">
        <v>16</v>
      </c>
      <c r="AF22" s="260">
        <f>IF(AE22&gt;AC22,1,0)+IF(AE23&gt;AC23,1,0)+IF(AE24&gt;AC24,1,0)</f>
        <v>2</v>
      </c>
      <c r="AG22" s="261">
        <f>IF(AH22&gt;AJ22,1,0)+IF(AH23&gt;AJ23,1,0)+IF(AH24&gt;AJ24,1,0)</f>
        <v>0</v>
      </c>
      <c r="AH22" s="19"/>
      <c r="AI22" s="20" t="s">
        <v>31</v>
      </c>
      <c r="AJ22" s="19"/>
      <c r="AK22" s="284">
        <f>IF(AJ22&gt;AH22,1,0)+IF(AJ23&gt;AH23,1,0)+IF(AJ24&gt;AH24,1,0)</f>
        <v>0</v>
      </c>
      <c r="AL22" s="21"/>
      <c r="AM22" s="230"/>
      <c r="AN22" s="265"/>
      <c r="AO22" s="252"/>
      <c r="AP22" s="262"/>
      <c r="AQ22" s="252"/>
      <c r="AR22" s="252"/>
      <c r="AS22" s="252"/>
      <c r="AT22" s="262"/>
      <c r="AU22" s="252"/>
      <c r="AV22" s="252"/>
      <c r="AW22" s="252"/>
      <c r="AX22" s="262"/>
      <c r="AY22" s="252"/>
      <c r="AZ22" s="252"/>
      <c r="BA22" s="252"/>
      <c r="BB22" s="254"/>
      <c r="BC22" s="257"/>
    </row>
    <row r="23" spans="2:55" ht="13.5">
      <c r="B23" s="230"/>
      <c r="C23" s="279"/>
      <c r="D23" s="22">
        <f>Z7</f>
        <v>13</v>
      </c>
      <c r="E23" s="18" t="s">
        <v>31</v>
      </c>
      <c r="F23" s="22">
        <f>X7</f>
        <v>15</v>
      </c>
      <c r="G23" s="260"/>
      <c r="H23" s="261"/>
      <c r="I23" s="19">
        <f>Z11</f>
        <v>0</v>
      </c>
      <c r="J23" s="20" t="s">
        <v>31</v>
      </c>
      <c r="K23" s="19">
        <f>X11</f>
        <v>0</v>
      </c>
      <c r="L23" s="261"/>
      <c r="M23" s="260"/>
      <c r="N23" s="22">
        <f>Z15</f>
        <v>17</v>
      </c>
      <c r="O23" s="18" t="s">
        <v>31</v>
      </c>
      <c r="P23" s="22">
        <f>X15</f>
        <v>15</v>
      </c>
      <c r="Q23" s="260"/>
      <c r="R23" s="260"/>
      <c r="S23" s="22">
        <f>Z19</f>
        <v>15</v>
      </c>
      <c r="T23" s="18" t="s">
        <v>31</v>
      </c>
      <c r="U23" s="22">
        <f>X19</f>
        <v>7</v>
      </c>
      <c r="V23" s="260"/>
      <c r="W23" s="259"/>
      <c r="X23" s="15"/>
      <c r="Y23" s="16" t="s">
        <v>31</v>
      </c>
      <c r="Z23" s="15"/>
      <c r="AA23" s="259"/>
      <c r="AB23" s="260"/>
      <c r="AC23" s="17">
        <v>11</v>
      </c>
      <c r="AD23" s="18" t="s">
        <v>31</v>
      </c>
      <c r="AE23" s="17">
        <v>15</v>
      </c>
      <c r="AF23" s="260"/>
      <c r="AG23" s="261"/>
      <c r="AH23" s="19"/>
      <c r="AI23" s="20" t="s">
        <v>31</v>
      </c>
      <c r="AJ23" s="19"/>
      <c r="AK23" s="284"/>
      <c r="AL23" s="21"/>
      <c r="AM23" s="230"/>
      <c r="AN23" s="265"/>
      <c r="AO23" s="252"/>
      <c r="AP23" s="262"/>
      <c r="AQ23" s="252"/>
      <c r="AR23" s="252"/>
      <c r="AS23" s="252"/>
      <c r="AT23" s="262"/>
      <c r="AU23" s="252"/>
      <c r="AV23" s="252"/>
      <c r="AW23" s="252"/>
      <c r="AX23" s="262"/>
      <c r="AY23" s="252"/>
      <c r="AZ23" s="252"/>
      <c r="BA23" s="252"/>
      <c r="BB23" s="254"/>
      <c r="BC23" s="257"/>
    </row>
    <row r="24" spans="2:55" ht="13.5">
      <c r="B24" s="230"/>
      <c r="C24" s="279"/>
      <c r="D24" s="22">
        <f>Z8</f>
        <v>0</v>
      </c>
      <c r="E24" s="18" t="s">
        <v>31</v>
      </c>
      <c r="F24" s="22">
        <f>X8</f>
        <v>0</v>
      </c>
      <c r="G24" s="260"/>
      <c r="H24" s="261"/>
      <c r="I24" s="19">
        <f>Z12</f>
        <v>0</v>
      </c>
      <c r="J24" s="20" t="s">
        <v>31</v>
      </c>
      <c r="K24" s="19">
        <f>X12</f>
        <v>0</v>
      </c>
      <c r="L24" s="261"/>
      <c r="M24" s="260"/>
      <c r="N24" s="22">
        <f>Z16</f>
        <v>0</v>
      </c>
      <c r="O24" s="18" t="s">
        <v>31</v>
      </c>
      <c r="P24" s="22">
        <f>X16</f>
        <v>0</v>
      </c>
      <c r="Q24" s="260"/>
      <c r="R24" s="260"/>
      <c r="S24" s="22">
        <f>Z20</f>
        <v>0</v>
      </c>
      <c r="T24" s="18" t="s">
        <v>31</v>
      </c>
      <c r="U24" s="22">
        <f>X20</f>
        <v>0</v>
      </c>
      <c r="V24" s="260"/>
      <c r="W24" s="259"/>
      <c r="X24" s="15"/>
      <c r="Y24" s="16" t="s">
        <v>31</v>
      </c>
      <c r="Z24" s="15"/>
      <c r="AA24" s="259"/>
      <c r="AB24" s="260"/>
      <c r="AC24" s="17">
        <v>12</v>
      </c>
      <c r="AD24" s="18" t="s">
        <v>31</v>
      </c>
      <c r="AE24" s="17">
        <v>15</v>
      </c>
      <c r="AF24" s="260"/>
      <c r="AG24" s="261"/>
      <c r="AH24" s="19"/>
      <c r="AI24" s="20" t="s">
        <v>31</v>
      </c>
      <c r="AJ24" s="19"/>
      <c r="AK24" s="284"/>
      <c r="AL24" s="21"/>
      <c r="AM24" s="230"/>
      <c r="AN24" s="265"/>
      <c r="AO24" s="252"/>
      <c r="AP24" s="262"/>
      <c r="AQ24" s="252"/>
      <c r="AR24" s="252"/>
      <c r="AS24" s="252"/>
      <c r="AT24" s="262"/>
      <c r="AU24" s="252"/>
      <c r="AV24" s="252"/>
      <c r="AW24" s="252"/>
      <c r="AX24" s="262"/>
      <c r="AY24" s="252"/>
      <c r="AZ24" s="252"/>
      <c r="BA24" s="252"/>
      <c r="BB24" s="255"/>
      <c r="BC24" s="257"/>
    </row>
    <row r="25" spans="2:55" ht="13.5">
      <c r="B25" s="230" t="str">
        <f>AB3</f>
        <v>The☆Puma's</v>
      </c>
      <c r="C25" s="281">
        <f>AB5</f>
        <v>0</v>
      </c>
      <c r="D25" s="282"/>
      <c r="E25" s="282"/>
      <c r="F25" s="282"/>
      <c r="G25" s="282"/>
      <c r="H25" s="268">
        <f>AB9</f>
        <v>2</v>
      </c>
      <c r="I25" s="268"/>
      <c r="J25" s="268"/>
      <c r="K25" s="268"/>
      <c r="L25" s="268"/>
      <c r="M25" s="268">
        <f>AB13</f>
        <v>6</v>
      </c>
      <c r="N25" s="268"/>
      <c r="O25" s="268"/>
      <c r="P25" s="268"/>
      <c r="Q25" s="268"/>
      <c r="R25" s="268">
        <f>AB17</f>
        <v>10</v>
      </c>
      <c r="S25" s="268"/>
      <c r="T25" s="268"/>
      <c r="U25" s="268"/>
      <c r="V25" s="268"/>
      <c r="W25" s="268">
        <f>AB21</f>
        <v>14</v>
      </c>
      <c r="X25" s="268"/>
      <c r="Y25" s="268"/>
      <c r="Z25" s="268"/>
      <c r="AA25" s="268"/>
      <c r="AB25" s="269"/>
      <c r="AC25" s="269"/>
      <c r="AD25" s="269"/>
      <c r="AE25" s="269"/>
      <c r="AF25" s="269"/>
      <c r="AG25" s="282">
        <v>0</v>
      </c>
      <c r="AH25" s="282"/>
      <c r="AI25" s="282"/>
      <c r="AJ25" s="282"/>
      <c r="AK25" s="283"/>
      <c r="AL25" s="14"/>
      <c r="AM25" s="230" t="str">
        <f>B25</f>
        <v>The☆Puma's</v>
      </c>
      <c r="AN25" s="264">
        <f>IF(C26&gt;G26,1,0)+IF(H26&gt;L26,1,0)+IF(M26&gt;Q26,1,0)+IF(R26&gt;V26,1,0)+IF(W26&gt;AA26,1,0)+IF(AB26&gt;AF26,1,0)+IF(AG26&gt;AK26,1,0)</f>
        <v>3</v>
      </c>
      <c r="AO25" s="263">
        <f>IF(G26&gt;C26,1,0)+IF(L26&gt;H26,1,0)+IF(Q26&gt;M26,1,0)+IF(V26&gt;R26,1,0)+IF(AA26&gt;W26,1,0)+IF(AF26&gt;AB26,1,0)+IF(AK26&gt;AG26,1,0)</f>
        <v>1</v>
      </c>
      <c r="AP25" s="251">
        <f>SUM(AN25/(AN25+AO25))</f>
        <v>0.75</v>
      </c>
      <c r="AQ25" s="263">
        <f>RANK(AP25,$AP$5:$AP$32,0)</f>
        <v>2</v>
      </c>
      <c r="AR25" s="252">
        <f>SUM(C26+H26+M26+R26+W26+AB26+AG26)</f>
        <v>6</v>
      </c>
      <c r="AS25" s="252">
        <f>SUM(G26+L26+Q26+V26+AA26+AF26+AK26)</f>
        <v>4</v>
      </c>
      <c r="AT25" s="262">
        <f>SUM(AR25/(AR25+AS25))</f>
        <v>0.6</v>
      </c>
      <c r="AU25" s="252">
        <f>RANK(AT25,$AT$5:$AT$32,0)</f>
        <v>2</v>
      </c>
      <c r="AV25" s="252">
        <f>SUM(D26+D27+D28+I26+I27+I28+N26+N27+N28+S26+S27+S28+X26+X27+X28+AC26+AC27+AC28+AH26+AH27+AH28)</f>
        <v>135</v>
      </c>
      <c r="AW25" s="252">
        <f>SUM(F26+F27+F28+K26+K27+K28+P26+P27+P28+U26+U27+U28+Z26+Z27+Z28+AE26+AE27+AE28+AJ26+AJ27+AJ28)</f>
        <v>121</v>
      </c>
      <c r="AX25" s="262">
        <f>SUM(AV25/(AV25+AW25))</f>
        <v>0.52734375</v>
      </c>
      <c r="AY25" s="263">
        <f>RANK(AX25,$AX$5:$AX$32,0)</f>
        <v>2</v>
      </c>
      <c r="AZ25" s="262">
        <f>RANK(AP25,$AP$5:$AP$32,1)+AT25</f>
        <v>5.6</v>
      </c>
      <c r="BA25" s="262">
        <f>RANK(AZ25,$AZ$5:$AZ$32,1)+AX25</f>
        <v>5.52734375</v>
      </c>
      <c r="BB25" s="278" t="str">
        <f>AM25</f>
        <v>The☆Puma's</v>
      </c>
      <c r="BC25" s="257">
        <f>RANK(BA25,$BA$5:$BA$32)</f>
        <v>2</v>
      </c>
    </row>
    <row r="26" spans="2:55" ht="13.5">
      <c r="B26" s="230"/>
      <c r="C26" s="280">
        <f>IF(D26&gt;F26,1,0)+IF(D27&gt;F27,1,0)+IF(D28&gt;F28,1,0)</f>
        <v>0</v>
      </c>
      <c r="D26" s="19">
        <f>AE6</f>
        <v>0</v>
      </c>
      <c r="E26" s="20" t="s">
        <v>31</v>
      </c>
      <c r="F26" s="19">
        <f>AC6</f>
        <v>0</v>
      </c>
      <c r="G26" s="261">
        <f>IF(F26&gt;D26,1,0)+IF(F27&gt;D27,1,0)+IF(F28&gt;D28,1,0)</f>
        <v>0</v>
      </c>
      <c r="H26" s="260">
        <f>IF(I26&gt;K26,1,0)+IF(I27&gt;K27,1,0)+IF(I28&gt;K28,1,0)</f>
        <v>0</v>
      </c>
      <c r="I26" s="22">
        <f>AE10</f>
        <v>11</v>
      </c>
      <c r="J26" s="18" t="s">
        <v>31</v>
      </c>
      <c r="K26" s="22">
        <f>AC10</f>
        <v>15</v>
      </c>
      <c r="L26" s="260">
        <f>IF(K26&gt;I26,1,0)+IF(K27&gt;I27,1,0)+IF(K28&gt;I28,1,0)</f>
        <v>2</v>
      </c>
      <c r="M26" s="260">
        <f>IF(N26&gt;P26,1,0)+IF(N27&gt;P27,1,0)+IF(N28&gt;P28,1,0)</f>
        <v>2</v>
      </c>
      <c r="N26" s="22">
        <f>AE14</f>
        <v>6</v>
      </c>
      <c r="O26" s="18" t="s">
        <v>31</v>
      </c>
      <c r="P26" s="22">
        <f>AC14</f>
        <v>15</v>
      </c>
      <c r="Q26" s="260">
        <f>IF(P26&gt;N26,1,0)+IF(P27&gt;N27,1,0)+IF(P28&gt;N28,1,0)</f>
        <v>1</v>
      </c>
      <c r="R26" s="260">
        <f>IF(S26&gt;U26,1,0)+IF(S27&gt;U27,1,0)+IF(S28&gt;U28,1,0)</f>
        <v>2</v>
      </c>
      <c r="S26" s="22">
        <f>AE18</f>
        <v>15</v>
      </c>
      <c r="T26" s="18" t="s">
        <v>31</v>
      </c>
      <c r="U26" s="22">
        <f>AC18</f>
        <v>8</v>
      </c>
      <c r="V26" s="260">
        <f>IF(U26&gt;S26,1,0)+IF(U27&gt;S27,1,0)+IF(U28&gt;S28,1,0)</f>
        <v>0</v>
      </c>
      <c r="W26" s="260">
        <f>IF(X26&gt;Z26,1,0)+IF(X27&gt;Z27,1,0)+IF(X28&gt;Z28,1,0)</f>
        <v>2</v>
      </c>
      <c r="X26" s="22">
        <f>AE22</f>
        <v>16</v>
      </c>
      <c r="Y26" s="18" t="s">
        <v>31</v>
      </c>
      <c r="Z26" s="22">
        <f>AC22</f>
        <v>17</v>
      </c>
      <c r="AA26" s="260">
        <f>IF(Z26&gt;X26,1,0)+IF(Z27&gt;X27,1,0)+IF(Z28&gt;X28,1,0)</f>
        <v>1</v>
      </c>
      <c r="AB26" s="259">
        <f>IF(AC26&gt;AE26,1,0)+IF(AC27&gt;AE27,1,0)+IF(AC28&gt;AE28,1,0)</f>
        <v>0</v>
      </c>
      <c r="AC26" s="15"/>
      <c r="AD26" s="16" t="s">
        <v>31</v>
      </c>
      <c r="AE26" s="15"/>
      <c r="AF26" s="259">
        <f>IF(AE26&gt;AC26,1,0)+IF(AE27&gt;AC27,1,0)+IF(AE28&gt;AC28,1,0)</f>
        <v>0</v>
      </c>
      <c r="AG26" s="261">
        <f>IF(AH26&gt;AJ26,1,0)+IF(AH27&gt;AJ27,1,0)+IF(AH28&gt;AJ28,1,0)</f>
        <v>0</v>
      </c>
      <c r="AH26" s="19"/>
      <c r="AI26" s="20" t="s">
        <v>31</v>
      </c>
      <c r="AJ26" s="19"/>
      <c r="AK26" s="284">
        <f>IF(AJ26&gt;AH26,1,0)+IF(AJ27&gt;AH27,1,0)+IF(AJ28&gt;AH28,1,0)</f>
        <v>0</v>
      </c>
      <c r="AL26" s="21"/>
      <c r="AM26" s="230"/>
      <c r="AN26" s="265"/>
      <c r="AO26" s="252"/>
      <c r="AP26" s="262"/>
      <c r="AQ26" s="252"/>
      <c r="AR26" s="252"/>
      <c r="AS26" s="252"/>
      <c r="AT26" s="262"/>
      <c r="AU26" s="252"/>
      <c r="AV26" s="252"/>
      <c r="AW26" s="252"/>
      <c r="AX26" s="262"/>
      <c r="AY26" s="252"/>
      <c r="AZ26" s="252"/>
      <c r="BA26" s="252"/>
      <c r="BB26" s="254"/>
      <c r="BC26" s="257"/>
    </row>
    <row r="27" spans="2:55" ht="13.5">
      <c r="B27" s="230"/>
      <c r="C27" s="280"/>
      <c r="D27" s="19">
        <f>AE7</f>
        <v>0</v>
      </c>
      <c r="E27" s="20" t="s">
        <v>31</v>
      </c>
      <c r="F27" s="19">
        <f>AC7</f>
        <v>0</v>
      </c>
      <c r="G27" s="261"/>
      <c r="H27" s="260"/>
      <c r="I27" s="22">
        <f>AE11</f>
        <v>12</v>
      </c>
      <c r="J27" s="18" t="s">
        <v>31</v>
      </c>
      <c r="K27" s="22">
        <f>AC11</f>
        <v>15</v>
      </c>
      <c r="L27" s="260"/>
      <c r="M27" s="260"/>
      <c r="N27" s="22">
        <f>AE15</f>
        <v>15</v>
      </c>
      <c r="O27" s="18" t="s">
        <v>31</v>
      </c>
      <c r="P27" s="22">
        <f>AC15</f>
        <v>13</v>
      </c>
      <c r="Q27" s="260"/>
      <c r="R27" s="260"/>
      <c r="S27" s="22">
        <f>AE19</f>
        <v>15</v>
      </c>
      <c r="T27" s="18" t="s">
        <v>31</v>
      </c>
      <c r="U27" s="22">
        <f>AC19</f>
        <v>12</v>
      </c>
      <c r="V27" s="260"/>
      <c r="W27" s="260"/>
      <c r="X27" s="22">
        <f>AE23</f>
        <v>15</v>
      </c>
      <c r="Y27" s="18" t="s">
        <v>31</v>
      </c>
      <c r="Z27" s="22">
        <f>AC23</f>
        <v>11</v>
      </c>
      <c r="AA27" s="260"/>
      <c r="AB27" s="259"/>
      <c r="AC27" s="15"/>
      <c r="AD27" s="16" t="s">
        <v>31</v>
      </c>
      <c r="AE27" s="15"/>
      <c r="AF27" s="259"/>
      <c r="AG27" s="261"/>
      <c r="AH27" s="19"/>
      <c r="AI27" s="20" t="s">
        <v>31</v>
      </c>
      <c r="AJ27" s="19"/>
      <c r="AK27" s="284"/>
      <c r="AL27" s="21"/>
      <c r="AM27" s="230"/>
      <c r="AN27" s="265"/>
      <c r="AO27" s="252"/>
      <c r="AP27" s="262"/>
      <c r="AQ27" s="252"/>
      <c r="AR27" s="252"/>
      <c r="AS27" s="252"/>
      <c r="AT27" s="262"/>
      <c r="AU27" s="252"/>
      <c r="AV27" s="252"/>
      <c r="AW27" s="252"/>
      <c r="AX27" s="262"/>
      <c r="AY27" s="252"/>
      <c r="AZ27" s="252"/>
      <c r="BA27" s="252"/>
      <c r="BB27" s="254"/>
      <c r="BC27" s="257"/>
    </row>
    <row r="28" spans="2:55" ht="13.5">
      <c r="B28" s="230"/>
      <c r="C28" s="280"/>
      <c r="D28" s="19">
        <f>AE8</f>
        <v>0</v>
      </c>
      <c r="E28" s="20" t="s">
        <v>31</v>
      </c>
      <c r="F28" s="19">
        <f>AC8</f>
        <v>0</v>
      </c>
      <c r="G28" s="261"/>
      <c r="H28" s="260"/>
      <c r="I28" s="22">
        <f>AE12</f>
        <v>0</v>
      </c>
      <c r="J28" s="18" t="s">
        <v>31</v>
      </c>
      <c r="K28" s="22">
        <f>AC12</f>
        <v>0</v>
      </c>
      <c r="L28" s="260"/>
      <c r="M28" s="260"/>
      <c r="N28" s="22">
        <f>AE16</f>
        <v>15</v>
      </c>
      <c r="O28" s="18" t="s">
        <v>31</v>
      </c>
      <c r="P28" s="22">
        <f>AC16</f>
        <v>3</v>
      </c>
      <c r="Q28" s="260"/>
      <c r="R28" s="260"/>
      <c r="S28" s="22">
        <f>AE20</f>
        <v>0</v>
      </c>
      <c r="T28" s="18" t="s">
        <v>31</v>
      </c>
      <c r="U28" s="22">
        <f>AC20</f>
        <v>0</v>
      </c>
      <c r="V28" s="260"/>
      <c r="W28" s="260"/>
      <c r="X28" s="22">
        <f>AE24</f>
        <v>15</v>
      </c>
      <c r="Y28" s="18" t="s">
        <v>31</v>
      </c>
      <c r="Z28" s="22">
        <f>AC24</f>
        <v>12</v>
      </c>
      <c r="AA28" s="260"/>
      <c r="AB28" s="259"/>
      <c r="AC28" s="15"/>
      <c r="AD28" s="16" t="s">
        <v>31</v>
      </c>
      <c r="AE28" s="15"/>
      <c r="AF28" s="259"/>
      <c r="AG28" s="261"/>
      <c r="AH28" s="19"/>
      <c r="AI28" s="20" t="s">
        <v>31</v>
      </c>
      <c r="AJ28" s="19"/>
      <c r="AK28" s="284"/>
      <c r="AL28" s="21"/>
      <c r="AM28" s="230"/>
      <c r="AN28" s="265"/>
      <c r="AO28" s="252"/>
      <c r="AP28" s="262"/>
      <c r="AQ28" s="252"/>
      <c r="AR28" s="252"/>
      <c r="AS28" s="252"/>
      <c r="AT28" s="262"/>
      <c r="AU28" s="252"/>
      <c r="AV28" s="252"/>
      <c r="AW28" s="252"/>
      <c r="AX28" s="262"/>
      <c r="AY28" s="252"/>
      <c r="AZ28" s="252"/>
      <c r="BA28" s="252"/>
      <c r="BB28" s="255"/>
      <c r="BC28" s="257"/>
    </row>
    <row r="29" spans="2:55" ht="13.5">
      <c r="B29" s="230" t="str">
        <f>AG3</f>
        <v>Mamesora</v>
      </c>
      <c r="C29" s="267">
        <f>AG5</f>
        <v>1</v>
      </c>
      <c r="D29" s="268"/>
      <c r="E29" s="268"/>
      <c r="F29" s="268"/>
      <c r="G29" s="268"/>
      <c r="H29" s="268">
        <f>AG9</f>
        <v>5</v>
      </c>
      <c r="I29" s="268"/>
      <c r="J29" s="268"/>
      <c r="K29" s="268"/>
      <c r="L29" s="268"/>
      <c r="M29" s="268">
        <f>AG13</f>
        <v>9</v>
      </c>
      <c r="N29" s="268"/>
      <c r="O29" s="268"/>
      <c r="P29" s="268"/>
      <c r="Q29" s="268"/>
      <c r="R29" s="268">
        <f>AG17</f>
        <v>13</v>
      </c>
      <c r="S29" s="268"/>
      <c r="T29" s="268"/>
      <c r="U29" s="268"/>
      <c r="V29" s="268"/>
      <c r="W29" s="282">
        <f>AG21</f>
        <v>0</v>
      </c>
      <c r="X29" s="282"/>
      <c r="Y29" s="282"/>
      <c r="Z29" s="282"/>
      <c r="AA29" s="282"/>
      <c r="AB29" s="282">
        <f>AG25</f>
        <v>0</v>
      </c>
      <c r="AC29" s="282"/>
      <c r="AD29" s="282"/>
      <c r="AE29" s="282"/>
      <c r="AF29" s="282"/>
      <c r="AG29" s="269"/>
      <c r="AH29" s="269"/>
      <c r="AI29" s="269"/>
      <c r="AJ29" s="269"/>
      <c r="AK29" s="287"/>
      <c r="AL29" s="14"/>
      <c r="AM29" s="230" t="str">
        <f>B29</f>
        <v>Mamesora</v>
      </c>
      <c r="AN29" s="265">
        <f>IF(C30&gt;G30,1,0)+IF(H30&gt;L30,1,0)+IF(M30&gt;Q30,1,0)+IF(R30&gt;V30,1,0)+IF(W30&gt;AA30,1,0)+IF(AB30&gt;AF30,1,0)+IF(AG30&gt;AK30,1,0)</f>
        <v>1</v>
      </c>
      <c r="AO29" s="252">
        <f>IF(G30&gt;C30,1,0)+IF(L30&gt;H30,1,0)+IF(Q30&gt;M30,1,0)+IF(V30&gt;R30,1,0)+IF(AA30&gt;W30,1,0)+IF(AF30&gt;AB30,1,0)+IF(AK30&gt;AG30,1,0)</f>
        <v>3</v>
      </c>
      <c r="AP29" s="262">
        <f>SUM(AN29/(AN29+AO29))</f>
        <v>0.25</v>
      </c>
      <c r="AQ29" s="252">
        <f>RANK(AP29,$AP$5:$AP$32,0)</f>
        <v>5</v>
      </c>
      <c r="AR29" s="252">
        <f>SUM(C30+H30+M30+R30+W30+AB30+AG30)</f>
        <v>5</v>
      </c>
      <c r="AS29" s="252">
        <f>SUM(G30+L30+Q30+V30+AA30+AF30+AK30)</f>
        <v>7</v>
      </c>
      <c r="AT29" s="262">
        <f>SUM(AR29/(AR29+AS29))</f>
        <v>0.4166666666666667</v>
      </c>
      <c r="AU29" s="252">
        <f>RANK(AT29,$AT$5:$AT$32,0)</f>
        <v>5</v>
      </c>
      <c r="AV29" s="252">
        <f>SUM(D30+D31+D32+I30+I31+I32+N30+N31+N32+S30+S31+S32+X30+X31+X32+AC30+AC31+AC32+AH30+AH31+AH32)</f>
        <v>151</v>
      </c>
      <c r="AW29" s="252">
        <f>SUM(F30+F31+F32+K30+K31+K32+P30+P31+P32+U30+U31+U32+Z30+Z31+Z32+AE30+AE31+AE32+AJ30+AJ31+AJ32)</f>
        <v>160</v>
      </c>
      <c r="AX29" s="262">
        <f>SUM(AV29/(AV29+AW29))</f>
        <v>0.4855305466237942</v>
      </c>
      <c r="AY29" s="252">
        <f>RANK(AX29,$AX$5:$AX$32,0)</f>
        <v>5</v>
      </c>
      <c r="AZ29" s="262">
        <f>RANK(AP29,$AP$5:$AP$32,1)+AT29</f>
        <v>2.4166666666666665</v>
      </c>
      <c r="BA29" s="262">
        <f>RANK(AZ29,$AZ$5:$AZ$32,1)+AX29</f>
        <v>3.485530546623794</v>
      </c>
      <c r="BB29" s="278" t="str">
        <f>AM29</f>
        <v>Mamesora</v>
      </c>
      <c r="BC29" s="257">
        <f>RANK(BA29,$BA$5:$BA$32)</f>
        <v>5</v>
      </c>
    </row>
    <row r="30" spans="2:55" ht="13.5">
      <c r="B30" s="230"/>
      <c r="C30" s="279">
        <f>IF(D30&gt;F30,1,0)+IF(D31&gt;F31,1,0)+IF(D32&gt;F32,1,0)</f>
        <v>1</v>
      </c>
      <c r="D30" s="22">
        <f>AJ6</f>
        <v>9</v>
      </c>
      <c r="E30" s="18" t="s">
        <v>31</v>
      </c>
      <c r="F30" s="22">
        <f>AH6</f>
        <v>15</v>
      </c>
      <c r="G30" s="260">
        <f>IF(F30&gt;D30,1,0)+IF(F31&gt;D31,1,0)+IF(F32&gt;D32,1,0)</f>
        <v>2</v>
      </c>
      <c r="H30" s="260">
        <f>IF(I30&gt;K30,1,0)+IF(I31&gt;K31,1,0)+IF(I32&gt;K32,1,0)</f>
        <v>1</v>
      </c>
      <c r="I30" s="22">
        <f>AJ10</f>
        <v>14</v>
      </c>
      <c r="J30" s="18" t="s">
        <v>31</v>
      </c>
      <c r="K30" s="22">
        <f>AH10</f>
        <v>16</v>
      </c>
      <c r="L30" s="260">
        <f>IF(K30&gt;I30,1,0)+IF(K31&gt;I31,1,0)+IF(K32&gt;I32,1,0)</f>
        <v>2</v>
      </c>
      <c r="M30" s="260">
        <f>IF(N30&gt;P30,1,0)+IF(N31&gt;P31,1,0)+IF(N32&gt;P32,1,0)</f>
        <v>2</v>
      </c>
      <c r="N30" s="22">
        <f>AJ14</f>
        <v>10</v>
      </c>
      <c r="O30" s="18" t="s">
        <v>31</v>
      </c>
      <c r="P30" s="22">
        <f>AH14</f>
        <v>15</v>
      </c>
      <c r="Q30" s="260">
        <f>IF(P30&gt;N30,1,0)+IF(P31&gt;N31,1,0)+IF(P32&gt;N32,1,0)</f>
        <v>1</v>
      </c>
      <c r="R30" s="260">
        <f>IF(S30&gt;U30,1,0)+IF(S31&gt;U31,1,0)+IF(S32&gt;U32,1,0)</f>
        <v>1</v>
      </c>
      <c r="S30" s="22">
        <f>AJ18</f>
        <v>9</v>
      </c>
      <c r="T30" s="18" t="s">
        <v>31</v>
      </c>
      <c r="U30" s="22">
        <f>AH18</f>
        <v>15</v>
      </c>
      <c r="V30" s="260">
        <f>IF(U30&gt;S30,1,0)+IF(U31&gt;S31,1,0)+IF(U32&gt;S32,1,0)</f>
        <v>2</v>
      </c>
      <c r="W30" s="261">
        <f>IF(X30&gt;Z30,1,0)+IF(X31&gt;Z31,1,0)+IF(X32&gt;Z32,1,0)</f>
        <v>0</v>
      </c>
      <c r="X30" s="19">
        <f>AJ22</f>
        <v>0</v>
      </c>
      <c r="Y30" s="20" t="s">
        <v>31</v>
      </c>
      <c r="Z30" s="19">
        <f>AH22</f>
        <v>0</v>
      </c>
      <c r="AA30" s="261">
        <f>IF(Z30&gt;X30,1,0)+IF(Z31&gt;X31,1,0)+IF(Z32&gt;X32,1,0)</f>
        <v>0</v>
      </c>
      <c r="AB30" s="261">
        <f>IF(AC30&gt;AE30,1,0)+IF(AC31&gt;AE31,1,0)+IF(AC32&gt;AE32,1,0)</f>
        <v>0</v>
      </c>
      <c r="AC30" s="19">
        <f>AJ26</f>
        <v>0</v>
      </c>
      <c r="AD30" s="20" t="s">
        <v>31</v>
      </c>
      <c r="AE30" s="19">
        <f>AH26</f>
        <v>0</v>
      </c>
      <c r="AF30" s="261">
        <f>IF(AE30&gt;AC30,1,0)+IF(AE31&gt;AC31,1,0)+IF(AE32&gt;AC32,1,0)</f>
        <v>0</v>
      </c>
      <c r="AG30" s="259">
        <f>IF(AH30&gt;AJ30,1,0)+IF(AH31&gt;AJ31,1,0)+IF(AH32&gt;AJ32,1,0)</f>
        <v>0</v>
      </c>
      <c r="AH30" s="15"/>
      <c r="AI30" s="16" t="s">
        <v>31</v>
      </c>
      <c r="AJ30" s="15"/>
      <c r="AK30" s="292">
        <f>IF(AJ30&gt;AH30,1,0)+IF(AJ31&gt;AH31,1,0)+IF(AJ32&gt;AH32,1,0)</f>
        <v>0</v>
      </c>
      <c r="AL30" s="21"/>
      <c r="AM30" s="230"/>
      <c r="AN30" s="265"/>
      <c r="AO30" s="252"/>
      <c r="AP30" s="262"/>
      <c r="AQ30" s="252"/>
      <c r="AR30" s="252"/>
      <c r="AS30" s="252"/>
      <c r="AT30" s="262"/>
      <c r="AU30" s="252"/>
      <c r="AV30" s="252"/>
      <c r="AW30" s="252"/>
      <c r="AX30" s="262"/>
      <c r="AY30" s="252"/>
      <c r="AZ30" s="252"/>
      <c r="BA30" s="252"/>
      <c r="BB30" s="254"/>
      <c r="BC30" s="257"/>
    </row>
    <row r="31" spans="2:55" ht="13.5">
      <c r="B31" s="230"/>
      <c r="C31" s="279"/>
      <c r="D31" s="22">
        <f>AJ7</f>
        <v>15</v>
      </c>
      <c r="E31" s="18" t="s">
        <v>31</v>
      </c>
      <c r="F31" s="22">
        <f>AH7</f>
        <v>8</v>
      </c>
      <c r="G31" s="260"/>
      <c r="H31" s="260"/>
      <c r="I31" s="22">
        <f>AJ11</f>
        <v>15</v>
      </c>
      <c r="J31" s="18" t="s">
        <v>31</v>
      </c>
      <c r="K31" s="22">
        <f>AH11</f>
        <v>12</v>
      </c>
      <c r="L31" s="260"/>
      <c r="M31" s="260"/>
      <c r="N31" s="22">
        <f>AJ15</f>
        <v>15</v>
      </c>
      <c r="O31" s="18" t="s">
        <v>31</v>
      </c>
      <c r="P31" s="22">
        <f>AH15</f>
        <v>10</v>
      </c>
      <c r="Q31" s="260"/>
      <c r="R31" s="260"/>
      <c r="S31" s="22">
        <f>AJ19</f>
        <v>15</v>
      </c>
      <c r="T31" s="18" t="s">
        <v>31</v>
      </c>
      <c r="U31" s="22">
        <f>AH19</f>
        <v>11</v>
      </c>
      <c r="V31" s="260"/>
      <c r="W31" s="261"/>
      <c r="X31" s="19">
        <f>AJ23</f>
        <v>0</v>
      </c>
      <c r="Y31" s="20" t="s">
        <v>31</v>
      </c>
      <c r="Z31" s="19">
        <f>AH23</f>
        <v>0</v>
      </c>
      <c r="AA31" s="261"/>
      <c r="AB31" s="261"/>
      <c r="AC31" s="19">
        <f>AJ27</f>
        <v>0</v>
      </c>
      <c r="AD31" s="20" t="s">
        <v>31</v>
      </c>
      <c r="AE31" s="19">
        <f>AH27</f>
        <v>0</v>
      </c>
      <c r="AF31" s="261"/>
      <c r="AG31" s="259"/>
      <c r="AH31" s="15"/>
      <c r="AI31" s="16" t="s">
        <v>31</v>
      </c>
      <c r="AJ31" s="15"/>
      <c r="AK31" s="292"/>
      <c r="AL31" s="21"/>
      <c r="AM31" s="230"/>
      <c r="AN31" s="265"/>
      <c r="AO31" s="252"/>
      <c r="AP31" s="262"/>
      <c r="AQ31" s="252"/>
      <c r="AR31" s="252"/>
      <c r="AS31" s="252"/>
      <c r="AT31" s="262"/>
      <c r="AU31" s="252"/>
      <c r="AV31" s="252"/>
      <c r="AW31" s="252"/>
      <c r="AX31" s="262"/>
      <c r="AY31" s="252"/>
      <c r="AZ31" s="252"/>
      <c r="BA31" s="252"/>
      <c r="BB31" s="254"/>
      <c r="BC31" s="257"/>
    </row>
    <row r="32" spans="2:55" ht="14.25" thickBot="1">
      <c r="B32" s="285"/>
      <c r="C32" s="296"/>
      <c r="D32" s="23">
        <f>AJ8</f>
        <v>8</v>
      </c>
      <c r="E32" s="24" t="s">
        <v>31</v>
      </c>
      <c r="F32" s="23">
        <f>AH8</f>
        <v>15</v>
      </c>
      <c r="G32" s="297"/>
      <c r="H32" s="297"/>
      <c r="I32" s="23">
        <f>AJ12</f>
        <v>13</v>
      </c>
      <c r="J32" s="24" t="s">
        <v>31</v>
      </c>
      <c r="K32" s="23">
        <f>AH12</f>
        <v>15</v>
      </c>
      <c r="L32" s="297"/>
      <c r="M32" s="297"/>
      <c r="N32" s="23">
        <f>AJ16</f>
        <v>15</v>
      </c>
      <c r="O32" s="24" t="s">
        <v>31</v>
      </c>
      <c r="P32" s="23">
        <f>AH16</f>
        <v>13</v>
      </c>
      <c r="Q32" s="297"/>
      <c r="R32" s="297"/>
      <c r="S32" s="23">
        <f>AJ20</f>
        <v>13</v>
      </c>
      <c r="T32" s="24" t="s">
        <v>31</v>
      </c>
      <c r="U32" s="23">
        <f>AH20</f>
        <v>15</v>
      </c>
      <c r="V32" s="297"/>
      <c r="W32" s="286"/>
      <c r="X32" s="26">
        <f>AJ24</f>
        <v>0</v>
      </c>
      <c r="Y32" s="27" t="s">
        <v>31</v>
      </c>
      <c r="Z32" s="26">
        <f>AH24</f>
        <v>0</v>
      </c>
      <c r="AA32" s="286"/>
      <c r="AB32" s="286"/>
      <c r="AC32" s="26">
        <f>AJ28</f>
        <v>0</v>
      </c>
      <c r="AD32" s="27" t="s">
        <v>31</v>
      </c>
      <c r="AE32" s="26">
        <f>AH28</f>
        <v>0</v>
      </c>
      <c r="AF32" s="286"/>
      <c r="AG32" s="291"/>
      <c r="AH32" s="28"/>
      <c r="AI32" s="29" t="s">
        <v>31</v>
      </c>
      <c r="AJ32" s="28"/>
      <c r="AK32" s="293"/>
      <c r="AL32" s="21"/>
      <c r="AM32" s="285"/>
      <c r="AN32" s="288"/>
      <c r="AO32" s="289"/>
      <c r="AP32" s="290"/>
      <c r="AQ32" s="289"/>
      <c r="AR32" s="289"/>
      <c r="AS32" s="289"/>
      <c r="AT32" s="290"/>
      <c r="AU32" s="289"/>
      <c r="AV32" s="289"/>
      <c r="AW32" s="289"/>
      <c r="AX32" s="290"/>
      <c r="AY32" s="289"/>
      <c r="AZ32" s="289"/>
      <c r="BA32" s="289"/>
      <c r="BB32" s="298"/>
      <c r="BC32" s="295"/>
    </row>
    <row r="97" spans="2:55" ht="17.25"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9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</row>
    <row r="98" spans="2:55" ht="17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2:55" ht="17.25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2"/>
      <c r="AN99" s="34"/>
      <c r="AO99" s="34"/>
      <c r="AP99" s="34"/>
      <c r="AQ99" s="35"/>
      <c r="AR99" s="34"/>
      <c r="AS99" s="34"/>
      <c r="AT99" s="34"/>
      <c r="AU99" s="35"/>
      <c r="AV99" s="34"/>
      <c r="AW99" s="34"/>
      <c r="AX99" s="34"/>
      <c r="AY99" s="35"/>
      <c r="AZ99" s="34"/>
      <c r="BA99" s="34"/>
      <c r="BB99" s="34"/>
      <c r="BC99" s="36"/>
    </row>
    <row r="100" spans="2:55" ht="17.2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2"/>
      <c r="AN100" s="34"/>
      <c r="AO100" s="34"/>
      <c r="AP100" s="34"/>
      <c r="AQ100" s="35"/>
      <c r="AR100" s="34"/>
      <c r="AS100" s="34"/>
      <c r="AT100" s="34"/>
      <c r="AU100" s="35"/>
      <c r="AV100" s="34"/>
      <c r="AW100" s="34"/>
      <c r="AX100" s="34"/>
      <c r="AY100" s="35"/>
      <c r="AZ100" s="34"/>
      <c r="BA100" s="34"/>
      <c r="BB100" s="34"/>
      <c r="BC100" s="36"/>
    </row>
    <row r="101" spans="2:55" ht="14.25">
      <c r="B101" s="33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8"/>
      <c r="AN101" s="32"/>
      <c r="AO101" s="32"/>
      <c r="AP101" s="39"/>
      <c r="AQ101" s="32"/>
      <c r="AR101" s="32"/>
      <c r="AS101" s="32"/>
      <c r="AT101" s="39"/>
      <c r="AU101" s="32"/>
      <c r="AV101" s="32"/>
      <c r="AW101" s="32"/>
      <c r="AX101" s="39"/>
      <c r="AY101" s="32"/>
      <c r="AZ101" s="39"/>
      <c r="BA101" s="39"/>
      <c r="BB101" s="39"/>
      <c r="BC101" s="40"/>
    </row>
    <row r="102" spans="2:55" ht="14.25">
      <c r="B102" s="33"/>
      <c r="C102" s="38"/>
      <c r="D102" s="32"/>
      <c r="E102" s="38"/>
      <c r="F102" s="32"/>
      <c r="G102" s="38"/>
      <c r="H102" s="38"/>
      <c r="I102" s="32"/>
      <c r="J102" s="38"/>
      <c r="K102" s="32"/>
      <c r="L102" s="38"/>
      <c r="M102" s="38"/>
      <c r="N102" s="32"/>
      <c r="O102" s="38"/>
      <c r="P102" s="32"/>
      <c r="Q102" s="38"/>
      <c r="R102" s="38"/>
      <c r="S102" s="32"/>
      <c r="T102" s="38"/>
      <c r="U102" s="32"/>
      <c r="V102" s="38"/>
      <c r="W102" s="38"/>
      <c r="X102" s="32"/>
      <c r="Y102" s="38"/>
      <c r="Z102" s="32"/>
      <c r="AA102" s="38"/>
      <c r="AB102" s="38"/>
      <c r="AC102" s="32"/>
      <c r="AD102" s="38"/>
      <c r="AE102" s="32"/>
      <c r="AF102" s="38"/>
      <c r="AG102" s="38"/>
      <c r="AH102" s="32"/>
      <c r="AI102" s="38"/>
      <c r="AJ102" s="32"/>
      <c r="AK102" s="38"/>
      <c r="AL102" s="38"/>
      <c r="AM102" s="38"/>
      <c r="AN102" s="32"/>
      <c r="AO102" s="32"/>
      <c r="AP102" s="39"/>
      <c r="AQ102" s="32"/>
      <c r="AR102" s="32"/>
      <c r="AS102" s="32"/>
      <c r="AT102" s="39"/>
      <c r="AU102" s="32"/>
      <c r="AV102" s="32"/>
      <c r="AW102" s="32"/>
      <c r="AX102" s="39"/>
      <c r="AY102" s="32"/>
      <c r="AZ102" s="32"/>
      <c r="BA102" s="32"/>
      <c r="BB102" s="32"/>
      <c r="BC102" s="40"/>
    </row>
    <row r="103" spans="2:55" ht="14.25">
      <c r="B103" s="33"/>
      <c r="C103" s="38"/>
      <c r="D103" s="32"/>
      <c r="E103" s="38"/>
      <c r="F103" s="32"/>
      <c r="G103" s="38"/>
      <c r="H103" s="38"/>
      <c r="I103" s="32"/>
      <c r="J103" s="38"/>
      <c r="K103" s="32"/>
      <c r="L103" s="38"/>
      <c r="M103" s="38"/>
      <c r="N103" s="32"/>
      <c r="O103" s="38"/>
      <c r="P103" s="32"/>
      <c r="Q103" s="38"/>
      <c r="R103" s="38"/>
      <c r="S103" s="32"/>
      <c r="T103" s="38"/>
      <c r="U103" s="32"/>
      <c r="V103" s="38"/>
      <c r="W103" s="38"/>
      <c r="X103" s="32"/>
      <c r="Y103" s="38"/>
      <c r="Z103" s="32"/>
      <c r="AA103" s="38"/>
      <c r="AB103" s="38"/>
      <c r="AC103" s="32"/>
      <c r="AD103" s="38"/>
      <c r="AE103" s="32"/>
      <c r="AF103" s="38"/>
      <c r="AG103" s="38"/>
      <c r="AH103" s="32"/>
      <c r="AI103" s="38"/>
      <c r="AJ103" s="32"/>
      <c r="AK103" s="38"/>
      <c r="AL103" s="38"/>
      <c r="AM103" s="38"/>
      <c r="AN103" s="32"/>
      <c r="AO103" s="32"/>
      <c r="AP103" s="39"/>
      <c r="AQ103" s="32"/>
      <c r="AR103" s="32"/>
      <c r="AS103" s="32"/>
      <c r="AT103" s="39"/>
      <c r="AU103" s="32"/>
      <c r="AV103" s="32"/>
      <c r="AW103" s="32"/>
      <c r="AX103" s="39"/>
      <c r="AY103" s="32"/>
      <c r="AZ103" s="32"/>
      <c r="BA103" s="32"/>
      <c r="BB103" s="32"/>
      <c r="BC103" s="40"/>
    </row>
    <row r="104" spans="2:55" ht="14.25">
      <c r="B104" s="33"/>
      <c r="C104" s="38"/>
      <c r="D104" s="32"/>
      <c r="E104" s="38"/>
      <c r="F104" s="32"/>
      <c r="G104" s="38"/>
      <c r="H104" s="38"/>
      <c r="I104" s="32"/>
      <c r="J104" s="38"/>
      <c r="K104" s="32"/>
      <c r="L104" s="38"/>
      <c r="M104" s="38"/>
      <c r="N104" s="32"/>
      <c r="O104" s="38"/>
      <c r="P104" s="32"/>
      <c r="Q104" s="38"/>
      <c r="R104" s="38"/>
      <c r="S104" s="32"/>
      <c r="T104" s="38"/>
      <c r="U104" s="32"/>
      <c r="V104" s="38"/>
      <c r="W104" s="38"/>
      <c r="X104" s="32"/>
      <c r="Y104" s="38"/>
      <c r="Z104" s="32"/>
      <c r="AA104" s="38"/>
      <c r="AB104" s="38"/>
      <c r="AC104" s="32"/>
      <c r="AD104" s="38"/>
      <c r="AE104" s="32"/>
      <c r="AF104" s="38"/>
      <c r="AG104" s="38"/>
      <c r="AH104" s="32"/>
      <c r="AI104" s="38"/>
      <c r="AJ104" s="32"/>
      <c r="AK104" s="38"/>
      <c r="AL104" s="38"/>
      <c r="AM104" s="38"/>
      <c r="AN104" s="32"/>
      <c r="AO104" s="32"/>
      <c r="AP104" s="39"/>
      <c r="AQ104" s="32"/>
      <c r="AR104" s="32"/>
      <c r="AS104" s="32"/>
      <c r="AT104" s="39"/>
      <c r="AU104" s="32"/>
      <c r="AV104" s="32"/>
      <c r="AW104" s="32"/>
      <c r="AX104" s="39"/>
      <c r="AY104" s="32"/>
      <c r="AZ104" s="32"/>
      <c r="BA104" s="32"/>
      <c r="BB104" s="32"/>
      <c r="BC104" s="40"/>
    </row>
    <row r="105" spans="2:55" ht="14.25">
      <c r="B105" s="33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8"/>
      <c r="AN105" s="32"/>
      <c r="AO105" s="32"/>
      <c r="AP105" s="39"/>
      <c r="AQ105" s="32"/>
      <c r="AR105" s="32"/>
      <c r="AS105" s="32"/>
      <c r="AT105" s="39"/>
      <c r="AU105" s="32"/>
      <c r="AV105" s="32"/>
      <c r="AW105" s="32"/>
      <c r="AX105" s="39"/>
      <c r="AY105" s="32"/>
      <c r="AZ105" s="39"/>
      <c r="BA105" s="39"/>
      <c r="BB105" s="39"/>
      <c r="BC105" s="40"/>
    </row>
    <row r="106" spans="2:55" ht="14.25">
      <c r="B106" s="33"/>
      <c r="C106" s="38"/>
      <c r="D106" s="32"/>
      <c r="E106" s="38"/>
      <c r="F106" s="32"/>
      <c r="G106" s="38"/>
      <c r="H106" s="38"/>
      <c r="I106" s="32"/>
      <c r="J106" s="38"/>
      <c r="K106" s="32"/>
      <c r="L106" s="38"/>
      <c r="M106" s="38"/>
      <c r="N106" s="32"/>
      <c r="O106" s="38"/>
      <c r="P106" s="32"/>
      <c r="Q106" s="38"/>
      <c r="R106" s="38"/>
      <c r="S106" s="32"/>
      <c r="T106" s="38"/>
      <c r="U106" s="32"/>
      <c r="V106" s="38"/>
      <c r="W106" s="38"/>
      <c r="X106" s="32"/>
      <c r="Y106" s="38"/>
      <c r="Z106" s="32"/>
      <c r="AA106" s="38"/>
      <c r="AB106" s="38"/>
      <c r="AC106" s="32"/>
      <c r="AD106" s="38"/>
      <c r="AE106" s="32"/>
      <c r="AF106" s="38"/>
      <c r="AG106" s="38"/>
      <c r="AH106" s="32"/>
      <c r="AI106" s="38"/>
      <c r="AJ106" s="32"/>
      <c r="AK106" s="38"/>
      <c r="AL106" s="38"/>
      <c r="AM106" s="38"/>
      <c r="AN106" s="32"/>
      <c r="AO106" s="32"/>
      <c r="AP106" s="39"/>
      <c r="AQ106" s="32"/>
      <c r="AR106" s="32"/>
      <c r="AS106" s="32"/>
      <c r="AT106" s="39"/>
      <c r="AU106" s="32"/>
      <c r="AV106" s="32"/>
      <c r="AW106" s="32"/>
      <c r="AX106" s="39"/>
      <c r="AY106" s="32"/>
      <c r="AZ106" s="32"/>
      <c r="BA106" s="32"/>
      <c r="BB106" s="32"/>
      <c r="BC106" s="40"/>
    </row>
    <row r="107" spans="2:55" ht="14.25">
      <c r="B107" s="33"/>
      <c r="C107" s="38"/>
      <c r="D107" s="32"/>
      <c r="E107" s="38"/>
      <c r="F107" s="32"/>
      <c r="G107" s="38"/>
      <c r="H107" s="38"/>
      <c r="I107" s="32"/>
      <c r="J107" s="38"/>
      <c r="K107" s="32"/>
      <c r="L107" s="38"/>
      <c r="M107" s="38"/>
      <c r="N107" s="32"/>
      <c r="O107" s="38"/>
      <c r="P107" s="32"/>
      <c r="Q107" s="38"/>
      <c r="R107" s="38"/>
      <c r="S107" s="32"/>
      <c r="T107" s="38"/>
      <c r="U107" s="32"/>
      <c r="V107" s="38"/>
      <c r="W107" s="38"/>
      <c r="X107" s="32"/>
      <c r="Y107" s="38"/>
      <c r="Z107" s="32"/>
      <c r="AA107" s="38"/>
      <c r="AB107" s="38"/>
      <c r="AC107" s="32"/>
      <c r="AD107" s="38"/>
      <c r="AE107" s="32"/>
      <c r="AF107" s="38"/>
      <c r="AG107" s="38"/>
      <c r="AH107" s="32"/>
      <c r="AI107" s="38"/>
      <c r="AJ107" s="32"/>
      <c r="AK107" s="38"/>
      <c r="AL107" s="38"/>
      <c r="AM107" s="38"/>
      <c r="AN107" s="32"/>
      <c r="AO107" s="32"/>
      <c r="AP107" s="39"/>
      <c r="AQ107" s="32"/>
      <c r="AR107" s="32"/>
      <c r="AS107" s="32"/>
      <c r="AT107" s="39"/>
      <c r="AU107" s="32"/>
      <c r="AV107" s="32"/>
      <c r="AW107" s="32"/>
      <c r="AX107" s="39"/>
      <c r="AY107" s="32"/>
      <c r="AZ107" s="32"/>
      <c r="BA107" s="32"/>
      <c r="BB107" s="32"/>
      <c r="BC107" s="40"/>
    </row>
    <row r="108" spans="2:55" ht="14.25">
      <c r="B108" s="33"/>
      <c r="C108" s="38"/>
      <c r="D108" s="32"/>
      <c r="E108" s="38"/>
      <c r="F108" s="32"/>
      <c r="G108" s="38"/>
      <c r="H108" s="38"/>
      <c r="I108" s="32"/>
      <c r="J108" s="38"/>
      <c r="K108" s="32"/>
      <c r="L108" s="38"/>
      <c r="M108" s="38"/>
      <c r="N108" s="32"/>
      <c r="O108" s="38"/>
      <c r="P108" s="32"/>
      <c r="Q108" s="38"/>
      <c r="R108" s="38"/>
      <c r="S108" s="32"/>
      <c r="T108" s="38"/>
      <c r="U108" s="32"/>
      <c r="V108" s="38"/>
      <c r="W108" s="38"/>
      <c r="X108" s="32"/>
      <c r="Y108" s="38"/>
      <c r="Z108" s="32"/>
      <c r="AA108" s="38"/>
      <c r="AB108" s="38"/>
      <c r="AC108" s="32"/>
      <c r="AD108" s="38"/>
      <c r="AE108" s="32"/>
      <c r="AF108" s="38"/>
      <c r="AG108" s="38"/>
      <c r="AH108" s="32"/>
      <c r="AI108" s="38"/>
      <c r="AJ108" s="32"/>
      <c r="AK108" s="38"/>
      <c r="AL108" s="38"/>
      <c r="AM108" s="38"/>
      <c r="AN108" s="32"/>
      <c r="AO108" s="32"/>
      <c r="AP108" s="39"/>
      <c r="AQ108" s="32"/>
      <c r="AR108" s="32"/>
      <c r="AS108" s="32"/>
      <c r="AT108" s="39"/>
      <c r="AU108" s="32"/>
      <c r="AV108" s="32"/>
      <c r="AW108" s="32"/>
      <c r="AX108" s="39"/>
      <c r="AY108" s="32"/>
      <c r="AZ108" s="32"/>
      <c r="BA108" s="32"/>
      <c r="BB108" s="32"/>
      <c r="BC108" s="40"/>
    </row>
    <row r="109" spans="2:55" ht="14.25">
      <c r="B109" s="3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8"/>
      <c r="AN109" s="32"/>
      <c r="AO109" s="32"/>
      <c r="AP109" s="39"/>
      <c r="AQ109" s="32"/>
      <c r="AR109" s="32"/>
      <c r="AS109" s="32"/>
      <c r="AT109" s="39"/>
      <c r="AU109" s="32"/>
      <c r="AV109" s="32"/>
      <c r="AW109" s="32"/>
      <c r="AX109" s="39"/>
      <c r="AY109" s="32"/>
      <c r="AZ109" s="39"/>
      <c r="BA109" s="39"/>
      <c r="BB109" s="39"/>
      <c r="BC109" s="40"/>
    </row>
    <row r="110" spans="2:55" ht="14.25">
      <c r="B110" s="33"/>
      <c r="C110" s="38"/>
      <c r="D110" s="32"/>
      <c r="E110" s="38"/>
      <c r="F110" s="32"/>
      <c r="G110" s="38"/>
      <c r="H110" s="38"/>
      <c r="I110" s="32"/>
      <c r="J110" s="38"/>
      <c r="K110" s="32"/>
      <c r="L110" s="38"/>
      <c r="M110" s="38"/>
      <c r="N110" s="32"/>
      <c r="O110" s="38"/>
      <c r="P110" s="32"/>
      <c r="Q110" s="38"/>
      <c r="R110" s="38"/>
      <c r="S110" s="32"/>
      <c r="T110" s="38"/>
      <c r="U110" s="32"/>
      <c r="V110" s="38"/>
      <c r="W110" s="38"/>
      <c r="X110" s="32"/>
      <c r="Y110" s="38"/>
      <c r="Z110" s="32"/>
      <c r="AA110" s="38"/>
      <c r="AB110" s="38"/>
      <c r="AC110" s="32"/>
      <c r="AD110" s="38"/>
      <c r="AE110" s="32"/>
      <c r="AF110" s="38"/>
      <c r="AG110" s="38"/>
      <c r="AH110" s="32"/>
      <c r="AI110" s="38"/>
      <c r="AJ110" s="32"/>
      <c r="AK110" s="38"/>
      <c r="AL110" s="38"/>
      <c r="AM110" s="38"/>
      <c r="AN110" s="32"/>
      <c r="AO110" s="32"/>
      <c r="AP110" s="39"/>
      <c r="AQ110" s="32"/>
      <c r="AR110" s="32"/>
      <c r="AS110" s="32"/>
      <c r="AT110" s="39"/>
      <c r="AU110" s="32"/>
      <c r="AV110" s="32"/>
      <c r="AW110" s="32"/>
      <c r="AX110" s="39"/>
      <c r="AY110" s="32"/>
      <c r="AZ110" s="32"/>
      <c r="BA110" s="32"/>
      <c r="BB110" s="32"/>
      <c r="BC110" s="40"/>
    </row>
    <row r="111" spans="2:55" ht="14.25">
      <c r="B111" s="33"/>
      <c r="C111" s="38"/>
      <c r="D111" s="32"/>
      <c r="E111" s="38"/>
      <c r="F111" s="32"/>
      <c r="G111" s="38"/>
      <c r="H111" s="38"/>
      <c r="I111" s="32"/>
      <c r="J111" s="38"/>
      <c r="K111" s="32"/>
      <c r="L111" s="38"/>
      <c r="M111" s="38"/>
      <c r="N111" s="32"/>
      <c r="O111" s="38"/>
      <c r="P111" s="32"/>
      <c r="Q111" s="38"/>
      <c r="R111" s="38"/>
      <c r="S111" s="32"/>
      <c r="T111" s="38"/>
      <c r="U111" s="32"/>
      <c r="V111" s="38"/>
      <c r="W111" s="38"/>
      <c r="X111" s="32"/>
      <c r="Y111" s="38"/>
      <c r="Z111" s="32"/>
      <c r="AA111" s="38"/>
      <c r="AB111" s="38"/>
      <c r="AC111" s="32"/>
      <c r="AD111" s="38"/>
      <c r="AE111" s="32"/>
      <c r="AF111" s="38"/>
      <c r="AG111" s="38"/>
      <c r="AH111" s="32"/>
      <c r="AI111" s="38"/>
      <c r="AJ111" s="32"/>
      <c r="AK111" s="38"/>
      <c r="AL111" s="38"/>
      <c r="AM111" s="38"/>
      <c r="AN111" s="32"/>
      <c r="AO111" s="32"/>
      <c r="AP111" s="39"/>
      <c r="AQ111" s="32"/>
      <c r="AR111" s="32"/>
      <c r="AS111" s="32"/>
      <c r="AT111" s="39"/>
      <c r="AU111" s="32"/>
      <c r="AV111" s="32"/>
      <c r="AW111" s="32"/>
      <c r="AX111" s="39"/>
      <c r="AY111" s="32"/>
      <c r="AZ111" s="32"/>
      <c r="BA111" s="32"/>
      <c r="BB111" s="32"/>
      <c r="BC111" s="40"/>
    </row>
    <row r="112" spans="2:55" ht="14.25">
      <c r="B112" s="33"/>
      <c r="C112" s="38"/>
      <c r="D112" s="32"/>
      <c r="E112" s="38"/>
      <c r="F112" s="32"/>
      <c r="G112" s="38"/>
      <c r="H112" s="38"/>
      <c r="I112" s="32"/>
      <c r="J112" s="38"/>
      <c r="K112" s="32"/>
      <c r="L112" s="38"/>
      <c r="M112" s="38"/>
      <c r="N112" s="32"/>
      <c r="O112" s="38"/>
      <c r="P112" s="32"/>
      <c r="Q112" s="38"/>
      <c r="R112" s="38"/>
      <c r="S112" s="32"/>
      <c r="T112" s="38"/>
      <c r="U112" s="32"/>
      <c r="V112" s="38"/>
      <c r="W112" s="38"/>
      <c r="X112" s="32"/>
      <c r="Y112" s="38"/>
      <c r="Z112" s="32"/>
      <c r="AA112" s="38"/>
      <c r="AB112" s="38"/>
      <c r="AC112" s="32"/>
      <c r="AD112" s="38"/>
      <c r="AE112" s="32"/>
      <c r="AF112" s="38"/>
      <c r="AG112" s="38"/>
      <c r="AH112" s="32"/>
      <c r="AI112" s="38"/>
      <c r="AJ112" s="32"/>
      <c r="AK112" s="38"/>
      <c r="AL112" s="38"/>
      <c r="AM112" s="38"/>
      <c r="AN112" s="32"/>
      <c r="AO112" s="32"/>
      <c r="AP112" s="39"/>
      <c r="AQ112" s="32"/>
      <c r="AR112" s="32"/>
      <c r="AS112" s="32"/>
      <c r="AT112" s="39"/>
      <c r="AU112" s="32"/>
      <c r="AV112" s="32"/>
      <c r="AW112" s="32"/>
      <c r="AX112" s="39"/>
      <c r="AY112" s="32"/>
      <c r="AZ112" s="32"/>
      <c r="BA112" s="32"/>
      <c r="BB112" s="32"/>
      <c r="BC112" s="40"/>
    </row>
    <row r="113" spans="2:55" ht="14.25">
      <c r="B113" s="3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8"/>
      <c r="AN113" s="32"/>
      <c r="AO113" s="32"/>
      <c r="AP113" s="39"/>
      <c r="AQ113" s="32"/>
      <c r="AR113" s="32"/>
      <c r="AS113" s="32"/>
      <c r="AT113" s="39"/>
      <c r="AU113" s="32"/>
      <c r="AV113" s="32"/>
      <c r="AW113" s="32"/>
      <c r="AX113" s="39"/>
      <c r="AY113" s="32"/>
      <c r="AZ113" s="39"/>
      <c r="BA113" s="39"/>
      <c r="BB113" s="39"/>
      <c r="BC113" s="40"/>
    </row>
    <row r="114" spans="2:55" ht="14.25">
      <c r="B114" s="33"/>
      <c r="C114" s="38"/>
      <c r="D114" s="32"/>
      <c r="E114" s="38"/>
      <c r="F114" s="32"/>
      <c r="G114" s="38"/>
      <c r="H114" s="38"/>
      <c r="I114" s="32"/>
      <c r="J114" s="38"/>
      <c r="K114" s="32"/>
      <c r="L114" s="38"/>
      <c r="M114" s="38"/>
      <c r="N114" s="32"/>
      <c r="O114" s="38"/>
      <c r="P114" s="32"/>
      <c r="Q114" s="38"/>
      <c r="R114" s="38"/>
      <c r="S114" s="32"/>
      <c r="T114" s="38"/>
      <c r="U114" s="32"/>
      <c r="V114" s="38"/>
      <c r="W114" s="38"/>
      <c r="X114" s="32"/>
      <c r="Y114" s="38"/>
      <c r="Z114" s="32"/>
      <c r="AA114" s="38"/>
      <c r="AB114" s="38"/>
      <c r="AC114" s="32"/>
      <c r="AD114" s="38"/>
      <c r="AE114" s="32"/>
      <c r="AF114" s="38"/>
      <c r="AG114" s="38"/>
      <c r="AH114" s="32"/>
      <c r="AI114" s="38"/>
      <c r="AJ114" s="32"/>
      <c r="AK114" s="38"/>
      <c r="AL114" s="38"/>
      <c r="AM114" s="38"/>
      <c r="AN114" s="32"/>
      <c r="AO114" s="32"/>
      <c r="AP114" s="39"/>
      <c r="AQ114" s="32"/>
      <c r="AR114" s="32"/>
      <c r="AS114" s="32"/>
      <c r="AT114" s="39"/>
      <c r="AU114" s="32"/>
      <c r="AV114" s="32"/>
      <c r="AW114" s="32"/>
      <c r="AX114" s="39"/>
      <c r="AY114" s="32"/>
      <c r="AZ114" s="32"/>
      <c r="BA114" s="32"/>
      <c r="BB114" s="32"/>
      <c r="BC114" s="40"/>
    </row>
    <row r="115" spans="2:55" ht="14.25">
      <c r="B115" s="33"/>
      <c r="C115" s="38"/>
      <c r="D115" s="32"/>
      <c r="E115" s="38"/>
      <c r="F115" s="32"/>
      <c r="G115" s="38"/>
      <c r="H115" s="38"/>
      <c r="I115" s="32"/>
      <c r="J115" s="38"/>
      <c r="K115" s="32"/>
      <c r="L115" s="38"/>
      <c r="M115" s="38"/>
      <c r="N115" s="32"/>
      <c r="O115" s="38"/>
      <c r="P115" s="32"/>
      <c r="Q115" s="38"/>
      <c r="R115" s="38"/>
      <c r="S115" s="32"/>
      <c r="T115" s="38"/>
      <c r="U115" s="32"/>
      <c r="V115" s="38"/>
      <c r="W115" s="38"/>
      <c r="X115" s="32"/>
      <c r="Y115" s="38"/>
      <c r="Z115" s="32"/>
      <c r="AA115" s="38"/>
      <c r="AB115" s="38"/>
      <c r="AC115" s="32"/>
      <c r="AD115" s="38"/>
      <c r="AE115" s="32"/>
      <c r="AF115" s="38"/>
      <c r="AG115" s="38"/>
      <c r="AH115" s="32"/>
      <c r="AI115" s="38"/>
      <c r="AJ115" s="32"/>
      <c r="AK115" s="38"/>
      <c r="AL115" s="38"/>
      <c r="AM115" s="38"/>
      <c r="AN115" s="32"/>
      <c r="AO115" s="32"/>
      <c r="AP115" s="39"/>
      <c r="AQ115" s="32"/>
      <c r="AR115" s="32"/>
      <c r="AS115" s="32"/>
      <c r="AT115" s="39"/>
      <c r="AU115" s="32"/>
      <c r="AV115" s="32"/>
      <c r="AW115" s="32"/>
      <c r="AX115" s="39"/>
      <c r="AY115" s="32"/>
      <c r="AZ115" s="32"/>
      <c r="BA115" s="32"/>
      <c r="BB115" s="32"/>
      <c r="BC115" s="40"/>
    </row>
    <row r="116" spans="2:55" ht="14.25">
      <c r="B116" s="33"/>
      <c r="C116" s="38"/>
      <c r="D116" s="32"/>
      <c r="E116" s="38"/>
      <c r="F116" s="32"/>
      <c r="G116" s="38"/>
      <c r="H116" s="38"/>
      <c r="I116" s="32"/>
      <c r="J116" s="38"/>
      <c r="K116" s="32"/>
      <c r="L116" s="38"/>
      <c r="M116" s="38"/>
      <c r="N116" s="32"/>
      <c r="O116" s="38"/>
      <c r="P116" s="32"/>
      <c r="Q116" s="38"/>
      <c r="R116" s="38"/>
      <c r="S116" s="32"/>
      <c r="T116" s="38"/>
      <c r="U116" s="32"/>
      <c r="V116" s="38"/>
      <c r="W116" s="38"/>
      <c r="X116" s="32"/>
      <c r="Y116" s="38"/>
      <c r="Z116" s="32"/>
      <c r="AA116" s="38"/>
      <c r="AB116" s="38"/>
      <c r="AC116" s="32"/>
      <c r="AD116" s="38"/>
      <c r="AE116" s="32"/>
      <c r="AF116" s="38"/>
      <c r="AG116" s="38"/>
      <c r="AH116" s="32"/>
      <c r="AI116" s="38"/>
      <c r="AJ116" s="32"/>
      <c r="AK116" s="38"/>
      <c r="AL116" s="38"/>
      <c r="AM116" s="38"/>
      <c r="AN116" s="32"/>
      <c r="AO116" s="32"/>
      <c r="AP116" s="39"/>
      <c r="AQ116" s="32"/>
      <c r="AR116" s="32"/>
      <c r="AS116" s="32"/>
      <c r="AT116" s="39"/>
      <c r="AU116" s="32"/>
      <c r="AV116" s="32"/>
      <c r="AW116" s="32"/>
      <c r="AX116" s="39"/>
      <c r="AY116" s="32"/>
      <c r="AZ116" s="32"/>
      <c r="BA116" s="32"/>
      <c r="BB116" s="32"/>
      <c r="BC116" s="40"/>
    </row>
    <row r="117" spans="2:55" ht="14.25">
      <c r="B117" s="33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8"/>
      <c r="AN117" s="32"/>
      <c r="AO117" s="32"/>
      <c r="AP117" s="39"/>
      <c r="AQ117" s="32"/>
      <c r="AR117" s="32"/>
      <c r="AS117" s="32"/>
      <c r="AT117" s="39"/>
      <c r="AU117" s="32"/>
      <c r="AV117" s="32"/>
      <c r="AW117" s="32"/>
      <c r="AX117" s="39"/>
      <c r="AY117" s="32"/>
      <c r="AZ117" s="39"/>
      <c r="BA117" s="39"/>
      <c r="BB117" s="39"/>
      <c r="BC117" s="40"/>
    </row>
    <row r="118" spans="2:55" ht="14.25">
      <c r="B118" s="33"/>
      <c r="C118" s="38"/>
      <c r="D118" s="32"/>
      <c r="E118" s="38"/>
      <c r="F118" s="32"/>
      <c r="G118" s="38"/>
      <c r="H118" s="38"/>
      <c r="I118" s="32"/>
      <c r="J118" s="38"/>
      <c r="K118" s="32"/>
      <c r="L118" s="38"/>
      <c r="M118" s="38"/>
      <c r="N118" s="32"/>
      <c r="O118" s="38"/>
      <c r="P118" s="32"/>
      <c r="Q118" s="38"/>
      <c r="R118" s="38"/>
      <c r="S118" s="32"/>
      <c r="T118" s="38"/>
      <c r="U118" s="32"/>
      <c r="V118" s="38"/>
      <c r="W118" s="38"/>
      <c r="X118" s="32"/>
      <c r="Y118" s="38"/>
      <c r="Z118" s="32"/>
      <c r="AA118" s="38"/>
      <c r="AB118" s="38"/>
      <c r="AC118" s="32"/>
      <c r="AD118" s="38"/>
      <c r="AE118" s="32"/>
      <c r="AF118" s="38"/>
      <c r="AG118" s="38"/>
      <c r="AH118" s="32"/>
      <c r="AI118" s="38"/>
      <c r="AJ118" s="32"/>
      <c r="AK118" s="38"/>
      <c r="AL118" s="38"/>
      <c r="AM118" s="38"/>
      <c r="AN118" s="32"/>
      <c r="AO118" s="32"/>
      <c r="AP118" s="39"/>
      <c r="AQ118" s="32"/>
      <c r="AR118" s="32"/>
      <c r="AS118" s="32"/>
      <c r="AT118" s="39"/>
      <c r="AU118" s="32"/>
      <c r="AV118" s="32"/>
      <c r="AW118" s="32"/>
      <c r="AX118" s="39"/>
      <c r="AY118" s="32"/>
      <c r="AZ118" s="32"/>
      <c r="BA118" s="32"/>
      <c r="BB118" s="32"/>
      <c r="BC118" s="40"/>
    </row>
    <row r="119" spans="2:55" ht="14.25">
      <c r="B119" s="33"/>
      <c r="C119" s="38"/>
      <c r="D119" s="32"/>
      <c r="E119" s="38"/>
      <c r="F119" s="32"/>
      <c r="G119" s="38"/>
      <c r="H119" s="38"/>
      <c r="I119" s="32"/>
      <c r="J119" s="38"/>
      <c r="K119" s="32"/>
      <c r="L119" s="38"/>
      <c r="M119" s="38"/>
      <c r="N119" s="32"/>
      <c r="O119" s="38"/>
      <c r="P119" s="32"/>
      <c r="Q119" s="38"/>
      <c r="R119" s="38"/>
      <c r="S119" s="32"/>
      <c r="T119" s="38"/>
      <c r="U119" s="32"/>
      <c r="V119" s="38"/>
      <c r="W119" s="38"/>
      <c r="X119" s="32"/>
      <c r="Y119" s="38"/>
      <c r="Z119" s="32"/>
      <c r="AA119" s="38"/>
      <c r="AB119" s="38"/>
      <c r="AC119" s="32"/>
      <c r="AD119" s="38"/>
      <c r="AE119" s="32"/>
      <c r="AF119" s="38"/>
      <c r="AG119" s="38"/>
      <c r="AH119" s="32"/>
      <c r="AI119" s="38"/>
      <c r="AJ119" s="32"/>
      <c r="AK119" s="38"/>
      <c r="AL119" s="38"/>
      <c r="AM119" s="38"/>
      <c r="AN119" s="32"/>
      <c r="AO119" s="32"/>
      <c r="AP119" s="39"/>
      <c r="AQ119" s="32"/>
      <c r="AR119" s="32"/>
      <c r="AS119" s="32"/>
      <c r="AT119" s="39"/>
      <c r="AU119" s="32"/>
      <c r="AV119" s="32"/>
      <c r="AW119" s="32"/>
      <c r="AX119" s="39"/>
      <c r="AY119" s="32"/>
      <c r="AZ119" s="32"/>
      <c r="BA119" s="32"/>
      <c r="BB119" s="32"/>
      <c r="BC119" s="40"/>
    </row>
    <row r="120" spans="2:55" ht="14.25">
      <c r="B120" s="33"/>
      <c r="C120" s="38"/>
      <c r="D120" s="32"/>
      <c r="E120" s="38"/>
      <c r="F120" s="32"/>
      <c r="G120" s="38"/>
      <c r="H120" s="38"/>
      <c r="I120" s="32"/>
      <c r="J120" s="38"/>
      <c r="K120" s="32"/>
      <c r="L120" s="38"/>
      <c r="M120" s="38"/>
      <c r="N120" s="32"/>
      <c r="O120" s="38"/>
      <c r="P120" s="32"/>
      <c r="Q120" s="38"/>
      <c r="R120" s="38"/>
      <c r="S120" s="32"/>
      <c r="T120" s="38"/>
      <c r="U120" s="32"/>
      <c r="V120" s="38"/>
      <c r="W120" s="38"/>
      <c r="X120" s="32"/>
      <c r="Y120" s="38"/>
      <c r="Z120" s="32"/>
      <c r="AA120" s="38"/>
      <c r="AB120" s="38"/>
      <c r="AC120" s="32"/>
      <c r="AD120" s="38"/>
      <c r="AE120" s="32"/>
      <c r="AF120" s="38"/>
      <c r="AG120" s="38"/>
      <c r="AH120" s="32"/>
      <c r="AI120" s="38"/>
      <c r="AJ120" s="32"/>
      <c r="AK120" s="38"/>
      <c r="AL120" s="38"/>
      <c r="AM120" s="38"/>
      <c r="AN120" s="32"/>
      <c r="AO120" s="32"/>
      <c r="AP120" s="39"/>
      <c r="AQ120" s="32"/>
      <c r="AR120" s="32"/>
      <c r="AS120" s="32"/>
      <c r="AT120" s="39"/>
      <c r="AU120" s="32"/>
      <c r="AV120" s="32"/>
      <c r="AW120" s="32"/>
      <c r="AX120" s="39"/>
      <c r="AY120" s="32"/>
      <c r="AZ120" s="32"/>
      <c r="BA120" s="32"/>
      <c r="BB120" s="32"/>
      <c r="BC120" s="40"/>
    </row>
    <row r="121" spans="2:55" ht="14.25">
      <c r="B121" s="33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8"/>
      <c r="AN121" s="32"/>
      <c r="AO121" s="32"/>
      <c r="AP121" s="39"/>
      <c r="AQ121" s="32"/>
      <c r="AR121" s="32"/>
      <c r="AS121" s="32"/>
      <c r="AT121" s="39"/>
      <c r="AU121" s="32"/>
      <c r="AV121" s="32"/>
      <c r="AW121" s="32"/>
      <c r="AX121" s="39"/>
      <c r="AY121" s="32"/>
      <c r="AZ121" s="39"/>
      <c r="BA121" s="39"/>
      <c r="BB121" s="39"/>
      <c r="BC121" s="40"/>
    </row>
    <row r="122" spans="2:55" ht="14.25">
      <c r="B122" s="33"/>
      <c r="C122" s="38"/>
      <c r="D122" s="32"/>
      <c r="E122" s="38"/>
      <c r="F122" s="32"/>
      <c r="G122" s="38"/>
      <c r="H122" s="38"/>
      <c r="I122" s="32"/>
      <c r="J122" s="38"/>
      <c r="K122" s="32"/>
      <c r="L122" s="38"/>
      <c r="M122" s="38"/>
      <c r="N122" s="32"/>
      <c r="O122" s="38"/>
      <c r="P122" s="32"/>
      <c r="Q122" s="38"/>
      <c r="R122" s="38"/>
      <c r="S122" s="32"/>
      <c r="T122" s="38"/>
      <c r="U122" s="32"/>
      <c r="V122" s="38"/>
      <c r="W122" s="38"/>
      <c r="X122" s="32"/>
      <c r="Y122" s="38"/>
      <c r="Z122" s="32"/>
      <c r="AA122" s="38"/>
      <c r="AB122" s="38"/>
      <c r="AC122" s="32"/>
      <c r="AD122" s="38"/>
      <c r="AE122" s="32"/>
      <c r="AF122" s="38"/>
      <c r="AG122" s="38"/>
      <c r="AH122" s="32"/>
      <c r="AI122" s="38"/>
      <c r="AJ122" s="32"/>
      <c r="AK122" s="38"/>
      <c r="AL122" s="38"/>
      <c r="AM122" s="38"/>
      <c r="AN122" s="32"/>
      <c r="AO122" s="32"/>
      <c r="AP122" s="39"/>
      <c r="AQ122" s="32"/>
      <c r="AR122" s="32"/>
      <c r="AS122" s="32"/>
      <c r="AT122" s="39"/>
      <c r="AU122" s="32"/>
      <c r="AV122" s="32"/>
      <c r="AW122" s="32"/>
      <c r="AX122" s="39"/>
      <c r="AY122" s="32"/>
      <c r="AZ122" s="32"/>
      <c r="BA122" s="32"/>
      <c r="BB122" s="32"/>
      <c r="BC122" s="40"/>
    </row>
    <row r="123" spans="2:55" ht="14.25">
      <c r="B123" s="33"/>
      <c r="C123" s="38"/>
      <c r="D123" s="32"/>
      <c r="E123" s="38"/>
      <c r="F123" s="32"/>
      <c r="G123" s="38"/>
      <c r="H123" s="38"/>
      <c r="I123" s="32"/>
      <c r="J123" s="38"/>
      <c r="K123" s="32"/>
      <c r="L123" s="38"/>
      <c r="M123" s="38"/>
      <c r="N123" s="32"/>
      <c r="O123" s="38"/>
      <c r="P123" s="32"/>
      <c r="Q123" s="38"/>
      <c r="R123" s="38"/>
      <c r="S123" s="32"/>
      <c r="T123" s="38"/>
      <c r="U123" s="32"/>
      <c r="V123" s="38"/>
      <c r="W123" s="38"/>
      <c r="X123" s="32"/>
      <c r="Y123" s="38"/>
      <c r="Z123" s="32"/>
      <c r="AA123" s="38"/>
      <c r="AB123" s="38"/>
      <c r="AC123" s="32"/>
      <c r="AD123" s="38"/>
      <c r="AE123" s="32"/>
      <c r="AF123" s="38"/>
      <c r="AG123" s="38"/>
      <c r="AH123" s="32"/>
      <c r="AI123" s="38"/>
      <c r="AJ123" s="32"/>
      <c r="AK123" s="38"/>
      <c r="AL123" s="38"/>
      <c r="AM123" s="38"/>
      <c r="AN123" s="32"/>
      <c r="AO123" s="32"/>
      <c r="AP123" s="39"/>
      <c r="AQ123" s="32"/>
      <c r="AR123" s="32"/>
      <c r="AS123" s="32"/>
      <c r="AT123" s="39"/>
      <c r="AU123" s="32"/>
      <c r="AV123" s="32"/>
      <c r="AW123" s="32"/>
      <c r="AX123" s="39"/>
      <c r="AY123" s="32"/>
      <c r="AZ123" s="32"/>
      <c r="BA123" s="32"/>
      <c r="BB123" s="32"/>
      <c r="BC123" s="40"/>
    </row>
    <row r="124" spans="2:55" ht="14.25">
      <c r="B124" s="33"/>
      <c r="C124" s="38"/>
      <c r="D124" s="32"/>
      <c r="E124" s="38"/>
      <c r="F124" s="32"/>
      <c r="G124" s="38"/>
      <c r="H124" s="38"/>
      <c r="I124" s="32"/>
      <c r="J124" s="38"/>
      <c r="K124" s="32"/>
      <c r="L124" s="38"/>
      <c r="M124" s="38"/>
      <c r="N124" s="32"/>
      <c r="O124" s="38"/>
      <c r="P124" s="32"/>
      <c r="Q124" s="38"/>
      <c r="R124" s="38"/>
      <c r="S124" s="32"/>
      <c r="T124" s="38"/>
      <c r="U124" s="32"/>
      <c r="V124" s="38"/>
      <c r="W124" s="38"/>
      <c r="X124" s="32"/>
      <c r="Y124" s="38"/>
      <c r="Z124" s="32"/>
      <c r="AA124" s="38"/>
      <c r="AB124" s="38"/>
      <c r="AC124" s="32"/>
      <c r="AD124" s="38"/>
      <c r="AE124" s="32"/>
      <c r="AF124" s="38"/>
      <c r="AG124" s="38"/>
      <c r="AH124" s="32"/>
      <c r="AI124" s="38"/>
      <c r="AJ124" s="32"/>
      <c r="AK124" s="38"/>
      <c r="AL124" s="38"/>
      <c r="AM124" s="38"/>
      <c r="AN124" s="32"/>
      <c r="AO124" s="32"/>
      <c r="AP124" s="39"/>
      <c r="AQ124" s="32"/>
      <c r="AR124" s="32"/>
      <c r="AS124" s="32"/>
      <c r="AT124" s="39"/>
      <c r="AU124" s="32"/>
      <c r="AV124" s="32"/>
      <c r="AW124" s="32"/>
      <c r="AX124" s="39"/>
      <c r="AY124" s="32"/>
      <c r="AZ124" s="32"/>
      <c r="BA124" s="32"/>
      <c r="BB124" s="32"/>
      <c r="BC124" s="40"/>
    </row>
    <row r="125" spans="2:55" ht="14.25">
      <c r="B125" s="33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8"/>
      <c r="AN125" s="32"/>
      <c r="AO125" s="32"/>
      <c r="AP125" s="39"/>
      <c r="AQ125" s="32"/>
      <c r="AR125" s="32"/>
      <c r="AS125" s="32"/>
      <c r="AT125" s="39"/>
      <c r="AU125" s="32"/>
      <c r="AV125" s="32"/>
      <c r="AW125" s="32"/>
      <c r="AX125" s="39"/>
      <c r="AY125" s="32"/>
      <c r="AZ125" s="39"/>
      <c r="BA125" s="39"/>
      <c r="BB125" s="39"/>
      <c r="BC125" s="40"/>
    </row>
    <row r="126" spans="2:55" ht="14.25">
      <c r="B126" s="33"/>
      <c r="C126" s="38"/>
      <c r="D126" s="32"/>
      <c r="E126" s="38"/>
      <c r="F126" s="32"/>
      <c r="G126" s="38"/>
      <c r="H126" s="38"/>
      <c r="I126" s="32"/>
      <c r="J126" s="38"/>
      <c r="K126" s="32"/>
      <c r="L126" s="38"/>
      <c r="M126" s="38"/>
      <c r="N126" s="32"/>
      <c r="O126" s="38"/>
      <c r="P126" s="32"/>
      <c r="Q126" s="38"/>
      <c r="R126" s="38"/>
      <c r="S126" s="32"/>
      <c r="T126" s="38"/>
      <c r="U126" s="32"/>
      <c r="V126" s="38"/>
      <c r="W126" s="38"/>
      <c r="X126" s="32"/>
      <c r="Y126" s="38"/>
      <c r="Z126" s="32"/>
      <c r="AA126" s="38"/>
      <c r="AB126" s="38"/>
      <c r="AC126" s="32"/>
      <c r="AD126" s="38"/>
      <c r="AE126" s="32"/>
      <c r="AF126" s="38"/>
      <c r="AG126" s="38"/>
      <c r="AH126" s="32"/>
      <c r="AI126" s="38"/>
      <c r="AJ126" s="32"/>
      <c r="AK126" s="38"/>
      <c r="AL126" s="38"/>
      <c r="AM126" s="38"/>
      <c r="AN126" s="32"/>
      <c r="AO126" s="32"/>
      <c r="AP126" s="39"/>
      <c r="AQ126" s="32"/>
      <c r="AR126" s="32"/>
      <c r="AS126" s="32"/>
      <c r="AT126" s="39"/>
      <c r="AU126" s="32"/>
      <c r="AV126" s="32"/>
      <c r="AW126" s="32"/>
      <c r="AX126" s="39"/>
      <c r="AY126" s="32"/>
      <c r="AZ126" s="32"/>
      <c r="BA126" s="32"/>
      <c r="BB126" s="32"/>
      <c r="BC126" s="40"/>
    </row>
    <row r="127" spans="2:55" ht="14.25">
      <c r="B127" s="33"/>
      <c r="C127" s="38"/>
      <c r="D127" s="32"/>
      <c r="E127" s="38"/>
      <c r="F127" s="32"/>
      <c r="G127" s="38"/>
      <c r="H127" s="38"/>
      <c r="I127" s="32"/>
      <c r="J127" s="38"/>
      <c r="K127" s="32"/>
      <c r="L127" s="38"/>
      <c r="M127" s="38"/>
      <c r="N127" s="32"/>
      <c r="O127" s="38"/>
      <c r="P127" s="32"/>
      <c r="Q127" s="38"/>
      <c r="R127" s="38"/>
      <c r="S127" s="32"/>
      <c r="T127" s="38"/>
      <c r="U127" s="32"/>
      <c r="V127" s="38"/>
      <c r="W127" s="38"/>
      <c r="X127" s="32"/>
      <c r="Y127" s="38"/>
      <c r="Z127" s="32"/>
      <c r="AA127" s="38"/>
      <c r="AB127" s="38"/>
      <c r="AC127" s="32"/>
      <c r="AD127" s="38"/>
      <c r="AE127" s="32"/>
      <c r="AF127" s="38"/>
      <c r="AG127" s="38"/>
      <c r="AH127" s="32"/>
      <c r="AI127" s="38"/>
      <c r="AJ127" s="32"/>
      <c r="AK127" s="38"/>
      <c r="AL127" s="38"/>
      <c r="AM127" s="38"/>
      <c r="AN127" s="32"/>
      <c r="AO127" s="32"/>
      <c r="AP127" s="39"/>
      <c r="AQ127" s="32"/>
      <c r="AR127" s="32"/>
      <c r="AS127" s="32"/>
      <c r="AT127" s="39"/>
      <c r="AU127" s="32"/>
      <c r="AV127" s="32"/>
      <c r="AW127" s="32"/>
      <c r="AX127" s="39"/>
      <c r="AY127" s="32"/>
      <c r="AZ127" s="32"/>
      <c r="BA127" s="32"/>
      <c r="BB127" s="32"/>
      <c r="BC127" s="40"/>
    </row>
    <row r="128" spans="2:55" ht="14.25">
      <c r="B128" s="33"/>
      <c r="C128" s="38"/>
      <c r="D128" s="32"/>
      <c r="E128" s="38"/>
      <c r="F128" s="32"/>
      <c r="G128" s="38"/>
      <c r="H128" s="38"/>
      <c r="I128" s="32"/>
      <c r="J128" s="38"/>
      <c r="K128" s="32"/>
      <c r="L128" s="38"/>
      <c r="M128" s="38"/>
      <c r="N128" s="32"/>
      <c r="O128" s="38"/>
      <c r="P128" s="32"/>
      <c r="Q128" s="38"/>
      <c r="R128" s="38"/>
      <c r="S128" s="32"/>
      <c r="T128" s="38"/>
      <c r="U128" s="32"/>
      <c r="V128" s="38"/>
      <c r="W128" s="38"/>
      <c r="X128" s="32"/>
      <c r="Y128" s="38"/>
      <c r="Z128" s="32"/>
      <c r="AA128" s="38"/>
      <c r="AB128" s="38"/>
      <c r="AC128" s="32"/>
      <c r="AD128" s="38"/>
      <c r="AE128" s="32"/>
      <c r="AF128" s="38"/>
      <c r="AG128" s="38"/>
      <c r="AH128" s="32"/>
      <c r="AI128" s="38"/>
      <c r="AJ128" s="32"/>
      <c r="AK128" s="38"/>
      <c r="AL128" s="38"/>
      <c r="AM128" s="38"/>
      <c r="AN128" s="32"/>
      <c r="AO128" s="32"/>
      <c r="AP128" s="39"/>
      <c r="AQ128" s="32"/>
      <c r="AR128" s="32"/>
      <c r="AS128" s="32"/>
      <c r="AT128" s="39"/>
      <c r="AU128" s="32"/>
      <c r="AV128" s="32"/>
      <c r="AW128" s="32"/>
      <c r="AX128" s="39"/>
      <c r="AY128" s="32"/>
      <c r="AZ128" s="32"/>
      <c r="BA128" s="32"/>
      <c r="BB128" s="32"/>
      <c r="BC128" s="40"/>
    </row>
    <row r="129" spans="2:55" ht="17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spans="2:55" ht="17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</row>
    <row r="131" spans="2:55" ht="17.25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2"/>
      <c r="AN131" s="34"/>
      <c r="AO131" s="34"/>
      <c r="AP131" s="34"/>
      <c r="AQ131" s="35"/>
      <c r="AR131" s="34"/>
      <c r="AS131" s="34"/>
      <c r="AT131" s="34"/>
      <c r="AU131" s="35"/>
      <c r="AV131" s="34"/>
      <c r="AW131" s="34"/>
      <c r="AX131" s="34"/>
      <c r="AY131" s="35"/>
      <c r="AZ131" s="34"/>
      <c r="BA131" s="34"/>
      <c r="BB131" s="34"/>
      <c r="BC131" s="36"/>
    </row>
    <row r="132" spans="2:55" ht="17.25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2"/>
      <c r="AN132" s="34"/>
      <c r="AO132" s="34"/>
      <c r="AP132" s="34"/>
      <c r="AQ132" s="35"/>
      <c r="AR132" s="34"/>
      <c r="AS132" s="34"/>
      <c r="AT132" s="34"/>
      <c r="AU132" s="35"/>
      <c r="AV132" s="34"/>
      <c r="AW132" s="34"/>
      <c r="AX132" s="34"/>
      <c r="AY132" s="35"/>
      <c r="AZ132" s="34"/>
      <c r="BA132" s="34"/>
      <c r="BB132" s="34"/>
      <c r="BC132" s="36"/>
    </row>
    <row r="133" spans="2:55" ht="14.25">
      <c r="B133" s="33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8"/>
      <c r="AN133" s="32"/>
      <c r="AO133" s="32"/>
      <c r="AP133" s="39"/>
      <c r="AQ133" s="32"/>
      <c r="AR133" s="32"/>
      <c r="AS133" s="32"/>
      <c r="AT133" s="39"/>
      <c r="AU133" s="32"/>
      <c r="AV133" s="32"/>
      <c r="AW133" s="32"/>
      <c r="AX133" s="39"/>
      <c r="AY133" s="32"/>
      <c r="AZ133" s="39"/>
      <c r="BA133" s="39"/>
      <c r="BB133" s="39"/>
      <c r="BC133" s="40"/>
    </row>
    <row r="134" spans="2:55" ht="14.25">
      <c r="B134" s="33"/>
      <c r="C134" s="38"/>
      <c r="D134" s="32"/>
      <c r="E134" s="38"/>
      <c r="F134" s="32"/>
      <c r="G134" s="38"/>
      <c r="H134" s="38"/>
      <c r="I134" s="32"/>
      <c r="J134" s="38"/>
      <c r="K134" s="32"/>
      <c r="L134" s="38"/>
      <c r="M134" s="38"/>
      <c r="N134" s="32"/>
      <c r="O134" s="38"/>
      <c r="P134" s="32"/>
      <c r="Q134" s="38"/>
      <c r="R134" s="38"/>
      <c r="S134" s="32"/>
      <c r="T134" s="38"/>
      <c r="U134" s="32"/>
      <c r="V134" s="38"/>
      <c r="W134" s="38"/>
      <c r="X134" s="32"/>
      <c r="Y134" s="38"/>
      <c r="Z134" s="32"/>
      <c r="AA134" s="38"/>
      <c r="AB134" s="38"/>
      <c r="AC134" s="32"/>
      <c r="AD134" s="38"/>
      <c r="AE134" s="32"/>
      <c r="AF134" s="38"/>
      <c r="AG134" s="38"/>
      <c r="AH134" s="32"/>
      <c r="AI134" s="38"/>
      <c r="AJ134" s="32"/>
      <c r="AK134" s="38"/>
      <c r="AL134" s="38"/>
      <c r="AM134" s="38"/>
      <c r="AN134" s="32"/>
      <c r="AO134" s="32"/>
      <c r="AP134" s="39"/>
      <c r="AQ134" s="32"/>
      <c r="AR134" s="32"/>
      <c r="AS134" s="32"/>
      <c r="AT134" s="39"/>
      <c r="AU134" s="32"/>
      <c r="AV134" s="32"/>
      <c r="AW134" s="32"/>
      <c r="AX134" s="39"/>
      <c r="AY134" s="32"/>
      <c r="AZ134" s="32"/>
      <c r="BA134" s="32"/>
      <c r="BB134" s="32"/>
      <c r="BC134" s="40"/>
    </row>
    <row r="135" spans="2:55" ht="14.25">
      <c r="B135" s="33"/>
      <c r="C135" s="38"/>
      <c r="D135" s="32"/>
      <c r="E135" s="38"/>
      <c r="F135" s="32"/>
      <c r="G135" s="38"/>
      <c r="H135" s="38"/>
      <c r="I135" s="32"/>
      <c r="J135" s="38"/>
      <c r="K135" s="32"/>
      <c r="L135" s="38"/>
      <c r="M135" s="38"/>
      <c r="N135" s="32"/>
      <c r="O135" s="38"/>
      <c r="P135" s="32"/>
      <c r="Q135" s="38"/>
      <c r="R135" s="38"/>
      <c r="S135" s="32"/>
      <c r="T135" s="38"/>
      <c r="U135" s="32"/>
      <c r="V135" s="38"/>
      <c r="W135" s="38"/>
      <c r="X135" s="32"/>
      <c r="Y135" s="38"/>
      <c r="Z135" s="32"/>
      <c r="AA135" s="38"/>
      <c r="AB135" s="38"/>
      <c r="AC135" s="32"/>
      <c r="AD135" s="38"/>
      <c r="AE135" s="32"/>
      <c r="AF135" s="38"/>
      <c r="AG135" s="38"/>
      <c r="AH135" s="32"/>
      <c r="AI135" s="38"/>
      <c r="AJ135" s="32"/>
      <c r="AK135" s="38"/>
      <c r="AL135" s="38"/>
      <c r="AM135" s="38"/>
      <c r="AN135" s="32"/>
      <c r="AO135" s="32"/>
      <c r="AP135" s="39"/>
      <c r="AQ135" s="32"/>
      <c r="AR135" s="32"/>
      <c r="AS135" s="32"/>
      <c r="AT135" s="39"/>
      <c r="AU135" s="32"/>
      <c r="AV135" s="32"/>
      <c r="AW135" s="32"/>
      <c r="AX135" s="39"/>
      <c r="AY135" s="32"/>
      <c r="AZ135" s="32"/>
      <c r="BA135" s="32"/>
      <c r="BB135" s="32"/>
      <c r="BC135" s="40"/>
    </row>
    <row r="136" spans="2:55" ht="14.25">
      <c r="B136" s="33"/>
      <c r="C136" s="38"/>
      <c r="D136" s="32"/>
      <c r="E136" s="38"/>
      <c r="F136" s="32"/>
      <c r="G136" s="38"/>
      <c r="H136" s="38"/>
      <c r="I136" s="32"/>
      <c r="J136" s="38"/>
      <c r="K136" s="32"/>
      <c r="L136" s="38"/>
      <c r="M136" s="38"/>
      <c r="N136" s="32"/>
      <c r="O136" s="38"/>
      <c r="P136" s="32"/>
      <c r="Q136" s="38"/>
      <c r="R136" s="38"/>
      <c r="S136" s="32"/>
      <c r="T136" s="38"/>
      <c r="U136" s="32"/>
      <c r="V136" s="38"/>
      <c r="W136" s="38"/>
      <c r="X136" s="32"/>
      <c r="Y136" s="38"/>
      <c r="Z136" s="32"/>
      <c r="AA136" s="38"/>
      <c r="AB136" s="38"/>
      <c r="AC136" s="32"/>
      <c r="AD136" s="38"/>
      <c r="AE136" s="32"/>
      <c r="AF136" s="38"/>
      <c r="AG136" s="38"/>
      <c r="AH136" s="32"/>
      <c r="AI136" s="38"/>
      <c r="AJ136" s="32"/>
      <c r="AK136" s="38"/>
      <c r="AL136" s="38"/>
      <c r="AM136" s="38"/>
      <c r="AN136" s="32"/>
      <c r="AO136" s="32"/>
      <c r="AP136" s="39"/>
      <c r="AQ136" s="32"/>
      <c r="AR136" s="32"/>
      <c r="AS136" s="32"/>
      <c r="AT136" s="39"/>
      <c r="AU136" s="32"/>
      <c r="AV136" s="32"/>
      <c r="AW136" s="32"/>
      <c r="AX136" s="39"/>
      <c r="AY136" s="32"/>
      <c r="AZ136" s="32"/>
      <c r="BA136" s="32"/>
      <c r="BB136" s="32"/>
      <c r="BC136" s="40"/>
    </row>
    <row r="137" spans="2:55" ht="14.25">
      <c r="B137" s="33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8"/>
      <c r="AN137" s="32"/>
      <c r="AO137" s="32"/>
      <c r="AP137" s="39"/>
      <c r="AQ137" s="32"/>
      <c r="AR137" s="32"/>
      <c r="AS137" s="32"/>
      <c r="AT137" s="39"/>
      <c r="AU137" s="32"/>
      <c r="AV137" s="32"/>
      <c r="AW137" s="32"/>
      <c r="AX137" s="39"/>
      <c r="AY137" s="32"/>
      <c r="AZ137" s="39"/>
      <c r="BA137" s="39"/>
      <c r="BB137" s="39"/>
      <c r="BC137" s="40"/>
    </row>
    <row r="138" spans="2:55" ht="14.25">
      <c r="B138" s="33"/>
      <c r="C138" s="38"/>
      <c r="D138" s="32"/>
      <c r="E138" s="38"/>
      <c r="F138" s="32"/>
      <c r="G138" s="38"/>
      <c r="H138" s="38"/>
      <c r="I138" s="32"/>
      <c r="J138" s="38"/>
      <c r="K138" s="32"/>
      <c r="L138" s="38"/>
      <c r="M138" s="38"/>
      <c r="N138" s="32"/>
      <c r="O138" s="38"/>
      <c r="P138" s="32"/>
      <c r="Q138" s="38"/>
      <c r="R138" s="38"/>
      <c r="S138" s="32"/>
      <c r="T138" s="38"/>
      <c r="U138" s="32"/>
      <c r="V138" s="38"/>
      <c r="W138" s="38"/>
      <c r="X138" s="32"/>
      <c r="Y138" s="38"/>
      <c r="Z138" s="32"/>
      <c r="AA138" s="38"/>
      <c r="AB138" s="38"/>
      <c r="AC138" s="32"/>
      <c r="AD138" s="38"/>
      <c r="AE138" s="32"/>
      <c r="AF138" s="38"/>
      <c r="AG138" s="38"/>
      <c r="AH138" s="32"/>
      <c r="AI138" s="38"/>
      <c r="AJ138" s="32"/>
      <c r="AK138" s="38"/>
      <c r="AL138" s="38"/>
      <c r="AM138" s="38"/>
      <c r="AN138" s="32"/>
      <c r="AO138" s="32"/>
      <c r="AP138" s="39"/>
      <c r="AQ138" s="32"/>
      <c r="AR138" s="32"/>
      <c r="AS138" s="32"/>
      <c r="AT138" s="39"/>
      <c r="AU138" s="32"/>
      <c r="AV138" s="32"/>
      <c r="AW138" s="32"/>
      <c r="AX138" s="39"/>
      <c r="AY138" s="32"/>
      <c r="AZ138" s="32"/>
      <c r="BA138" s="32"/>
      <c r="BB138" s="32"/>
      <c r="BC138" s="40"/>
    </row>
    <row r="139" spans="2:55" ht="14.25">
      <c r="B139" s="33"/>
      <c r="C139" s="38"/>
      <c r="D139" s="32"/>
      <c r="E139" s="38"/>
      <c r="F139" s="32"/>
      <c r="G139" s="38"/>
      <c r="H139" s="38"/>
      <c r="I139" s="32"/>
      <c r="J139" s="38"/>
      <c r="K139" s="32"/>
      <c r="L139" s="38"/>
      <c r="M139" s="38"/>
      <c r="N139" s="32"/>
      <c r="O139" s="38"/>
      <c r="P139" s="32"/>
      <c r="Q139" s="38"/>
      <c r="R139" s="38"/>
      <c r="S139" s="32"/>
      <c r="T139" s="38"/>
      <c r="U139" s="32"/>
      <c r="V139" s="38"/>
      <c r="W139" s="38"/>
      <c r="X139" s="32"/>
      <c r="Y139" s="38"/>
      <c r="Z139" s="32"/>
      <c r="AA139" s="38"/>
      <c r="AB139" s="38"/>
      <c r="AC139" s="32"/>
      <c r="AD139" s="38"/>
      <c r="AE139" s="32"/>
      <c r="AF139" s="38"/>
      <c r="AG139" s="38"/>
      <c r="AH139" s="32"/>
      <c r="AI139" s="38"/>
      <c r="AJ139" s="32"/>
      <c r="AK139" s="38"/>
      <c r="AL139" s="38"/>
      <c r="AM139" s="38"/>
      <c r="AN139" s="32"/>
      <c r="AO139" s="32"/>
      <c r="AP139" s="39"/>
      <c r="AQ139" s="32"/>
      <c r="AR139" s="32"/>
      <c r="AS139" s="32"/>
      <c r="AT139" s="39"/>
      <c r="AU139" s="32"/>
      <c r="AV139" s="32"/>
      <c r="AW139" s="32"/>
      <c r="AX139" s="39"/>
      <c r="AY139" s="32"/>
      <c r="AZ139" s="32"/>
      <c r="BA139" s="32"/>
      <c r="BB139" s="32"/>
      <c r="BC139" s="40"/>
    </row>
    <row r="140" spans="2:55" ht="14.25">
      <c r="B140" s="33"/>
      <c r="C140" s="38"/>
      <c r="D140" s="32"/>
      <c r="E140" s="38"/>
      <c r="F140" s="32"/>
      <c r="G140" s="38"/>
      <c r="H140" s="38"/>
      <c r="I140" s="32"/>
      <c r="J140" s="38"/>
      <c r="K140" s="32"/>
      <c r="L140" s="38"/>
      <c r="M140" s="38"/>
      <c r="N140" s="32"/>
      <c r="O140" s="38"/>
      <c r="P140" s="32"/>
      <c r="Q140" s="38"/>
      <c r="R140" s="38"/>
      <c r="S140" s="32"/>
      <c r="T140" s="38"/>
      <c r="U140" s="32"/>
      <c r="V140" s="38"/>
      <c r="W140" s="38"/>
      <c r="X140" s="32"/>
      <c r="Y140" s="38"/>
      <c r="Z140" s="32"/>
      <c r="AA140" s="38"/>
      <c r="AB140" s="38"/>
      <c r="AC140" s="32"/>
      <c r="AD140" s="38"/>
      <c r="AE140" s="32"/>
      <c r="AF140" s="38"/>
      <c r="AG140" s="38"/>
      <c r="AH140" s="32"/>
      <c r="AI140" s="38"/>
      <c r="AJ140" s="32"/>
      <c r="AK140" s="38"/>
      <c r="AL140" s="38"/>
      <c r="AM140" s="38"/>
      <c r="AN140" s="32"/>
      <c r="AO140" s="32"/>
      <c r="AP140" s="39"/>
      <c r="AQ140" s="32"/>
      <c r="AR140" s="32"/>
      <c r="AS140" s="32"/>
      <c r="AT140" s="39"/>
      <c r="AU140" s="32"/>
      <c r="AV140" s="32"/>
      <c r="AW140" s="32"/>
      <c r="AX140" s="39"/>
      <c r="AY140" s="32"/>
      <c r="AZ140" s="32"/>
      <c r="BA140" s="32"/>
      <c r="BB140" s="32"/>
      <c r="BC140" s="40"/>
    </row>
    <row r="141" spans="2:55" ht="14.25">
      <c r="B141" s="33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8"/>
      <c r="AN141" s="32"/>
      <c r="AO141" s="32"/>
      <c r="AP141" s="39"/>
      <c r="AQ141" s="32"/>
      <c r="AR141" s="32"/>
      <c r="AS141" s="32"/>
      <c r="AT141" s="39"/>
      <c r="AU141" s="32"/>
      <c r="AV141" s="32"/>
      <c r="AW141" s="32"/>
      <c r="AX141" s="39"/>
      <c r="AY141" s="32"/>
      <c r="AZ141" s="39"/>
      <c r="BA141" s="39"/>
      <c r="BB141" s="39"/>
      <c r="BC141" s="40"/>
    </row>
    <row r="142" spans="2:55" ht="14.25">
      <c r="B142" s="33"/>
      <c r="C142" s="38"/>
      <c r="D142" s="32"/>
      <c r="E142" s="38"/>
      <c r="F142" s="32"/>
      <c r="G142" s="38"/>
      <c r="H142" s="38"/>
      <c r="I142" s="32"/>
      <c r="J142" s="38"/>
      <c r="K142" s="32"/>
      <c r="L142" s="38"/>
      <c r="M142" s="38"/>
      <c r="N142" s="32"/>
      <c r="O142" s="38"/>
      <c r="P142" s="32"/>
      <c r="Q142" s="38"/>
      <c r="R142" s="38"/>
      <c r="S142" s="32"/>
      <c r="T142" s="38"/>
      <c r="U142" s="32"/>
      <c r="V142" s="38"/>
      <c r="W142" s="38"/>
      <c r="X142" s="32"/>
      <c r="Y142" s="38"/>
      <c r="Z142" s="32"/>
      <c r="AA142" s="38"/>
      <c r="AB142" s="38"/>
      <c r="AC142" s="32"/>
      <c r="AD142" s="38"/>
      <c r="AE142" s="32"/>
      <c r="AF142" s="38"/>
      <c r="AG142" s="38"/>
      <c r="AH142" s="32"/>
      <c r="AI142" s="38"/>
      <c r="AJ142" s="32"/>
      <c r="AK142" s="38"/>
      <c r="AL142" s="38"/>
      <c r="AM142" s="38"/>
      <c r="AN142" s="32"/>
      <c r="AO142" s="32"/>
      <c r="AP142" s="39"/>
      <c r="AQ142" s="32"/>
      <c r="AR142" s="32"/>
      <c r="AS142" s="32"/>
      <c r="AT142" s="39"/>
      <c r="AU142" s="32"/>
      <c r="AV142" s="32"/>
      <c r="AW142" s="32"/>
      <c r="AX142" s="39"/>
      <c r="AY142" s="32"/>
      <c r="AZ142" s="32"/>
      <c r="BA142" s="32"/>
      <c r="BB142" s="32"/>
      <c r="BC142" s="40"/>
    </row>
    <row r="143" spans="2:55" ht="14.25">
      <c r="B143" s="33"/>
      <c r="C143" s="38"/>
      <c r="D143" s="32"/>
      <c r="E143" s="38"/>
      <c r="F143" s="32"/>
      <c r="G143" s="38"/>
      <c r="H143" s="38"/>
      <c r="I143" s="32"/>
      <c r="J143" s="38"/>
      <c r="K143" s="32"/>
      <c r="L143" s="38"/>
      <c r="M143" s="38"/>
      <c r="N143" s="32"/>
      <c r="O143" s="38"/>
      <c r="P143" s="32"/>
      <c r="Q143" s="38"/>
      <c r="R143" s="38"/>
      <c r="S143" s="32"/>
      <c r="T143" s="38"/>
      <c r="U143" s="32"/>
      <c r="V143" s="38"/>
      <c r="W143" s="38"/>
      <c r="X143" s="32"/>
      <c r="Y143" s="38"/>
      <c r="Z143" s="32"/>
      <c r="AA143" s="38"/>
      <c r="AB143" s="38"/>
      <c r="AC143" s="32"/>
      <c r="AD143" s="38"/>
      <c r="AE143" s="32"/>
      <c r="AF143" s="38"/>
      <c r="AG143" s="38"/>
      <c r="AH143" s="32"/>
      <c r="AI143" s="38"/>
      <c r="AJ143" s="32"/>
      <c r="AK143" s="38"/>
      <c r="AL143" s="38"/>
      <c r="AM143" s="38"/>
      <c r="AN143" s="32"/>
      <c r="AO143" s="32"/>
      <c r="AP143" s="39"/>
      <c r="AQ143" s="32"/>
      <c r="AR143" s="32"/>
      <c r="AS143" s="32"/>
      <c r="AT143" s="39"/>
      <c r="AU143" s="32"/>
      <c r="AV143" s="32"/>
      <c r="AW143" s="32"/>
      <c r="AX143" s="39"/>
      <c r="AY143" s="32"/>
      <c r="AZ143" s="32"/>
      <c r="BA143" s="32"/>
      <c r="BB143" s="32"/>
      <c r="BC143" s="40"/>
    </row>
    <row r="144" spans="2:55" ht="14.25">
      <c r="B144" s="33"/>
      <c r="C144" s="38"/>
      <c r="D144" s="32"/>
      <c r="E144" s="38"/>
      <c r="F144" s="32"/>
      <c r="G144" s="38"/>
      <c r="H144" s="38"/>
      <c r="I144" s="32"/>
      <c r="J144" s="38"/>
      <c r="K144" s="32"/>
      <c r="L144" s="38"/>
      <c r="M144" s="38"/>
      <c r="N144" s="32"/>
      <c r="O144" s="38"/>
      <c r="P144" s="32"/>
      <c r="Q144" s="38"/>
      <c r="R144" s="38"/>
      <c r="S144" s="32"/>
      <c r="T144" s="38"/>
      <c r="U144" s="32"/>
      <c r="V144" s="38"/>
      <c r="W144" s="38"/>
      <c r="X144" s="32"/>
      <c r="Y144" s="38"/>
      <c r="Z144" s="32"/>
      <c r="AA144" s="38"/>
      <c r="AB144" s="38"/>
      <c r="AC144" s="32"/>
      <c r="AD144" s="38"/>
      <c r="AE144" s="32"/>
      <c r="AF144" s="38"/>
      <c r="AG144" s="38"/>
      <c r="AH144" s="32"/>
      <c r="AI144" s="38"/>
      <c r="AJ144" s="32"/>
      <c r="AK144" s="38"/>
      <c r="AL144" s="38"/>
      <c r="AM144" s="38"/>
      <c r="AN144" s="32"/>
      <c r="AO144" s="32"/>
      <c r="AP144" s="39"/>
      <c r="AQ144" s="32"/>
      <c r="AR144" s="32"/>
      <c r="AS144" s="32"/>
      <c r="AT144" s="39"/>
      <c r="AU144" s="32"/>
      <c r="AV144" s="32"/>
      <c r="AW144" s="32"/>
      <c r="AX144" s="39"/>
      <c r="AY144" s="32"/>
      <c r="AZ144" s="32"/>
      <c r="BA144" s="32"/>
      <c r="BB144" s="32"/>
      <c r="BC144" s="40"/>
    </row>
    <row r="145" spans="2:55" ht="14.25">
      <c r="B145" s="33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8"/>
      <c r="AN145" s="32"/>
      <c r="AO145" s="32"/>
      <c r="AP145" s="39"/>
      <c r="AQ145" s="32"/>
      <c r="AR145" s="32"/>
      <c r="AS145" s="32"/>
      <c r="AT145" s="39"/>
      <c r="AU145" s="32"/>
      <c r="AV145" s="32"/>
      <c r="AW145" s="32"/>
      <c r="AX145" s="39"/>
      <c r="AY145" s="32"/>
      <c r="AZ145" s="39"/>
      <c r="BA145" s="39"/>
      <c r="BB145" s="39"/>
      <c r="BC145" s="40"/>
    </row>
    <row r="146" spans="2:55" ht="14.25">
      <c r="B146" s="33"/>
      <c r="C146" s="38"/>
      <c r="D146" s="32"/>
      <c r="E146" s="38"/>
      <c r="F146" s="32"/>
      <c r="G146" s="38"/>
      <c r="H146" s="38"/>
      <c r="I146" s="32"/>
      <c r="J146" s="38"/>
      <c r="K146" s="32"/>
      <c r="L146" s="38"/>
      <c r="M146" s="38"/>
      <c r="N146" s="32"/>
      <c r="O146" s="38"/>
      <c r="P146" s="32"/>
      <c r="Q146" s="38"/>
      <c r="R146" s="38"/>
      <c r="S146" s="32"/>
      <c r="T146" s="38"/>
      <c r="U146" s="32"/>
      <c r="V146" s="38"/>
      <c r="W146" s="38"/>
      <c r="X146" s="32"/>
      <c r="Y146" s="38"/>
      <c r="Z146" s="32"/>
      <c r="AA146" s="38"/>
      <c r="AB146" s="38"/>
      <c r="AC146" s="32"/>
      <c r="AD146" s="38"/>
      <c r="AE146" s="32"/>
      <c r="AF146" s="38"/>
      <c r="AG146" s="38"/>
      <c r="AH146" s="32"/>
      <c r="AI146" s="38"/>
      <c r="AJ146" s="32"/>
      <c r="AK146" s="38"/>
      <c r="AL146" s="38"/>
      <c r="AM146" s="38"/>
      <c r="AN146" s="32"/>
      <c r="AO146" s="32"/>
      <c r="AP146" s="39"/>
      <c r="AQ146" s="32"/>
      <c r="AR146" s="32"/>
      <c r="AS146" s="32"/>
      <c r="AT146" s="39"/>
      <c r="AU146" s="32"/>
      <c r="AV146" s="32"/>
      <c r="AW146" s="32"/>
      <c r="AX146" s="39"/>
      <c r="AY146" s="32"/>
      <c r="AZ146" s="32"/>
      <c r="BA146" s="32"/>
      <c r="BB146" s="32"/>
      <c r="BC146" s="40"/>
    </row>
    <row r="147" spans="2:55" ht="14.25">
      <c r="B147" s="33"/>
      <c r="C147" s="38"/>
      <c r="D147" s="32"/>
      <c r="E147" s="38"/>
      <c r="F147" s="32"/>
      <c r="G147" s="38"/>
      <c r="H147" s="38"/>
      <c r="I147" s="32"/>
      <c r="J147" s="38"/>
      <c r="K147" s="32"/>
      <c r="L147" s="38"/>
      <c r="M147" s="38"/>
      <c r="N147" s="32"/>
      <c r="O147" s="38"/>
      <c r="P147" s="32"/>
      <c r="Q147" s="38"/>
      <c r="R147" s="38"/>
      <c r="S147" s="32"/>
      <c r="T147" s="38"/>
      <c r="U147" s="32"/>
      <c r="V147" s="38"/>
      <c r="W147" s="38"/>
      <c r="X147" s="32"/>
      <c r="Y147" s="38"/>
      <c r="Z147" s="32"/>
      <c r="AA147" s="38"/>
      <c r="AB147" s="38"/>
      <c r="AC147" s="32"/>
      <c r="AD147" s="38"/>
      <c r="AE147" s="32"/>
      <c r="AF147" s="38"/>
      <c r="AG147" s="38"/>
      <c r="AH147" s="32"/>
      <c r="AI147" s="38"/>
      <c r="AJ147" s="32"/>
      <c r="AK147" s="38"/>
      <c r="AL147" s="38"/>
      <c r="AM147" s="38"/>
      <c r="AN147" s="32"/>
      <c r="AO147" s="32"/>
      <c r="AP147" s="39"/>
      <c r="AQ147" s="32"/>
      <c r="AR147" s="32"/>
      <c r="AS147" s="32"/>
      <c r="AT147" s="39"/>
      <c r="AU147" s="32"/>
      <c r="AV147" s="32"/>
      <c r="AW147" s="32"/>
      <c r="AX147" s="39"/>
      <c r="AY147" s="32"/>
      <c r="AZ147" s="32"/>
      <c r="BA147" s="32"/>
      <c r="BB147" s="32"/>
      <c r="BC147" s="40"/>
    </row>
    <row r="148" spans="2:55" ht="14.25">
      <c r="B148" s="33"/>
      <c r="C148" s="38"/>
      <c r="D148" s="32"/>
      <c r="E148" s="38"/>
      <c r="F148" s="32"/>
      <c r="G148" s="38"/>
      <c r="H148" s="38"/>
      <c r="I148" s="32"/>
      <c r="J148" s="38"/>
      <c r="K148" s="32"/>
      <c r="L148" s="38"/>
      <c r="M148" s="38"/>
      <c r="N148" s="32"/>
      <c r="O148" s="38"/>
      <c r="P148" s="32"/>
      <c r="Q148" s="38"/>
      <c r="R148" s="38"/>
      <c r="S148" s="32"/>
      <c r="T148" s="38"/>
      <c r="U148" s="32"/>
      <c r="V148" s="38"/>
      <c r="W148" s="38"/>
      <c r="X148" s="32"/>
      <c r="Y148" s="38"/>
      <c r="Z148" s="32"/>
      <c r="AA148" s="38"/>
      <c r="AB148" s="38"/>
      <c r="AC148" s="32"/>
      <c r="AD148" s="38"/>
      <c r="AE148" s="32"/>
      <c r="AF148" s="38"/>
      <c r="AG148" s="38"/>
      <c r="AH148" s="32"/>
      <c r="AI148" s="38"/>
      <c r="AJ148" s="32"/>
      <c r="AK148" s="38"/>
      <c r="AL148" s="38"/>
      <c r="AM148" s="38"/>
      <c r="AN148" s="32"/>
      <c r="AO148" s="32"/>
      <c r="AP148" s="39"/>
      <c r="AQ148" s="32"/>
      <c r="AR148" s="32"/>
      <c r="AS148" s="32"/>
      <c r="AT148" s="39"/>
      <c r="AU148" s="32"/>
      <c r="AV148" s="32"/>
      <c r="AW148" s="32"/>
      <c r="AX148" s="39"/>
      <c r="AY148" s="32"/>
      <c r="AZ148" s="32"/>
      <c r="BA148" s="32"/>
      <c r="BB148" s="32"/>
      <c r="BC148" s="40"/>
    </row>
    <row r="149" spans="2:55" ht="14.25">
      <c r="B149" s="33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8"/>
      <c r="AN149" s="32"/>
      <c r="AO149" s="32"/>
      <c r="AP149" s="39"/>
      <c r="AQ149" s="32"/>
      <c r="AR149" s="32"/>
      <c r="AS149" s="32"/>
      <c r="AT149" s="39"/>
      <c r="AU149" s="32"/>
      <c r="AV149" s="32"/>
      <c r="AW149" s="32"/>
      <c r="AX149" s="39"/>
      <c r="AY149" s="32"/>
      <c r="AZ149" s="39"/>
      <c r="BA149" s="39"/>
      <c r="BB149" s="39"/>
      <c r="BC149" s="40"/>
    </row>
    <row r="150" spans="2:55" ht="14.25">
      <c r="B150" s="33"/>
      <c r="C150" s="38"/>
      <c r="D150" s="32"/>
      <c r="E150" s="38"/>
      <c r="F150" s="32"/>
      <c r="G150" s="38"/>
      <c r="H150" s="38"/>
      <c r="I150" s="32"/>
      <c r="J150" s="38"/>
      <c r="K150" s="32"/>
      <c r="L150" s="38"/>
      <c r="M150" s="38"/>
      <c r="N150" s="32"/>
      <c r="O150" s="38"/>
      <c r="P150" s="32"/>
      <c r="Q150" s="38"/>
      <c r="R150" s="38"/>
      <c r="S150" s="32"/>
      <c r="T150" s="38"/>
      <c r="U150" s="32"/>
      <c r="V150" s="38"/>
      <c r="W150" s="38"/>
      <c r="X150" s="32"/>
      <c r="Y150" s="38"/>
      <c r="Z150" s="32"/>
      <c r="AA150" s="38"/>
      <c r="AB150" s="38"/>
      <c r="AC150" s="32"/>
      <c r="AD150" s="38"/>
      <c r="AE150" s="32"/>
      <c r="AF150" s="38"/>
      <c r="AG150" s="38"/>
      <c r="AH150" s="32"/>
      <c r="AI150" s="38"/>
      <c r="AJ150" s="32"/>
      <c r="AK150" s="38"/>
      <c r="AL150" s="38"/>
      <c r="AM150" s="38"/>
      <c r="AN150" s="32"/>
      <c r="AO150" s="32"/>
      <c r="AP150" s="39"/>
      <c r="AQ150" s="32"/>
      <c r="AR150" s="32"/>
      <c r="AS150" s="32"/>
      <c r="AT150" s="39"/>
      <c r="AU150" s="32"/>
      <c r="AV150" s="32"/>
      <c r="AW150" s="32"/>
      <c r="AX150" s="39"/>
      <c r="AY150" s="32"/>
      <c r="AZ150" s="32"/>
      <c r="BA150" s="32"/>
      <c r="BB150" s="32"/>
      <c r="BC150" s="40"/>
    </row>
    <row r="151" spans="2:55" ht="14.25">
      <c r="B151" s="33"/>
      <c r="C151" s="38"/>
      <c r="D151" s="32"/>
      <c r="E151" s="38"/>
      <c r="F151" s="32"/>
      <c r="G151" s="38"/>
      <c r="H151" s="38"/>
      <c r="I151" s="32"/>
      <c r="J151" s="38"/>
      <c r="K151" s="32"/>
      <c r="L151" s="38"/>
      <c r="M151" s="38"/>
      <c r="N151" s="32"/>
      <c r="O151" s="38"/>
      <c r="P151" s="32"/>
      <c r="Q151" s="38"/>
      <c r="R151" s="38"/>
      <c r="S151" s="32"/>
      <c r="T151" s="38"/>
      <c r="U151" s="32"/>
      <c r="V151" s="38"/>
      <c r="W151" s="38"/>
      <c r="X151" s="32"/>
      <c r="Y151" s="38"/>
      <c r="Z151" s="32"/>
      <c r="AA151" s="38"/>
      <c r="AB151" s="38"/>
      <c r="AC151" s="32"/>
      <c r="AD151" s="38"/>
      <c r="AE151" s="32"/>
      <c r="AF151" s="38"/>
      <c r="AG151" s="38"/>
      <c r="AH151" s="32"/>
      <c r="AI151" s="38"/>
      <c r="AJ151" s="32"/>
      <c r="AK151" s="38"/>
      <c r="AL151" s="38"/>
      <c r="AM151" s="38"/>
      <c r="AN151" s="32"/>
      <c r="AO151" s="32"/>
      <c r="AP151" s="39"/>
      <c r="AQ151" s="32"/>
      <c r="AR151" s="32"/>
      <c r="AS151" s="32"/>
      <c r="AT151" s="39"/>
      <c r="AU151" s="32"/>
      <c r="AV151" s="32"/>
      <c r="AW151" s="32"/>
      <c r="AX151" s="39"/>
      <c r="AY151" s="32"/>
      <c r="AZ151" s="32"/>
      <c r="BA151" s="32"/>
      <c r="BB151" s="32"/>
      <c r="BC151" s="40"/>
    </row>
    <row r="152" spans="2:55" ht="14.25">
      <c r="B152" s="33"/>
      <c r="C152" s="38"/>
      <c r="D152" s="32"/>
      <c r="E152" s="38"/>
      <c r="F152" s="32"/>
      <c r="G152" s="38"/>
      <c r="H152" s="38"/>
      <c r="I152" s="32"/>
      <c r="J152" s="38"/>
      <c r="K152" s="32"/>
      <c r="L152" s="38"/>
      <c r="M152" s="38"/>
      <c r="N152" s="32"/>
      <c r="O152" s="38"/>
      <c r="P152" s="32"/>
      <c r="Q152" s="38"/>
      <c r="R152" s="38"/>
      <c r="S152" s="32"/>
      <c r="T152" s="38"/>
      <c r="U152" s="32"/>
      <c r="V152" s="38"/>
      <c r="W152" s="38"/>
      <c r="X152" s="32"/>
      <c r="Y152" s="38"/>
      <c r="Z152" s="32"/>
      <c r="AA152" s="38"/>
      <c r="AB152" s="38"/>
      <c r="AC152" s="32"/>
      <c r="AD152" s="38"/>
      <c r="AE152" s="32"/>
      <c r="AF152" s="38"/>
      <c r="AG152" s="38"/>
      <c r="AH152" s="32"/>
      <c r="AI152" s="38"/>
      <c r="AJ152" s="32"/>
      <c r="AK152" s="38"/>
      <c r="AL152" s="38"/>
      <c r="AM152" s="38"/>
      <c r="AN152" s="32"/>
      <c r="AO152" s="32"/>
      <c r="AP152" s="39"/>
      <c r="AQ152" s="32"/>
      <c r="AR152" s="32"/>
      <c r="AS152" s="32"/>
      <c r="AT152" s="39"/>
      <c r="AU152" s="32"/>
      <c r="AV152" s="32"/>
      <c r="AW152" s="32"/>
      <c r="AX152" s="39"/>
      <c r="AY152" s="32"/>
      <c r="AZ152" s="32"/>
      <c r="BA152" s="32"/>
      <c r="BB152" s="32"/>
      <c r="BC152" s="40"/>
    </row>
    <row r="153" spans="2:55" ht="14.25">
      <c r="B153" s="33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8"/>
      <c r="AN153" s="32"/>
      <c r="AO153" s="32"/>
      <c r="AP153" s="39"/>
      <c r="AQ153" s="32"/>
      <c r="AR153" s="32"/>
      <c r="AS153" s="32"/>
      <c r="AT153" s="39"/>
      <c r="AU153" s="32"/>
      <c r="AV153" s="32"/>
      <c r="AW153" s="32"/>
      <c r="AX153" s="39"/>
      <c r="AY153" s="32"/>
      <c r="AZ153" s="39"/>
      <c r="BA153" s="39"/>
      <c r="BB153" s="39"/>
      <c r="BC153" s="40"/>
    </row>
    <row r="154" spans="2:55" ht="14.25">
      <c r="B154" s="33"/>
      <c r="C154" s="38"/>
      <c r="D154" s="32"/>
      <c r="E154" s="38"/>
      <c r="F154" s="32"/>
      <c r="G154" s="38"/>
      <c r="H154" s="38"/>
      <c r="I154" s="32"/>
      <c r="J154" s="38"/>
      <c r="K154" s="32"/>
      <c r="L154" s="38"/>
      <c r="M154" s="38"/>
      <c r="N154" s="32"/>
      <c r="O154" s="38"/>
      <c r="P154" s="32"/>
      <c r="Q154" s="38"/>
      <c r="R154" s="38"/>
      <c r="S154" s="32"/>
      <c r="T154" s="38"/>
      <c r="U154" s="32"/>
      <c r="V154" s="38"/>
      <c r="W154" s="38"/>
      <c r="X154" s="32"/>
      <c r="Y154" s="38"/>
      <c r="Z154" s="32"/>
      <c r="AA154" s="38"/>
      <c r="AB154" s="38"/>
      <c r="AC154" s="32"/>
      <c r="AD154" s="38"/>
      <c r="AE154" s="32"/>
      <c r="AF154" s="38"/>
      <c r="AG154" s="38"/>
      <c r="AH154" s="32"/>
      <c r="AI154" s="38"/>
      <c r="AJ154" s="32"/>
      <c r="AK154" s="38"/>
      <c r="AL154" s="38"/>
      <c r="AM154" s="38"/>
      <c r="AN154" s="32"/>
      <c r="AO154" s="32"/>
      <c r="AP154" s="39"/>
      <c r="AQ154" s="32"/>
      <c r="AR154" s="32"/>
      <c r="AS154" s="32"/>
      <c r="AT154" s="39"/>
      <c r="AU154" s="32"/>
      <c r="AV154" s="32"/>
      <c r="AW154" s="32"/>
      <c r="AX154" s="39"/>
      <c r="AY154" s="32"/>
      <c r="AZ154" s="32"/>
      <c r="BA154" s="32"/>
      <c r="BB154" s="32"/>
      <c r="BC154" s="40"/>
    </row>
    <row r="155" spans="2:55" ht="14.25">
      <c r="B155" s="33"/>
      <c r="C155" s="38"/>
      <c r="D155" s="32"/>
      <c r="E155" s="38"/>
      <c r="F155" s="32"/>
      <c r="G155" s="38"/>
      <c r="H155" s="38"/>
      <c r="I155" s="32"/>
      <c r="J155" s="38"/>
      <c r="K155" s="32"/>
      <c r="L155" s="38"/>
      <c r="M155" s="38"/>
      <c r="N155" s="32"/>
      <c r="O155" s="38"/>
      <c r="P155" s="32"/>
      <c r="Q155" s="38"/>
      <c r="R155" s="38"/>
      <c r="S155" s="32"/>
      <c r="T155" s="38"/>
      <c r="U155" s="32"/>
      <c r="V155" s="38"/>
      <c r="W155" s="38"/>
      <c r="X155" s="32"/>
      <c r="Y155" s="38"/>
      <c r="Z155" s="32"/>
      <c r="AA155" s="38"/>
      <c r="AB155" s="38"/>
      <c r="AC155" s="32"/>
      <c r="AD155" s="38"/>
      <c r="AE155" s="32"/>
      <c r="AF155" s="38"/>
      <c r="AG155" s="38"/>
      <c r="AH155" s="32"/>
      <c r="AI155" s="38"/>
      <c r="AJ155" s="32"/>
      <c r="AK155" s="38"/>
      <c r="AL155" s="38"/>
      <c r="AM155" s="38"/>
      <c r="AN155" s="32"/>
      <c r="AO155" s="32"/>
      <c r="AP155" s="39"/>
      <c r="AQ155" s="32"/>
      <c r="AR155" s="32"/>
      <c r="AS155" s="32"/>
      <c r="AT155" s="39"/>
      <c r="AU155" s="32"/>
      <c r="AV155" s="32"/>
      <c r="AW155" s="32"/>
      <c r="AX155" s="39"/>
      <c r="AY155" s="32"/>
      <c r="AZ155" s="32"/>
      <c r="BA155" s="32"/>
      <c r="BB155" s="32"/>
      <c r="BC155" s="40"/>
    </row>
    <row r="156" spans="2:55" ht="14.25">
      <c r="B156" s="33"/>
      <c r="C156" s="38"/>
      <c r="D156" s="32"/>
      <c r="E156" s="38"/>
      <c r="F156" s="32"/>
      <c r="G156" s="38"/>
      <c r="H156" s="38"/>
      <c r="I156" s="32"/>
      <c r="J156" s="38"/>
      <c r="K156" s="32"/>
      <c r="L156" s="38"/>
      <c r="M156" s="38"/>
      <c r="N156" s="32"/>
      <c r="O156" s="38"/>
      <c r="P156" s="32"/>
      <c r="Q156" s="38"/>
      <c r="R156" s="38"/>
      <c r="S156" s="32"/>
      <c r="T156" s="38"/>
      <c r="U156" s="32"/>
      <c r="V156" s="38"/>
      <c r="W156" s="38"/>
      <c r="X156" s="32"/>
      <c r="Y156" s="38"/>
      <c r="Z156" s="32"/>
      <c r="AA156" s="38"/>
      <c r="AB156" s="38"/>
      <c r="AC156" s="32"/>
      <c r="AD156" s="38"/>
      <c r="AE156" s="32"/>
      <c r="AF156" s="38"/>
      <c r="AG156" s="38"/>
      <c r="AH156" s="32"/>
      <c r="AI156" s="38"/>
      <c r="AJ156" s="32"/>
      <c r="AK156" s="38"/>
      <c r="AL156" s="38"/>
      <c r="AM156" s="38"/>
      <c r="AN156" s="32"/>
      <c r="AO156" s="32"/>
      <c r="AP156" s="39"/>
      <c r="AQ156" s="32"/>
      <c r="AR156" s="32"/>
      <c r="AS156" s="32"/>
      <c r="AT156" s="39"/>
      <c r="AU156" s="32"/>
      <c r="AV156" s="32"/>
      <c r="AW156" s="32"/>
      <c r="AX156" s="39"/>
      <c r="AY156" s="32"/>
      <c r="AZ156" s="32"/>
      <c r="BA156" s="32"/>
      <c r="BB156" s="32"/>
      <c r="BC156" s="40"/>
    </row>
    <row r="157" spans="2:55" ht="14.25">
      <c r="B157" s="33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8"/>
      <c r="AN157" s="32"/>
      <c r="AO157" s="32"/>
      <c r="AP157" s="39"/>
      <c r="AQ157" s="32"/>
      <c r="AR157" s="32"/>
      <c r="AS157" s="32"/>
      <c r="AT157" s="39"/>
      <c r="AU157" s="32"/>
      <c r="AV157" s="32"/>
      <c r="AW157" s="32"/>
      <c r="AX157" s="39"/>
      <c r="AY157" s="32"/>
      <c r="AZ157" s="39"/>
      <c r="BA157" s="39"/>
      <c r="BB157" s="39"/>
      <c r="BC157" s="40"/>
    </row>
    <row r="158" spans="2:55" ht="14.25">
      <c r="B158" s="33"/>
      <c r="C158" s="38"/>
      <c r="D158" s="32"/>
      <c r="E158" s="38"/>
      <c r="F158" s="32"/>
      <c r="G158" s="38"/>
      <c r="H158" s="38"/>
      <c r="I158" s="32"/>
      <c r="J158" s="38"/>
      <c r="K158" s="32"/>
      <c r="L158" s="38"/>
      <c r="M158" s="38"/>
      <c r="N158" s="32"/>
      <c r="O158" s="38"/>
      <c r="P158" s="32"/>
      <c r="Q158" s="38"/>
      <c r="R158" s="38"/>
      <c r="S158" s="32"/>
      <c r="T158" s="38"/>
      <c r="U158" s="32"/>
      <c r="V158" s="38"/>
      <c r="W158" s="38"/>
      <c r="X158" s="32"/>
      <c r="Y158" s="38"/>
      <c r="Z158" s="32"/>
      <c r="AA158" s="38"/>
      <c r="AB158" s="38"/>
      <c r="AC158" s="32"/>
      <c r="AD158" s="38"/>
      <c r="AE158" s="32"/>
      <c r="AF158" s="38"/>
      <c r="AG158" s="38"/>
      <c r="AH158" s="32"/>
      <c r="AI158" s="38"/>
      <c r="AJ158" s="32"/>
      <c r="AK158" s="38"/>
      <c r="AL158" s="38"/>
      <c r="AM158" s="38"/>
      <c r="AN158" s="32"/>
      <c r="AO158" s="32"/>
      <c r="AP158" s="39"/>
      <c r="AQ158" s="32"/>
      <c r="AR158" s="32"/>
      <c r="AS158" s="32"/>
      <c r="AT158" s="39"/>
      <c r="AU158" s="32"/>
      <c r="AV158" s="32"/>
      <c r="AW158" s="32"/>
      <c r="AX158" s="39"/>
      <c r="AY158" s="32"/>
      <c r="AZ158" s="32"/>
      <c r="BA158" s="32"/>
      <c r="BB158" s="32"/>
      <c r="BC158" s="40"/>
    </row>
    <row r="159" spans="2:55" ht="14.25">
      <c r="B159" s="33"/>
      <c r="C159" s="38"/>
      <c r="D159" s="32"/>
      <c r="E159" s="38"/>
      <c r="F159" s="32"/>
      <c r="G159" s="38"/>
      <c r="H159" s="38"/>
      <c r="I159" s="32"/>
      <c r="J159" s="38"/>
      <c r="K159" s="32"/>
      <c r="L159" s="38"/>
      <c r="M159" s="38"/>
      <c r="N159" s="32"/>
      <c r="O159" s="38"/>
      <c r="P159" s="32"/>
      <c r="Q159" s="38"/>
      <c r="R159" s="38"/>
      <c r="S159" s="32"/>
      <c r="T159" s="38"/>
      <c r="U159" s="32"/>
      <c r="V159" s="38"/>
      <c r="W159" s="38"/>
      <c r="X159" s="32"/>
      <c r="Y159" s="38"/>
      <c r="Z159" s="32"/>
      <c r="AA159" s="38"/>
      <c r="AB159" s="38"/>
      <c r="AC159" s="32"/>
      <c r="AD159" s="38"/>
      <c r="AE159" s="32"/>
      <c r="AF159" s="38"/>
      <c r="AG159" s="38"/>
      <c r="AH159" s="32"/>
      <c r="AI159" s="38"/>
      <c r="AJ159" s="32"/>
      <c r="AK159" s="38"/>
      <c r="AL159" s="38"/>
      <c r="AM159" s="38"/>
      <c r="AN159" s="32"/>
      <c r="AO159" s="32"/>
      <c r="AP159" s="39"/>
      <c r="AQ159" s="32"/>
      <c r="AR159" s="32"/>
      <c r="AS159" s="32"/>
      <c r="AT159" s="39"/>
      <c r="AU159" s="32"/>
      <c r="AV159" s="32"/>
      <c r="AW159" s="32"/>
      <c r="AX159" s="39"/>
      <c r="AY159" s="32"/>
      <c r="AZ159" s="32"/>
      <c r="BA159" s="32"/>
      <c r="BB159" s="32"/>
      <c r="BC159" s="40"/>
    </row>
    <row r="160" spans="2:55" ht="14.25">
      <c r="B160" s="33"/>
      <c r="C160" s="38"/>
      <c r="D160" s="32"/>
      <c r="E160" s="38"/>
      <c r="F160" s="32"/>
      <c r="G160" s="38"/>
      <c r="H160" s="38"/>
      <c r="I160" s="32"/>
      <c r="J160" s="38"/>
      <c r="K160" s="32"/>
      <c r="L160" s="38"/>
      <c r="M160" s="38"/>
      <c r="N160" s="32"/>
      <c r="O160" s="38"/>
      <c r="P160" s="32"/>
      <c r="Q160" s="38"/>
      <c r="R160" s="38"/>
      <c r="S160" s="32"/>
      <c r="T160" s="38"/>
      <c r="U160" s="32"/>
      <c r="V160" s="38"/>
      <c r="W160" s="38"/>
      <c r="X160" s="32"/>
      <c r="Y160" s="38"/>
      <c r="Z160" s="32"/>
      <c r="AA160" s="38"/>
      <c r="AB160" s="38"/>
      <c r="AC160" s="32"/>
      <c r="AD160" s="38"/>
      <c r="AE160" s="32"/>
      <c r="AF160" s="38"/>
      <c r="AG160" s="38"/>
      <c r="AH160" s="32"/>
      <c r="AI160" s="38"/>
      <c r="AJ160" s="32"/>
      <c r="AK160" s="38"/>
      <c r="AL160" s="38"/>
      <c r="AM160" s="38"/>
      <c r="AN160" s="32"/>
      <c r="AO160" s="32"/>
      <c r="AP160" s="39"/>
      <c r="AQ160" s="32"/>
      <c r="AR160" s="32"/>
      <c r="AS160" s="32"/>
      <c r="AT160" s="39"/>
      <c r="AU160" s="32"/>
      <c r="AV160" s="32"/>
      <c r="AW160" s="32"/>
      <c r="AX160" s="39"/>
      <c r="AY160" s="32"/>
      <c r="AZ160" s="32"/>
      <c r="BA160" s="32"/>
      <c r="BB160" s="32"/>
      <c r="BC160" s="40"/>
    </row>
    <row r="161" spans="2:55" ht="17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</row>
    <row r="162" spans="2:55" ht="17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</row>
    <row r="163" spans="2:55" ht="17.25"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2"/>
      <c r="AN163" s="34"/>
      <c r="AO163" s="34"/>
      <c r="AP163" s="34"/>
      <c r="AQ163" s="35"/>
      <c r="AR163" s="34"/>
      <c r="AS163" s="34"/>
      <c r="AT163" s="34"/>
      <c r="AU163" s="35"/>
      <c r="AV163" s="34"/>
      <c r="AW163" s="34"/>
      <c r="AX163" s="34"/>
      <c r="AY163" s="35"/>
      <c r="AZ163" s="34"/>
      <c r="BA163" s="34"/>
      <c r="BB163" s="34"/>
      <c r="BC163" s="36"/>
    </row>
    <row r="164" spans="2:55" ht="17.25"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2"/>
      <c r="AN164" s="34"/>
      <c r="AO164" s="34"/>
      <c r="AP164" s="34"/>
      <c r="AQ164" s="35"/>
      <c r="AR164" s="34"/>
      <c r="AS164" s="34"/>
      <c r="AT164" s="34"/>
      <c r="AU164" s="35"/>
      <c r="AV164" s="34"/>
      <c r="AW164" s="34"/>
      <c r="AX164" s="34"/>
      <c r="AY164" s="35"/>
      <c r="AZ164" s="34"/>
      <c r="BA164" s="34"/>
      <c r="BB164" s="34"/>
      <c r="BC164" s="36"/>
    </row>
    <row r="165" spans="2:55" ht="14.25">
      <c r="B165" s="33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8"/>
      <c r="AN165" s="32"/>
      <c r="AO165" s="32"/>
      <c r="AP165" s="39"/>
      <c r="AQ165" s="32"/>
      <c r="AR165" s="32"/>
      <c r="AS165" s="32"/>
      <c r="AT165" s="39"/>
      <c r="AU165" s="32"/>
      <c r="AV165" s="32"/>
      <c r="AW165" s="32"/>
      <c r="AX165" s="39"/>
      <c r="AY165" s="32"/>
      <c r="AZ165" s="39"/>
      <c r="BA165" s="39"/>
      <c r="BB165" s="39"/>
      <c r="BC165" s="40"/>
    </row>
    <row r="166" spans="2:55" ht="14.25">
      <c r="B166" s="33"/>
      <c r="C166" s="38"/>
      <c r="D166" s="32"/>
      <c r="E166" s="38"/>
      <c r="F166" s="32"/>
      <c r="G166" s="38"/>
      <c r="H166" s="38"/>
      <c r="I166" s="32"/>
      <c r="J166" s="38"/>
      <c r="K166" s="32"/>
      <c r="L166" s="38"/>
      <c r="M166" s="38"/>
      <c r="N166" s="32"/>
      <c r="O166" s="38"/>
      <c r="P166" s="32"/>
      <c r="Q166" s="38"/>
      <c r="R166" s="38"/>
      <c r="S166" s="32"/>
      <c r="T166" s="38"/>
      <c r="U166" s="32"/>
      <c r="V166" s="38"/>
      <c r="W166" s="38"/>
      <c r="X166" s="32"/>
      <c r="Y166" s="38"/>
      <c r="Z166" s="32"/>
      <c r="AA166" s="38"/>
      <c r="AB166" s="38"/>
      <c r="AC166" s="32"/>
      <c r="AD166" s="38"/>
      <c r="AE166" s="32"/>
      <c r="AF166" s="38"/>
      <c r="AG166" s="38"/>
      <c r="AH166" s="32"/>
      <c r="AI166" s="38"/>
      <c r="AJ166" s="32"/>
      <c r="AK166" s="38"/>
      <c r="AL166" s="38"/>
      <c r="AM166" s="38"/>
      <c r="AN166" s="32"/>
      <c r="AO166" s="32"/>
      <c r="AP166" s="39"/>
      <c r="AQ166" s="32"/>
      <c r="AR166" s="32"/>
      <c r="AS166" s="32"/>
      <c r="AT166" s="39"/>
      <c r="AU166" s="32"/>
      <c r="AV166" s="32"/>
      <c r="AW166" s="32"/>
      <c r="AX166" s="39"/>
      <c r="AY166" s="32"/>
      <c r="AZ166" s="32"/>
      <c r="BA166" s="32"/>
      <c r="BB166" s="32"/>
      <c r="BC166" s="40"/>
    </row>
    <row r="167" spans="2:55" ht="14.25">
      <c r="B167" s="33"/>
      <c r="C167" s="38"/>
      <c r="D167" s="32"/>
      <c r="E167" s="38"/>
      <c r="F167" s="32"/>
      <c r="G167" s="38"/>
      <c r="H167" s="38"/>
      <c r="I167" s="32"/>
      <c r="J167" s="38"/>
      <c r="K167" s="32"/>
      <c r="L167" s="38"/>
      <c r="M167" s="38"/>
      <c r="N167" s="32"/>
      <c r="O167" s="38"/>
      <c r="P167" s="32"/>
      <c r="Q167" s="38"/>
      <c r="R167" s="38"/>
      <c r="S167" s="32"/>
      <c r="T167" s="38"/>
      <c r="U167" s="32"/>
      <c r="V167" s="38"/>
      <c r="W167" s="38"/>
      <c r="X167" s="32"/>
      <c r="Y167" s="38"/>
      <c r="Z167" s="32"/>
      <c r="AA167" s="38"/>
      <c r="AB167" s="38"/>
      <c r="AC167" s="32"/>
      <c r="AD167" s="38"/>
      <c r="AE167" s="32"/>
      <c r="AF167" s="38"/>
      <c r="AG167" s="38"/>
      <c r="AH167" s="32"/>
      <c r="AI167" s="38"/>
      <c r="AJ167" s="32"/>
      <c r="AK167" s="38"/>
      <c r="AL167" s="38"/>
      <c r="AM167" s="38"/>
      <c r="AN167" s="32"/>
      <c r="AO167" s="32"/>
      <c r="AP167" s="39"/>
      <c r="AQ167" s="32"/>
      <c r="AR167" s="32"/>
      <c r="AS167" s="32"/>
      <c r="AT167" s="39"/>
      <c r="AU167" s="32"/>
      <c r="AV167" s="32"/>
      <c r="AW167" s="32"/>
      <c r="AX167" s="39"/>
      <c r="AY167" s="32"/>
      <c r="AZ167" s="32"/>
      <c r="BA167" s="32"/>
      <c r="BB167" s="32"/>
      <c r="BC167" s="40"/>
    </row>
    <row r="168" spans="2:55" ht="14.25">
      <c r="B168" s="33"/>
      <c r="C168" s="38"/>
      <c r="D168" s="32"/>
      <c r="E168" s="38"/>
      <c r="F168" s="32"/>
      <c r="G168" s="38"/>
      <c r="H168" s="38"/>
      <c r="I168" s="32"/>
      <c r="J168" s="38"/>
      <c r="K168" s="32"/>
      <c r="L168" s="38"/>
      <c r="M168" s="38"/>
      <c r="N168" s="32"/>
      <c r="O168" s="38"/>
      <c r="P168" s="32"/>
      <c r="Q168" s="38"/>
      <c r="R168" s="38"/>
      <c r="S168" s="32"/>
      <c r="T168" s="38"/>
      <c r="U168" s="32"/>
      <c r="V168" s="38"/>
      <c r="W168" s="38"/>
      <c r="X168" s="32"/>
      <c r="Y168" s="38"/>
      <c r="Z168" s="32"/>
      <c r="AA168" s="38"/>
      <c r="AB168" s="38"/>
      <c r="AC168" s="32"/>
      <c r="AD168" s="38"/>
      <c r="AE168" s="32"/>
      <c r="AF168" s="38"/>
      <c r="AG168" s="38"/>
      <c r="AH168" s="32"/>
      <c r="AI168" s="38"/>
      <c r="AJ168" s="32"/>
      <c r="AK168" s="38"/>
      <c r="AL168" s="38"/>
      <c r="AM168" s="38"/>
      <c r="AN168" s="32"/>
      <c r="AO168" s="32"/>
      <c r="AP168" s="39"/>
      <c r="AQ168" s="32"/>
      <c r="AR168" s="32"/>
      <c r="AS168" s="32"/>
      <c r="AT168" s="39"/>
      <c r="AU168" s="32"/>
      <c r="AV168" s="32"/>
      <c r="AW168" s="32"/>
      <c r="AX168" s="39"/>
      <c r="AY168" s="32"/>
      <c r="AZ168" s="32"/>
      <c r="BA168" s="32"/>
      <c r="BB168" s="32"/>
      <c r="BC168" s="40"/>
    </row>
    <row r="169" spans="2:55" ht="14.25">
      <c r="B169" s="33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8"/>
      <c r="AN169" s="32"/>
      <c r="AO169" s="32"/>
      <c r="AP169" s="39"/>
      <c r="AQ169" s="32"/>
      <c r="AR169" s="32"/>
      <c r="AS169" s="32"/>
      <c r="AT169" s="39"/>
      <c r="AU169" s="32"/>
      <c r="AV169" s="32"/>
      <c r="AW169" s="32"/>
      <c r="AX169" s="39"/>
      <c r="AY169" s="32"/>
      <c r="AZ169" s="39"/>
      <c r="BA169" s="39"/>
      <c r="BB169" s="39"/>
      <c r="BC169" s="40"/>
    </row>
    <row r="170" spans="2:55" ht="14.25">
      <c r="B170" s="33"/>
      <c r="C170" s="38"/>
      <c r="D170" s="32"/>
      <c r="E170" s="38"/>
      <c r="F170" s="32"/>
      <c r="G170" s="38"/>
      <c r="H170" s="38"/>
      <c r="I170" s="32"/>
      <c r="J170" s="38"/>
      <c r="K170" s="32"/>
      <c r="L170" s="38"/>
      <c r="M170" s="38"/>
      <c r="N170" s="32"/>
      <c r="O170" s="38"/>
      <c r="P170" s="32"/>
      <c r="Q170" s="38"/>
      <c r="R170" s="38"/>
      <c r="S170" s="32"/>
      <c r="T170" s="38"/>
      <c r="U170" s="32"/>
      <c r="V170" s="38"/>
      <c r="W170" s="38"/>
      <c r="X170" s="32"/>
      <c r="Y170" s="38"/>
      <c r="Z170" s="32"/>
      <c r="AA170" s="38"/>
      <c r="AB170" s="38"/>
      <c r="AC170" s="32"/>
      <c r="AD170" s="38"/>
      <c r="AE170" s="32"/>
      <c r="AF170" s="38"/>
      <c r="AG170" s="38"/>
      <c r="AH170" s="32"/>
      <c r="AI170" s="38"/>
      <c r="AJ170" s="32"/>
      <c r="AK170" s="38"/>
      <c r="AL170" s="38"/>
      <c r="AM170" s="38"/>
      <c r="AN170" s="32"/>
      <c r="AO170" s="32"/>
      <c r="AP170" s="39"/>
      <c r="AQ170" s="32"/>
      <c r="AR170" s="32"/>
      <c r="AS170" s="32"/>
      <c r="AT170" s="39"/>
      <c r="AU170" s="32"/>
      <c r="AV170" s="32"/>
      <c r="AW170" s="32"/>
      <c r="AX170" s="39"/>
      <c r="AY170" s="32"/>
      <c r="AZ170" s="32"/>
      <c r="BA170" s="32"/>
      <c r="BB170" s="32"/>
      <c r="BC170" s="40"/>
    </row>
    <row r="171" spans="2:55" ht="14.25">
      <c r="B171" s="33"/>
      <c r="C171" s="38"/>
      <c r="D171" s="32"/>
      <c r="E171" s="38"/>
      <c r="F171" s="32"/>
      <c r="G171" s="38"/>
      <c r="H171" s="38"/>
      <c r="I171" s="32"/>
      <c r="J171" s="38"/>
      <c r="K171" s="32"/>
      <c r="L171" s="38"/>
      <c r="M171" s="38"/>
      <c r="N171" s="32"/>
      <c r="O171" s="38"/>
      <c r="P171" s="32"/>
      <c r="Q171" s="38"/>
      <c r="R171" s="38"/>
      <c r="S171" s="32"/>
      <c r="T171" s="38"/>
      <c r="U171" s="32"/>
      <c r="V171" s="38"/>
      <c r="W171" s="38"/>
      <c r="X171" s="32"/>
      <c r="Y171" s="38"/>
      <c r="Z171" s="32"/>
      <c r="AA171" s="38"/>
      <c r="AB171" s="38"/>
      <c r="AC171" s="32"/>
      <c r="AD171" s="38"/>
      <c r="AE171" s="32"/>
      <c r="AF171" s="38"/>
      <c r="AG171" s="38"/>
      <c r="AH171" s="32"/>
      <c r="AI171" s="38"/>
      <c r="AJ171" s="32"/>
      <c r="AK171" s="38"/>
      <c r="AL171" s="38"/>
      <c r="AM171" s="38"/>
      <c r="AN171" s="32"/>
      <c r="AO171" s="32"/>
      <c r="AP171" s="39"/>
      <c r="AQ171" s="32"/>
      <c r="AR171" s="32"/>
      <c r="AS171" s="32"/>
      <c r="AT171" s="39"/>
      <c r="AU171" s="32"/>
      <c r="AV171" s="32"/>
      <c r="AW171" s="32"/>
      <c r="AX171" s="39"/>
      <c r="AY171" s="32"/>
      <c r="AZ171" s="32"/>
      <c r="BA171" s="32"/>
      <c r="BB171" s="32"/>
      <c r="BC171" s="40"/>
    </row>
    <row r="172" spans="2:55" ht="14.25">
      <c r="B172" s="33"/>
      <c r="C172" s="38"/>
      <c r="D172" s="32"/>
      <c r="E172" s="38"/>
      <c r="F172" s="32"/>
      <c r="G172" s="38"/>
      <c r="H172" s="38"/>
      <c r="I172" s="32"/>
      <c r="J172" s="38"/>
      <c r="K172" s="32"/>
      <c r="L172" s="38"/>
      <c r="M172" s="38"/>
      <c r="N172" s="32"/>
      <c r="O172" s="38"/>
      <c r="P172" s="32"/>
      <c r="Q172" s="38"/>
      <c r="R172" s="38"/>
      <c r="S172" s="32"/>
      <c r="T172" s="38"/>
      <c r="U172" s="32"/>
      <c r="V172" s="38"/>
      <c r="W172" s="38"/>
      <c r="X172" s="32"/>
      <c r="Y172" s="38"/>
      <c r="Z172" s="32"/>
      <c r="AA172" s="38"/>
      <c r="AB172" s="38"/>
      <c r="AC172" s="32"/>
      <c r="AD172" s="38"/>
      <c r="AE172" s="32"/>
      <c r="AF172" s="38"/>
      <c r="AG172" s="38"/>
      <c r="AH172" s="32"/>
      <c r="AI172" s="38"/>
      <c r="AJ172" s="32"/>
      <c r="AK172" s="38"/>
      <c r="AL172" s="38"/>
      <c r="AM172" s="38"/>
      <c r="AN172" s="32"/>
      <c r="AO172" s="32"/>
      <c r="AP172" s="39"/>
      <c r="AQ172" s="32"/>
      <c r="AR172" s="32"/>
      <c r="AS172" s="32"/>
      <c r="AT172" s="39"/>
      <c r="AU172" s="32"/>
      <c r="AV172" s="32"/>
      <c r="AW172" s="32"/>
      <c r="AX172" s="39"/>
      <c r="AY172" s="32"/>
      <c r="AZ172" s="32"/>
      <c r="BA172" s="32"/>
      <c r="BB172" s="32"/>
      <c r="BC172" s="40"/>
    </row>
    <row r="173" spans="2:55" ht="14.25">
      <c r="B173" s="33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8"/>
      <c r="AN173" s="32"/>
      <c r="AO173" s="32"/>
      <c r="AP173" s="39"/>
      <c r="AQ173" s="32"/>
      <c r="AR173" s="32"/>
      <c r="AS173" s="32"/>
      <c r="AT173" s="39"/>
      <c r="AU173" s="32"/>
      <c r="AV173" s="32"/>
      <c r="AW173" s="32"/>
      <c r="AX173" s="39"/>
      <c r="AY173" s="32"/>
      <c r="AZ173" s="39"/>
      <c r="BA173" s="39"/>
      <c r="BB173" s="39"/>
      <c r="BC173" s="40"/>
    </row>
    <row r="174" spans="2:55" ht="14.25">
      <c r="B174" s="33"/>
      <c r="C174" s="38"/>
      <c r="D174" s="32"/>
      <c r="E174" s="38"/>
      <c r="F174" s="32"/>
      <c r="G174" s="38"/>
      <c r="H174" s="38"/>
      <c r="I174" s="32"/>
      <c r="J174" s="38"/>
      <c r="K174" s="32"/>
      <c r="L174" s="38"/>
      <c r="M174" s="38"/>
      <c r="N174" s="32"/>
      <c r="O174" s="38"/>
      <c r="P174" s="32"/>
      <c r="Q174" s="38"/>
      <c r="R174" s="38"/>
      <c r="S174" s="32"/>
      <c r="T174" s="38"/>
      <c r="U174" s="32"/>
      <c r="V174" s="38"/>
      <c r="W174" s="38"/>
      <c r="X174" s="32"/>
      <c r="Y174" s="38"/>
      <c r="Z174" s="32"/>
      <c r="AA174" s="38"/>
      <c r="AB174" s="38"/>
      <c r="AC174" s="32"/>
      <c r="AD174" s="38"/>
      <c r="AE174" s="32"/>
      <c r="AF174" s="38"/>
      <c r="AG174" s="38"/>
      <c r="AH174" s="32"/>
      <c r="AI174" s="38"/>
      <c r="AJ174" s="32"/>
      <c r="AK174" s="38"/>
      <c r="AL174" s="38"/>
      <c r="AM174" s="38"/>
      <c r="AN174" s="32"/>
      <c r="AO174" s="32"/>
      <c r="AP174" s="39"/>
      <c r="AQ174" s="32"/>
      <c r="AR174" s="32"/>
      <c r="AS174" s="32"/>
      <c r="AT174" s="39"/>
      <c r="AU174" s="32"/>
      <c r="AV174" s="32"/>
      <c r="AW174" s="32"/>
      <c r="AX174" s="39"/>
      <c r="AY174" s="32"/>
      <c r="AZ174" s="32"/>
      <c r="BA174" s="32"/>
      <c r="BB174" s="32"/>
      <c r="BC174" s="40"/>
    </row>
    <row r="175" spans="2:55" ht="14.25">
      <c r="B175" s="33"/>
      <c r="C175" s="38"/>
      <c r="D175" s="32"/>
      <c r="E175" s="38"/>
      <c r="F175" s="32"/>
      <c r="G175" s="38"/>
      <c r="H175" s="38"/>
      <c r="I175" s="32"/>
      <c r="J175" s="38"/>
      <c r="K175" s="32"/>
      <c r="L175" s="38"/>
      <c r="M175" s="38"/>
      <c r="N175" s="32"/>
      <c r="O175" s="38"/>
      <c r="P175" s="32"/>
      <c r="Q175" s="38"/>
      <c r="R175" s="38"/>
      <c r="S175" s="32"/>
      <c r="T175" s="38"/>
      <c r="U175" s="32"/>
      <c r="V175" s="38"/>
      <c r="W175" s="38"/>
      <c r="X175" s="32"/>
      <c r="Y175" s="38"/>
      <c r="Z175" s="32"/>
      <c r="AA175" s="38"/>
      <c r="AB175" s="38"/>
      <c r="AC175" s="32"/>
      <c r="AD175" s="38"/>
      <c r="AE175" s="32"/>
      <c r="AF175" s="38"/>
      <c r="AG175" s="38"/>
      <c r="AH175" s="32"/>
      <c r="AI175" s="38"/>
      <c r="AJ175" s="32"/>
      <c r="AK175" s="38"/>
      <c r="AL175" s="38"/>
      <c r="AM175" s="38"/>
      <c r="AN175" s="32"/>
      <c r="AO175" s="32"/>
      <c r="AP175" s="39"/>
      <c r="AQ175" s="32"/>
      <c r="AR175" s="32"/>
      <c r="AS175" s="32"/>
      <c r="AT175" s="39"/>
      <c r="AU175" s="32"/>
      <c r="AV175" s="32"/>
      <c r="AW175" s="32"/>
      <c r="AX175" s="39"/>
      <c r="AY175" s="32"/>
      <c r="AZ175" s="32"/>
      <c r="BA175" s="32"/>
      <c r="BB175" s="32"/>
      <c r="BC175" s="40"/>
    </row>
    <row r="176" spans="2:55" ht="14.25">
      <c r="B176" s="33"/>
      <c r="C176" s="38"/>
      <c r="D176" s="32"/>
      <c r="E176" s="38"/>
      <c r="F176" s="32"/>
      <c r="G176" s="38"/>
      <c r="H176" s="38"/>
      <c r="I176" s="32"/>
      <c r="J176" s="38"/>
      <c r="K176" s="32"/>
      <c r="L176" s="38"/>
      <c r="M176" s="38"/>
      <c r="N176" s="32"/>
      <c r="O176" s="38"/>
      <c r="P176" s="32"/>
      <c r="Q176" s="38"/>
      <c r="R176" s="38"/>
      <c r="S176" s="32"/>
      <c r="T176" s="38"/>
      <c r="U176" s="32"/>
      <c r="V176" s="38"/>
      <c r="W176" s="38"/>
      <c r="X176" s="32"/>
      <c r="Y176" s="38"/>
      <c r="Z176" s="32"/>
      <c r="AA176" s="38"/>
      <c r="AB176" s="38"/>
      <c r="AC176" s="32"/>
      <c r="AD176" s="38"/>
      <c r="AE176" s="32"/>
      <c r="AF176" s="38"/>
      <c r="AG176" s="38"/>
      <c r="AH176" s="32"/>
      <c r="AI176" s="38"/>
      <c r="AJ176" s="32"/>
      <c r="AK176" s="38"/>
      <c r="AL176" s="38"/>
      <c r="AM176" s="38"/>
      <c r="AN176" s="32"/>
      <c r="AO176" s="32"/>
      <c r="AP176" s="39"/>
      <c r="AQ176" s="32"/>
      <c r="AR176" s="32"/>
      <c r="AS176" s="32"/>
      <c r="AT176" s="39"/>
      <c r="AU176" s="32"/>
      <c r="AV176" s="32"/>
      <c r="AW176" s="32"/>
      <c r="AX176" s="39"/>
      <c r="AY176" s="32"/>
      <c r="AZ176" s="32"/>
      <c r="BA176" s="32"/>
      <c r="BB176" s="32"/>
      <c r="BC176" s="40"/>
    </row>
    <row r="177" spans="2:55" ht="14.25">
      <c r="B177" s="33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8"/>
      <c r="AN177" s="32"/>
      <c r="AO177" s="32"/>
      <c r="AP177" s="39"/>
      <c r="AQ177" s="32"/>
      <c r="AR177" s="32"/>
      <c r="AS177" s="32"/>
      <c r="AT177" s="39"/>
      <c r="AU177" s="32"/>
      <c r="AV177" s="32"/>
      <c r="AW177" s="32"/>
      <c r="AX177" s="39"/>
      <c r="AY177" s="32"/>
      <c r="AZ177" s="39"/>
      <c r="BA177" s="39"/>
      <c r="BB177" s="39"/>
      <c r="BC177" s="40"/>
    </row>
    <row r="178" spans="2:55" ht="14.25">
      <c r="B178" s="33"/>
      <c r="C178" s="38"/>
      <c r="D178" s="32"/>
      <c r="E178" s="38"/>
      <c r="F178" s="32"/>
      <c r="G178" s="38"/>
      <c r="H178" s="38"/>
      <c r="I178" s="32"/>
      <c r="J178" s="38"/>
      <c r="K178" s="32"/>
      <c r="L178" s="38"/>
      <c r="M178" s="38"/>
      <c r="N178" s="32"/>
      <c r="O178" s="38"/>
      <c r="P178" s="32"/>
      <c r="Q178" s="38"/>
      <c r="R178" s="38"/>
      <c r="S178" s="32"/>
      <c r="T178" s="38"/>
      <c r="U178" s="32"/>
      <c r="V178" s="38"/>
      <c r="W178" s="38"/>
      <c r="X178" s="32"/>
      <c r="Y178" s="38"/>
      <c r="Z178" s="32"/>
      <c r="AA178" s="38"/>
      <c r="AB178" s="38"/>
      <c r="AC178" s="32"/>
      <c r="AD178" s="38"/>
      <c r="AE178" s="32"/>
      <c r="AF178" s="38"/>
      <c r="AG178" s="38"/>
      <c r="AH178" s="32"/>
      <c r="AI178" s="38"/>
      <c r="AJ178" s="32"/>
      <c r="AK178" s="38"/>
      <c r="AL178" s="38"/>
      <c r="AM178" s="38"/>
      <c r="AN178" s="32"/>
      <c r="AO178" s="32"/>
      <c r="AP178" s="39"/>
      <c r="AQ178" s="32"/>
      <c r="AR178" s="32"/>
      <c r="AS178" s="32"/>
      <c r="AT178" s="39"/>
      <c r="AU178" s="32"/>
      <c r="AV178" s="32"/>
      <c r="AW178" s="32"/>
      <c r="AX178" s="39"/>
      <c r="AY178" s="32"/>
      <c r="AZ178" s="32"/>
      <c r="BA178" s="32"/>
      <c r="BB178" s="32"/>
      <c r="BC178" s="40"/>
    </row>
    <row r="179" spans="2:55" ht="14.25">
      <c r="B179" s="33"/>
      <c r="C179" s="38"/>
      <c r="D179" s="32"/>
      <c r="E179" s="38"/>
      <c r="F179" s="32"/>
      <c r="G179" s="38"/>
      <c r="H179" s="38"/>
      <c r="I179" s="32"/>
      <c r="J179" s="38"/>
      <c r="K179" s="32"/>
      <c r="L179" s="38"/>
      <c r="M179" s="38"/>
      <c r="N179" s="32"/>
      <c r="O179" s="38"/>
      <c r="P179" s="32"/>
      <c r="Q179" s="38"/>
      <c r="R179" s="38"/>
      <c r="S179" s="32"/>
      <c r="T179" s="38"/>
      <c r="U179" s="32"/>
      <c r="V179" s="38"/>
      <c r="W179" s="38"/>
      <c r="X179" s="32"/>
      <c r="Y179" s="38"/>
      <c r="Z179" s="32"/>
      <c r="AA179" s="38"/>
      <c r="AB179" s="38"/>
      <c r="AC179" s="32"/>
      <c r="AD179" s="38"/>
      <c r="AE179" s="32"/>
      <c r="AF179" s="38"/>
      <c r="AG179" s="38"/>
      <c r="AH179" s="32"/>
      <c r="AI179" s="38"/>
      <c r="AJ179" s="32"/>
      <c r="AK179" s="38"/>
      <c r="AL179" s="38"/>
      <c r="AM179" s="38"/>
      <c r="AN179" s="32"/>
      <c r="AO179" s="32"/>
      <c r="AP179" s="39"/>
      <c r="AQ179" s="32"/>
      <c r="AR179" s="32"/>
      <c r="AS179" s="32"/>
      <c r="AT179" s="39"/>
      <c r="AU179" s="32"/>
      <c r="AV179" s="32"/>
      <c r="AW179" s="32"/>
      <c r="AX179" s="39"/>
      <c r="AY179" s="32"/>
      <c r="AZ179" s="32"/>
      <c r="BA179" s="32"/>
      <c r="BB179" s="32"/>
      <c r="BC179" s="40"/>
    </row>
    <row r="180" spans="2:55" ht="14.25">
      <c r="B180" s="33"/>
      <c r="C180" s="38"/>
      <c r="D180" s="32"/>
      <c r="E180" s="38"/>
      <c r="F180" s="32"/>
      <c r="G180" s="38"/>
      <c r="H180" s="38"/>
      <c r="I180" s="32"/>
      <c r="J180" s="38"/>
      <c r="K180" s="32"/>
      <c r="L180" s="38"/>
      <c r="M180" s="38"/>
      <c r="N180" s="32"/>
      <c r="O180" s="38"/>
      <c r="P180" s="32"/>
      <c r="Q180" s="38"/>
      <c r="R180" s="38"/>
      <c r="S180" s="32"/>
      <c r="T180" s="38"/>
      <c r="U180" s="32"/>
      <c r="V180" s="38"/>
      <c r="W180" s="38"/>
      <c r="X180" s="32"/>
      <c r="Y180" s="38"/>
      <c r="Z180" s="32"/>
      <c r="AA180" s="38"/>
      <c r="AB180" s="38"/>
      <c r="AC180" s="32"/>
      <c r="AD180" s="38"/>
      <c r="AE180" s="32"/>
      <c r="AF180" s="38"/>
      <c r="AG180" s="38"/>
      <c r="AH180" s="32"/>
      <c r="AI180" s="38"/>
      <c r="AJ180" s="32"/>
      <c r="AK180" s="38"/>
      <c r="AL180" s="38"/>
      <c r="AM180" s="38"/>
      <c r="AN180" s="32"/>
      <c r="AO180" s="32"/>
      <c r="AP180" s="39"/>
      <c r="AQ180" s="32"/>
      <c r="AR180" s="32"/>
      <c r="AS180" s="32"/>
      <c r="AT180" s="39"/>
      <c r="AU180" s="32"/>
      <c r="AV180" s="32"/>
      <c r="AW180" s="32"/>
      <c r="AX180" s="39"/>
      <c r="AY180" s="32"/>
      <c r="AZ180" s="32"/>
      <c r="BA180" s="32"/>
      <c r="BB180" s="32"/>
      <c r="BC180" s="40"/>
    </row>
    <row r="181" spans="2:55" ht="14.25">
      <c r="B181" s="33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8"/>
      <c r="AN181" s="32"/>
      <c r="AO181" s="32"/>
      <c r="AP181" s="39"/>
      <c r="AQ181" s="32"/>
      <c r="AR181" s="32"/>
      <c r="AS181" s="32"/>
      <c r="AT181" s="39"/>
      <c r="AU181" s="32"/>
      <c r="AV181" s="32"/>
      <c r="AW181" s="32"/>
      <c r="AX181" s="39"/>
      <c r="AY181" s="32"/>
      <c r="AZ181" s="39"/>
      <c r="BA181" s="39"/>
      <c r="BB181" s="39"/>
      <c r="BC181" s="40"/>
    </row>
    <row r="182" spans="2:55" ht="14.25">
      <c r="B182" s="33"/>
      <c r="C182" s="38"/>
      <c r="D182" s="32"/>
      <c r="E182" s="38"/>
      <c r="F182" s="32"/>
      <c r="G182" s="38"/>
      <c r="H182" s="38"/>
      <c r="I182" s="32"/>
      <c r="J182" s="38"/>
      <c r="K182" s="32"/>
      <c r="L182" s="38"/>
      <c r="M182" s="38"/>
      <c r="N182" s="32"/>
      <c r="O182" s="38"/>
      <c r="P182" s="32"/>
      <c r="Q182" s="38"/>
      <c r="R182" s="38"/>
      <c r="S182" s="32"/>
      <c r="T182" s="38"/>
      <c r="U182" s="32"/>
      <c r="V182" s="38"/>
      <c r="W182" s="38"/>
      <c r="X182" s="32"/>
      <c r="Y182" s="38"/>
      <c r="Z182" s="32"/>
      <c r="AA182" s="38"/>
      <c r="AB182" s="38"/>
      <c r="AC182" s="32"/>
      <c r="AD182" s="38"/>
      <c r="AE182" s="32"/>
      <c r="AF182" s="38"/>
      <c r="AG182" s="38"/>
      <c r="AH182" s="32"/>
      <c r="AI182" s="38"/>
      <c r="AJ182" s="32"/>
      <c r="AK182" s="38"/>
      <c r="AL182" s="38"/>
      <c r="AM182" s="38"/>
      <c r="AN182" s="32"/>
      <c r="AO182" s="32"/>
      <c r="AP182" s="39"/>
      <c r="AQ182" s="32"/>
      <c r="AR182" s="32"/>
      <c r="AS182" s="32"/>
      <c r="AT182" s="39"/>
      <c r="AU182" s="32"/>
      <c r="AV182" s="32"/>
      <c r="AW182" s="32"/>
      <c r="AX182" s="39"/>
      <c r="AY182" s="32"/>
      <c r="AZ182" s="32"/>
      <c r="BA182" s="32"/>
      <c r="BB182" s="32"/>
      <c r="BC182" s="40"/>
    </row>
    <row r="183" spans="2:55" ht="14.25">
      <c r="B183" s="33"/>
      <c r="C183" s="38"/>
      <c r="D183" s="32"/>
      <c r="E183" s="38"/>
      <c r="F183" s="32"/>
      <c r="G183" s="38"/>
      <c r="H183" s="38"/>
      <c r="I183" s="32"/>
      <c r="J183" s="38"/>
      <c r="K183" s="32"/>
      <c r="L183" s="38"/>
      <c r="M183" s="38"/>
      <c r="N183" s="32"/>
      <c r="O183" s="38"/>
      <c r="P183" s="32"/>
      <c r="Q183" s="38"/>
      <c r="R183" s="38"/>
      <c r="S183" s="32"/>
      <c r="T183" s="38"/>
      <c r="U183" s="32"/>
      <c r="V183" s="38"/>
      <c r="W183" s="38"/>
      <c r="X183" s="32"/>
      <c r="Y183" s="38"/>
      <c r="Z183" s="32"/>
      <c r="AA183" s="38"/>
      <c r="AB183" s="38"/>
      <c r="AC183" s="32"/>
      <c r="AD183" s="38"/>
      <c r="AE183" s="32"/>
      <c r="AF183" s="38"/>
      <c r="AG183" s="38"/>
      <c r="AH183" s="32"/>
      <c r="AI183" s="38"/>
      <c r="AJ183" s="32"/>
      <c r="AK183" s="38"/>
      <c r="AL183" s="38"/>
      <c r="AM183" s="38"/>
      <c r="AN183" s="32"/>
      <c r="AO183" s="32"/>
      <c r="AP183" s="39"/>
      <c r="AQ183" s="32"/>
      <c r="AR183" s="32"/>
      <c r="AS183" s="32"/>
      <c r="AT183" s="39"/>
      <c r="AU183" s="32"/>
      <c r="AV183" s="32"/>
      <c r="AW183" s="32"/>
      <c r="AX183" s="39"/>
      <c r="AY183" s="32"/>
      <c r="AZ183" s="32"/>
      <c r="BA183" s="32"/>
      <c r="BB183" s="32"/>
      <c r="BC183" s="40"/>
    </row>
    <row r="184" spans="2:55" ht="14.25">
      <c r="B184" s="33"/>
      <c r="C184" s="38"/>
      <c r="D184" s="32"/>
      <c r="E184" s="38"/>
      <c r="F184" s="32"/>
      <c r="G184" s="38"/>
      <c r="H184" s="38"/>
      <c r="I184" s="32"/>
      <c r="J184" s="38"/>
      <c r="K184" s="32"/>
      <c r="L184" s="38"/>
      <c r="M184" s="38"/>
      <c r="N184" s="32"/>
      <c r="O184" s="38"/>
      <c r="P184" s="32"/>
      <c r="Q184" s="38"/>
      <c r="R184" s="38"/>
      <c r="S184" s="32"/>
      <c r="T184" s="38"/>
      <c r="U184" s="32"/>
      <c r="V184" s="38"/>
      <c r="W184" s="38"/>
      <c r="X184" s="32"/>
      <c r="Y184" s="38"/>
      <c r="Z184" s="32"/>
      <c r="AA184" s="38"/>
      <c r="AB184" s="38"/>
      <c r="AC184" s="32"/>
      <c r="AD184" s="38"/>
      <c r="AE184" s="32"/>
      <c r="AF184" s="38"/>
      <c r="AG184" s="38"/>
      <c r="AH184" s="32"/>
      <c r="AI184" s="38"/>
      <c r="AJ184" s="32"/>
      <c r="AK184" s="38"/>
      <c r="AL184" s="38"/>
      <c r="AM184" s="38"/>
      <c r="AN184" s="32"/>
      <c r="AO184" s="32"/>
      <c r="AP184" s="39"/>
      <c r="AQ184" s="32"/>
      <c r="AR184" s="32"/>
      <c r="AS184" s="32"/>
      <c r="AT184" s="39"/>
      <c r="AU184" s="32"/>
      <c r="AV184" s="32"/>
      <c r="AW184" s="32"/>
      <c r="AX184" s="39"/>
      <c r="AY184" s="32"/>
      <c r="AZ184" s="32"/>
      <c r="BA184" s="32"/>
      <c r="BB184" s="32"/>
      <c r="BC184" s="40"/>
    </row>
    <row r="185" spans="2:55" ht="14.25">
      <c r="B185" s="33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8"/>
      <c r="AN185" s="32"/>
      <c r="AO185" s="32"/>
      <c r="AP185" s="39"/>
      <c r="AQ185" s="32"/>
      <c r="AR185" s="32"/>
      <c r="AS185" s="32"/>
      <c r="AT185" s="39"/>
      <c r="AU185" s="32"/>
      <c r="AV185" s="32"/>
      <c r="AW185" s="32"/>
      <c r="AX185" s="39"/>
      <c r="AY185" s="32"/>
      <c r="AZ185" s="39"/>
      <c r="BA185" s="39"/>
      <c r="BB185" s="39"/>
      <c r="BC185" s="40"/>
    </row>
    <row r="186" spans="2:55" ht="14.25">
      <c r="B186" s="33"/>
      <c r="C186" s="38"/>
      <c r="D186" s="32"/>
      <c r="E186" s="38"/>
      <c r="F186" s="32"/>
      <c r="G186" s="38"/>
      <c r="H186" s="38"/>
      <c r="I186" s="32"/>
      <c r="J186" s="38"/>
      <c r="K186" s="32"/>
      <c r="L186" s="38"/>
      <c r="M186" s="38"/>
      <c r="N186" s="32"/>
      <c r="O186" s="38"/>
      <c r="P186" s="32"/>
      <c r="Q186" s="38"/>
      <c r="R186" s="38"/>
      <c r="S186" s="32"/>
      <c r="T186" s="38"/>
      <c r="U186" s="32"/>
      <c r="V186" s="38"/>
      <c r="W186" s="38"/>
      <c r="X186" s="32"/>
      <c r="Y186" s="38"/>
      <c r="Z186" s="32"/>
      <c r="AA186" s="38"/>
      <c r="AB186" s="38"/>
      <c r="AC186" s="32"/>
      <c r="AD186" s="38"/>
      <c r="AE186" s="32"/>
      <c r="AF186" s="38"/>
      <c r="AG186" s="38"/>
      <c r="AH186" s="32"/>
      <c r="AI186" s="38"/>
      <c r="AJ186" s="32"/>
      <c r="AK186" s="38"/>
      <c r="AL186" s="38"/>
      <c r="AM186" s="38"/>
      <c r="AN186" s="32"/>
      <c r="AO186" s="32"/>
      <c r="AP186" s="39"/>
      <c r="AQ186" s="32"/>
      <c r="AR186" s="32"/>
      <c r="AS186" s="32"/>
      <c r="AT186" s="39"/>
      <c r="AU186" s="32"/>
      <c r="AV186" s="32"/>
      <c r="AW186" s="32"/>
      <c r="AX186" s="39"/>
      <c r="AY186" s="32"/>
      <c r="AZ186" s="32"/>
      <c r="BA186" s="32"/>
      <c r="BB186" s="32"/>
      <c r="BC186" s="40"/>
    </row>
    <row r="187" spans="2:55" ht="14.25">
      <c r="B187" s="33"/>
      <c r="C187" s="38"/>
      <c r="D187" s="32"/>
      <c r="E187" s="38"/>
      <c r="F187" s="32"/>
      <c r="G187" s="38"/>
      <c r="H187" s="38"/>
      <c r="I187" s="32"/>
      <c r="J187" s="38"/>
      <c r="K187" s="32"/>
      <c r="L187" s="38"/>
      <c r="M187" s="38"/>
      <c r="N187" s="32"/>
      <c r="O187" s="38"/>
      <c r="P187" s="32"/>
      <c r="Q187" s="38"/>
      <c r="R187" s="38"/>
      <c r="S187" s="32"/>
      <c r="T187" s="38"/>
      <c r="U187" s="32"/>
      <c r="V187" s="38"/>
      <c r="W187" s="38"/>
      <c r="X187" s="32"/>
      <c r="Y187" s="38"/>
      <c r="Z187" s="32"/>
      <c r="AA187" s="38"/>
      <c r="AB187" s="38"/>
      <c r="AC187" s="32"/>
      <c r="AD187" s="38"/>
      <c r="AE187" s="32"/>
      <c r="AF187" s="38"/>
      <c r="AG187" s="38"/>
      <c r="AH187" s="32"/>
      <c r="AI187" s="38"/>
      <c r="AJ187" s="32"/>
      <c r="AK187" s="38"/>
      <c r="AL187" s="38"/>
      <c r="AM187" s="38"/>
      <c r="AN187" s="32"/>
      <c r="AO187" s="32"/>
      <c r="AP187" s="39"/>
      <c r="AQ187" s="32"/>
      <c r="AR187" s="32"/>
      <c r="AS187" s="32"/>
      <c r="AT187" s="39"/>
      <c r="AU187" s="32"/>
      <c r="AV187" s="32"/>
      <c r="AW187" s="32"/>
      <c r="AX187" s="39"/>
      <c r="AY187" s="32"/>
      <c r="AZ187" s="32"/>
      <c r="BA187" s="32"/>
      <c r="BB187" s="32"/>
      <c r="BC187" s="40"/>
    </row>
    <row r="188" spans="2:55" ht="14.25">
      <c r="B188" s="33"/>
      <c r="C188" s="38"/>
      <c r="D188" s="32"/>
      <c r="E188" s="38"/>
      <c r="F188" s="32"/>
      <c r="G188" s="38"/>
      <c r="H188" s="38"/>
      <c r="I188" s="32"/>
      <c r="J188" s="38"/>
      <c r="K188" s="32"/>
      <c r="L188" s="38"/>
      <c r="M188" s="38"/>
      <c r="N188" s="32"/>
      <c r="O188" s="38"/>
      <c r="P188" s="32"/>
      <c r="Q188" s="38"/>
      <c r="R188" s="38"/>
      <c r="S188" s="32"/>
      <c r="T188" s="38"/>
      <c r="U188" s="32"/>
      <c r="V188" s="38"/>
      <c r="W188" s="38"/>
      <c r="X188" s="32"/>
      <c r="Y188" s="38"/>
      <c r="Z188" s="32"/>
      <c r="AA188" s="38"/>
      <c r="AB188" s="38"/>
      <c r="AC188" s="32"/>
      <c r="AD188" s="38"/>
      <c r="AE188" s="32"/>
      <c r="AF188" s="38"/>
      <c r="AG188" s="38"/>
      <c r="AH188" s="32"/>
      <c r="AI188" s="38"/>
      <c r="AJ188" s="32"/>
      <c r="AK188" s="38"/>
      <c r="AL188" s="38"/>
      <c r="AM188" s="38"/>
      <c r="AN188" s="32"/>
      <c r="AO188" s="32"/>
      <c r="AP188" s="39"/>
      <c r="AQ188" s="32"/>
      <c r="AR188" s="32"/>
      <c r="AS188" s="32"/>
      <c r="AT188" s="39"/>
      <c r="AU188" s="32"/>
      <c r="AV188" s="32"/>
      <c r="AW188" s="32"/>
      <c r="AX188" s="39"/>
      <c r="AY188" s="32"/>
      <c r="AZ188" s="32"/>
      <c r="BA188" s="32"/>
      <c r="BB188" s="32"/>
      <c r="BC188" s="40"/>
    </row>
    <row r="189" spans="2:55" ht="14.25">
      <c r="B189" s="33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8"/>
      <c r="AN189" s="32"/>
      <c r="AO189" s="32"/>
      <c r="AP189" s="39"/>
      <c r="AQ189" s="32"/>
      <c r="AR189" s="32"/>
      <c r="AS189" s="32"/>
      <c r="AT189" s="39"/>
      <c r="AU189" s="32"/>
      <c r="AV189" s="32"/>
      <c r="AW189" s="32"/>
      <c r="AX189" s="39"/>
      <c r="AY189" s="32"/>
      <c r="AZ189" s="39"/>
      <c r="BA189" s="39"/>
      <c r="BB189" s="39"/>
      <c r="BC189" s="40"/>
    </row>
    <row r="190" spans="2:55" ht="14.25">
      <c r="B190" s="33"/>
      <c r="C190" s="38"/>
      <c r="D190" s="32"/>
      <c r="E190" s="38"/>
      <c r="F190" s="32"/>
      <c r="G190" s="38"/>
      <c r="H190" s="38"/>
      <c r="I190" s="32"/>
      <c r="J190" s="38"/>
      <c r="K190" s="32"/>
      <c r="L190" s="38"/>
      <c r="M190" s="38"/>
      <c r="N190" s="32"/>
      <c r="O190" s="38"/>
      <c r="P190" s="32"/>
      <c r="Q190" s="38"/>
      <c r="R190" s="38"/>
      <c r="S190" s="32"/>
      <c r="T190" s="38"/>
      <c r="U190" s="32"/>
      <c r="V190" s="38"/>
      <c r="W190" s="38"/>
      <c r="X190" s="32"/>
      <c r="Y190" s="38"/>
      <c r="Z190" s="32"/>
      <c r="AA190" s="38"/>
      <c r="AB190" s="38"/>
      <c r="AC190" s="32"/>
      <c r="AD190" s="38"/>
      <c r="AE190" s="32"/>
      <c r="AF190" s="38"/>
      <c r="AG190" s="38"/>
      <c r="AH190" s="32"/>
      <c r="AI190" s="38"/>
      <c r="AJ190" s="32"/>
      <c r="AK190" s="38"/>
      <c r="AL190" s="38"/>
      <c r="AM190" s="38"/>
      <c r="AN190" s="32"/>
      <c r="AO190" s="32"/>
      <c r="AP190" s="39"/>
      <c r="AQ190" s="32"/>
      <c r="AR190" s="32"/>
      <c r="AS190" s="32"/>
      <c r="AT190" s="39"/>
      <c r="AU190" s="32"/>
      <c r="AV190" s="32"/>
      <c r="AW190" s="32"/>
      <c r="AX190" s="39"/>
      <c r="AY190" s="32"/>
      <c r="AZ190" s="32"/>
      <c r="BA190" s="32"/>
      <c r="BB190" s="32"/>
      <c r="BC190" s="40"/>
    </row>
    <row r="191" spans="2:55" ht="14.25">
      <c r="B191" s="33"/>
      <c r="C191" s="38"/>
      <c r="D191" s="32"/>
      <c r="E191" s="38"/>
      <c r="F191" s="32"/>
      <c r="G191" s="38"/>
      <c r="H191" s="38"/>
      <c r="I191" s="32"/>
      <c r="J191" s="38"/>
      <c r="K191" s="32"/>
      <c r="L191" s="38"/>
      <c r="M191" s="38"/>
      <c r="N191" s="32"/>
      <c r="O191" s="38"/>
      <c r="P191" s="32"/>
      <c r="Q191" s="38"/>
      <c r="R191" s="38"/>
      <c r="S191" s="32"/>
      <c r="T191" s="38"/>
      <c r="U191" s="32"/>
      <c r="V191" s="38"/>
      <c r="W191" s="38"/>
      <c r="X191" s="32"/>
      <c r="Y191" s="38"/>
      <c r="Z191" s="32"/>
      <c r="AA191" s="38"/>
      <c r="AB191" s="38"/>
      <c r="AC191" s="32"/>
      <c r="AD191" s="38"/>
      <c r="AE191" s="32"/>
      <c r="AF191" s="38"/>
      <c r="AG191" s="38"/>
      <c r="AH191" s="32"/>
      <c r="AI191" s="38"/>
      <c r="AJ191" s="32"/>
      <c r="AK191" s="38"/>
      <c r="AL191" s="38"/>
      <c r="AM191" s="38"/>
      <c r="AN191" s="32"/>
      <c r="AO191" s="32"/>
      <c r="AP191" s="39"/>
      <c r="AQ191" s="32"/>
      <c r="AR191" s="32"/>
      <c r="AS191" s="32"/>
      <c r="AT191" s="39"/>
      <c r="AU191" s="32"/>
      <c r="AV191" s="32"/>
      <c r="AW191" s="32"/>
      <c r="AX191" s="39"/>
      <c r="AY191" s="32"/>
      <c r="AZ191" s="32"/>
      <c r="BA191" s="32"/>
      <c r="BB191" s="32"/>
      <c r="BC191" s="40"/>
    </row>
    <row r="192" spans="2:55" ht="14.25">
      <c r="B192" s="33"/>
      <c r="C192" s="38"/>
      <c r="D192" s="32"/>
      <c r="E192" s="38"/>
      <c r="F192" s="32"/>
      <c r="G192" s="38"/>
      <c r="H192" s="38"/>
      <c r="I192" s="32"/>
      <c r="J192" s="38"/>
      <c r="K192" s="32"/>
      <c r="L192" s="38"/>
      <c r="M192" s="38"/>
      <c r="N192" s="32"/>
      <c r="O192" s="38"/>
      <c r="P192" s="32"/>
      <c r="Q192" s="38"/>
      <c r="R192" s="38"/>
      <c r="S192" s="32"/>
      <c r="T192" s="38"/>
      <c r="U192" s="32"/>
      <c r="V192" s="38"/>
      <c r="W192" s="38"/>
      <c r="X192" s="32"/>
      <c r="Y192" s="38"/>
      <c r="Z192" s="32"/>
      <c r="AA192" s="38"/>
      <c r="AB192" s="38"/>
      <c r="AC192" s="32"/>
      <c r="AD192" s="38"/>
      <c r="AE192" s="32"/>
      <c r="AF192" s="38"/>
      <c r="AG192" s="38"/>
      <c r="AH192" s="32"/>
      <c r="AI192" s="38"/>
      <c r="AJ192" s="32"/>
      <c r="AK192" s="38"/>
      <c r="AL192" s="38"/>
      <c r="AM192" s="38"/>
      <c r="AN192" s="32"/>
      <c r="AO192" s="32"/>
      <c r="AP192" s="39"/>
      <c r="AQ192" s="32"/>
      <c r="AR192" s="32"/>
      <c r="AS192" s="32"/>
      <c r="AT192" s="39"/>
      <c r="AU192" s="32"/>
      <c r="AV192" s="32"/>
      <c r="AW192" s="32"/>
      <c r="AX192" s="39"/>
      <c r="AY192" s="32"/>
      <c r="AZ192" s="32"/>
      <c r="BA192" s="32"/>
      <c r="BB192" s="32"/>
      <c r="BC192" s="40"/>
    </row>
    <row r="193" spans="2:55" ht="13.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2:55" ht="13.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2:55" ht="13.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2:55" ht="13.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2:55" ht="13.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2:55" ht="13.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2:55" ht="13.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2:55" ht="13.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</sheetData>
  <sheetProtection sheet="1" objects="1" scenarios="1"/>
  <mergeCells count="298">
    <mergeCell ref="B97:AK97"/>
    <mergeCell ref="AM97:BC97"/>
    <mergeCell ref="BC29:BC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W29:AW32"/>
    <mergeCell ref="AX29:AX32"/>
    <mergeCell ref="AY29:AY32"/>
    <mergeCell ref="AZ29:AZ32"/>
    <mergeCell ref="BA29:BA32"/>
    <mergeCell ref="BB29:BB32"/>
    <mergeCell ref="AQ29:AQ32"/>
    <mergeCell ref="AR29:AR32"/>
    <mergeCell ref="AS29:AS32"/>
    <mergeCell ref="AT29:AT32"/>
    <mergeCell ref="AU29:AU32"/>
    <mergeCell ref="AV29:AV32"/>
    <mergeCell ref="AB29:AF29"/>
    <mergeCell ref="AG29:AK29"/>
    <mergeCell ref="AM29:AM32"/>
    <mergeCell ref="AN29:AN32"/>
    <mergeCell ref="AO29:AO32"/>
    <mergeCell ref="AP29:AP32"/>
    <mergeCell ref="AB30:AB32"/>
    <mergeCell ref="AF30:AF32"/>
    <mergeCell ref="AG30:AG32"/>
    <mergeCell ref="AK30:AK32"/>
    <mergeCell ref="B29:B32"/>
    <mergeCell ref="C29:G29"/>
    <mergeCell ref="H29:L29"/>
    <mergeCell ref="M29:Q29"/>
    <mergeCell ref="R29:V29"/>
    <mergeCell ref="W29:AA29"/>
    <mergeCell ref="AA30:AA32"/>
    <mergeCell ref="BC25:BC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W25:AW28"/>
    <mergeCell ref="AX25:AX28"/>
    <mergeCell ref="AY25:AY28"/>
    <mergeCell ref="AZ25:AZ28"/>
    <mergeCell ref="BA25:BA28"/>
    <mergeCell ref="BB25:BB28"/>
    <mergeCell ref="AQ25:AQ28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  <mergeCell ref="AG26:AG28"/>
    <mergeCell ref="AK26:AK28"/>
    <mergeCell ref="B25:B28"/>
    <mergeCell ref="C25:G25"/>
    <mergeCell ref="H25:L25"/>
    <mergeCell ref="M25:Q25"/>
    <mergeCell ref="R25:V25"/>
    <mergeCell ref="W25:AA25"/>
    <mergeCell ref="AA26:AA28"/>
    <mergeCell ref="BC21:BC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W21:AW24"/>
    <mergeCell ref="AX21:AX24"/>
    <mergeCell ref="AY21:AY24"/>
    <mergeCell ref="AZ21:AZ24"/>
    <mergeCell ref="BA21:BA24"/>
    <mergeCell ref="BB21:BB24"/>
    <mergeCell ref="AQ21:AQ24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2:AG24"/>
    <mergeCell ref="AK22:AK24"/>
    <mergeCell ref="B21:B24"/>
    <mergeCell ref="C21:G21"/>
    <mergeCell ref="H21:L21"/>
    <mergeCell ref="M21:Q21"/>
    <mergeCell ref="R21:V21"/>
    <mergeCell ref="W21:AA21"/>
    <mergeCell ref="AA22:AA24"/>
    <mergeCell ref="BC17:BC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W17:AW20"/>
    <mergeCell ref="AX17:AX20"/>
    <mergeCell ref="AY17:AY20"/>
    <mergeCell ref="AZ17:AZ20"/>
    <mergeCell ref="BA17:BA20"/>
    <mergeCell ref="BB17:BB20"/>
    <mergeCell ref="AQ17:AQ20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18:AG20"/>
    <mergeCell ref="AK18:AK20"/>
    <mergeCell ref="AN13:AN16"/>
    <mergeCell ref="AO13:AO16"/>
    <mergeCell ref="AP13:AP16"/>
    <mergeCell ref="AQ13:AQ16"/>
    <mergeCell ref="AG14:AG16"/>
    <mergeCell ref="AK14:AK16"/>
    <mergeCell ref="B17:B20"/>
    <mergeCell ref="C17:G17"/>
    <mergeCell ref="H17:L17"/>
    <mergeCell ref="M17:Q17"/>
    <mergeCell ref="R17:V17"/>
    <mergeCell ref="W17:AA17"/>
    <mergeCell ref="AA18:AA20"/>
    <mergeCell ref="R14:R16"/>
    <mergeCell ref="V14:V16"/>
    <mergeCell ref="W14:W16"/>
    <mergeCell ref="AA14:AA16"/>
    <mergeCell ref="B13:B16"/>
    <mergeCell ref="C13:G13"/>
    <mergeCell ref="H13:L13"/>
    <mergeCell ref="M13:Q13"/>
    <mergeCell ref="R13:V13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X13:AX16"/>
    <mergeCell ref="C14:C16"/>
    <mergeCell ref="G14:G16"/>
    <mergeCell ref="H14:H16"/>
    <mergeCell ref="L14:L16"/>
    <mergeCell ref="M14:M16"/>
    <mergeCell ref="Q14:Q16"/>
    <mergeCell ref="AY9:AY12"/>
    <mergeCell ref="AZ9:AZ12"/>
    <mergeCell ref="BA9:BA12"/>
    <mergeCell ref="W13:AA13"/>
    <mergeCell ref="AB13:AF13"/>
    <mergeCell ref="Q10:Q12"/>
    <mergeCell ref="R10:R12"/>
    <mergeCell ref="V10:V12"/>
    <mergeCell ref="W10:W12"/>
    <mergeCell ref="AA10:AA12"/>
    <mergeCell ref="AB10:AB12"/>
    <mergeCell ref="AB14:AB16"/>
    <mergeCell ref="AF14:AF16"/>
    <mergeCell ref="AY13:AY16"/>
    <mergeCell ref="AZ13:AZ16"/>
    <mergeCell ref="BA13:BA16"/>
    <mergeCell ref="AG13:AK13"/>
    <mergeCell ref="AM13:AM16"/>
    <mergeCell ref="BB9:BB12"/>
    <mergeCell ref="BC9:BC12"/>
    <mergeCell ref="C10:C12"/>
    <mergeCell ref="G10:G12"/>
    <mergeCell ref="H10:H12"/>
    <mergeCell ref="L10:L12"/>
    <mergeCell ref="M10:M12"/>
    <mergeCell ref="AS9:AS12"/>
    <mergeCell ref="AT9:AT12"/>
    <mergeCell ref="AU9:AU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F10:AF12"/>
    <mergeCell ref="AG10:AG12"/>
    <mergeCell ref="B9:B12"/>
    <mergeCell ref="C9:G9"/>
    <mergeCell ref="H9:L9"/>
    <mergeCell ref="M9:Q9"/>
    <mergeCell ref="R9:V9"/>
    <mergeCell ref="W9:AA9"/>
    <mergeCell ref="AB9:AF9"/>
    <mergeCell ref="AG9:AK9"/>
    <mergeCell ref="R6:R8"/>
    <mergeCell ref="V6:V8"/>
    <mergeCell ref="W6:W8"/>
    <mergeCell ref="AA6:AA8"/>
    <mergeCell ref="AB6:AB8"/>
    <mergeCell ref="AF6:AF8"/>
    <mergeCell ref="AK10:AK12"/>
    <mergeCell ref="B5:B8"/>
    <mergeCell ref="C5:G5"/>
    <mergeCell ref="H5:L5"/>
    <mergeCell ref="M5:Q5"/>
    <mergeCell ref="R5:V5"/>
    <mergeCell ref="W5:AA5"/>
    <mergeCell ref="AB5:AF5"/>
    <mergeCell ref="AG5:AK5"/>
    <mergeCell ref="AZ5:AZ8"/>
    <mergeCell ref="BA5:BA8"/>
    <mergeCell ref="BB5:BB8"/>
    <mergeCell ref="BC5:BC8"/>
    <mergeCell ref="C6:C8"/>
    <mergeCell ref="G6:G8"/>
    <mergeCell ref="H6:H8"/>
    <mergeCell ref="L6:L8"/>
    <mergeCell ref="M6:M8"/>
    <mergeCell ref="Q6:Q8"/>
    <mergeCell ref="AT5:AT8"/>
    <mergeCell ref="AU5:AU8"/>
    <mergeCell ref="AV5:AV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G6:AG8"/>
    <mergeCell ref="AK6:AK8"/>
    <mergeCell ref="AM5:AM8"/>
    <mergeCell ref="B1:AK1"/>
    <mergeCell ref="AM1:BC1"/>
    <mergeCell ref="B2:AK2"/>
    <mergeCell ref="AM2:BC2"/>
    <mergeCell ref="B3:B4"/>
    <mergeCell ref="C3:G4"/>
    <mergeCell ref="H3:L4"/>
    <mergeCell ref="M3:Q4"/>
    <mergeCell ref="R3:V4"/>
    <mergeCell ref="W3:AA4"/>
    <mergeCell ref="BC3:BC4"/>
    <mergeCell ref="AU3:AU4"/>
    <mergeCell ref="AV3:AX3"/>
    <mergeCell ref="AY3:AY4"/>
    <mergeCell ref="AZ3:AZ4"/>
    <mergeCell ref="BA3:BA4"/>
    <mergeCell ref="BB3:BB4"/>
    <mergeCell ref="AB3:AF4"/>
    <mergeCell ref="AG3:AK4"/>
    <mergeCell ref="AM3:AM4"/>
    <mergeCell ref="AN3:AP3"/>
    <mergeCell ref="AQ3:AQ4"/>
    <mergeCell ref="AR3:A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BC200"/>
  <sheetViews>
    <sheetView zoomScale="90" zoomScaleNormal="90" zoomScalePageLayoutView="0" workbookViewId="0" topLeftCell="A1">
      <selection activeCell="AC24" sqref="AC22:AE24"/>
    </sheetView>
  </sheetViews>
  <sheetFormatPr defaultColWidth="9.140625" defaultRowHeight="15"/>
  <cols>
    <col min="1" max="1" width="1.1484375" style="10" customWidth="1"/>
    <col min="2" max="2" width="15.57421875" style="10" customWidth="1"/>
    <col min="3" max="38" width="3.57421875" style="10" customWidth="1"/>
    <col min="39" max="39" width="15.57421875" style="10" customWidth="1"/>
    <col min="40" max="41" width="5.57421875" style="10" customWidth="1"/>
    <col min="42" max="43" width="9.57421875" style="10" customWidth="1"/>
    <col min="44" max="45" width="5.57421875" style="10" customWidth="1"/>
    <col min="46" max="47" width="9.57421875" style="10" customWidth="1"/>
    <col min="48" max="49" width="5.57421875" style="10" customWidth="1"/>
    <col min="50" max="53" width="9.57421875" style="10" customWidth="1"/>
    <col min="54" max="54" width="15.57421875" style="10" customWidth="1"/>
    <col min="55" max="55" width="9.57421875" style="10" customWidth="1"/>
    <col min="56" max="16384" width="9.00390625" style="10" customWidth="1"/>
  </cols>
  <sheetData>
    <row r="1" spans="2:55" ht="17.25">
      <c r="B1" s="231" t="s">
        <v>53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9"/>
      <c r="AM1" s="232" t="str">
        <f>B1</f>
        <v>トリムフリー チャレンジ</v>
      </c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</row>
    <row r="2" spans="2:55" ht="18" thickBot="1">
      <c r="B2" s="233" t="s">
        <v>54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9"/>
      <c r="AM2" s="233" t="str">
        <f>B2</f>
        <v>Ｅコート    Ｃグループ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</row>
    <row r="3" spans="2:55" ht="14.25">
      <c r="B3" s="234"/>
      <c r="C3" s="236" t="str">
        <f>'[1]ﾄﾘﾑﾁｬﾚﾝｼﾞ'!$D$73</f>
        <v>YOMIMI</v>
      </c>
      <c r="D3" s="237"/>
      <c r="E3" s="237"/>
      <c r="F3" s="237"/>
      <c r="G3" s="237"/>
      <c r="H3" s="237" t="str">
        <f>'[1]ﾄﾘﾑﾁｬﾚﾝｼﾞ'!$D$74</f>
        <v>MAX,V MONKEY</v>
      </c>
      <c r="I3" s="237"/>
      <c r="J3" s="237"/>
      <c r="K3" s="237"/>
      <c r="L3" s="237"/>
      <c r="M3" s="237" t="str">
        <f>'[1]ﾄﾘﾑﾁｬﾚﾝｼﾞ'!$D$75</f>
        <v>フレッシュ</v>
      </c>
      <c r="N3" s="237"/>
      <c r="O3" s="237"/>
      <c r="P3" s="237"/>
      <c r="Q3" s="237"/>
      <c r="R3" s="237" t="str">
        <f>'[1]ﾄﾘﾑﾁｬﾚﾝｼﾞ'!$G$76</f>
        <v>YES!</v>
      </c>
      <c r="S3" s="237"/>
      <c r="T3" s="237"/>
      <c r="U3" s="237"/>
      <c r="V3" s="237"/>
      <c r="W3" s="237" t="str">
        <f>'[1]ﾄﾘﾑﾁｬﾚﾝｼﾞ'!$G$75</f>
        <v>サンライズ F</v>
      </c>
      <c r="X3" s="237"/>
      <c r="Y3" s="237"/>
      <c r="Z3" s="237"/>
      <c r="AA3" s="237"/>
      <c r="AB3" s="237" t="str">
        <f>'[1]ﾄﾘﾑﾁｬﾚﾝｼﾞ'!$G$74</f>
        <v>QQQ太</v>
      </c>
      <c r="AC3" s="237"/>
      <c r="AD3" s="237"/>
      <c r="AE3" s="237"/>
      <c r="AF3" s="237"/>
      <c r="AG3" s="299" t="str">
        <f>'[1]ﾄﾘﾑﾁｬﾚﾝｼﾞ'!$G$73</f>
        <v>フレグランスグレート</v>
      </c>
      <c r="AH3" s="300"/>
      <c r="AI3" s="300"/>
      <c r="AJ3" s="300"/>
      <c r="AK3" s="301"/>
      <c r="AL3" s="11"/>
      <c r="AM3" s="234"/>
      <c r="AN3" s="244" t="s">
        <v>18</v>
      </c>
      <c r="AO3" s="245"/>
      <c r="AP3" s="245"/>
      <c r="AQ3" s="242" t="s">
        <v>19</v>
      </c>
      <c r="AR3" s="244" t="s">
        <v>36</v>
      </c>
      <c r="AS3" s="245"/>
      <c r="AT3" s="245"/>
      <c r="AU3" s="242" t="s">
        <v>19</v>
      </c>
      <c r="AV3" s="244" t="s">
        <v>21</v>
      </c>
      <c r="AW3" s="245"/>
      <c r="AX3" s="245"/>
      <c r="AY3" s="242" t="s">
        <v>22</v>
      </c>
      <c r="AZ3" s="245" t="s">
        <v>37</v>
      </c>
      <c r="BA3" s="245" t="s">
        <v>38</v>
      </c>
      <c r="BB3" s="247" t="s">
        <v>25</v>
      </c>
      <c r="BC3" s="240" t="s">
        <v>19</v>
      </c>
    </row>
    <row r="4" spans="2:55" ht="15" thickBot="1">
      <c r="B4" s="235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302"/>
      <c r="AH4" s="303"/>
      <c r="AI4" s="303"/>
      <c r="AJ4" s="303"/>
      <c r="AK4" s="304"/>
      <c r="AL4" s="11"/>
      <c r="AM4" s="235"/>
      <c r="AN4" s="12" t="s">
        <v>26</v>
      </c>
      <c r="AO4" s="13" t="s">
        <v>27</v>
      </c>
      <c r="AP4" s="13" t="s">
        <v>28</v>
      </c>
      <c r="AQ4" s="243"/>
      <c r="AR4" s="12" t="s">
        <v>26</v>
      </c>
      <c r="AS4" s="13" t="s">
        <v>27</v>
      </c>
      <c r="AT4" s="13" t="s">
        <v>28</v>
      </c>
      <c r="AU4" s="243"/>
      <c r="AV4" s="12" t="s">
        <v>26</v>
      </c>
      <c r="AW4" s="13" t="s">
        <v>27</v>
      </c>
      <c r="AX4" s="13" t="s">
        <v>28</v>
      </c>
      <c r="AY4" s="243"/>
      <c r="AZ4" s="246"/>
      <c r="BA4" s="246"/>
      <c r="BB4" s="248"/>
      <c r="BC4" s="241"/>
    </row>
    <row r="5" spans="2:55" ht="17.25">
      <c r="B5" s="229" t="str">
        <f>C3</f>
        <v>YOMIMI</v>
      </c>
      <c r="C5" s="273"/>
      <c r="D5" s="274"/>
      <c r="E5" s="274"/>
      <c r="F5" s="274"/>
      <c r="G5" s="274"/>
      <c r="H5" s="275">
        <v>8</v>
      </c>
      <c r="I5" s="275"/>
      <c r="J5" s="275"/>
      <c r="K5" s="275"/>
      <c r="L5" s="275"/>
      <c r="M5" s="276">
        <v>0</v>
      </c>
      <c r="N5" s="276"/>
      <c r="O5" s="276"/>
      <c r="P5" s="276"/>
      <c r="Q5" s="276"/>
      <c r="R5" s="275">
        <v>4</v>
      </c>
      <c r="S5" s="275"/>
      <c r="T5" s="275"/>
      <c r="U5" s="275"/>
      <c r="V5" s="275"/>
      <c r="W5" s="275">
        <v>11</v>
      </c>
      <c r="X5" s="275"/>
      <c r="Y5" s="275"/>
      <c r="Z5" s="275"/>
      <c r="AA5" s="275"/>
      <c r="AB5" s="276">
        <v>0</v>
      </c>
      <c r="AC5" s="276"/>
      <c r="AD5" s="276"/>
      <c r="AE5" s="276"/>
      <c r="AF5" s="276"/>
      <c r="AG5" s="275">
        <v>1</v>
      </c>
      <c r="AH5" s="275"/>
      <c r="AI5" s="275"/>
      <c r="AJ5" s="275"/>
      <c r="AK5" s="277"/>
      <c r="AL5" s="14"/>
      <c r="AM5" s="229" t="str">
        <f>B5</f>
        <v>YOMIMI</v>
      </c>
      <c r="AN5" s="264">
        <f>IF(C6&gt;G6,1,0)+IF(H6&gt;L6,1,0)+IF(M6&gt;Q6,1,0)+IF(R6&gt;V6,1,0)+IF(W6&gt;AA6,1,0)+IF(AB6&gt;AF6,1,0)+IF(AG6&gt;AK6,1,0)</f>
        <v>0</v>
      </c>
      <c r="AO5" s="263">
        <f>IF(G6&gt;C6,1,0)+IF(L6&gt;H6,1,0)+IF(Q6&gt;M6,1,0)+IF(V6&gt;R6,1,0)+IF(AA6&gt;W6,1,0)+IF(AF6&gt;AB6,1,0)+IF(AK6&gt;AG6,1,0)</f>
        <v>4</v>
      </c>
      <c r="AP5" s="251">
        <f>SUM(AN5/(AN5+AO5))</f>
        <v>0</v>
      </c>
      <c r="AQ5" s="263">
        <f>RANK(AP5,$AP$5:$AP$32,0)</f>
        <v>7</v>
      </c>
      <c r="AR5" s="263">
        <f>SUM(C6+H6+M6+R6+W6+AB6+AG6)</f>
        <v>0</v>
      </c>
      <c r="AS5" s="263">
        <f>SUM(G6+L6+Q6+V6+AA6+AF6+AK6)</f>
        <v>8</v>
      </c>
      <c r="AT5" s="251">
        <f>SUM(AR5/(AR5+AS5))</f>
        <v>0</v>
      </c>
      <c r="AU5" s="263">
        <f>RANK(AT5,$AT$5:$AT$32,0)</f>
        <v>7</v>
      </c>
      <c r="AV5" s="263">
        <f>SUM(D6+D7+D8+I6+I7+I8+N6+N7+N8+S6+S7+S8+X6+X7+X8+AC6+AC7+AC8+AH6+AH7+AH8)</f>
        <v>77</v>
      </c>
      <c r="AW5" s="263">
        <f>SUM(F6+F7+F8+K6+K7+K8+P6+P7+P8+U6+U7+U8+Z6+Z7+Z8+AE6+AE7+AE8+AJ6+AJ7+AJ8)</f>
        <v>121</v>
      </c>
      <c r="AX5" s="251">
        <f>SUM(AV5/(AV5+AW5))</f>
        <v>0.3888888888888889</v>
      </c>
      <c r="AY5" s="263">
        <f>RANK(AX5,$AX$5:$AX$32,0)</f>
        <v>7</v>
      </c>
      <c r="AZ5" s="251">
        <f>RANK(AP5,$AP$5:$AP$32,1)+AT5</f>
        <v>1</v>
      </c>
      <c r="BA5" s="251">
        <f>RANK(AZ5,$AZ$5:$AZ$32,1)+AX5</f>
        <v>1.3888888888888888</v>
      </c>
      <c r="BB5" s="253" t="str">
        <f>AM5</f>
        <v>YOMIMI</v>
      </c>
      <c r="BC5" s="256">
        <f>RANK(BA5,$BA$5:$BA$32)</f>
        <v>7</v>
      </c>
    </row>
    <row r="6" spans="2:55" ht="13.5">
      <c r="B6" s="230"/>
      <c r="C6" s="258">
        <f>IF(D6&gt;F6,1,0)+IF(D7&gt;F7,1,0)+IF(D8&gt;F8,1,0)</f>
        <v>0</v>
      </c>
      <c r="D6" s="15"/>
      <c r="E6" s="16" t="s">
        <v>31</v>
      </c>
      <c r="F6" s="15"/>
      <c r="G6" s="259">
        <f>IF(F6&gt;D6,1,0)+IF(F7&gt;D7,1,0)+IF(F8&gt;D8,1,0)</f>
        <v>0</v>
      </c>
      <c r="H6" s="260">
        <f>IF(I6&gt;K6,1,0)+IF(I7&gt;K7,1,0)+IF(I8&gt;K8,1,0)</f>
        <v>0</v>
      </c>
      <c r="I6" s="17">
        <v>13</v>
      </c>
      <c r="J6" s="18" t="s">
        <v>31</v>
      </c>
      <c r="K6" s="17">
        <v>15</v>
      </c>
      <c r="L6" s="260">
        <f>IF(K6&gt;I6,1,0)+IF(K7&gt;I7,1,0)+IF(K8&gt;I8,1,0)</f>
        <v>2</v>
      </c>
      <c r="M6" s="261">
        <f>IF(N6&gt;P6,1,0)+IF(N7&gt;P7,1,0)+IF(N8&gt;P8,1,0)</f>
        <v>0</v>
      </c>
      <c r="N6" s="19"/>
      <c r="O6" s="20" t="s">
        <v>31</v>
      </c>
      <c r="P6" s="19"/>
      <c r="Q6" s="261">
        <f>IF(P6&gt;N6,1,0)+IF(P7&gt;N7,1,0)+IF(P8&gt;N8,1,0)</f>
        <v>0</v>
      </c>
      <c r="R6" s="260">
        <f>IF(S6&gt;U6,1,0)+IF(S7&gt;U7,1,0)+IF(S8&gt;U8,1,0)</f>
        <v>0</v>
      </c>
      <c r="S6" s="17">
        <v>7</v>
      </c>
      <c r="T6" s="18" t="s">
        <v>31</v>
      </c>
      <c r="U6" s="17">
        <v>15</v>
      </c>
      <c r="V6" s="260">
        <f>IF(U6&gt;S6,1,0)+IF(U7&gt;S7,1,0)+IF(U8&gt;S8,1,0)</f>
        <v>2</v>
      </c>
      <c r="W6" s="260">
        <f>IF(X6&gt;Z6,1,0)+IF(X7&gt;Z7,1,0)+IF(X8&gt;Z8,1,0)</f>
        <v>0</v>
      </c>
      <c r="X6" s="17">
        <v>6</v>
      </c>
      <c r="Y6" s="18" t="s">
        <v>31</v>
      </c>
      <c r="Z6" s="17">
        <v>15</v>
      </c>
      <c r="AA6" s="260">
        <f>IF(Z6&gt;X6,1,0)+IF(Z7&gt;X7,1,0)+IF(Z8&gt;X8,1,0)</f>
        <v>2</v>
      </c>
      <c r="AB6" s="261">
        <f>IF(AC6&gt;AE6,1,0)+IF(AC7&gt;AE7,1,0)+IF(AC8&gt;AE8,1,0)</f>
        <v>0</v>
      </c>
      <c r="AC6" s="19"/>
      <c r="AD6" s="20" t="s">
        <v>31</v>
      </c>
      <c r="AE6" s="19"/>
      <c r="AF6" s="261">
        <f>IF(AE6&gt;AC6,1,0)+IF(AE7&gt;AC7,1,0)+IF(AE8&gt;AC8,1,0)</f>
        <v>0</v>
      </c>
      <c r="AG6" s="260">
        <f>IF(AH6&gt;AJ6,1,0)+IF(AH7&gt;AJ7,1,0)+IF(AH8&gt;AJ8,1,0)</f>
        <v>0</v>
      </c>
      <c r="AH6" s="17">
        <v>14</v>
      </c>
      <c r="AI6" s="18" t="s">
        <v>31</v>
      </c>
      <c r="AJ6" s="17">
        <v>16</v>
      </c>
      <c r="AK6" s="266">
        <f>IF(AJ6&gt;AH6,1,0)+IF(AJ7&gt;AH7,1,0)+IF(AJ8&gt;AH8,1,0)</f>
        <v>2</v>
      </c>
      <c r="AL6" s="21"/>
      <c r="AM6" s="230"/>
      <c r="AN6" s="265"/>
      <c r="AO6" s="252"/>
      <c r="AP6" s="262"/>
      <c r="AQ6" s="252"/>
      <c r="AR6" s="252"/>
      <c r="AS6" s="252"/>
      <c r="AT6" s="262"/>
      <c r="AU6" s="252"/>
      <c r="AV6" s="252"/>
      <c r="AW6" s="252"/>
      <c r="AX6" s="262"/>
      <c r="AY6" s="252"/>
      <c r="AZ6" s="252"/>
      <c r="BA6" s="252"/>
      <c r="BB6" s="254"/>
      <c r="BC6" s="257"/>
    </row>
    <row r="7" spans="2:55" ht="13.5">
      <c r="B7" s="230"/>
      <c r="C7" s="258"/>
      <c r="D7" s="15"/>
      <c r="E7" s="16" t="s">
        <v>31</v>
      </c>
      <c r="F7" s="15"/>
      <c r="G7" s="259"/>
      <c r="H7" s="260"/>
      <c r="I7" s="17">
        <v>11</v>
      </c>
      <c r="J7" s="18" t="s">
        <v>31</v>
      </c>
      <c r="K7" s="17">
        <v>15</v>
      </c>
      <c r="L7" s="260"/>
      <c r="M7" s="261"/>
      <c r="N7" s="19"/>
      <c r="O7" s="20" t="s">
        <v>31</v>
      </c>
      <c r="P7" s="19"/>
      <c r="Q7" s="261"/>
      <c r="R7" s="260"/>
      <c r="S7" s="17">
        <v>9</v>
      </c>
      <c r="T7" s="18" t="s">
        <v>31</v>
      </c>
      <c r="U7" s="17">
        <v>15</v>
      </c>
      <c r="V7" s="260"/>
      <c r="W7" s="260"/>
      <c r="X7" s="17">
        <v>10</v>
      </c>
      <c r="Y7" s="18" t="s">
        <v>31</v>
      </c>
      <c r="Z7" s="17">
        <v>15</v>
      </c>
      <c r="AA7" s="260"/>
      <c r="AB7" s="261"/>
      <c r="AC7" s="19"/>
      <c r="AD7" s="20" t="s">
        <v>31</v>
      </c>
      <c r="AE7" s="19"/>
      <c r="AF7" s="261"/>
      <c r="AG7" s="260"/>
      <c r="AH7" s="17">
        <v>7</v>
      </c>
      <c r="AI7" s="18" t="s">
        <v>31</v>
      </c>
      <c r="AJ7" s="17">
        <v>15</v>
      </c>
      <c r="AK7" s="266"/>
      <c r="AL7" s="21"/>
      <c r="AM7" s="230"/>
      <c r="AN7" s="265"/>
      <c r="AO7" s="252"/>
      <c r="AP7" s="262"/>
      <c r="AQ7" s="252"/>
      <c r="AR7" s="252"/>
      <c r="AS7" s="252"/>
      <c r="AT7" s="262"/>
      <c r="AU7" s="252"/>
      <c r="AV7" s="252"/>
      <c r="AW7" s="252"/>
      <c r="AX7" s="262"/>
      <c r="AY7" s="252"/>
      <c r="AZ7" s="252"/>
      <c r="BA7" s="252"/>
      <c r="BB7" s="254"/>
      <c r="BC7" s="257"/>
    </row>
    <row r="8" spans="2:55" ht="13.5">
      <c r="B8" s="230"/>
      <c r="C8" s="258"/>
      <c r="D8" s="15"/>
      <c r="E8" s="16" t="s">
        <v>31</v>
      </c>
      <c r="F8" s="15"/>
      <c r="G8" s="259"/>
      <c r="H8" s="260"/>
      <c r="I8" s="17"/>
      <c r="J8" s="18" t="s">
        <v>31</v>
      </c>
      <c r="K8" s="17"/>
      <c r="L8" s="260"/>
      <c r="M8" s="261"/>
      <c r="N8" s="19"/>
      <c r="O8" s="20" t="s">
        <v>31</v>
      </c>
      <c r="P8" s="19"/>
      <c r="Q8" s="261"/>
      <c r="R8" s="260"/>
      <c r="S8" s="17"/>
      <c r="T8" s="18" t="s">
        <v>31</v>
      </c>
      <c r="U8" s="17"/>
      <c r="V8" s="260"/>
      <c r="W8" s="260"/>
      <c r="X8" s="17"/>
      <c r="Y8" s="18" t="s">
        <v>31</v>
      </c>
      <c r="Z8" s="17"/>
      <c r="AA8" s="260"/>
      <c r="AB8" s="261"/>
      <c r="AC8" s="19"/>
      <c r="AD8" s="20" t="s">
        <v>31</v>
      </c>
      <c r="AE8" s="19"/>
      <c r="AF8" s="261"/>
      <c r="AG8" s="260"/>
      <c r="AH8" s="17"/>
      <c r="AI8" s="18" t="s">
        <v>31</v>
      </c>
      <c r="AJ8" s="17"/>
      <c r="AK8" s="266"/>
      <c r="AL8" s="21"/>
      <c r="AM8" s="230"/>
      <c r="AN8" s="265"/>
      <c r="AO8" s="252"/>
      <c r="AP8" s="262"/>
      <c r="AQ8" s="252"/>
      <c r="AR8" s="252"/>
      <c r="AS8" s="252"/>
      <c r="AT8" s="262"/>
      <c r="AU8" s="252"/>
      <c r="AV8" s="252"/>
      <c r="AW8" s="252"/>
      <c r="AX8" s="262"/>
      <c r="AY8" s="252"/>
      <c r="AZ8" s="252"/>
      <c r="BA8" s="252"/>
      <c r="BB8" s="255"/>
      <c r="BC8" s="257"/>
    </row>
    <row r="9" spans="2:55" ht="17.25">
      <c r="B9" s="230" t="str">
        <f>H3</f>
        <v>MAX,V MONKEY</v>
      </c>
      <c r="C9" s="267">
        <f>H5</f>
        <v>8</v>
      </c>
      <c r="D9" s="268"/>
      <c r="E9" s="268"/>
      <c r="F9" s="268"/>
      <c r="G9" s="268"/>
      <c r="H9" s="269"/>
      <c r="I9" s="269"/>
      <c r="J9" s="269"/>
      <c r="K9" s="269"/>
      <c r="L9" s="269"/>
      <c r="M9" s="270">
        <v>12</v>
      </c>
      <c r="N9" s="270"/>
      <c r="O9" s="270"/>
      <c r="P9" s="270"/>
      <c r="Q9" s="270"/>
      <c r="R9" s="271">
        <v>0</v>
      </c>
      <c r="S9" s="271"/>
      <c r="T9" s="271"/>
      <c r="U9" s="271"/>
      <c r="V9" s="271"/>
      <c r="W9" s="271">
        <v>0</v>
      </c>
      <c r="X9" s="271"/>
      <c r="Y9" s="271"/>
      <c r="Z9" s="271"/>
      <c r="AA9" s="271"/>
      <c r="AB9" s="270">
        <v>2</v>
      </c>
      <c r="AC9" s="270"/>
      <c r="AD9" s="270"/>
      <c r="AE9" s="270"/>
      <c r="AF9" s="270"/>
      <c r="AG9" s="270">
        <v>5</v>
      </c>
      <c r="AH9" s="270"/>
      <c r="AI9" s="270"/>
      <c r="AJ9" s="270"/>
      <c r="AK9" s="272"/>
      <c r="AL9" s="14"/>
      <c r="AM9" s="230" t="str">
        <f>B9</f>
        <v>MAX,V MONKEY</v>
      </c>
      <c r="AN9" s="264">
        <f>IF(C10&gt;G10,1,0)+IF(H10&gt;L10,1,0)+IF(M10&gt;Q10,1,0)+IF(R10&gt;V10,1,0)+IF(W10&gt;AA10,1,0)+IF(AB10&gt;AF10,1,0)+IF(AG10&gt;AK10,1,0)</f>
        <v>1</v>
      </c>
      <c r="AO9" s="263">
        <f>IF(G10&gt;C10,1,0)+IF(L10&gt;H10,1,0)+IF(Q10&gt;M10,1,0)+IF(V10&gt;R10,1,0)+IF(AA10&gt;W10,1,0)+IF(AF10&gt;AB10,1,0)+IF(AK10&gt;AG10,1,0)</f>
        <v>3</v>
      </c>
      <c r="AP9" s="251">
        <f>SUM(AN9/(AN9+AO9))</f>
        <v>0.25</v>
      </c>
      <c r="AQ9" s="263">
        <f>RANK(AP9,$AP$5:$AP$32,0)</f>
        <v>5</v>
      </c>
      <c r="AR9" s="252">
        <f>SUM(C10+H10+M10+R10+W10+AB10+AG10)</f>
        <v>4</v>
      </c>
      <c r="AS9" s="252">
        <f>SUM(G10+L10+Q10+V10+AA10+AF10+AK10)</f>
        <v>6</v>
      </c>
      <c r="AT9" s="262">
        <f>SUM(AR9/(AR9+AS9))</f>
        <v>0.4</v>
      </c>
      <c r="AU9" s="252">
        <f>RANK(AT9,$AT$5:$AT$32,0)</f>
        <v>5</v>
      </c>
      <c r="AV9" s="252">
        <f>SUM(D10+D11+D12+I10+I11+I12+N10+N11+N12+S10+S11+S12+X10+X11+X12+AC10+AC11+AC12+AH10+AH11+AH12)</f>
        <v>127</v>
      </c>
      <c r="AW9" s="252">
        <f>SUM(F10+F11+F12+K10+K11+K12+P10+P11+P12+U10+U11+U12+Z10+Z11+Z12+AE10+AE11+AE12+AJ10+AJ11+AJ12)</f>
        <v>142</v>
      </c>
      <c r="AX9" s="262">
        <f>SUM(AV9/(AV9+AW9))</f>
        <v>0.4721189591078067</v>
      </c>
      <c r="AY9" s="263">
        <f>RANK(AX9,$AX$5:$AX$32,0)</f>
        <v>6</v>
      </c>
      <c r="AZ9" s="262">
        <f>RANK(AP9,$AP$5:$AP$32,1)+AT9</f>
        <v>2.4</v>
      </c>
      <c r="BA9" s="262">
        <f>RANK(AZ9,$AZ$5:$AZ$32,1)+AX9</f>
        <v>3.4721189591078065</v>
      </c>
      <c r="BB9" s="278" t="str">
        <f>AM9</f>
        <v>MAX,V MONKEY</v>
      </c>
      <c r="BC9" s="257">
        <f>RANK(BA9,$BA$5:$BA$32)</f>
        <v>5</v>
      </c>
    </row>
    <row r="10" spans="2:55" ht="13.5">
      <c r="B10" s="230"/>
      <c r="C10" s="279">
        <f>IF(D10&gt;F10,1,0)+IF(D11&gt;F11,1,0)+IF(D12&gt;F12,1,0)</f>
        <v>2</v>
      </c>
      <c r="D10" s="22">
        <f>K6</f>
        <v>15</v>
      </c>
      <c r="E10" s="18" t="s">
        <v>39</v>
      </c>
      <c r="F10" s="22">
        <f>I6</f>
        <v>13</v>
      </c>
      <c r="G10" s="260">
        <f>IF(F10&gt;D10,1,0)+IF(F11&gt;D11,1,0)+IF(F12&gt;D12,1,0)</f>
        <v>0</v>
      </c>
      <c r="H10" s="259">
        <f>IF(I10&gt;K10,1,0)+IF(I11&gt;K11,1,0)+IF(I12&gt;K12,1,0)</f>
        <v>0</v>
      </c>
      <c r="I10" s="15"/>
      <c r="J10" s="16" t="s">
        <v>31</v>
      </c>
      <c r="K10" s="15"/>
      <c r="L10" s="259">
        <f>IF(K10&gt;I10,1,0)+IF(K11&gt;I11,1,0)+IF(K12&gt;I12,1,0)</f>
        <v>0</v>
      </c>
      <c r="M10" s="260">
        <f>IF(N10&gt;P10,1,0)+IF(N11&gt;P11,1,0)+IF(N12&gt;P12,1,0)</f>
        <v>1</v>
      </c>
      <c r="N10" s="17">
        <v>16</v>
      </c>
      <c r="O10" s="18" t="s">
        <v>31</v>
      </c>
      <c r="P10" s="17">
        <v>14</v>
      </c>
      <c r="Q10" s="260">
        <f>IF(P10&gt;N10,1,0)+IF(P11&gt;N11,1,0)+IF(P12&gt;N12,1,0)</f>
        <v>2</v>
      </c>
      <c r="R10" s="261">
        <f>IF(S10&gt;U10,1,0)+IF(S11&gt;U11,1,0)+IF(S12&gt;U12,1,0)</f>
        <v>0</v>
      </c>
      <c r="S10" s="19"/>
      <c r="T10" s="20" t="s">
        <v>31</v>
      </c>
      <c r="U10" s="19"/>
      <c r="V10" s="261">
        <f>IF(U10&gt;S10,1,0)+IF(U11&gt;S11,1,0)+IF(U12&gt;S12,1,0)</f>
        <v>0</v>
      </c>
      <c r="W10" s="261">
        <f>IF(X10&gt;Z10,1,0)+IF(X11&gt;Z11,1,0)+IF(X12&gt;Z12,1,0)</f>
        <v>0</v>
      </c>
      <c r="X10" s="19"/>
      <c r="Y10" s="20" t="s">
        <v>31</v>
      </c>
      <c r="Z10" s="19"/>
      <c r="AA10" s="261">
        <f>IF(Z10&gt;X10,1,0)+IF(Z11&gt;X11,1,0)+IF(Z12&gt;X12,1,0)</f>
        <v>0</v>
      </c>
      <c r="AB10" s="260">
        <f>IF(AC10&gt;AE10,1,0)+IF(AC11&gt;AE11,1,0)+IF(AC12&gt;AE12,1,0)</f>
        <v>0</v>
      </c>
      <c r="AC10" s="17">
        <v>10</v>
      </c>
      <c r="AD10" s="18" t="s">
        <v>31</v>
      </c>
      <c r="AE10" s="17">
        <v>15</v>
      </c>
      <c r="AF10" s="260">
        <f>IF(AE10&gt;AC10,1,0)+IF(AE11&gt;AC11,1,0)+IF(AE12&gt;AC12,1,0)</f>
        <v>2</v>
      </c>
      <c r="AG10" s="260">
        <f>IF(AH10&gt;AJ10,1,0)+IF(AH11&gt;AJ11,1,0)+IF(AH12&gt;AJ12,1,0)</f>
        <v>1</v>
      </c>
      <c r="AH10" s="17">
        <v>16</v>
      </c>
      <c r="AI10" s="18" t="s">
        <v>31</v>
      </c>
      <c r="AJ10" s="17">
        <v>14</v>
      </c>
      <c r="AK10" s="266">
        <f>IF(AJ10&gt;AH10,1,0)+IF(AJ11&gt;AH11,1,0)+IF(AJ12&gt;AH12,1,0)</f>
        <v>2</v>
      </c>
      <c r="AL10" s="21"/>
      <c r="AM10" s="230"/>
      <c r="AN10" s="265"/>
      <c r="AO10" s="252"/>
      <c r="AP10" s="262"/>
      <c r="AQ10" s="252"/>
      <c r="AR10" s="252"/>
      <c r="AS10" s="252"/>
      <c r="AT10" s="262"/>
      <c r="AU10" s="252"/>
      <c r="AV10" s="252"/>
      <c r="AW10" s="252"/>
      <c r="AX10" s="262"/>
      <c r="AY10" s="252"/>
      <c r="AZ10" s="252"/>
      <c r="BA10" s="252"/>
      <c r="BB10" s="254"/>
      <c r="BC10" s="257"/>
    </row>
    <row r="11" spans="2:55" ht="13.5">
      <c r="B11" s="230"/>
      <c r="C11" s="279"/>
      <c r="D11" s="22">
        <f>K7</f>
        <v>15</v>
      </c>
      <c r="E11" s="18" t="s">
        <v>31</v>
      </c>
      <c r="F11" s="22">
        <f>I7</f>
        <v>11</v>
      </c>
      <c r="G11" s="260"/>
      <c r="H11" s="259"/>
      <c r="I11" s="15"/>
      <c r="J11" s="16" t="s">
        <v>31</v>
      </c>
      <c r="K11" s="15"/>
      <c r="L11" s="259"/>
      <c r="M11" s="260"/>
      <c r="N11" s="17">
        <v>12</v>
      </c>
      <c r="O11" s="18" t="s">
        <v>31</v>
      </c>
      <c r="P11" s="17">
        <v>15</v>
      </c>
      <c r="Q11" s="260"/>
      <c r="R11" s="261"/>
      <c r="S11" s="19"/>
      <c r="T11" s="20" t="s">
        <v>31</v>
      </c>
      <c r="U11" s="19"/>
      <c r="V11" s="261"/>
      <c r="W11" s="261"/>
      <c r="X11" s="19"/>
      <c r="Y11" s="20" t="s">
        <v>31</v>
      </c>
      <c r="Z11" s="19"/>
      <c r="AA11" s="261"/>
      <c r="AB11" s="260"/>
      <c r="AC11" s="17">
        <v>11</v>
      </c>
      <c r="AD11" s="18" t="s">
        <v>31</v>
      </c>
      <c r="AE11" s="17">
        <v>15</v>
      </c>
      <c r="AF11" s="260"/>
      <c r="AG11" s="260"/>
      <c r="AH11" s="17">
        <v>8</v>
      </c>
      <c r="AI11" s="18" t="s">
        <v>31</v>
      </c>
      <c r="AJ11" s="17">
        <v>15</v>
      </c>
      <c r="AK11" s="266"/>
      <c r="AL11" s="21"/>
      <c r="AM11" s="230"/>
      <c r="AN11" s="265"/>
      <c r="AO11" s="252"/>
      <c r="AP11" s="262"/>
      <c r="AQ11" s="252"/>
      <c r="AR11" s="252"/>
      <c r="AS11" s="252"/>
      <c r="AT11" s="262"/>
      <c r="AU11" s="252"/>
      <c r="AV11" s="252"/>
      <c r="AW11" s="252"/>
      <c r="AX11" s="262"/>
      <c r="AY11" s="252"/>
      <c r="AZ11" s="252"/>
      <c r="BA11" s="252"/>
      <c r="BB11" s="254"/>
      <c r="BC11" s="257"/>
    </row>
    <row r="12" spans="2:55" ht="13.5">
      <c r="B12" s="230"/>
      <c r="C12" s="279"/>
      <c r="D12" s="22">
        <f>K8</f>
        <v>0</v>
      </c>
      <c r="E12" s="18" t="s">
        <v>39</v>
      </c>
      <c r="F12" s="22">
        <f>I8</f>
        <v>0</v>
      </c>
      <c r="G12" s="260"/>
      <c r="H12" s="259"/>
      <c r="I12" s="15"/>
      <c r="J12" s="16" t="s">
        <v>31</v>
      </c>
      <c r="K12" s="15"/>
      <c r="L12" s="259"/>
      <c r="M12" s="260"/>
      <c r="N12" s="17">
        <v>12</v>
      </c>
      <c r="O12" s="18" t="s">
        <v>31</v>
      </c>
      <c r="P12" s="17">
        <v>15</v>
      </c>
      <c r="Q12" s="260"/>
      <c r="R12" s="261"/>
      <c r="S12" s="19"/>
      <c r="T12" s="20" t="s">
        <v>31</v>
      </c>
      <c r="U12" s="19"/>
      <c r="V12" s="261"/>
      <c r="W12" s="261"/>
      <c r="X12" s="19"/>
      <c r="Y12" s="20" t="s">
        <v>31</v>
      </c>
      <c r="Z12" s="19"/>
      <c r="AA12" s="261"/>
      <c r="AB12" s="260"/>
      <c r="AC12" s="17"/>
      <c r="AD12" s="18" t="s">
        <v>31</v>
      </c>
      <c r="AE12" s="17"/>
      <c r="AF12" s="260"/>
      <c r="AG12" s="260"/>
      <c r="AH12" s="17">
        <v>12</v>
      </c>
      <c r="AI12" s="18" t="s">
        <v>31</v>
      </c>
      <c r="AJ12" s="17">
        <v>15</v>
      </c>
      <c r="AK12" s="266"/>
      <c r="AL12" s="21"/>
      <c r="AM12" s="230"/>
      <c r="AN12" s="265"/>
      <c r="AO12" s="252"/>
      <c r="AP12" s="262"/>
      <c r="AQ12" s="252"/>
      <c r="AR12" s="252"/>
      <c r="AS12" s="252"/>
      <c r="AT12" s="262"/>
      <c r="AU12" s="252"/>
      <c r="AV12" s="252"/>
      <c r="AW12" s="252"/>
      <c r="AX12" s="262"/>
      <c r="AY12" s="252"/>
      <c r="AZ12" s="252"/>
      <c r="BA12" s="252"/>
      <c r="BB12" s="255"/>
      <c r="BC12" s="257"/>
    </row>
    <row r="13" spans="2:55" ht="17.25">
      <c r="B13" s="230" t="str">
        <f>M3</f>
        <v>フレッシュ</v>
      </c>
      <c r="C13" s="281">
        <f>M5</f>
        <v>0</v>
      </c>
      <c r="D13" s="282"/>
      <c r="E13" s="282"/>
      <c r="F13" s="282"/>
      <c r="G13" s="282"/>
      <c r="H13" s="268">
        <f>M9</f>
        <v>12</v>
      </c>
      <c r="I13" s="268"/>
      <c r="J13" s="268"/>
      <c r="K13" s="268"/>
      <c r="L13" s="268"/>
      <c r="M13" s="269"/>
      <c r="N13" s="269"/>
      <c r="O13" s="269"/>
      <c r="P13" s="269"/>
      <c r="Q13" s="269"/>
      <c r="R13" s="282">
        <v>0</v>
      </c>
      <c r="S13" s="282"/>
      <c r="T13" s="282"/>
      <c r="U13" s="282"/>
      <c r="V13" s="282"/>
      <c r="W13" s="270">
        <v>3</v>
      </c>
      <c r="X13" s="270"/>
      <c r="Y13" s="270"/>
      <c r="Z13" s="270"/>
      <c r="AA13" s="270"/>
      <c r="AB13" s="270">
        <v>6</v>
      </c>
      <c r="AC13" s="270"/>
      <c r="AD13" s="270"/>
      <c r="AE13" s="270"/>
      <c r="AF13" s="270"/>
      <c r="AG13" s="270">
        <v>9</v>
      </c>
      <c r="AH13" s="270"/>
      <c r="AI13" s="270"/>
      <c r="AJ13" s="270"/>
      <c r="AK13" s="272"/>
      <c r="AL13" s="14"/>
      <c r="AM13" s="230" t="str">
        <f>B13</f>
        <v>フレッシュ</v>
      </c>
      <c r="AN13" s="264">
        <f>IF(C14&gt;G14,1,0)+IF(H14&gt;L14,1,0)+IF(M14&gt;Q14,1,0)+IF(R14&gt;V14,1,0)+IF(W14&gt;AA14,1,0)+IF(AB14&gt;AF14,1,0)+IF(AG14&gt;AK14,1,0)</f>
        <v>1</v>
      </c>
      <c r="AO13" s="263">
        <f>IF(G14&gt;C14,1,0)+IF(L14&gt;H14,1,0)+IF(Q14&gt;M14,1,0)+IF(V14&gt;R14,1,0)+IF(AA14&gt;W14,1,0)+IF(AF14&gt;AB14,1,0)+IF(AK14&gt;AG14,1,0)</f>
        <v>3</v>
      </c>
      <c r="AP13" s="251">
        <f>SUM(AN13/(AN13+AO13))</f>
        <v>0.25</v>
      </c>
      <c r="AQ13" s="263">
        <f>RANK(AP13,$AP$5:$AP$32,0)</f>
        <v>5</v>
      </c>
      <c r="AR13" s="252">
        <f>SUM(C14+H14+M14+R14+W14+AB14+AG14)</f>
        <v>4</v>
      </c>
      <c r="AS13" s="252">
        <f>SUM(G14+L14+Q14+V14+AA14+AF14+AK14)</f>
        <v>7</v>
      </c>
      <c r="AT13" s="262">
        <f>SUM(AR13/(AR13+AS13))</f>
        <v>0.36363636363636365</v>
      </c>
      <c r="AU13" s="252">
        <f>RANK(AT13,$AT$5:$AT$32,0)</f>
        <v>6</v>
      </c>
      <c r="AV13" s="252">
        <f>SUM(D14+D15+D16+I14+I15+I16+N14+N15+N16+S14+S15+S16+X14+X15+X16+AC14+AC15+AC16+AH14+AH15+AH16)</f>
        <v>139</v>
      </c>
      <c r="AW13" s="252">
        <f>SUM(F14+F15+F16+K14+K15+K16+P14+P15+P16+U14+U15+U16+Z14+Z15+Z16+AE14+AE15+AE16+AJ14+AJ15+AJ16)</f>
        <v>151</v>
      </c>
      <c r="AX13" s="262">
        <f>SUM(AV13/(AV13+AW13))</f>
        <v>0.4793103448275862</v>
      </c>
      <c r="AY13" s="263">
        <f>RANK(AX13,$AX$5:$AX$32,0)</f>
        <v>5</v>
      </c>
      <c r="AZ13" s="262">
        <f>RANK(AP13,$AP$5:$AP$32,1)+AT13</f>
        <v>2.3636363636363638</v>
      </c>
      <c r="BA13" s="262">
        <f>RANK(AZ13,$AZ$5:$AZ$32,1)+AX13</f>
        <v>2.4793103448275864</v>
      </c>
      <c r="BB13" s="278" t="str">
        <f>AM13</f>
        <v>フレッシュ</v>
      </c>
      <c r="BC13" s="257">
        <f>RANK(BA13,$BA$5:$BA$32)</f>
        <v>6</v>
      </c>
    </row>
    <row r="14" spans="2:55" ht="13.5">
      <c r="B14" s="230"/>
      <c r="C14" s="280">
        <f>IF(D14&gt;F14,1,0)+IF(D15&gt;F15,1,0)+IF(D16&gt;F16,1,0)</f>
        <v>0</v>
      </c>
      <c r="D14" s="19">
        <f>P6</f>
        <v>0</v>
      </c>
      <c r="E14" s="20" t="s">
        <v>29</v>
      </c>
      <c r="F14" s="19">
        <f>N6</f>
        <v>0</v>
      </c>
      <c r="G14" s="261">
        <f>IF(F14&gt;D14,1,0)+IF(F15&gt;D15,1,0)+IF(F16&gt;D16,1,0)</f>
        <v>0</v>
      </c>
      <c r="H14" s="260">
        <f>IF(I14&gt;K14,1,0)+IF(I15&gt;K15,1,0)+IF(I16&gt;K16,1,0)</f>
        <v>2</v>
      </c>
      <c r="I14" s="22">
        <f>P10</f>
        <v>14</v>
      </c>
      <c r="J14" s="18" t="s">
        <v>39</v>
      </c>
      <c r="K14" s="22">
        <f>N10</f>
        <v>16</v>
      </c>
      <c r="L14" s="260">
        <f>IF(K14&gt;I14,1,0)+IF(K15&gt;I15,1,0)+IF(K16&gt;I16,1,0)</f>
        <v>1</v>
      </c>
      <c r="M14" s="259">
        <f>IF(N14&gt;P14,1,0)+IF(N15&gt;P15,1,0)+IF(N16&gt;P16,1,0)</f>
        <v>0</v>
      </c>
      <c r="N14" s="15"/>
      <c r="O14" s="16" t="s">
        <v>31</v>
      </c>
      <c r="P14" s="15"/>
      <c r="Q14" s="259">
        <f>IF(P14&gt;N14,1,0)+IF(P15&gt;N15,1,0)+IF(P16&gt;N16,1,0)</f>
        <v>0</v>
      </c>
      <c r="R14" s="261">
        <f>IF(S14&gt;U14,1,0)+IF(S15&gt;U15,1,0)+IF(S16&gt;U16,1,0)</f>
        <v>0</v>
      </c>
      <c r="S14" s="19"/>
      <c r="T14" s="20" t="s">
        <v>31</v>
      </c>
      <c r="U14" s="19"/>
      <c r="V14" s="261">
        <f>IF(U14&gt;S14,1,0)+IF(U15&gt;S15,1,0)+IF(U16&gt;S16,1,0)</f>
        <v>0</v>
      </c>
      <c r="W14" s="260">
        <f>IF(X14&gt;Z14,1,0)+IF(X15&gt;Z15,1,0)+IF(X16&gt;Z16,1,0)</f>
        <v>0</v>
      </c>
      <c r="X14" s="17">
        <v>12</v>
      </c>
      <c r="Y14" s="18" t="s">
        <v>31</v>
      </c>
      <c r="Z14" s="17">
        <v>15</v>
      </c>
      <c r="AA14" s="260">
        <f>IF(Z14&gt;X14,1,0)+IF(Z15&gt;X15,1,0)+IF(Z16&gt;X16,1,0)</f>
        <v>2</v>
      </c>
      <c r="AB14" s="260">
        <f>IF(AC14&gt;AE14,1,0)+IF(AC15&gt;AE15,1,0)+IF(AC16&gt;AE16,1,0)</f>
        <v>1</v>
      </c>
      <c r="AC14" s="17">
        <v>15</v>
      </c>
      <c r="AD14" s="18" t="s">
        <v>31</v>
      </c>
      <c r="AE14" s="17">
        <v>13</v>
      </c>
      <c r="AF14" s="260">
        <f>IF(AE14&gt;AC14,1,0)+IF(AE15&gt;AC15,1,0)+IF(AE16&gt;AC16,1,0)</f>
        <v>2</v>
      </c>
      <c r="AG14" s="260">
        <f>IF(AH14&gt;AJ14,1,0)+IF(AH15&gt;AJ15,1,0)+IF(AH16&gt;AJ16,1,0)</f>
        <v>1</v>
      </c>
      <c r="AH14" s="17">
        <v>15</v>
      </c>
      <c r="AI14" s="18" t="s">
        <v>31</v>
      </c>
      <c r="AJ14" s="17">
        <v>8</v>
      </c>
      <c r="AK14" s="266">
        <f>IF(AJ14&gt;AH14,1,0)+IF(AJ15&gt;AH15,1,0)+IF(AJ16&gt;AH16,1,0)</f>
        <v>2</v>
      </c>
      <c r="AL14" s="21"/>
      <c r="AM14" s="230"/>
      <c r="AN14" s="265"/>
      <c r="AO14" s="252"/>
      <c r="AP14" s="262"/>
      <c r="AQ14" s="252"/>
      <c r="AR14" s="252"/>
      <c r="AS14" s="252"/>
      <c r="AT14" s="262"/>
      <c r="AU14" s="252"/>
      <c r="AV14" s="252"/>
      <c r="AW14" s="252"/>
      <c r="AX14" s="262"/>
      <c r="AY14" s="252"/>
      <c r="AZ14" s="252"/>
      <c r="BA14" s="252"/>
      <c r="BB14" s="254"/>
      <c r="BC14" s="257"/>
    </row>
    <row r="15" spans="2:55" ht="13.5">
      <c r="B15" s="230"/>
      <c r="C15" s="280"/>
      <c r="D15" s="19">
        <f>P7</f>
        <v>0</v>
      </c>
      <c r="E15" s="20" t="s">
        <v>39</v>
      </c>
      <c r="F15" s="19">
        <f>N7</f>
        <v>0</v>
      </c>
      <c r="G15" s="261"/>
      <c r="H15" s="260"/>
      <c r="I15" s="22">
        <f>P11</f>
        <v>15</v>
      </c>
      <c r="J15" s="18" t="s">
        <v>39</v>
      </c>
      <c r="K15" s="22">
        <f>N11</f>
        <v>12</v>
      </c>
      <c r="L15" s="260"/>
      <c r="M15" s="259"/>
      <c r="N15" s="15"/>
      <c r="O15" s="16" t="s">
        <v>31</v>
      </c>
      <c r="P15" s="15"/>
      <c r="Q15" s="259"/>
      <c r="R15" s="261"/>
      <c r="S15" s="19"/>
      <c r="T15" s="20" t="s">
        <v>31</v>
      </c>
      <c r="U15" s="19"/>
      <c r="V15" s="261"/>
      <c r="W15" s="260"/>
      <c r="X15" s="17">
        <v>10</v>
      </c>
      <c r="Y15" s="18" t="s">
        <v>31</v>
      </c>
      <c r="Z15" s="17">
        <v>15</v>
      </c>
      <c r="AA15" s="260"/>
      <c r="AB15" s="260"/>
      <c r="AC15" s="17">
        <v>10</v>
      </c>
      <c r="AD15" s="18" t="s">
        <v>31</v>
      </c>
      <c r="AE15" s="17">
        <v>15</v>
      </c>
      <c r="AF15" s="260"/>
      <c r="AG15" s="260"/>
      <c r="AH15" s="17">
        <v>9</v>
      </c>
      <c r="AI15" s="18" t="s">
        <v>31</v>
      </c>
      <c r="AJ15" s="17">
        <v>15</v>
      </c>
      <c r="AK15" s="266"/>
      <c r="AL15" s="21"/>
      <c r="AM15" s="230"/>
      <c r="AN15" s="265"/>
      <c r="AO15" s="252"/>
      <c r="AP15" s="262"/>
      <c r="AQ15" s="252"/>
      <c r="AR15" s="252"/>
      <c r="AS15" s="252"/>
      <c r="AT15" s="262"/>
      <c r="AU15" s="252"/>
      <c r="AV15" s="252"/>
      <c r="AW15" s="252"/>
      <c r="AX15" s="262"/>
      <c r="AY15" s="252"/>
      <c r="AZ15" s="252"/>
      <c r="BA15" s="252"/>
      <c r="BB15" s="254"/>
      <c r="BC15" s="257"/>
    </row>
    <row r="16" spans="2:55" ht="13.5">
      <c r="B16" s="230"/>
      <c r="C16" s="280"/>
      <c r="D16" s="19">
        <f>P8</f>
        <v>0</v>
      </c>
      <c r="E16" s="20" t="s">
        <v>31</v>
      </c>
      <c r="F16" s="19">
        <f>N8</f>
        <v>0</v>
      </c>
      <c r="G16" s="261"/>
      <c r="H16" s="260"/>
      <c r="I16" s="22">
        <f>P12</f>
        <v>15</v>
      </c>
      <c r="J16" s="18" t="s">
        <v>31</v>
      </c>
      <c r="K16" s="22">
        <f>N12</f>
        <v>12</v>
      </c>
      <c r="L16" s="260"/>
      <c r="M16" s="259"/>
      <c r="N16" s="15"/>
      <c r="O16" s="16" t="s">
        <v>31</v>
      </c>
      <c r="P16" s="15"/>
      <c r="Q16" s="259"/>
      <c r="R16" s="261"/>
      <c r="S16" s="19"/>
      <c r="T16" s="20" t="s">
        <v>31</v>
      </c>
      <c r="U16" s="19"/>
      <c r="V16" s="261"/>
      <c r="W16" s="260"/>
      <c r="X16" s="17"/>
      <c r="Y16" s="18" t="s">
        <v>31</v>
      </c>
      <c r="Z16" s="17"/>
      <c r="AA16" s="260"/>
      <c r="AB16" s="260"/>
      <c r="AC16" s="17">
        <v>12</v>
      </c>
      <c r="AD16" s="18" t="s">
        <v>31</v>
      </c>
      <c r="AE16" s="17">
        <v>15</v>
      </c>
      <c r="AF16" s="260"/>
      <c r="AG16" s="260"/>
      <c r="AH16" s="17">
        <v>12</v>
      </c>
      <c r="AI16" s="18" t="s">
        <v>31</v>
      </c>
      <c r="AJ16" s="17">
        <v>15</v>
      </c>
      <c r="AK16" s="266"/>
      <c r="AL16" s="21"/>
      <c r="AM16" s="230"/>
      <c r="AN16" s="265"/>
      <c r="AO16" s="252"/>
      <c r="AP16" s="262"/>
      <c r="AQ16" s="252"/>
      <c r="AR16" s="252"/>
      <c r="AS16" s="252"/>
      <c r="AT16" s="262"/>
      <c r="AU16" s="252"/>
      <c r="AV16" s="252"/>
      <c r="AW16" s="252"/>
      <c r="AX16" s="262"/>
      <c r="AY16" s="252"/>
      <c r="AZ16" s="252"/>
      <c r="BA16" s="252"/>
      <c r="BB16" s="255"/>
      <c r="BC16" s="257"/>
    </row>
    <row r="17" spans="2:55" ht="17.25">
      <c r="B17" s="230" t="str">
        <f>R3</f>
        <v>YES!</v>
      </c>
      <c r="C17" s="267">
        <f>R5</f>
        <v>4</v>
      </c>
      <c r="D17" s="268"/>
      <c r="E17" s="268"/>
      <c r="F17" s="268"/>
      <c r="G17" s="268"/>
      <c r="H17" s="268">
        <f>R9</f>
        <v>0</v>
      </c>
      <c r="I17" s="268"/>
      <c r="J17" s="268"/>
      <c r="K17" s="268"/>
      <c r="L17" s="268"/>
      <c r="M17" s="268">
        <f>R13</f>
        <v>0</v>
      </c>
      <c r="N17" s="268"/>
      <c r="O17" s="268"/>
      <c r="P17" s="268"/>
      <c r="Q17" s="268"/>
      <c r="R17" s="269"/>
      <c r="S17" s="269"/>
      <c r="T17" s="269"/>
      <c r="U17" s="269"/>
      <c r="V17" s="269"/>
      <c r="W17" s="270">
        <v>7</v>
      </c>
      <c r="X17" s="270"/>
      <c r="Y17" s="270"/>
      <c r="Z17" s="270"/>
      <c r="AA17" s="270"/>
      <c r="AB17" s="270">
        <v>10</v>
      </c>
      <c r="AC17" s="270"/>
      <c r="AD17" s="270"/>
      <c r="AE17" s="270"/>
      <c r="AF17" s="270"/>
      <c r="AG17" s="270">
        <v>13</v>
      </c>
      <c r="AH17" s="270"/>
      <c r="AI17" s="270"/>
      <c r="AJ17" s="270"/>
      <c r="AK17" s="272"/>
      <c r="AL17" s="14"/>
      <c r="AM17" s="230" t="str">
        <f>B17</f>
        <v>YES!</v>
      </c>
      <c r="AN17" s="264">
        <f>IF(C18&gt;G18,1,0)+IF(H18&gt;L18,1,0)+IF(M18&gt;Q18,1,0)+IF(R18&gt;V18,1,0)+IF(W18&gt;AA18,1,0)+IF(AB18&gt;AF18,1,0)+IF(AG18&gt;AK18,1,0)</f>
        <v>3</v>
      </c>
      <c r="AO17" s="263">
        <f>IF(G18&gt;C18,1,0)+IF(L18&gt;H18,1,0)+IF(Q18&gt;M18,1,0)+IF(V18&gt;R18,1,0)+IF(AA18&gt;W18,1,0)+IF(AF18&gt;AB18,1,0)+IF(AK18&gt;AG18,1,0)</f>
        <v>1</v>
      </c>
      <c r="AP17" s="251">
        <f>SUM(AN17/(AN17+AO17))</f>
        <v>0.75</v>
      </c>
      <c r="AQ17" s="263">
        <f>RANK(AP17,$AP$5:$AP$32,0)</f>
        <v>1</v>
      </c>
      <c r="AR17" s="252">
        <f>SUM(C18+H18+M18+R18+W18+AB18+AG18)</f>
        <v>7</v>
      </c>
      <c r="AS17" s="252">
        <f>SUM(G18+L18+Q18+V18+AA18+AF18+AK18)</f>
        <v>4</v>
      </c>
      <c r="AT17" s="262">
        <f>SUM(AR17/(AR17+AS17))</f>
        <v>0.6363636363636364</v>
      </c>
      <c r="AU17" s="252">
        <f>RANK(AT17,$AT$5:$AT$32,0)</f>
        <v>3</v>
      </c>
      <c r="AV17" s="252">
        <f>SUM(D18+D19+D20+I18+I19+I20+N18+N19+N20+S18+S19+S20+X18+X19+X20+AC18+AC19+AC20+AH18+AH19+AH20)</f>
        <v>154</v>
      </c>
      <c r="AW17" s="252">
        <f>SUM(F18+F19+F20+K18+K19+K20+P18+P19+P20+U18+U19+U20+Z18+Z19+Z20+AE18+AE19+AE20+AJ18+AJ19+AJ20)</f>
        <v>126</v>
      </c>
      <c r="AX17" s="262">
        <f>SUM(AV17/(AV17+AW17))</f>
        <v>0.55</v>
      </c>
      <c r="AY17" s="263">
        <f>RANK(AX17,$AX$5:$AX$32,0)</f>
        <v>1</v>
      </c>
      <c r="AZ17" s="262">
        <f>RANK(AP17,$AP$5:$AP$32,1)+AT17</f>
        <v>4.636363636363637</v>
      </c>
      <c r="BA17" s="262">
        <f>RANK(AZ17,$AZ$5:$AZ$32,1)+AX17</f>
        <v>4.55</v>
      </c>
      <c r="BB17" s="278" t="str">
        <f>AM17</f>
        <v>YES!</v>
      </c>
      <c r="BC17" s="257">
        <f>RANK(BA17,$BA$5:$BA$32)</f>
        <v>3</v>
      </c>
    </row>
    <row r="18" spans="2:55" ht="13.5">
      <c r="B18" s="230"/>
      <c r="C18" s="279">
        <f>IF(D18&gt;F18,1,0)+IF(D19&gt;F19,1,0)+IF(D20&gt;F20,1,0)</f>
        <v>2</v>
      </c>
      <c r="D18" s="22">
        <f>U6</f>
        <v>15</v>
      </c>
      <c r="E18" s="18" t="s">
        <v>39</v>
      </c>
      <c r="F18" s="22">
        <f>S6</f>
        <v>7</v>
      </c>
      <c r="G18" s="260">
        <f>IF(F18&gt;D18,1,0)+IF(F19&gt;D19,1,0)+IF(F20&gt;D20,1,0)</f>
        <v>0</v>
      </c>
      <c r="H18" s="260">
        <f>IF(I18&gt;K18,1,0)+IF(I19&gt;K19,1,0)+IF(I20&gt;K20,1,0)</f>
        <v>0</v>
      </c>
      <c r="I18" s="22">
        <f>U10</f>
        <v>0</v>
      </c>
      <c r="J18" s="18" t="s">
        <v>39</v>
      </c>
      <c r="K18" s="22">
        <f>S10</f>
        <v>0</v>
      </c>
      <c r="L18" s="260">
        <f>IF(K18&gt;I18,1,0)+IF(K19&gt;I19,1,0)+IF(K20&gt;I20,1,0)</f>
        <v>0</v>
      </c>
      <c r="M18" s="260">
        <f>IF(N18&gt;P18,1,0)+IF(N19&gt;P19,1,0)+IF(N20&gt;P20,1,0)</f>
        <v>0</v>
      </c>
      <c r="N18" s="22">
        <f>U14</f>
        <v>0</v>
      </c>
      <c r="O18" s="18" t="s">
        <v>39</v>
      </c>
      <c r="P18" s="22">
        <f>S14</f>
        <v>0</v>
      </c>
      <c r="Q18" s="260">
        <f>IF(P18&gt;N18,1,0)+IF(P19&gt;N19,1,0)+IF(P20&gt;N20,1,0)</f>
        <v>0</v>
      </c>
      <c r="R18" s="259">
        <f>IF(S18&gt;U18,1,0)+IF(S19&gt;U19,1,0)+IF(S20&gt;U20,1,0)</f>
        <v>0</v>
      </c>
      <c r="S18" s="15"/>
      <c r="T18" s="16" t="s">
        <v>39</v>
      </c>
      <c r="U18" s="15"/>
      <c r="V18" s="259">
        <f>IF(U18&gt;S18,1,0)+IF(U19&gt;S19,1,0)+IF(U20&gt;S20,1,0)</f>
        <v>0</v>
      </c>
      <c r="W18" s="260">
        <f>IF(X18&gt;Z18,1,0)+IF(X19&gt;Z19,1,0)+IF(X20&gt;Z20,1,0)</f>
        <v>1</v>
      </c>
      <c r="X18" s="17">
        <v>15</v>
      </c>
      <c r="Y18" s="18" t="s">
        <v>39</v>
      </c>
      <c r="Z18" s="17">
        <v>10</v>
      </c>
      <c r="AA18" s="260">
        <f>IF(Z18&gt;X18,1,0)+IF(Z19&gt;X19,1,0)+IF(Z20&gt;X20,1,0)</f>
        <v>2</v>
      </c>
      <c r="AB18" s="260">
        <f>IF(AC18&gt;AE18,1,0)+IF(AC19&gt;AE19,1,0)+IF(AC20&gt;AE20,1,0)</f>
        <v>2</v>
      </c>
      <c r="AC18" s="17">
        <v>12</v>
      </c>
      <c r="AD18" s="18" t="s">
        <v>39</v>
      </c>
      <c r="AE18" s="17">
        <v>15</v>
      </c>
      <c r="AF18" s="260">
        <f>IF(AE18&gt;AC18,1,0)+IF(AE19&gt;AC19,1,0)+IF(AE20&gt;AC20,1,0)</f>
        <v>1</v>
      </c>
      <c r="AG18" s="260">
        <f>IF(AH18&gt;AJ18,1,0)+IF(AH19&gt;AJ19,1,0)+IF(AH20&gt;AJ20,1,0)</f>
        <v>2</v>
      </c>
      <c r="AH18" s="17">
        <v>15</v>
      </c>
      <c r="AI18" s="18" t="s">
        <v>39</v>
      </c>
      <c r="AJ18" s="17">
        <v>17</v>
      </c>
      <c r="AK18" s="266">
        <f>IF(AJ18&gt;AH18,1,0)+IF(AJ19&gt;AH19,1,0)+IF(AJ20&gt;AH20,1,0)</f>
        <v>1</v>
      </c>
      <c r="AL18" s="21"/>
      <c r="AM18" s="230"/>
      <c r="AN18" s="265"/>
      <c r="AO18" s="252"/>
      <c r="AP18" s="262"/>
      <c r="AQ18" s="252"/>
      <c r="AR18" s="252"/>
      <c r="AS18" s="252"/>
      <c r="AT18" s="262"/>
      <c r="AU18" s="252"/>
      <c r="AV18" s="252"/>
      <c r="AW18" s="252"/>
      <c r="AX18" s="262"/>
      <c r="AY18" s="252"/>
      <c r="AZ18" s="252"/>
      <c r="BA18" s="252"/>
      <c r="BB18" s="254"/>
      <c r="BC18" s="257"/>
    </row>
    <row r="19" spans="2:55" ht="13.5">
      <c r="B19" s="230"/>
      <c r="C19" s="279"/>
      <c r="D19" s="22">
        <f>U7</f>
        <v>15</v>
      </c>
      <c r="E19" s="18" t="s">
        <v>31</v>
      </c>
      <c r="F19" s="22">
        <f>S7</f>
        <v>9</v>
      </c>
      <c r="G19" s="260"/>
      <c r="H19" s="260"/>
      <c r="I19" s="22">
        <f>U11</f>
        <v>0</v>
      </c>
      <c r="J19" s="18" t="s">
        <v>29</v>
      </c>
      <c r="K19" s="22">
        <f>S11</f>
        <v>0</v>
      </c>
      <c r="L19" s="260"/>
      <c r="M19" s="260"/>
      <c r="N19" s="22">
        <f>U15</f>
        <v>0</v>
      </c>
      <c r="O19" s="18" t="s">
        <v>39</v>
      </c>
      <c r="P19" s="22">
        <f>S15</f>
        <v>0</v>
      </c>
      <c r="Q19" s="260"/>
      <c r="R19" s="259"/>
      <c r="S19" s="15"/>
      <c r="T19" s="16" t="s">
        <v>39</v>
      </c>
      <c r="U19" s="15"/>
      <c r="V19" s="259"/>
      <c r="W19" s="260"/>
      <c r="X19" s="17">
        <v>12</v>
      </c>
      <c r="Y19" s="18" t="s">
        <v>39</v>
      </c>
      <c r="Z19" s="17">
        <v>15</v>
      </c>
      <c r="AA19" s="260"/>
      <c r="AB19" s="260"/>
      <c r="AC19" s="17">
        <v>15</v>
      </c>
      <c r="AD19" s="18" t="s">
        <v>39</v>
      </c>
      <c r="AE19" s="17">
        <v>7</v>
      </c>
      <c r="AF19" s="260"/>
      <c r="AG19" s="260"/>
      <c r="AH19" s="17">
        <v>15</v>
      </c>
      <c r="AI19" s="18" t="s">
        <v>39</v>
      </c>
      <c r="AJ19" s="17">
        <v>13</v>
      </c>
      <c r="AK19" s="266"/>
      <c r="AL19" s="21"/>
      <c r="AM19" s="230"/>
      <c r="AN19" s="265"/>
      <c r="AO19" s="252"/>
      <c r="AP19" s="262"/>
      <c r="AQ19" s="252"/>
      <c r="AR19" s="252"/>
      <c r="AS19" s="252"/>
      <c r="AT19" s="262"/>
      <c r="AU19" s="252"/>
      <c r="AV19" s="252"/>
      <c r="AW19" s="252"/>
      <c r="AX19" s="262"/>
      <c r="AY19" s="252"/>
      <c r="AZ19" s="252"/>
      <c r="BA19" s="252"/>
      <c r="BB19" s="254"/>
      <c r="BC19" s="257"/>
    </row>
    <row r="20" spans="2:55" ht="13.5">
      <c r="B20" s="230"/>
      <c r="C20" s="279"/>
      <c r="D20" s="22">
        <f>U8</f>
        <v>0</v>
      </c>
      <c r="E20" s="18" t="s">
        <v>29</v>
      </c>
      <c r="F20" s="22">
        <f>S8</f>
        <v>0</v>
      </c>
      <c r="G20" s="260"/>
      <c r="H20" s="260"/>
      <c r="I20" s="22">
        <f>U12</f>
        <v>0</v>
      </c>
      <c r="J20" s="18" t="s">
        <v>39</v>
      </c>
      <c r="K20" s="22">
        <f>S12</f>
        <v>0</v>
      </c>
      <c r="L20" s="260"/>
      <c r="M20" s="260"/>
      <c r="N20" s="22">
        <f>U16</f>
        <v>0</v>
      </c>
      <c r="O20" s="18" t="s">
        <v>31</v>
      </c>
      <c r="P20" s="22">
        <f>S16</f>
        <v>0</v>
      </c>
      <c r="Q20" s="260"/>
      <c r="R20" s="259"/>
      <c r="S20" s="15"/>
      <c r="T20" s="16" t="s">
        <v>39</v>
      </c>
      <c r="U20" s="15"/>
      <c r="V20" s="259"/>
      <c r="W20" s="260"/>
      <c r="X20" s="17">
        <v>10</v>
      </c>
      <c r="Y20" s="18" t="s">
        <v>39</v>
      </c>
      <c r="Z20" s="17">
        <v>15</v>
      </c>
      <c r="AA20" s="260"/>
      <c r="AB20" s="260"/>
      <c r="AC20" s="17">
        <v>15</v>
      </c>
      <c r="AD20" s="18" t="s">
        <v>39</v>
      </c>
      <c r="AE20" s="17">
        <v>10</v>
      </c>
      <c r="AF20" s="260"/>
      <c r="AG20" s="260"/>
      <c r="AH20" s="17">
        <v>15</v>
      </c>
      <c r="AI20" s="18" t="s">
        <v>39</v>
      </c>
      <c r="AJ20" s="17">
        <v>8</v>
      </c>
      <c r="AK20" s="266"/>
      <c r="AL20" s="21"/>
      <c r="AM20" s="230"/>
      <c r="AN20" s="265"/>
      <c r="AO20" s="252"/>
      <c r="AP20" s="262"/>
      <c r="AQ20" s="252"/>
      <c r="AR20" s="252"/>
      <c r="AS20" s="252"/>
      <c r="AT20" s="262"/>
      <c r="AU20" s="252"/>
      <c r="AV20" s="252"/>
      <c r="AW20" s="252"/>
      <c r="AX20" s="262"/>
      <c r="AY20" s="252"/>
      <c r="AZ20" s="252"/>
      <c r="BA20" s="252"/>
      <c r="BB20" s="255"/>
      <c r="BC20" s="257"/>
    </row>
    <row r="21" spans="2:55" ht="17.25">
      <c r="B21" s="230" t="str">
        <f>W3</f>
        <v>サンライズ F</v>
      </c>
      <c r="C21" s="267">
        <f>W5</f>
        <v>11</v>
      </c>
      <c r="D21" s="268"/>
      <c r="E21" s="268"/>
      <c r="F21" s="268"/>
      <c r="G21" s="268"/>
      <c r="H21" s="282">
        <f>W9</f>
        <v>0</v>
      </c>
      <c r="I21" s="282"/>
      <c r="J21" s="282"/>
      <c r="K21" s="282"/>
      <c r="L21" s="282"/>
      <c r="M21" s="268">
        <f>W13</f>
        <v>3</v>
      </c>
      <c r="N21" s="268"/>
      <c r="O21" s="268"/>
      <c r="P21" s="268"/>
      <c r="Q21" s="268"/>
      <c r="R21" s="268">
        <f>W17</f>
        <v>7</v>
      </c>
      <c r="S21" s="268"/>
      <c r="T21" s="268"/>
      <c r="U21" s="268"/>
      <c r="V21" s="268"/>
      <c r="W21" s="269"/>
      <c r="X21" s="269"/>
      <c r="Y21" s="269"/>
      <c r="Z21" s="269"/>
      <c r="AA21" s="269"/>
      <c r="AB21" s="270">
        <v>14</v>
      </c>
      <c r="AC21" s="270"/>
      <c r="AD21" s="270"/>
      <c r="AE21" s="270"/>
      <c r="AF21" s="270"/>
      <c r="AG21" s="282">
        <v>0</v>
      </c>
      <c r="AH21" s="282"/>
      <c r="AI21" s="282"/>
      <c r="AJ21" s="282"/>
      <c r="AK21" s="283"/>
      <c r="AL21" s="14"/>
      <c r="AM21" s="230" t="str">
        <f>B21</f>
        <v>サンライズ F</v>
      </c>
      <c r="AN21" s="264">
        <f>IF(C22&gt;G22,1,0)+IF(H22&gt;L22,1,0)+IF(M22&gt;Q22,1,0)+IF(R22&gt;V22,1,0)+IF(W22&gt;AA22,1,0)+IF(AB22&gt;AF22,1,0)+IF(AG22&gt;AK22,1,0)</f>
        <v>3</v>
      </c>
      <c r="AO21" s="263">
        <f>IF(G22&gt;C22,1,0)+IF(L22&gt;H22,1,0)+IF(Q22&gt;M22,1,0)+IF(V22&gt;R22,1,0)+IF(AA22&gt;W22,1,0)+IF(AF22&gt;AB22,1,0)+IF(AK22&gt;AG22,1,0)</f>
        <v>1</v>
      </c>
      <c r="AP21" s="251">
        <f>SUM(AN21/(AN21+AO21))</f>
        <v>0.75</v>
      </c>
      <c r="AQ21" s="263">
        <f>RANK(AP21,$AP$5:$AP$32,0)</f>
        <v>1</v>
      </c>
      <c r="AR21" s="252">
        <f>SUM(C22+H22+M22+R22+W22+AB22+AG22)</f>
        <v>6</v>
      </c>
      <c r="AS21" s="252">
        <f>SUM(G22+L22+Q22+V22+AA22+AF22+AK22)</f>
        <v>3</v>
      </c>
      <c r="AT21" s="262">
        <f>SUM(AR21/(AR21+AS21))</f>
        <v>0.6666666666666666</v>
      </c>
      <c r="AU21" s="252">
        <f>RANK(AT21,$AT$5:$AT$32,0)</f>
        <v>2</v>
      </c>
      <c r="AV21" s="252">
        <f>SUM(D22+D23+D24+I22+I23+I24+N22+N23+N24+S22+S23+S24+X22+X23+X24+AC22+AC23+AC24+AH22+AH23+AH24)</f>
        <v>123</v>
      </c>
      <c r="AW21" s="252">
        <f>SUM(F22+F23+F24+K22+K23+K24+P22+P23+P24+U22+U23+U24+Z22+Z23+Z24+AE22+AE23+AE24+AJ22+AJ23+AJ24)</f>
        <v>105</v>
      </c>
      <c r="AX21" s="262">
        <f>SUM(AV21/(AV21+AW21))</f>
        <v>0.5394736842105263</v>
      </c>
      <c r="AY21" s="263">
        <f>RANK(AX21,$AX$5:$AX$32,0)</f>
        <v>2</v>
      </c>
      <c r="AZ21" s="262">
        <f>RANK(AP21,$AP$5:$AP$32,1)+AT21</f>
        <v>4.666666666666667</v>
      </c>
      <c r="BA21" s="262">
        <f>RANK(AZ21,$AZ$5:$AZ$32,1)+AX21</f>
        <v>6.5394736842105265</v>
      </c>
      <c r="BB21" s="278" t="str">
        <f>AM21</f>
        <v>サンライズ F</v>
      </c>
      <c r="BC21" s="257">
        <f>RANK(BA21,$BA$5:$BA$32)</f>
        <v>2</v>
      </c>
    </row>
    <row r="22" spans="2:55" ht="13.5">
      <c r="B22" s="230"/>
      <c r="C22" s="279">
        <f>IF(D22&gt;F22,1,0)+IF(D23&gt;F23,1,0)+IF(D24&gt;F24,1,0)</f>
        <v>2</v>
      </c>
      <c r="D22" s="22">
        <f>Z6</f>
        <v>15</v>
      </c>
      <c r="E22" s="18" t="s">
        <v>39</v>
      </c>
      <c r="F22" s="22">
        <f>X6</f>
        <v>6</v>
      </c>
      <c r="G22" s="260">
        <f>IF(F22&gt;D22,1,0)+IF(F23&gt;D23,1,0)+IF(F24&gt;D24,1,0)</f>
        <v>0</v>
      </c>
      <c r="H22" s="261">
        <f>IF(I22&gt;K22,1,0)+IF(I23&gt;K23,1,0)+IF(I24&gt;K24,1,0)</f>
        <v>0</v>
      </c>
      <c r="I22" s="19">
        <f>Z10</f>
        <v>0</v>
      </c>
      <c r="J22" s="20" t="s">
        <v>39</v>
      </c>
      <c r="K22" s="19">
        <f>X10</f>
        <v>0</v>
      </c>
      <c r="L22" s="261">
        <f>IF(K22&gt;I22,1,0)+IF(K23&gt;I23,1,0)+IF(K24&gt;I24,1,0)</f>
        <v>0</v>
      </c>
      <c r="M22" s="260">
        <f>IF(N22&gt;P22,1,0)+IF(N23&gt;P23,1,0)+IF(N24&gt;P24,1,0)</f>
        <v>2</v>
      </c>
      <c r="N22" s="22">
        <f>Z14</f>
        <v>15</v>
      </c>
      <c r="O22" s="18" t="s">
        <v>29</v>
      </c>
      <c r="P22" s="22">
        <f>X14</f>
        <v>12</v>
      </c>
      <c r="Q22" s="260">
        <f>IF(P22&gt;N22,1,0)+IF(P23&gt;N23,1,0)+IF(P24&gt;N24,1,0)</f>
        <v>0</v>
      </c>
      <c r="R22" s="260">
        <f>IF(S22&gt;U22,1,0)+IF(S23&gt;U23,1,0)+IF(S24&gt;U24,1,0)</f>
        <v>2</v>
      </c>
      <c r="S22" s="22">
        <f>Z18</f>
        <v>10</v>
      </c>
      <c r="T22" s="18" t="s">
        <v>39</v>
      </c>
      <c r="U22" s="22">
        <f>X18</f>
        <v>15</v>
      </c>
      <c r="V22" s="260">
        <f>IF(U22&gt;S22,1,0)+IF(U23&gt;S23,1,0)+IF(U24&gt;S24,1,0)</f>
        <v>1</v>
      </c>
      <c r="W22" s="259">
        <f>IF(X22&gt;Z22,1,0)+IF(X23&gt;Z23,1,0)+IF(X24&gt;Z24,1,0)</f>
        <v>0</v>
      </c>
      <c r="X22" s="15"/>
      <c r="Y22" s="16" t="s">
        <v>39</v>
      </c>
      <c r="Z22" s="15"/>
      <c r="AA22" s="259">
        <f>IF(Z22&gt;X22,1,0)+IF(Z23&gt;X23,1,0)+IF(Z24&gt;X24,1,0)</f>
        <v>0</v>
      </c>
      <c r="AB22" s="260">
        <f>IF(AC22&gt;AE22,1,0)+IF(AC23&gt;AE23,1,0)+IF(AC24&gt;AE24,1,0)</f>
        <v>0</v>
      </c>
      <c r="AC22" s="17">
        <v>12</v>
      </c>
      <c r="AD22" s="18" t="s">
        <v>39</v>
      </c>
      <c r="AE22" s="17">
        <v>15</v>
      </c>
      <c r="AF22" s="260">
        <f>IF(AE22&gt;AC22,1,0)+IF(AE23&gt;AC23,1,0)+IF(AE24&gt;AC24,1,0)</f>
        <v>2</v>
      </c>
      <c r="AG22" s="261">
        <f>IF(AH22&gt;AJ22,1,0)+IF(AH23&gt;AJ23,1,0)+IF(AH24&gt;AJ24,1,0)</f>
        <v>0</v>
      </c>
      <c r="AH22" s="19"/>
      <c r="AI22" s="20" t="s">
        <v>39</v>
      </c>
      <c r="AJ22" s="19"/>
      <c r="AK22" s="284">
        <f>IF(AJ22&gt;AH22,1,0)+IF(AJ23&gt;AH23,1,0)+IF(AJ24&gt;AH24,1,0)</f>
        <v>0</v>
      </c>
      <c r="AL22" s="21"/>
      <c r="AM22" s="230"/>
      <c r="AN22" s="265"/>
      <c r="AO22" s="252"/>
      <c r="AP22" s="262"/>
      <c r="AQ22" s="252"/>
      <c r="AR22" s="252"/>
      <c r="AS22" s="252"/>
      <c r="AT22" s="262"/>
      <c r="AU22" s="252"/>
      <c r="AV22" s="252"/>
      <c r="AW22" s="252"/>
      <c r="AX22" s="262"/>
      <c r="AY22" s="252"/>
      <c r="AZ22" s="252"/>
      <c r="BA22" s="252"/>
      <c r="BB22" s="254"/>
      <c r="BC22" s="257"/>
    </row>
    <row r="23" spans="2:55" ht="13.5">
      <c r="B23" s="230"/>
      <c r="C23" s="279"/>
      <c r="D23" s="22">
        <f>Z7</f>
        <v>15</v>
      </c>
      <c r="E23" s="18" t="s">
        <v>31</v>
      </c>
      <c r="F23" s="22">
        <f>X7</f>
        <v>10</v>
      </c>
      <c r="G23" s="260"/>
      <c r="H23" s="261"/>
      <c r="I23" s="19">
        <f>Z11</f>
        <v>0</v>
      </c>
      <c r="J23" s="20" t="s">
        <v>31</v>
      </c>
      <c r="K23" s="19">
        <f>X11</f>
        <v>0</v>
      </c>
      <c r="L23" s="261"/>
      <c r="M23" s="260"/>
      <c r="N23" s="22">
        <f>Z15</f>
        <v>15</v>
      </c>
      <c r="O23" s="18" t="s">
        <v>31</v>
      </c>
      <c r="P23" s="22">
        <f>X15</f>
        <v>10</v>
      </c>
      <c r="Q23" s="260"/>
      <c r="R23" s="260"/>
      <c r="S23" s="22">
        <f>Z19</f>
        <v>15</v>
      </c>
      <c r="T23" s="18" t="s">
        <v>31</v>
      </c>
      <c r="U23" s="22">
        <f>X19</f>
        <v>12</v>
      </c>
      <c r="V23" s="260"/>
      <c r="W23" s="259"/>
      <c r="X23" s="15"/>
      <c r="Y23" s="16" t="s">
        <v>31</v>
      </c>
      <c r="Z23" s="15"/>
      <c r="AA23" s="259"/>
      <c r="AB23" s="260"/>
      <c r="AC23" s="17">
        <v>11</v>
      </c>
      <c r="AD23" s="18" t="s">
        <v>31</v>
      </c>
      <c r="AE23" s="17">
        <v>15</v>
      </c>
      <c r="AF23" s="260"/>
      <c r="AG23" s="261"/>
      <c r="AH23" s="19"/>
      <c r="AI23" s="20" t="s">
        <v>31</v>
      </c>
      <c r="AJ23" s="19"/>
      <c r="AK23" s="284"/>
      <c r="AL23" s="21"/>
      <c r="AM23" s="230"/>
      <c r="AN23" s="265"/>
      <c r="AO23" s="252"/>
      <c r="AP23" s="262"/>
      <c r="AQ23" s="252"/>
      <c r="AR23" s="252"/>
      <c r="AS23" s="252"/>
      <c r="AT23" s="262"/>
      <c r="AU23" s="252"/>
      <c r="AV23" s="252"/>
      <c r="AW23" s="252"/>
      <c r="AX23" s="262"/>
      <c r="AY23" s="252"/>
      <c r="AZ23" s="252"/>
      <c r="BA23" s="252"/>
      <c r="BB23" s="254"/>
      <c r="BC23" s="257"/>
    </row>
    <row r="24" spans="2:55" ht="13.5">
      <c r="B24" s="230"/>
      <c r="C24" s="279"/>
      <c r="D24" s="22">
        <f>Z8</f>
        <v>0</v>
      </c>
      <c r="E24" s="18" t="s">
        <v>31</v>
      </c>
      <c r="F24" s="22">
        <f>X8</f>
        <v>0</v>
      </c>
      <c r="G24" s="260"/>
      <c r="H24" s="261"/>
      <c r="I24" s="19">
        <f>Z12</f>
        <v>0</v>
      </c>
      <c r="J24" s="20" t="s">
        <v>31</v>
      </c>
      <c r="K24" s="19">
        <f>X12</f>
        <v>0</v>
      </c>
      <c r="L24" s="261"/>
      <c r="M24" s="260"/>
      <c r="N24" s="22">
        <f>Z16</f>
        <v>0</v>
      </c>
      <c r="O24" s="18" t="s">
        <v>31</v>
      </c>
      <c r="P24" s="22">
        <f>X16</f>
        <v>0</v>
      </c>
      <c r="Q24" s="260"/>
      <c r="R24" s="260"/>
      <c r="S24" s="22">
        <f>Z20</f>
        <v>15</v>
      </c>
      <c r="T24" s="18" t="s">
        <v>31</v>
      </c>
      <c r="U24" s="22">
        <f>X20</f>
        <v>10</v>
      </c>
      <c r="V24" s="260"/>
      <c r="W24" s="259"/>
      <c r="X24" s="15"/>
      <c r="Y24" s="16" t="s">
        <v>31</v>
      </c>
      <c r="Z24" s="15"/>
      <c r="AA24" s="259"/>
      <c r="AB24" s="260"/>
      <c r="AC24" s="17"/>
      <c r="AD24" s="18" t="s">
        <v>31</v>
      </c>
      <c r="AE24" s="17"/>
      <c r="AF24" s="260"/>
      <c r="AG24" s="261"/>
      <c r="AH24" s="19"/>
      <c r="AI24" s="20" t="s">
        <v>31</v>
      </c>
      <c r="AJ24" s="19"/>
      <c r="AK24" s="284"/>
      <c r="AL24" s="21"/>
      <c r="AM24" s="230"/>
      <c r="AN24" s="265"/>
      <c r="AO24" s="252"/>
      <c r="AP24" s="262"/>
      <c r="AQ24" s="252"/>
      <c r="AR24" s="252"/>
      <c r="AS24" s="252"/>
      <c r="AT24" s="262"/>
      <c r="AU24" s="252"/>
      <c r="AV24" s="252"/>
      <c r="AW24" s="252"/>
      <c r="AX24" s="262"/>
      <c r="AY24" s="252"/>
      <c r="AZ24" s="252"/>
      <c r="BA24" s="252"/>
      <c r="BB24" s="255"/>
      <c r="BC24" s="257"/>
    </row>
    <row r="25" spans="2:55" ht="13.5">
      <c r="B25" s="230" t="str">
        <f>AB3</f>
        <v>QQQ太</v>
      </c>
      <c r="C25" s="281">
        <f>AB5</f>
        <v>0</v>
      </c>
      <c r="D25" s="282"/>
      <c r="E25" s="282"/>
      <c r="F25" s="282"/>
      <c r="G25" s="282"/>
      <c r="H25" s="268">
        <f>AB9</f>
        <v>2</v>
      </c>
      <c r="I25" s="268"/>
      <c r="J25" s="268"/>
      <c r="K25" s="268"/>
      <c r="L25" s="268"/>
      <c r="M25" s="268">
        <f>AB13</f>
        <v>6</v>
      </c>
      <c r="N25" s="268"/>
      <c r="O25" s="268"/>
      <c r="P25" s="268"/>
      <c r="Q25" s="268"/>
      <c r="R25" s="268">
        <f>AB17</f>
        <v>10</v>
      </c>
      <c r="S25" s="268"/>
      <c r="T25" s="268"/>
      <c r="U25" s="268"/>
      <c r="V25" s="268"/>
      <c r="W25" s="268">
        <f>AB21</f>
        <v>14</v>
      </c>
      <c r="X25" s="268"/>
      <c r="Y25" s="268"/>
      <c r="Z25" s="268"/>
      <c r="AA25" s="268"/>
      <c r="AB25" s="269"/>
      <c r="AC25" s="269"/>
      <c r="AD25" s="269"/>
      <c r="AE25" s="269"/>
      <c r="AF25" s="269"/>
      <c r="AG25" s="282">
        <v>0</v>
      </c>
      <c r="AH25" s="282"/>
      <c r="AI25" s="282"/>
      <c r="AJ25" s="282"/>
      <c r="AK25" s="283"/>
      <c r="AL25" s="14"/>
      <c r="AM25" s="230" t="str">
        <f>B25</f>
        <v>QQQ太</v>
      </c>
      <c r="AN25" s="264">
        <f>IF(C26&gt;G26,1,0)+IF(H26&gt;L26,1,0)+IF(M26&gt;Q26,1,0)+IF(R26&gt;V26,1,0)+IF(W26&gt;AA26,1,0)+IF(AB26&gt;AF26,1,0)+IF(AG26&gt;AK26,1,0)</f>
        <v>3</v>
      </c>
      <c r="AO25" s="263">
        <f>IF(G26&gt;C26,1,0)+IF(L26&gt;H26,1,0)+IF(Q26&gt;M26,1,0)+IF(V26&gt;R26,1,0)+IF(AA26&gt;W26,1,0)+IF(AF26&gt;AB26,1,0)+IF(AK26&gt;AG26,1,0)</f>
        <v>1</v>
      </c>
      <c r="AP25" s="251">
        <f>SUM(AN25/(AN25+AO25))</f>
        <v>0.75</v>
      </c>
      <c r="AQ25" s="263">
        <f>RANK(AP25,$AP$5:$AP$32,0)</f>
        <v>1</v>
      </c>
      <c r="AR25" s="252">
        <f>SUM(C26+H26+M26+R26+W26+AB26+AG26)</f>
        <v>7</v>
      </c>
      <c r="AS25" s="252">
        <f>SUM(G26+L26+Q26+V26+AA26+AF26+AK26)</f>
        <v>3</v>
      </c>
      <c r="AT25" s="262">
        <f>SUM(AR25/(AR25+AS25))</f>
        <v>0.7</v>
      </c>
      <c r="AU25" s="252">
        <f>RANK(AT25,$AT$5:$AT$32,0)</f>
        <v>1</v>
      </c>
      <c r="AV25" s="252">
        <f>SUM(D26+D27+D28+I26+I27+I28+N26+N27+N28+S26+S27+S28+X26+X27+X28+AC26+AC27+AC28+AH26+AH27+AH28)</f>
        <v>135</v>
      </c>
      <c r="AW25" s="252">
        <f>SUM(F26+F27+F28+K26+K27+K28+P26+P27+P28+U26+U27+U28+Z26+Z27+Z28+AE26+AE27+AE28+AJ26+AJ27+AJ28)</f>
        <v>123</v>
      </c>
      <c r="AX25" s="262">
        <f>SUM(AV25/(AV25+AW25))</f>
        <v>0.5232558139534884</v>
      </c>
      <c r="AY25" s="263">
        <f>RANK(AX25,$AX$5:$AX$32,0)</f>
        <v>3</v>
      </c>
      <c r="AZ25" s="262">
        <f>RANK(AP25,$AP$5:$AP$32,1)+AT25</f>
        <v>4.7</v>
      </c>
      <c r="BA25" s="262">
        <f>RANK(AZ25,$AZ$5:$AZ$32,1)+AX25</f>
        <v>7.523255813953488</v>
      </c>
      <c r="BB25" s="278" t="str">
        <f>AM25</f>
        <v>QQQ太</v>
      </c>
      <c r="BC25" s="257">
        <f>RANK(BA25,$BA$5:$BA$32)</f>
        <v>1</v>
      </c>
    </row>
    <row r="26" spans="2:55" ht="13.5">
      <c r="B26" s="230"/>
      <c r="C26" s="280">
        <f>IF(D26&gt;F26,1,0)+IF(D27&gt;F27,1,0)+IF(D28&gt;F28,1,0)</f>
        <v>0</v>
      </c>
      <c r="D26" s="19">
        <f>AE6</f>
        <v>0</v>
      </c>
      <c r="E26" s="20" t="s">
        <v>31</v>
      </c>
      <c r="F26" s="19">
        <f>AC6</f>
        <v>0</v>
      </c>
      <c r="G26" s="261">
        <f>IF(F26&gt;D26,1,0)+IF(F27&gt;D27,1,0)+IF(F28&gt;D28,1,0)</f>
        <v>0</v>
      </c>
      <c r="H26" s="260">
        <f>IF(I26&gt;K26,1,0)+IF(I27&gt;K27,1,0)+IF(I28&gt;K28,1,0)</f>
        <v>2</v>
      </c>
      <c r="I26" s="22">
        <f>AE10</f>
        <v>15</v>
      </c>
      <c r="J26" s="18" t="s">
        <v>31</v>
      </c>
      <c r="K26" s="22">
        <f>AC10</f>
        <v>10</v>
      </c>
      <c r="L26" s="260">
        <f>IF(K26&gt;I26,1,0)+IF(K27&gt;I27,1,0)+IF(K28&gt;I28,1,0)</f>
        <v>0</v>
      </c>
      <c r="M26" s="260">
        <f>IF(N26&gt;P26,1,0)+IF(N27&gt;P27,1,0)+IF(N28&gt;P28,1,0)</f>
        <v>2</v>
      </c>
      <c r="N26" s="22">
        <f>AE14</f>
        <v>13</v>
      </c>
      <c r="O26" s="18" t="s">
        <v>31</v>
      </c>
      <c r="P26" s="22">
        <f>AC14</f>
        <v>15</v>
      </c>
      <c r="Q26" s="260">
        <f>IF(P26&gt;N26,1,0)+IF(P27&gt;N27,1,0)+IF(P28&gt;N28,1,0)</f>
        <v>1</v>
      </c>
      <c r="R26" s="260">
        <f>IF(S26&gt;U26,1,0)+IF(S27&gt;U27,1,0)+IF(S28&gt;U28,1,0)</f>
        <v>1</v>
      </c>
      <c r="S26" s="22">
        <f>AE18</f>
        <v>15</v>
      </c>
      <c r="T26" s="18" t="s">
        <v>31</v>
      </c>
      <c r="U26" s="22">
        <f>AC18</f>
        <v>12</v>
      </c>
      <c r="V26" s="260">
        <f>IF(U26&gt;S26,1,0)+IF(U27&gt;S27,1,0)+IF(U28&gt;S28,1,0)</f>
        <v>2</v>
      </c>
      <c r="W26" s="260">
        <f>IF(X26&gt;Z26,1,0)+IF(X27&gt;Z27,1,0)+IF(X28&gt;Z28,1,0)</f>
        <v>2</v>
      </c>
      <c r="X26" s="22">
        <f>AE22</f>
        <v>15</v>
      </c>
      <c r="Y26" s="18" t="s">
        <v>31</v>
      </c>
      <c r="Z26" s="22">
        <f>AC22</f>
        <v>12</v>
      </c>
      <c r="AA26" s="260">
        <f>IF(Z26&gt;X26,1,0)+IF(Z27&gt;X27,1,0)+IF(Z28&gt;X28,1,0)</f>
        <v>0</v>
      </c>
      <c r="AB26" s="259">
        <f>IF(AC26&gt;AE26,1,0)+IF(AC27&gt;AE27,1,0)+IF(AC28&gt;AE28,1,0)</f>
        <v>0</v>
      </c>
      <c r="AC26" s="15"/>
      <c r="AD26" s="16" t="s">
        <v>31</v>
      </c>
      <c r="AE26" s="15"/>
      <c r="AF26" s="259">
        <f>IF(AE26&gt;AC26,1,0)+IF(AE27&gt;AC27,1,0)+IF(AE28&gt;AC28,1,0)</f>
        <v>0</v>
      </c>
      <c r="AG26" s="261">
        <f>IF(AH26&gt;AJ26,1,0)+IF(AH27&gt;AJ27,1,0)+IF(AH28&gt;AJ28,1,0)</f>
        <v>0</v>
      </c>
      <c r="AH26" s="19"/>
      <c r="AI26" s="20" t="s">
        <v>31</v>
      </c>
      <c r="AJ26" s="19"/>
      <c r="AK26" s="284">
        <f>IF(AJ26&gt;AH26,1,0)+IF(AJ27&gt;AH27,1,0)+IF(AJ28&gt;AH28,1,0)</f>
        <v>0</v>
      </c>
      <c r="AL26" s="21"/>
      <c r="AM26" s="230"/>
      <c r="AN26" s="265"/>
      <c r="AO26" s="252"/>
      <c r="AP26" s="262"/>
      <c r="AQ26" s="252"/>
      <c r="AR26" s="252"/>
      <c r="AS26" s="252"/>
      <c r="AT26" s="262"/>
      <c r="AU26" s="252"/>
      <c r="AV26" s="252"/>
      <c r="AW26" s="252"/>
      <c r="AX26" s="262"/>
      <c r="AY26" s="252"/>
      <c r="AZ26" s="252"/>
      <c r="BA26" s="252"/>
      <c r="BB26" s="254"/>
      <c r="BC26" s="257"/>
    </row>
    <row r="27" spans="2:55" ht="13.5">
      <c r="B27" s="230"/>
      <c r="C27" s="280"/>
      <c r="D27" s="19">
        <f>AE7</f>
        <v>0</v>
      </c>
      <c r="E27" s="20" t="s">
        <v>31</v>
      </c>
      <c r="F27" s="19">
        <f>AC7</f>
        <v>0</v>
      </c>
      <c r="G27" s="261"/>
      <c r="H27" s="260"/>
      <c r="I27" s="22">
        <f>AE11</f>
        <v>15</v>
      </c>
      <c r="J27" s="18" t="s">
        <v>31</v>
      </c>
      <c r="K27" s="22">
        <f>AC11</f>
        <v>11</v>
      </c>
      <c r="L27" s="260"/>
      <c r="M27" s="260"/>
      <c r="N27" s="22">
        <f>AE15</f>
        <v>15</v>
      </c>
      <c r="O27" s="18" t="s">
        <v>31</v>
      </c>
      <c r="P27" s="22">
        <f>AC15</f>
        <v>10</v>
      </c>
      <c r="Q27" s="260"/>
      <c r="R27" s="260"/>
      <c r="S27" s="22">
        <f>AE19</f>
        <v>7</v>
      </c>
      <c r="T27" s="18" t="s">
        <v>31</v>
      </c>
      <c r="U27" s="22">
        <f>AC19</f>
        <v>15</v>
      </c>
      <c r="V27" s="260"/>
      <c r="W27" s="260"/>
      <c r="X27" s="22">
        <f>AE23</f>
        <v>15</v>
      </c>
      <c r="Y27" s="18" t="s">
        <v>31</v>
      </c>
      <c r="Z27" s="22">
        <f>AC23</f>
        <v>11</v>
      </c>
      <c r="AA27" s="260"/>
      <c r="AB27" s="259"/>
      <c r="AC27" s="15"/>
      <c r="AD27" s="16" t="s">
        <v>31</v>
      </c>
      <c r="AE27" s="15"/>
      <c r="AF27" s="259"/>
      <c r="AG27" s="261"/>
      <c r="AH27" s="19"/>
      <c r="AI27" s="20" t="s">
        <v>31</v>
      </c>
      <c r="AJ27" s="19"/>
      <c r="AK27" s="284"/>
      <c r="AL27" s="21"/>
      <c r="AM27" s="230"/>
      <c r="AN27" s="265"/>
      <c r="AO27" s="252"/>
      <c r="AP27" s="262"/>
      <c r="AQ27" s="252"/>
      <c r="AR27" s="252"/>
      <c r="AS27" s="252"/>
      <c r="AT27" s="262"/>
      <c r="AU27" s="252"/>
      <c r="AV27" s="252"/>
      <c r="AW27" s="252"/>
      <c r="AX27" s="262"/>
      <c r="AY27" s="252"/>
      <c r="AZ27" s="252"/>
      <c r="BA27" s="252"/>
      <c r="BB27" s="254"/>
      <c r="BC27" s="257"/>
    </row>
    <row r="28" spans="2:55" ht="13.5">
      <c r="B28" s="230"/>
      <c r="C28" s="280"/>
      <c r="D28" s="19">
        <f>AE8</f>
        <v>0</v>
      </c>
      <c r="E28" s="20" t="s">
        <v>31</v>
      </c>
      <c r="F28" s="19">
        <f>AC8</f>
        <v>0</v>
      </c>
      <c r="G28" s="261"/>
      <c r="H28" s="260"/>
      <c r="I28" s="22">
        <f>AE12</f>
        <v>0</v>
      </c>
      <c r="J28" s="18" t="s">
        <v>31</v>
      </c>
      <c r="K28" s="22">
        <f>AC12</f>
        <v>0</v>
      </c>
      <c r="L28" s="260"/>
      <c r="M28" s="260"/>
      <c r="N28" s="22">
        <f>AE16</f>
        <v>15</v>
      </c>
      <c r="O28" s="18" t="s">
        <v>31</v>
      </c>
      <c r="P28" s="22">
        <f>AC16</f>
        <v>12</v>
      </c>
      <c r="Q28" s="260"/>
      <c r="R28" s="260"/>
      <c r="S28" s="22">
        <f>AE20</f>
        <v>10</v>
      </c>
      <c r="T28" s="18" t="s">
        <v>31</v>
      </c>
      <c r="U28" s="22">
        <f>AC20</f>
        <v>15</v>
      </c>
      <c r="V28" s="260"/>
      <c r="W28" s="260"/>
      <c r="X28" s="22">
        <f>AE24</f>
        <v>0</v>
      </c>
      <c r="Y28" s="18" t="s">
        <v>31</v>
      </c>
      <c r="Z28" s="22">
        <f>AC24</f>
        <v>0</v>
      </c>
      <c r="AA28" s="260"/>
      <c r="AB28" s="259"/>
      <c r="AC28" s="15"/>
      <c r="AD28" s="16" t="s">
        <v>31</v>
      </c>
      <c r="AE28" s="15"/>
      <c r="AF28" s="259"/>
      <c r="AG28" s="261"/>
      <c r="AH28" s="19"/>
      <c r="AI28" s="20" t="s">
        <v>31</v>
      </c>
      <c r="AJ28" s="19"/>
      <c r="AK28" s="284"/>
      <c r="AL28" s="21"/>
      <c r="AM28" s="230"/>
      <c r="AN28" s="265"/>
      <c r="AO28" s="252"/>
      <c r="AP28" s="262"/>
      <c r="AQ28" s="252"/>
      <c r="AR28" s="252"/>
      <c r="AS28" s="252"/>
      <c r="AT28" s="262"/>
      <c r="AU28" s="252"/>
      <c r="AV28" s="252"/>
      <c r="AW28" s="252"/>
      <c r="AX28" s="262"/>
      <c r="AY28" s="252"/>
      <c r="AZ28" s="252"/>
      <c r="BA28" s="252"/>
      <c r="BB28" s="255"/>
      <c r="BC28" s="257"/>
    </row>
    <row r="29" spans="2:55" ht="13.5">
      <c r="B29" s="230" t="str">
        <f>AG3</f>
        <v>フレグランスグレート</v>
      </c>
      <c r="C29" s="267">
        <f>AG5</f>
        <v>1</v>
      </c>
      <c r="D29" s="268"/>
      <c r="E29" s="268"/>
      <c r="F29" s="268"/>
      <c r="G29" s="268"/>
      <c r="H29" s="268">
        <f>AG9</f>
        <v>5</v>
      </c>
      <c r="I29" s="268"/>
      <c r="J29" s="268"/>
      <c r="K29" s="268"/>
      <c r="L29" s="268"/>
      <c r="M29" s="268">
        <f>AG13</f>
        <v>9</v>
      </c>
      <c r="N29" s="268"/>
      <c r="O29" s="268"/>
      <c r="P29" s="268"/>
      <c r="Q29" s="268"/>
      <c r="R29" s="268">
        <f>AG17</f>
        <v>13</v>
      </c>
      <c r="S29" s="268"/>
      <c r="T29" s="268"/>
      <c r="U29" s="268"/>
      <c r="V29" s="268"/>
      <c r="W29" s="282">
        <f>AG21</f>
        <v>0</v>
      </c>
      <c r="X29" s="282"/>
      <c r="Y29" s="282"/>
      <c r="Z29" s="282"/>
      <c r="AA29" s="282"/>
      <c r="AB29" s="282">
        <f>AG25</f>
        <v>0</v>
      </c>
      <c r="AC29" s="282"/>
      <c r="AD29" s="282"/>
      <c r="AE29" s="282"/>
      <c r="AF29" s="282"/>
      <c r="AG29" s="269"/>
      <c r="AH29" s="269"/>
      <c r="AI29" s="269"/>
      <c r="AJ29" s="269"/>
      <c r="AK29" s="287"/>
      <c r="AL29" s="14"/>
      <c r="AM29" s="230" t="str">
        <f>B29</f>
        <v>フレグランスグレート</v>
      </c>
      <c r="AN29" s="265">
        <f>IF(C30&gt;G30,1,0)+IF(H30&gt;L30,1,0)+IF(M30&gt;Q30,1,0)+IF(R30&gt;V30,1,0)+IF(W30&gt;AA30,1,0)+IF(AB30&gt;AF30,1,0)+IF(AG30&gt;AK30,1,0)</f>
        <v>3</v>
      </c>
      <c r="AO29" s="252">
        <f>IF(G30&gt;C30,1,0)+IF(L30&gt;H30,1,0)+IF(Q30&gt;M30,1,0)+IF(V30&gt;R30,1,0)+IF(AA30&gt;W30,1,0)+IF(AF30&gt;AB30,1,0)+IF(AK30&gt;AG30,1,0)</f>
        <v>1</v>
      </c>
      <c r="AP29" s="262">
        <f>SUM(AN29/(AN29+AO29))</f>
        <v>0.75</v>
      </c>
      <c r="AQ29" s="252">
        <f>RANK(AP29,$AP$5:$AP$32,0)</f>
        <v>1</v>
      </c>
      <c r="AR29" s="252">
        <f>SUM(C30+H30+M30+R30+W30+AB30+AG30)</f>
        <v>7</v>
      </c>
      <c r="AS29" s="252">
        <f>SUM(G30+L30+Q30+V30+AA30+AF30+AK30)</f>
        <v>4</v>
      </c>
      <c r="AT29" s="262">
        <f>SUM(AR29/(AR29+AS29))</f>
        <v>0.6363636363636364</v>
      </c>
      <c r="AU29" s="252">
        <f>RANK(AT29,$AT$5:$AT$32,0)</f>
        <v>3</v>
      </c>
      <c r="AV29" s="252">
        <f>SUM(D30+D31+D32+I30+I31+I32+N30+N31+N32+S30+S31+S32+X30+X31+X32+AC30+AC31+AC32+AH30+AH31+AH32)</f>
        <v>151</v>
      </c>
      <c r="AW29" s="252">
        <f>SUM(F30+F31+F32+K30+K31+K32+P30+P31+P32+U30+U31+U32+Z30+Z31+Z32+AE30+AE31+AE32+AJ30+AJ31+AJ32)</f>
        <v>138</v>
      </c>
      <c r="AX29" s="262">
        <f>SUM(AV29/(AV29+AW29))</f>
        <v>0.5224913494809689</v>
      </c>
      <c r="AY29" s="252">
        <f>RANK(AX29,$AX$5:$AX$32,0)</f>
        <v>4</v>
      </c>
      <c r="AZ29" s="262">
        <f>RANK(AP29,$AP$5:$AP$32,1)+AT29</f>
        <v>4.636363636363637</v>
      </c>
      <c r="BA29" s="262">
        <f>RANK(AZ29,$AZ$5:$AZ$32,1)+AX29</f>
        <v>4.522491349480969</v>
      </c>
      <c r="BB29" s="278" t="str">
        <f>AM29</f>
        <v>フレグランスグレート</v>
      </c>
      <c r="BC29" s="257">
        <f>RANK(BA29,$BA$5:$BA$32)</f>
        <v>4</v>
      </c>
    </row>
    <row r="30" spans="2:55" ht="13.5">
      <c r="B30" s="230"/>
      <c r="C30" s="279">
        <f>IF(D30&gt;F30,1,0)+IF(D31&gt;F31,1,0)+IF(D32&gt;F32,1,0)</f>
        <v>2</v>
      </c>
      <c r="D30" s="22">
        <f>AJ6</f>
        <v>16</v>
      </c>
      <c r="E30" s="18" t="s">
        <v>31</v>
      </c>
      <c r="F30" s="22">
        <f>AH6</f>
        <v>14</v>
      </c>
      <c r="G30" s="260">
        <f>IF(F30&gt;D30,1,0)+IF(F31&gt;D31,1,0)+IF(F32&gt;D32,1,0)</f>
        <v>0</v>
      </c>
      <c r="H30" s="260">
        <f>IF(I30&gt;K30,1,0)+IF(I31&gt;K31,1,0)+IF(I32&gt;K32,1,0)</f>
        <v>2</v>
      </c>
      <c r="I30" s="22">
        <f>AJ10</f>
        <v>14</v>
      </c>
      <c r="J30" s="18" t="s">
        <v>31</v>
      </c>
      <c r="K30" s="22">
        <f>AH10</f>
        <v>16</v>
      </c>
      <c r="L30" s="260">
        <f>IF(K30&gt;I30,1,0)+IF(K31&gt;I31,1,0)+IF(K32&gt;I32,1,0)</f>
        <v>1</v>
      </c>
      <c r="M30" s="260">
        <f>IF(N30&gt;P30,1,0)+IF(N31&gt;P31,1,0)+IF(N32&gt;P32,1,0)</f>
        <v>2</v>
      </c>
      <c r="N30" s="22">
        <f>AJ14</f>
        <v>8</v>
      </c>
      <c r="O30" s="18" t="s">
        <v>31</v>
      </c>
      <c r="P30" s="22">
        <f>AH14</f>
        <v>15</v>
      </c>
      <c r="Q30" s="260">
        <f>IF(P30&gt;N30,1,0)+IF(P31&gt;N31,1,0)+IF(P32&gt;N32,1,0)</f>
        <v>1</v>
      </c>
      <c r="R30" s="260">
        <f>IF(S30&gt;U30,1,0)+IF(S31&gt;U31,1,0)+IF(S32&gt;U32,1,0)</f>
        <v>1</v>
      </c>
      <c r="S30" s="22">
        <f>AJ18</f>
        <v>17</v>
      </c>
      <c r="T30" s="18" t="s">
        <v>31</v>
      </c>
      <c r="U30" s="22">
        <f>AH18</f>
        <v>15</v>
      </c>
      <c r="V30" s="260">
        <f>IF(U30&gt;S30,1,0)+IF(U31&gt;S31,1,0)+IF(U32&gt;S32,1,0)</f>
        <v>2</v>
      </c>
      <c r="W30" s="261">
        <f>IF(X30&gt;Z30,1,0)+IF(X31&gt;Z31,1,0)+IF(X32&gt;Z32,1,0)</f>
        <v>0</v>
      </c>
      <c r="X30" s="19">
        <f>AJ22</f>
        <v>0</v>
      </c>
      <c r="Y30" s="20" t="s">
        <v>31</v>
      </c>
      <c r="Z30" s="19">
        <f>AH22</f>
        <v>0</v>
      </c>
      <c r="AA30" s="261">
        <f>IF(Z30&gt;X30,1,0)+IF(Z31&gt;X31,1,0)+IF(Z32&gt;X32,1,0)</f>
        <v>0</v>
      </c>
      <c r="AB30" s="261">
        <f>IF(AC30&gt;AE30,1,0)+IF(AC31&gt;AE31,1,0)+IF(AC32&gt;AE32,1,0)</f>
        <v>0</v>
      </c>
      <c r="AC30" s="19">
        <f>AJ26</f>
        <v>0</v>
      </c>
      <c r="AD30" s="20" t="s">
        <v>31</v>
      </c>
      <c r="AE30" s="19">
        <f>AH26</f>
        <v>0</v>
      </c>
      <c r="AF30" s="261">
        <f>IF(AE30&gt;AC30,1,0)+IF(AE31&gt;AC31,1,0)+IF(AE32&gt;AC32,1,0)</f>
        <v>0</v>
      </c>
      <c r="AG30" s="259">
        <f>IF(AH30&gt;AJ30,1,0)+IF(AH31&gt;AJ31,1,0)+IF(AH32&gt;AJ32,1,0)</f>
        <v>0</v>
      </c>
      <c r="AH30" s="15"/>
      <c r="AI30" s="16" t="s">
        <v>31</v>
      </c>
      <c r="AJ30" s="15"/>
      <c r="AK30" s="292">
        <f>IF(AJ30&gt;AH30,1,0)+IF(AJ31&gt;AH31,1,0)+IF(AJ32&gt;AH32,1,0)</f>
        <v>0</v>
      </c>
      <c r="AL30" s="21"/>
      <c r="AM30" s="230"/>
      <c r="AN30" s="265"/>
      <c r="AO30" s="252"/>
      <c r="AP30" s="262"/>
      <c r="AQ30" s="252"/>
      <c r="AR30" s="252"/>
      <c r="AS30" s="252"/>
      <c r="AT30" s="262"/>
      <c r="AU30" s="252"/>
      <c r="AV30" s="252"/>
      <c r="AW30" s="252"/>
      <c r="AX30" s="262"/>
      <c r="AY30" s="252"/>
      <c r="AZ30" s="252"/>
      <c r="BA30" s="252"/>
      <c r="BB30" s="254"/>
      <c r="BC30" s="257"/>
    </row>
    <row r="31" spans="2:55" ht="13.5">
      <c r="B31" s="230"/>
      <c r="C31" s="279"/>
      <c r="D31" s="22">
        <f>AJ7</f>
        <v>15</v>
      </c>
      <c r="E31" s="18" t="s">
        <v>31</v>
      </c>
      <c r="F31" s="22">
        <f>AH7</f>
        <v>7</v>
      </c>
      <c r="G31" s="260"/>
      <c r="H31" s="260"/>
      <c r="I31" s="22">
        <f>AJ11</f>
        <v>15</v>
      </c>
      <c r="J31" s="18" t="s">
        <v>31</v>
      </c>
      <c r="K31" s="22">
        <f>AH11</f>
        <v>8</v>
      </c>
      <c r="L31" s="260"/>
      <c r="M31" s="260"/>
      <c r="N31" s="22">
        <f>AJ15</f>
        <v>15</v>
      </c>
      <c r="O31" s="18" t="s">
        <v>31</v>
      </c>
      <c r="P31" s="22">
        <f>AH15</f>
        <v>9</v>
      </c>
      <c r="Q31" s="260"/>
      <c r="R31" s="260"/>
      <c r="S31" s="22">
        <f>AJ19</f>
        <v>13</v>
      </c>
      <c r="T31" s="18" t="s">
        <v>31</v>
      </c>
      <c r="U31" s="22">
        <f>AH19</f>
        <v>15</v>
      </c>
      <c r="V31" s="260"/>
      <c r="W31" s="261"/>
      <c r="X31" s="19">
        <f>AJ23</f>
        <v>0</v>
      </c>
      <c r="Y31" s="20" t="s">
        <v>31</v>
      </c>
      <c r="Z31" s="19">
        <f>AH23</f>
        <v>0</v>
      </c>
      <c r="AA31" s="261"/>
      <c r="AB31" s="261"/>
      <c r="AC31" s="19">
        <f>AJ27</f>
        <v>0</v>
      </c>
      <c r="AD31" s="20" t="s">
        <v>31</v>
      </c>
      <c r="AE31" s="19">
        <f>AH27</f>
        <v>0</v>
      </c>
      <c r="AF31" s="261"/>
      <c r="AG31" s="259"/>
      <c r="AH31" s="15"/>
      <c r="AI31" s="16" t="s">
        <v>31</v>
      </c>
      <c r="AJ31" s="15"/>
      <c r="AK31" s="292"/>
      <c r="AL31" s="21"/>
      <c r="AM31" s="230"/>
      <c r="AN31" s="265"/>
      <c r="AO31" s="252"/>
      <c r="AP31" s="262"/>
      <c r="AQ31" s="252"/>
      <c r="AR31" s="252"/>
      <c r="AS31" s="252"/>
      <c r="AT31" s="262"/>
      <c r="AU31" s="252"/>
      <c r="AV31" s="252"/>
      <c r="AW31" s="252"/>
      <c r="AX31" s="262"/>
      <c r="AY31" s="252"/>
      <c r="AZ31" s="252"/>
      <c r="BA31" s="252"/>
      <c r="BB31" s="254"/>
      <c r="BC31" s="257"/>
    </row>
    <row r="32" spans="2:55" ht="14.25" thickBot="1">
      <c r="B32" s="285"/>
      <c r="C32" s="296"/>
      <c r="D32" s="23">
        <f>AJ8</f>
        <v>0</v>
      </c>
      <c r="E32" s="24" t="s">
        <v>31</v>
      </c>
      <c r="F32" s="23">
        <f>AH8</f>
        <v>0</v>
      </c>
      <c r="G32" s="297"/>
      <c r="H32" s="297"/>
      <c r="I32" s="23">
        <f>AJ12</f>
        <v>15</v>
      </c>
      <c r="J32" s="24" t="s">
        <v>31</v>
      </c>
      <c r="K32" s="23">
        <f>AH12</f>
        <v>12</v>
      </c>
      <c r="L32" s="297"/>
      <c r="M32" s="297"/>
      <c r="N32" s="23">
        <f>AJ16</f>
        <v>15</v>
      </c>
      <c r="O32" s="24" t="s">
        <v>31</v>
      </c>
      <c r="P32" s="23">
        <f>AH16</f>
        <v>12</v>
      </c>
      <c r="Q32" s="297"/>
      <c r="R32" s="297"/>
      <c r="S32" s="23">
        <f>AJ20</f>
        <v>8</v>
      </c>
      <c r="T32" s="24" t="s">
        <v>31</v>
      </c>
      <c r="U32" s="23">
        <f>AH20</f>
        <v>15</v>
      </c>
      <c r="V32" s="297"/>
      <c r="W32" s="286"/>
      <c r="X32" s="26">
        <f>AJ24</f>
        <v>0</v>
      </c>
      <c r="Y32" s="27" t="s">
        <v>31</v>
      </c>
      <c r="Z32" s="26">
        <f>AH24</f>
        <v>0</v>
      </c>
      <c r="AA32" s="286"/>
      <c r="AB32" s="286"/>
      <c r="AC32" s="26">
        <f>AJ28</f>
        <v>0</v>
      </c>
      <c r="AD32" s="27" t="s">
        <v>31</v>
      </c>
      <c r="AE32" s="26">
        <f>AH28</f>
        <v>0</v>
      </c>
      <c r="AF32" s="286"/>
      <c r="AG32" s="291"/>
      <c r="AH32" s="28"/>
      <c r="AI32" s="29" t="s">
        <v>31</v>
      </c>
      <c r="AJ32" s="28"/>
      <c r="AK32" s="293"/>
      <c r="AL32" s="21"/>
      <c r="AM32" s="285"/>
      <c r="AN32" s="288"/>
      <c r="AO32" s="289"/>
      <c r="AP32" s="290"/>
      <c r="AQ32" s="289"/>
      <c r="AR32" s="289"/>
      <c r="AS32" s="289"/>
      <c r="AT32" s="290"/>
      <c r="AU32" s="289"/>
      <c r="AV32" s="289"/>
      <c r="AW32" s="289"/>
      <c r="AX32" s="290"/>
      <c r="AY32" s="289"/>
      <c r="AZ32" s="289"/>
      <c r="BA32" s="289"/>
      <c r="BB32" s="298"/>
      <c r="BC32" s="295"/>
    </row>
    <row r="97" spans="2:55" ht="17.25"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9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</row>
    <row r="98" spans="2:55" ht="17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2:55" ht="17.25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2"/>
      <c r="AN99" s="34"/>
      <c r="AO99" s="34"/>
      <c r="AP99" s="34"/>
      <c r="AQ99" s="35"/>
      <c r="AR99" s="34"/>
      <c r="AS99" s="34"/>
      <c r="AT99" s="34"/>
      <c r="AU99" s="35"/>
      <c r="AV99" s="34"/>
      <c r="AW99" s="34"/>
      <c r="AX99" s="34"/>
      <c r="AY99" s="35"/>
      <c r="AZ99" s="34"/>
      <c r="BA99" s="34"/>
      <c r="BB99" s="34"/>
      <c r="BC99" s="36"/>
    </row>
    <row r="100" spans="2:55" ht="17.2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2"/>
      <c r="AN100" s="34"/>
      <c r="AO100" s="34"/>
      <c r="AP100" s="34"/>
      <c r="AQ100" s="35"/>
      <c r="AR100" s="34"/>
      <c r="AS100" s="34"/>
      <c r="AT100" s="34"/>
      <c r="AU100" s="35"/>
      <c r="AV100" s="34"/>
      <c r="AW100" s="34"/>
      <c r="AX100" s="34"/>
      <c r="AY100" s="35"/>
      <c r="AZ100" s="34"/>
      <c r="BA100" s="34"/>
      <c r="BB100" s="34"/>
      <c r="BC100" s="36"/>
    </row>
    <row r="101" spans="2:55" ht="14.25">
      <c r="B101" s="33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8"/>
      <c r="AN101" s="32"/>
      <c r="AO101" s="32"/>
      <c r="AP101" s="39"/>
      <c r="AQ101" s="32"/>
      <c r="AR101" s="32"/>
      <c r="AS101" s="32"/>
      <c r="AT101" s="39"/>
      <c r="AU101" s="32"/>
      <c r="AV101" s="32"/>
      <c r="AW101" s="32"/>
      <c r="AX101" s="39"/>
      <c r="AY101" s="32"/>
      <c r="AZ101" s="39"/>
      <c r="BA101" s="39"/>
      <c r="BB101" s="39"/>
      <c r="BC101" s="40"/>
    </row>
    <row r="102" spans="2:55" ht="14.25">
      <c r="B102" s="33"/>
      <c r="C102" s="38"/>
      <c r="D102" s="32"/>
      <c r="E102" s="38"/>
      <c r="F102" s="32"/>
      <c r="G102" s="38"/>
      <c r="H102" s="38"/>
      <c r="I102" s="32"/>
      <c r="J102" s="38"/>
      <c r="K102" s="32"/>
      <c r="L102" s="38"/>
      <c r="M102" s="38"/>
      <c r="N102" s="32"/>
      <c r="O102" s="38"/>
      <c r="P102" s="32"/>
      <c r="Q102" s="38"/>
      <c r="R102" s="38"/>
      <c r="S102" s="32"/>
      <c r="T102" s="38"/>
      <c r="U102" s="32"/>
      <c r="V102" s="38"/>
      <c r="W102" s="38"/>
      <c r="X102" s="32"/>
      <c r="Y102" s="38"/>
      <c r="Z102" s="32"/>
      <c r="AA102" s="38"/>
      <c r="AB102" s="38"/>
      <c r="AC102" s="32"/>
      <c r="AD102" s="38"/>
      <c r="AE102" s="32"/>
      <c r="AF102" s="38"/>
      <c r="AG102" s="38"/>
      <c r="AH102" s="32"/>
      <c r="AI102" s="38"/>
      <c r="AJ102" s="32"/>
      <c r="AK102" s="38"/>
      <c r="AL102" s="38"/>
      <c r="AM102" s="38"/>
      <c r="AN102" s="32"/>
      <c r="AO102" s="32"/>
      <c r="AP102" s="39"/>
      <c r="AQ102" s="32"/>
      <c r="AR102" s="32"/>
      <c r="AS102" s="32"/>
      <c r="AT102" s="39"/>
      <c r="AU102" s="32"/>
      <c r="AV102" s="32"/>
      <c r="AW102" s="32"/>
      <c r="AX102" s="39"/>
      <c r="AY102" s="32"/>
      <c r="AZ102" s="32"/>
      <c r="BA102" s="32"/>
      <c r="BB102" s="32"/>
      <c r="BC102" s="40"/>
    </row>
    <row r="103" spans="2:55" ht="14.25">
      <c r="B103" s="33"/>
      <c r="C103" s="38"/>
      <c r="D103" s="32"/>
      <c r="E103" s="38"/>
      <c r="F103" s="32"/>
      <c r="G103" s="38"/>
      <c r="H103" s="38"/>
      <c r="I103" s="32"/>
      <c r="J103" s="38"/>
      <c r="K103" s="32"/>
      <c r="L103" s="38"/>
      <c r="M103" s="38"/>
      <c r="N103" s="32"/>
      <c r="O103" s="38"/>
      <c r="P103" s="32"/>
      <c r="Q103" s="38"/>
      <c r="R103" s="38"/>
      <c r="S103" s="32"/>
      <c r="T103" s="38"/>
      <c r="U103" s="32"/>
      <c r="V103" s="38"/>
      <c r="W103" s="38"/>
      <c r="X103" s="32"/>
      <c r="Y103" s="38"/>
      <c r="Z103" s="32"/>
      <c r="AA103" s="38"/>
      <c r="AB103" s="38"/>
      <c r="AC103" s="32"/>
      <c r="AD103" s="38"/>
      <c r="AE103" s="32"/>
      <c r="AF103" s="38"/>
      <c r="AG103" s="38"/>
      <c r="AH103" s="32"/>
      <c r="AI103" s="38"/>
      <c r="AJ103" s="32"/>
      <c r="AK103" s="38"/>
      <c r="AL103" s="38"/>
      <c r="AM103" s="38"/>
      <c r="AN103" s="32"/>
      <c r="AO103" s="32"/>
      <c r="AP103" s="39"/>
      <c r="AQ103" s="32"/>
      <c r="AR103" s="32"/>
      <c r="AS103" s="32"/>
      <c r="AT103" s="39"/>
      <c r="AU103" s="32"/>
      <c r="AV103" s="32"/>
      <c r="AW103" s="32"/>
      <c r="AX103" s="39"/>
      <c r="AY103" s="32"/>
      <c r="AZ103" s="32"/>
      <c r="BA103" s="32"/>
      <c r="BB103" s="32"/>
      <c r="BC103" s="40"/>
    </row>
    <row r="104" spans="2:55" ht="14.25">
      <c r="B104" s="33"/>
      <c r="C104" s="38"/>
      <c r="D104" s="32"/>
      <c r="E104" s="38"/>
      <c r="F104" s="32"/>
      <c r="G104" s="38"/>
      <c r="H104" s="38"/>
      <c r="I104" s="32"/>
      <c r="J104" s="38"/>
      <c r="K104" s="32"/>
      <c r="L104" s="38"/>
      <c r="M104" s="38"/>
      <c r="N104" s="32"/>
      <c r="O104" s="38"/>
      <c r="P104" s="32"/>
      <c r="Q104" s="38"/>
      <c r="R104" s="38"/>
      <c r="S104" s="32"/>
      <c r="T104" s="38"/>
      <c r="U104" s="32"/>
      <c r="V104" s="38"/>
      <c r="W104" s="38"/>
      <c r="X104" s="32"/>
      <c r="Y104" s="38"/>
      <c r="Z104" s="32"/>
      <c r="AA104" s="38"/>
      <c r="AB104" s="38"/>
      <c r="AC104" s="32"/>
      <c r="AD104" s="38"/>
      <c r="AE104" s="32"/>
      <c r="AF104" s="38"/>
      <c r="AG104" s="38"/>
      <c r="AH104" s="32"/>
      <c r="AI104" s="38"/>
      <c r="AJ104" s="32"/>
      <c r="AK104" s="38"/>
      <c r="AL104" s="38"/>
      <c r="AM104" s="38"/>
      <c r="AN104" s="32"/>
      <c r="AO104" s="32"/>
      <c r="AP104" s="39"/>
      <c r="AQ104" s="32"/>
      <c r="AR104" s="32"/>
      <c r="AS104" s="32"/>
      <c r="AT104" s="39"/>
      <c r="AU104" s="32"/>
      <c r="AV104" s="32"/>
      <c r="AW104" s="32"/>
      <c r="AX104" s="39"/>
      <c r="AY104" s="32"/>
      <c r="AZ104" s="32"/>
      <c r="BA104" s="32"/>
      <c r="BB104" s="32"/>
      <c r="BC104" s="40"/>
    </row>
    <row r="105" spans="2:55" ht="14.25">
      <c r="B105" s="33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8"/>
      <c r="AN105" s="32"/>
      <c r="AO105" s="32"/>
      <c r="AP105" s="39"/>
      <c r="AQ105" s="32"/>
      <c r="AR105" s="32"/>
      <c r="AS105" s="32"/>
      <c r="AT105" s="39"/>
      <c r="AU105" s="32"/>
      <c r="AV105" s="32"/>
      <c r="AW105" s="32"/>
      <c r="AX105" s="39"/>
      <c r="AY105" s="32"/>
      <c r="AZ105" s="39"/>
      <c r="BA105" s="39"/>
      <c r="BB105" s="39"/>
      <c r="BC105" s="40"/>
    </row>
    <row r="106" spans="2:55" ht="14.25">
      <c r="B106" s="33"/>
      <c r="C106" s="38"/>
      <c r="D106" s="32"/>
      <c r="E106" s="38"/>
      <c r="F106" s="32"/>
      <c r="G106" s="38"/>
      <c r="H106" s="38"/>
      <c r="I106" s="32"/>
      <c r="J106" s="38"/>
      <c r="K106" s="32"/>
      <c r="L106" s="38"/>
      <c r="M106" s="38"/>
      <c r="N106" s="32"/>
      <c r="O106" s="38"/>
      <c r="P106" s="32"/>
      <c r="Q106" s="38"/>
      <c r="R106" s="38"/>
      <c r="S106" s="32"/>
      <c r="T106" s="38"/>
      <c r="U106" s="32"/>
      <c r="V106" s="38"/>
      <c r="W106" s="38"/>
      <c r="X106" s="32"/>
      <c r="Y106" s="38"/>
      <c r="Z106" s="32"/>
      <c r="AA106" s="38"/>
      <c r="AB106" s="38"/>
      <c r="AC106" s="32"/>
      <c r="AD106" s="38"/>
      <c r="AE106" s="32"/>
      <c r="AF106" s="38"/>
      <c r="AG106" s="38"/>
      <c r="AH106" s="32"/>
      <c r="AI106" s="38"/>
      <c r="AJ106" s="32"/>
      <c r="AK106" s="38"/>
      <c r="AL106" s="38"/>
      <c r="AM106" s="38"/>
      <c r="AN106" s="32"/>
      <c r="AO106" s="32"/>
      <c r="AP106" s="39"/>
      <c r="AQ106" s="32"/>
      <c r="AR106" s="32"/>
      <c r="AS106" s="32"/>
      <c r="AT106" s="39"/>
      <c r="AU106" s="32"/>
      <c r="AV106" s="32"/>
      <c r="AW106" s="32"/>
      <c r="AX106" s="39"/>
      <c r="AY106" s="32"/>
      <c r="AZ106" s="32"/>
      <c r="BA106" s="32"/>
      <c r="BB106" s="32"/>
      <c r="BC106" s="40"/>
    </row>
    <row r="107" spans="2:55" ht="14.25">
      <c r="B107" s="33"/>
      <c r="C107" s="38"/>
      <c r="D107" s="32"/>
      <c r="E107" s="38"/>
      <c r="F107" s="32"/>
      <c r="G107" s="38"/>
      <c r="H107" s="38"/>
      <c r="I107" s="32"/>
      <c r="J107" s="38"/>
      <c r="K107" s="32"/>
      <c r="L107" s="38"/>
      <c r="M107" s="38"/>
      <c r="N107" s="32"/>
      <c r="O107" s="38"/>
      <c r="P107" s="32"/>
      <c r="Q107" s="38"/>
      <c r="R107" s="38"/>
      <c r="S107" s="32"/>
      <c r="T107" s="38"/>
      <c r="U107" s="32"/>
      <c r="V107" s="38"/>
      <c r="W107" s="38"/>
      <c r="X107" s="32"/>
      <c r="Y107" s="38"/>
      <c r="Z107" s="32"/>
      <c r="AA107" s="38"/>
      <c r="AB107" s="38"/>
      <c r="AC107" s="32"/>
      <c r="AD107" s="38"/>
      <c r="AE107" s="32"/>
      <c r="AF107" s="38"/>
      <c r="AG107" s="38"/>
      <c r="AH107" s="32"/>
      <c r="AI107" s="38"/>
      <c r="AJ107" s="32"/>
      <c r="AK107" s="38"/>
      <c r="AL107" s="38"/>
      <c r="AM107" s="38"/>
      <c r="AN107" s="32"/>
      <c r="AO107" s="32"/>
      <c r="AP107" s="39"/>
      <c r="AQ107" s="32"/>
      <c r="AR107" s="32"/>
      <c r="AS107" s="32"/>
      <c r="AT107" s="39"/>
      <c r="AU107" s="32"/>
      <c r="AV107" s="32"/>
      <c r="AW107" s="32"/>
      <c r="AX107" s="39"/>
      <c r="AY107" s="32"/>
      <c r="AZ107" s="32"/>
      <c r="BA107" s="32"/>
      <c r="BB107" s="32"/>
      <c r="BC107" s="40"/>
    </row>
    <row r="108" spans="2:55" ht="14.25">
      <c r="B108" s="33"/>
      <c r="C108" s="38"/>
      <c r="D108" s="32"/>
      <c r="E108" s="38"/>
      <c r="F108" s="32"/>
      <c r="G108" s="38"/>
      <c r="H108" s="38"/>
      <c r="I108" s="32"/>
      <c r="J108" s="38"/>
      <c r="K108" s="32"/>
      <c r="L108" s="38"/>
      <c r="M108" s="38"/>
      <c r="N108" s="32"/>
      <c r="O108" s="38"/>
      <c r="P108" s="32"/>
      <c r="Q108" s="38"/>
      <c r="R108" s="38"/>
      <c r="S108" s="32"/>
      <c r="T108" s="38"/>
      <c r="U108" s="32"/>
      <c r="V108" s="38"/>
      <c r="W108" s="38"/>
      <c r="X108" s="32"/>
      <c r="Y108" s="38"/>
      <c r="Z108" s="32"/>
      <c r="AA108" s="38"/>
      <c r="AB108" s="38"/>
      <c r="AC108" s="32"/>
      <c r="AD108" s="38"/>
      <c r="AE108" s="32"/>
      <c r="AF108" s="38"/>
      <c r="AG108" s="38"/>
      <c r="AH108" s="32"/>
      <c r="AI108" s="38"/>
      <c r="AJ108" s="32"/>
      <c r="AK108" s="38"/>
      <c r="AL108" s="38"/>
      <c r="AM108" s="38"/>
      <c r="AN108" s="32"/>
      <c r="AO108" s="32"/>
      <c r="AP108" s="39"/>
      <c r="AQ108" s="32"/>
      <c r="AR108" s="32"/>
      <c r="AS108" s="32"/>
      <c r="AT108" s="39"/>
      <c r="AU108" s="32"/>
      <c r="AV108" s="32"/>
      <c r="AW108" s="32"/>
      <c r="AX108" s="39"/>
      <c r="AY108" s="32"/>
      <c r="AZ108" s="32"/>
      <c r="BA108" s="32"/>
      <c r="BB108" s="32"/>
      <c r="BC108" s="40"/>
    </row>
    <row r="109" spans="2:55" ht="14.25">
      <c r="B109" s="3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8"/>
      <c r="AN109" s="32"/>
      <c r="AO109" s="32"/>
      <c r="AP109" s="39"/>
      <c r="AQ109" s="32"/>
      <c r="AR109" s="32"/>
      <c r="AS109" s="32"/>
      <c r="AT109" s="39"/>
      <c r="AU109" s="32"/>
      <c r="AV109" s="32"/>
      <c r="AW109" s="32"/>
      <c r="AX109" s="39"/>
      <c r="AY109" s="32"/>
      <c r="AZ109" s="39"/>
      <c r="BA109" s="39"/>
      <c r="BB109" s="39"/>
      <c r="BC109" s="40"/>
    </row>
    <row r="110" spans="2:55" ht="14.25">
      <c r="B110" s="33"/>
      <c r="C110" s="38"/>
      <c r="D110" s="32"/>
      <c r="E110" s="38"/>
      <c r="F110" s="32"/>
      <c r="G110" s="38"/>
      <c r="H110" s="38"/>
      <c r="I110" s="32"/>
      <c r="J110" s="38"/>
      <c r="K110" s="32"/>
      <c r="L110" s="38"/>
      <c r="M110" s="38"/>
      <c r="N110" s="32"/>
      <c r="O110" s="38"/>
      <c r="P110" s="32"/>
      <c r="Q110" s="38"/>
      <c r="R110" s="38"/>
      <c r="S110" s="32"/>
      <c r="T110" s="38"/>
      <c r="U110" s="32"/>
      <c r="V110" s="38"/>
      <c r="W110" s="38"/>
      <c r="X110" s="32"/>
      <c r="Y110" s="38"/>
      <c r="Z110" s="32"/>
      <c r="AA110" s="38"/>
      <c r="AB110" s="38"/>
      <c r="AC110" s="32"/>
      <c r="AD110" s="38"/>
      <c r="AE110" s="32"/>
      <c r="AF110" s="38"/>
      <c r="AG110" s="38"/>
      <c r="AH110" s="32"/>
      <c r="AI110" s="38"/>
      <c r="AJ110" s="32"/>
      <c r="AK110" s="38"/>
      <c r="AL110" s="38"/>
      <c r="AM110" s="38"/>
      <c r="AN110" s="32"/>
      <c r="AO110" s="32"/>
      <c r="AP110" s="39"/>
      <c r="AQ110" s="32"/>
      <c r="AR110" s="32"/>
      <c r="AS110" s="32"/>
      <c r="AT110" s="39"/>
      <c r="AU110" s="32"/>
      <c r="AV110" s="32"/>
      <c r="AW110" s="32"/>
      <c r="AX110" s="39"/>
      <c r="AY110" s="32"/>
      <c r="AZ110" s="32"/>
      <c r="BA110" s="32"/>
      <c r="BB110" s="32"/>
      <c r="BC110" s="40"/>
    </row>
    <row r="111" spans="2:55" ht="14.25">
      <c r="B111" s="33"/>
      <c r="C111" s="38"/>
      <c r="D111" s="32"/>
      <c r="E111" s="38"/>
      <c r="F111" s="32"/>
      <c r="G111" s="38"/>
      <c r="H111" s="38"/>
      <c r="I111" s="32"/>
      <c r="J111" s="38"/>
      <c r="K111" s="32"/>
      <c r="L111" s="38"/>
      <c r="M111" s="38"/>
      <c r="N111" s="32"/>
      <c r="O111" s="38"/>
      <c r="P111" s="32"/>
      <c r="Q111" s="38"/>
      <c r="R111" s="38"/>
      <c r="S111" s="32"/>
      <c r="T111" s="38"/>
      <c r="U111" s="32"/>
      <c r="V111" s="38"/>
      <c r="W111" s="38"/>
      <c r="X111" s="32"/>
      <c r="Y111" s="38"/>
      <c r="Z111" s="32"/>
      <c r="AA111" s="38"/>
      <c r="AB111" s="38"/>
      <c r="AC111" s="32"/>
      <c r="AD111" s="38"/>
      <c r="AE111" s="32"/>
      <c r="AF111" s="38"/>
      <c r="AG111" s="38"/>
      <c r="AH111" s="32"/>
      <c r="AI111" s="38"/>
      <c r="AJ111" s="32"/>
      <c r="AK111" s="38"/>
      <c r="AL111" s="38"/>
      <c r="AM111" s="38"/>
      <c r="AN111" s="32"/>
      <c r="AO111" s="32"/>
      <c r="AP111" s="39"/>
      <c r="AQ111" s="32"/>
      <c r="AR111" s="32"/>
      <c r="AS111" s="32"/>
      <c r="AT111" s="39"/>
      <c r="AU111" s="32"/>
      <c r="AV111" s="32"/>
      <c r="AW111" s="32"/>
      <c r="AX111" s="39"/>
      <c r="AY111" s="32"/>
      <c r="AZ111" s="32"/>
      <c r="BA111" s="32"/>
      <c r="BB111" s="32"/>
      <c r="BC111" s="40"/>
    </row>
    <row r="112" spans="2:55" ht="14.25">
      <c r="B112" s="33"/>
      <c r="C112" s="38"/>
      <c r="D112" s="32"/>
      <c r="E112" s="38"/>
      <c r="F112" s="32"/>
      <c r="G112" s="38"/>
      <c r="H112" s="38"/>
      <c r="I112" s="32"/>
      <c r="J112" s="38"/>
      <c r="K112" s="32"/>
      <c r="L112" s="38"/>
      <c r="M112" s="38"/>
      <c r="N112" s="32"/>
      <c r="O112" s="38"/>
      <c r="P112" s="32"/>
      <c r="Q112" s="38"/>
      <c r="R112" s="38"/>
      <c r="S112" s="32"/>
      <c r="T112" s="38"/>
      <c r="U112" s="32"/>
      <c r="V112" s="38"/>
      <c r="W112" s="38"/>
      <c r="X112" s="32"/>
      <c r="Y112" s="38"/>
      <c r="Z112" s="32"/>
      <c r="AA112" s="38"/>
      <c r="AB112" s="38"/>
      <c r="AC112" s="32"/>
      <c r="AD112" s="38"/>
      <c r="AE112" s="32"/>
      <c r="AF112" s="38"/>
      <c r="AG112" s="38"/>
      <c r="AH112" s="32"/>
      <c r="AI112" s="38"/>
      <c r="AJ112" s="32"/>
      <c r="AK112" s="38"/>
      <c r="AL112" s="38"/>
      <c r="AM112" s="38"/>
      <c r="AN112" s="32"/>
      <c r="AO112" s="32"/>
      <c r="AP112" s="39"/>
      <c r="AQ112" s="32"/>
      <c r="AR112" s="32"/>
      <c r="AS112" s="32"/>
      <c r="AT112" s="39"/>
      <c r="AU112" s="32"/>
      <c r="AV112" s="32"/>
      <c r="AW112" s="32"/>
      <c r="AX112" s="39"/>
      <c r="AY112" s="32"/>
      <c r="AZ112" s="32"/>
      <c r="BA112" s="32"/>
      <c r="BB112" s="32"/>
      <c r="BC112" s="40"/>
    </row>
    <row r="113" spans="2:55" ht="14.25">
      <c r="B113" s="3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8"/>
      <c r="AN113" s="32"/>
      <c r="AO113" s="32"/>
      <c r="AP113" s="39"/>
      <c r="AQ113" s="32"/>
      <c r="AR113" s="32"/>
      <c r="AS113" s="32"/>
      <c r="AT113" s="39"/>
      <c r="AU113" s="32"/>
      <c r="AV113" s="32"/>
      <c r="AW113" s="32"/>
      <c r="AX113" s="39"/>
      <c r="AY113" s="32"/>
      <c r="AZ113" s="39"/>
      <c r="BA113" s="39"/>
      <c r="BB113" s="39"/>
      <c r="BC113" s="40"/>
    </row>
    <row r="114" spans="2:55" ht="14.25">
      <c r="B114" s="33"/>
      <c r="C114" s="38"/>
      <c r="D114" s="32"/>
      <c r="E114" s="38"/>
      <c r="F114" s="32"/>
      <c r="G114" s="38"/>
      <c r="H114" s="38"/>
      <c r="I114" s="32"/>
      <c r="J114" s="38"/>
      <c r="K114" s="32"/>
      <c r="L114" s="38"/>
      <c r="M114" s="38"/>
      <c r="N114" s="32"/>
      <c r="O114" s="38"/>
      <c r="P114" s="32"/>
      <c r="Q114" s="38"/>
      <c r="R114" s="38"/>
      <c r="S114" s="32"/>
      <c r="T114" s="38"/>
      <c r="U114" s="32"/>
      <c r="V114" s="38"/>
      <c r="W114" s="38"/>
      <c r="X114" s="32"/>
      <c r="Y114" s="38"/>
      <c r="Z114" s="32"/>
      <c r="AA114" s="38"/>
      <c r="AB114" s="38"/>
      <c r="AC114" s="32"/>
      <c r="AD114" s="38"/>
      <c r="AE114" s="32"/>
      <c r="AF114" s="38"/>
      <c r="AG114" s="38"/>
      <c r="AH114" s="32"/>
      <c r="AI114" s="38"/>
      <c r="AJ114" s="32"/>
      <c r="AK114" s="38"/>
      <c r="AL114" s="38"/>
      <c r="AM114" s="38"/>
      <c r="AN114" s="32"/>
      <c r="AO114" s="32"/>
      <c r="AP114" s="39"/>
      <c r="AQ114" s="32"/>
      <c r="AR114" s="32"/>
      <c r="AS114" s="32"/>
      <c r="AT114" s="39"/>
      <c r="AU114" s="32"/>
      <c r="AV114" s="32"/>
      <c r="AW114" s="32"/>
      <c r="AX114" s="39"/>
      <c r="AY114" s="32"/>
      <c r="AZ114" s="32"/>
      <c r="BA114" s="32"/>
      <c r="BB114" s="32"/>
      <c r="BC114" s="40"/>
    </row>
    <row r="115" spans="2:55" ht="14.25">
      <c r="B115" s="33"/>
      <c r="C115" s="38"/>
      <c r="D115" s="32"/>
      <c r="E115" s="38"/>
      <c r="F115" s="32"/>
      <c r="G115" s="38"/>
      <c r="H115" s="38"/>
      <c r="I115" s="32"/>
      <c r="J115" s="38"/>
      <c r="K115" s="32"/>
      <c r="L115" s="38"/>
      <c r="M115" s="38"/>
      <c r="N115" s="32"/>
      <c r="O115" s="38"/>
      <c r="P115" s="32"/>
      <c r="Q115" s="38"/>
      <c r="R115" s="38"/>
      <c r="S115" s="32"/>
      <c r="T115" s="38"/>
      <c r="U115" s="32"/>
      <c r="V115" s="38"/>
      <c r="W115" s="38"/>
      <c r="X115" s="32"/>
      <c r="Y115" s="38"/>
      <c r="Z115" s="32"/>
      <c r="AA115" s="38"/>
      <c r="AB115" s="38"/>
      <c r="AC115" s="32"/>
      <c r="AD115" s="38"/>
      <c r="AE115" s="32"/>
      <c r="AF115" s="38"/>
      <c r="AG115" s="38"/>
      <c r="AH115" s="32"/>
      <c r="AI115" s="38"/>
      <c r="AJ115" s="32"/>
      <c r="AK115" s="38"/>
      <c r="AL115" s="38"/>
      <c r="AM115" s="38"/>
      <c r="AN115" s="32"/>
      <c r="AO115" s="32"/>
      <c r="AP115" s="39"/>
      <c r="AQ115" s="32"/>
      <c r="AR115" s="32"/>
      <c r="AS115" s="32"/>
      <c r="AT115" s="39"/>
      <c r="AU115" s="32"/>
      <c r="AV115" s="32"/>
      <c r="AW115" s="32"/>
      <c r="AX115" s="39"/>
      <c r="AY115" s="32"/>
      <c r="AZ115" s="32"/>
      <c r="BA115" s="32"/>
      <c r="BB115" s="32"/>
      <c r="BC115" s="40"/>
    </row>
    <row r="116" spans="2:55" ht="14.25">
      <c r="B116" s="33"/>
      <c r="C116" s="38"/>
      <c r="D116" s="32"/>
      <c r="E116" s="38"/>
      <c r="F116" s="32"/>
      <c r="G116" s="38"/>
      <c r="H116" s="38"/>
      <c r="I116" s="32"/>
      <c r="J116" s="38"/>
      <c r="K116" s="32"/>
      <c r="L116" s="38"/>
      <c r="M116" s="38"/>
      <c r="N116" s="32"/>
      <c r="O116" s="38"/>
      <c r="P116" s="32"/>
      <c r="Q116" s="38"/>
      <c r="R116" s="38"/>
      <c r="S116" s="32"/>
      <c r="T116" s="38"/>
      <c r="U116" s="32"/>
      <c r="V116" s="38"/>
      <c r="W116" s="38"/>
      <c r="X116" s="32"/>
      <c r="Y116" s="38"/>
      <c r="Z116" s="32"/>
      <c r="AA116" s="38"/>
      <c r="AB116" s="38"/>
      <c r="AC116" s="32"/>
      <c r="AD116" s="38"/>
      <c r="AE116" s="32"/>
      <c r="AF116" s="38"/>
      <c r="AG116" s="38"/>
      <c r="AH116" s="32"/>
      <c r="AI116" s="38"/>
      <c r="AJ116" s="32"/>
      <c r="AK116" s="38"/>
      <c r="AL116" s="38"/>
      <c r="AM116" s="38"/>
      <c r="AN116" s="32"/>
      <c r="AO116" s="32"/>
      <c r="AP116" s="39"/>
      <c r="AQ116" s="32"/>
      <c r="AR116" s="32"/>
      <c r="AS116" s="32"/>
      <c r="AT116" s="39"/>
      <c r="AU116" s="32"/>
      <c r="AV116" s="32"/>
      <c r="AW116" s="32"/>
      <c r="AX116" s="39"/>
      <c r="AY116" s="32"/>
      <c r="AZ116" s="32"/>
      <c r="BA116" s="32"/>
      <c r="BB116" s="32"/>
      <c r="BC116" s="40"/>
    </row>
    <row r="117" spans="2:55" ht="14.25">
      <c r="B117" s="33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8"/>
      <c r="AN117" s="32"/>
      <c r="AO117" s="32"/>
      <c r="AP117" s="39"/>
      <c r="AQ117" s="32"/>
      <c r="AR117" s="32"/>
      <c r="AS117" s="32"/>
      <c r="AT117" s="39"/>
      <c r="AU117" s="32"/>
      <c r="AV117" s="32"/>
      <c r="AW117" s="32"/>
      <c r="AX117" s="39"/>
      <c r="AY117" s="32"/>
      <c r="AZ117" s="39"/>
      <c r="BA117" s="39"/>
      <c r="BB117" s="39"/>
      <c r="BC117" s="40"/>
    </row>
    <row r="118" spans="2:55" ht="14.25">
      <c r="B118" s="33"/>
      <c r="C118" s="38"/>
      <c r="D118" s="32"/>
      <c r="E118" s="38"/>
      <c r="F118" s="32"/>
      <c r="G118" s="38"/>
      <c r="H118" s="38"/>
      <c r="I118" s="32"/>
      <c r="J118" s="38"/>
      <c r="K118" s="32"/>
      <c r="L118" s="38"/>
      <c r="M118" s="38"/>
      <c r="N118" s="32"/>
      <c r="O118" s="38"/>
      <c r="P118" s="32"/>
      <c r="Q118" s="38"/>
      <c r="R118" s="38"/>
      <c r="S118" s="32"/>
      <c r="T118" s="38"/>
      <c r="U118" s="32"/>
      <c r="V118" s="38"/>
      <c r="W118" s="38"/>
      <c r="X118" s="32"/>
      <c r="Y118" s="38"/>
      <c r="Z118" s="32"/>
      <c r="AA118" s="38"/>
      <c r="AB118" s="38"/>
      <c r="AC118" s="32"/>
      <c r="AD118" s="38"/>
      <c r="AE118" s="32"/>
      <c r="AF118" s="38"/>
      <c r="AG118" s="38"/>
      <c r="AH118" s="32"/>
      <c r="AI118" s="38"/>
      <c r="AJ118" s="32"/>
      <c r="AK118" s="38"/>
      <c r="AL118" s="38"/>
      <c r="AM118" s="38"/>
      <c r="AN118" s="32"/>
      <c r="AO118" s="32"/>
      <c r="AP118" s="39"/>
      <c r="AQ118" s="32"/>
      <c r="AR118" s="32"/>
      <c r="AS118" s="32"/>
      <c r="AT118" s="39"/>
      <c r="AU118" s="32"/>
      <c r="AV118" s="32"/>
      <c r="AW118" s="32"/>
      <c r="AX118" s="39"/>
      <c r="AY118" s="32"/>
      <c r="AZ118" s="32"/>
      <c r="BA118" s="32"/>
      <c r="BB118" s="32"/>
      <c r="BC118" s="40"/>
    </row>
    <row r="119" spans="2:55" ht="14.25">
      <c r="B119" s="33"/>
      <c r="C119" s="38"/>
      <c r="D119" s="32"/>
      <c r="E119" s="38"/>
      <c r="F119" s="32"/>
      <c r="G119" s="38"/>
      <c r="H119" s="38"/>
      <c r="I119" s="32"/>
      <c r="J119" s="38"/>
      <c r="K119" s="32"/>
      <c r="L119" s="38"/>
      <c r="M119" s="38"/>
      <c r="N119" s="32"/>
      <c r="O119" s="38"/>
      <c r="P119" s="32"/>
      <c r="Q119" s="38"/>
      <c r="R119" s="38"/>
      <c r="S119" s="32"/>
      <c r="T119" s="38"/>
      <c r="U119" s="32"/>
      <c r="V119" s="38"/>
      <c r="W119" s="38"/>
      <c r="X119" s="32"/>
      <c r="Y119" s="38"/>
      <c r="Z119" s="32"/>
      <c r="AA119" s="38"/>
      <c r="AB119" s="38"/>
      <c r="AC119" s="32"/>
      <c r="AD119" s="38"/>
      <c r="AE119" s="32"/>
      <c r="AF119" s="38"/>
      <c r="AG119" s="38"/>
      <c r="AH119" s="32"/>
      <c r="AI119" s="38"/>
      <c r="AJ119" s="32"/>
      <c r="AK119" s="38"/>
      <c r="AL119" s="38"/>
      <c r="AM119" s="38"/>
      <c r="AN119" s="32"/>
      <c r="AO119" s="32"/>
      <c r="AP119" s="39"/>
      <c r="AQ119" s="32"/>
      <c r="AR119" s="32"/>
      <c r="AS119" s="32"/>
      <c r="AT119" s="39"/>
      <c r="AU119" s="32"/>
      <c r="AV119" s="32"/>
      <c r="AW119" s="32"/>
      <c r="AX119" s="39"/>
      <c r="AY119" s="32"/>
      <c r="AZ119" s="32"/>
      <c r="BA119" s="32"/>
      <c r="BB119" s="32"/>
      <c r="BC119" s="40"/>
    </row>
    <row r="120" spans="2:55" ht="14.25">
      <c r="B120" s="33"/>
      <c r="C120" s="38"/>
      <c r="D120" s="32"/>
      <c r="E120" s="38"/>
      <c r="F120" s="32"/>
      <c r="G120" s="38"/>
      <c r="H120" s="38"/>
      <c r="I120" s="32"/>
      <c r="J120" s="38"/>
      <c r="K120" s="32"/>
      <c r="L120" s="38"/>
      <c r="M120" s="38"/>
      <c r="N120" s="32"/>
      <c r="O120" s="38"/>
      <c r="P120" s="32"/>
      <c r="Q120" s="38"/>
      <c r="R120" s="38"/>
      <c r="S120" s="32"/>
      <c r="T120" s="38"/>
      <c r="U120" s="32"/>
      <c r="V120" s="38"/>
      <c r="W120" s="38"/>
      <c r="X120" s="32"/>
      <c r="Y120" s="38"/>
      <c r="Z120" s="32"/>
      <c r="AA120" s="38"/>
      <c r="AB120" s="38"/>
      <c r="AC120" s="32"/>
      <c r="AD120" s="38"/>
      <c r="AE120" s="32"/>
      <c r="AF120" s="38"/>
      <c r="AG120" s="38"/>
      <c r="AH120" s="32"/>
      <c r="AI120" s="38"/>
      <c r="AJ120" s="32"/>
      <c r="AK120" s="38"/>
      <c r="AL120" s="38"/>
      <c r="AM120" s="38"/>
      <c r="AN120" s="32"/>
      <c r="AO120" s="32"/>
      <c r="AP120" s="39"/>
      <c r="AQ120" s="32"/>
      <c r="AR120" s="32"/>
      <c r="AS120" s="32"/>
      <c r="AT120" s="39"/>
      <c r="AU120" s="32"/>
      <c r="AV120" s="32"/>
      <c r="AW120" s="32"/>
      <c r="AX120" s="39"/>
      <c r="AY120" s="32"/>
      <c r="AZ120" s="32"/>
      <c r="BA120" s="32"/>
      <c r="BB120" s="32"/>
      <c r="BC120" s="40"/>
    </row>
    <row r="121" spans="2:55" ht="14.25">
      <c r="B121" s="33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8"/>
      <c r="AN121" s="32"/>
      <c r="AO121" s="32"/>
      <c r="AP121" s="39"/>
      <c r="AQ121" s="32"/>
      <c r="AR121" s="32"/>
      <c r="AS121" s="32"/>
      <c r="AT121" s="39"/>
      <c r="AU121" s="32"/>
      <c r="AV121" s="32"/>
      <c r="AW121" s="32"/>
      <c r="AX121" s="39"/>
      <c r="AY121" s="32"/>
      <c r="AZ121" s="39"/>
      <c r="BA121" s="39"/>
      <c r="BB121" s="39"/>
      <c r="BC121" s="40"/>
    </row>
    <row r="122" spans="2:55" ht="14.25">
      <c r="B122" s="33"/>
      <c r="C122" s="38"/>
      <c r="D122" s="32"/>
      <c r="E122" s="38"/>
      <c r="F122" s="32"/>
      <c r="G122" s="38"/>
      <c r="H122" s="38"/>
      <c r="I122" s="32"/>
      <c r="J122" s="38"/>
      <c r="K122" s="32"/>
      <c r="L122" s="38"/>
      <c r="M122" s="38"/>
      <c r="N122" s="32"/>
      <c r="O122" s="38"/>
      <c r="P122" s="32"/>
      <c r="Q122" s="38"/>
      <c r="R122" s="38"/>
      <c r="S122" s="32"/>
      <c r="T122" s="38"/>
      <c r="U122" s="32"/>
      <c r="V122" s="38"/>
      <c r="W122" s="38"/>
      <c r="X122" s="32"/>
      <c r="Y122" s="38"/>
      <c r="Z122" s="32"/>
      <c r="AA122" s="38"/>
      <c r="AB122" s="38"/>
      <c r="AC122" s="32"/>
      <c r="AD122" s="38"/>
      <c r="AE122" s="32"/>
      <c r="AF122" s="38"/>
      <c r="AG122" s="38"/>
      <c r="AH122" s="32"/>
      <c r="AI122" s="38"/>
      <c r="AJ122" s="32"/>
      <c r="AK122" s="38"/>
      <c r="AL122" s="38"/>
      <c r="AM122" s="38"/>
      <c r="AN122" s="32"/>
      <c r="AO122" s="32"/>
      <c r="AP122" s="39"/>
      <c r="AQ122" s="32"/>
      <c r="AR122" s="32"/>
      <c r="AS122" s="32"/>
      <c r="AT122" s="39"/>
      <c r="AU122" s="32"/>
      <c r="AV122" s="32"/>
      <c r="AW122" s="32"/>
      <c r="AX122" s="39"/>
      <c r="AY122" s="32"/>
      <c r="AZ122" s="32"/>
      <c r="BA122" s="32"/>
      <c r="BB122" s="32"/>
      <c r="BC122" s="40"/>
    </row>
    <row r="123" spans="2:55" ht="14.25">
      <c r="B123" s="33"/>
      <c r="C123" s="38"/>
      <c r="D123" s="32"/>
      <c r="E123" s="38"/>
      <c r="F123" s="32"/>
      <c r="G123" s="38"/>
      <c r="H123" s="38"/>
      <c r="I123" s="32"/>
      <c r="J123" s="38"/>
      <c r="K123" s="32"/>
      <c r="L123" s="38"/>
      <c r="M123" s="38"/>
      <c r="N123" s="32"/>
      <c r="O123" s="38"/>
      <c r="P123" s="32"/>
      <c r="Q123" s="38"/>
      <c r="R123" s="38"/>
      <c r="S123" s="32"/>
      <c r="T123" s="38"/>
      <c r="U123" s="32"/>
      <c r="V123" s="38"/>
      <c r="W123" s="38"/>
      <c r="X123" s="32"/>
      <c r="Y123" s="38"/>
      <c r="Z123" s="32"/>
      <c r="AA123" s="38"/>
      <c r="AB123" s="38"/>
      <c r="AC123" s="32"/>
      <c r="AD123" s="38"/>
      <c r="AE123" s="32"/>
      <c r="AF123" s="38"/>
      <c r="AG123" s="38"/>
      <c r="AH123" s="32"/>
      <c r="AI123" s="38"/>
      <c r="AJ123" s="32"/>
      <c r="AK123" s="38"/>
      <c r="AL123" s="38"/>
      <c r="AM123" s="38"/>
      <c r="AN123" s="32"/>
      <c r="AO123" s="32"/>
      <c r="AP123" s="39"/>
      <c r="AQ123" s="32"/>
      <c r="AR123" s="32"/>
      <c r="AS123" s="32"/>
      <c r="AT123" s="39"/>
      <c r="AU123" s="32"/>
      <c r="AV123" s="32"/>
      <c r="AW123" s="32"/>
      <c r="AX123" s="39"/>
      <c r="AY123" s="32"/>
      <c r="AZ123" s="32"/>
      <c r="BA123" s="32"/>
      <c r="BB123" s="32"/>
      <c r="BC123" s="40"/>
    </row>
    <row r="124" spans="2:55" ht="14.25">
      <c r="B124" s="33"/>
      <c r="C124" s="38"/>
      <c r="D124" s="32"/>
      <c r="E124" s="38"/>
      <c r="F124" s="32"/>
      <c r="G124" s="38"/>
      <c r="H124" s="38"/>
      <c r="I124" s="32"/>
      <c r="J124" s="38"/>
      <c r="K124" s="32"/>
      <c r="L124" s="38"/>
      <c r="M124" s="38"/>
      <c r="N124" s="32"/>
      <c r="O124" s="38"/>
      <c r="P124" s="32"/>
      <c r="Q124" s="38"/>
      <c r="R124" s="38"/>
      <c r="S124" s="32"/>
      <c r="T124" s="38"/>
      <c r="U124" s="32"/>
      <c r="V124" s="38"/>
      <c r="W124" s="38"/>
      <c r="X124" s="32"/>
      <c r="Y124" s="38"/>
      <c r="Z124" s="32"/>
      <c r="AA124" s="38"/>
      <c r="AB124" s="38"/>
      <c r="AC124" s="32"/>
      <c r="AD124" s="38"/>
      <c r="AE124" s="32"/>
      <c r="AF124" s="38"/>
      <c r="AG124" s="38"/>
      <c r="AH124" s="32"/>
      <c r="AI124" s="38"/>
      <c r="AJ124" s="32"/>
      <c r="AK124" s="38"/>
      <c r="AL124" s="38"/>
      <c r="AM124" s="38"/>
      <c r="AN124" s="32"/>
      <c r="AO124" s="32"/>
      <c r="AP124" s="39"/>
      <c r="AQ124" s="32"/>
      <c r="AR124" s="32"/>
      <c r="AS124" s="32"/>
      <c r="AT124" s="39"/>
      <c r="AU124" s="32"/>
      <c r="AV124" s="32"/>
      <c r="AW124" s="32"/>
      <c r="AX124" s="39"/>
      <c r="AY124" s="32"/>
      <c r="AZ124" s="32"/>
      <c r="BA124" s="32"/>
      <c r="BB124" s="32"/>
      <c r="BC124" s="40"/>
    </row>
    <row r="125" spans="2:55" ht="14.25">
      <c r="B125" s="33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8"/>
      <c r="AN125" s="32"/>
      <c r="AO125" s="32"/>
      <c r="AP125" s="39"/>
      <c r="AQ125" s="32"/>
      <c r="AR125" s="32"/>
      <c r="AS125" s="32"/>
      <c r="AT125" s="39"/>
      <c r="AU125" s="32"/>
      <c r="AV125" s="32"/>
      <c r="AW125" s="32"/>
      <c r="AX125" s="39"/>
      <c r="AY125" s="32"/>
      <c r="AZ125" s="39"/>
      <c r="BA125" s="39"/>
      <c r="BB125" s="39"/>
      <c r="BC125" s="40"/>
    </row>
    <row r="126" spans="2:55" ht="14.25">
      <c r="B126" s="33"/>
      <c r="C126" s="38"/>
      <c r="D126" s="32"/>
      <c r="E126" s="38"/>
      <c r="F126" s="32"/>
      <c r="G126" s="38"/>
      <c r="H126" s="38"/>
      <c r="I126" s="32"/>
      <c r="J126" s="38"/>
      <c r="K126" s="32"/>
      <c r="L126" s="38"/>
      <c r="M126" s="38"/>
      <c r="N126" s="32"/>
      <c r="O126" s="38"/>
      <c r="P126" s="32"/>
      <c r="Q126" s="38"/>
      <c r="R126" s="38"/>
      <c r="S126" s="32"/>
      <c r="T126" s="38"/>
      <c r="U126" s="32"/>
      <c r="V126" s="38"/>
      <c r="W126" s="38"/>
      <c r="X126" s="32"/>
      <c r="Y126" s="38"/>
      <c r="Z126" s="32"/>
      <c r="AA126" s="38"/>
      <c r="AB126" s="38"/>
      <c r="AC126" s="32"/>
      <c r="AD126" s="38"/>
      <c r="AE126" s="32"/>
      <c r="AF126" s="38"/>
      <c r="AG126" s="38"/>
      <c r="AH126" s="32"/>
      <c r="AI126" s="38"/>
      <c r="AJ126" s="32"/>
      <c r="AK126" s="38"/>
      <c r="AL126" s="38"/>
      <c r="AM126" s="38"/>
      <c r="AN126" s="32"/>
      <c r="AO126" s="32"/>
      <c r="AP126" s="39"/>
      <c r="AQ126" s="32"/>
      <c r="AR126" s="32"/>
      <c r="AS126" s="32"/>
      <c r="AT126" s="39"/>
      <c r="AU126" s="32"/>
      <c r="AV126" s="32"/>
      <c r="AW126" s="32"/>
      <c r="AX126" s="39"/>
      <c r="AY126" s="32"/>
      <c r="AZ126" s="32"/>
      <c r="BA126" s="32"/>
      <c r="BB126" s="32"/>
      <c r="BC126" s="40"/>
    </row>
    <row r="127" spans="2:55" ht="14.25">
      <c r="B127" s="33"/>
      <c r="C127" s="38"/>
      <c r="D127" s="32"/>
      <c r="E127" s="38"/>
      <c r="F127" s="32"/>
      <c r="G127" s="38"/>
      <c r="H127" s="38"/>
      <c r="I127" s="32"/>
      <c r="J127" s="38"/>
      <c r="K127" s="32"/>
      <c r="L127" s="38"/>
      <c r="M127" s="38"/>
      <c r="N127" s="32"/>
      <c r="O127" s="38"/>
      <c r="P127" s="32"/>
      <c r="Q127" s="38"/>
      <c r="R127" s="38"/>
      <c r="S127" s="32"/>
      <c r="T127" s="38"/>
      <c r="U127" s="32"/>
      <c r="V127" s="38"/>
      <c r="W127" s="38"/>
      <c r="X127" s="32"/>
      <c r="Y127" s="38"/>
      <c r="Z127" s="32"/>
      <c r="AA127" s="38"/>
      <c r="AB127" s="38"/>
      <c r="AC127" s="32"/>
      <c r="AD127" s="38"/>
      <c r="AE127" s="32"/>
      <c r="AF127" s="38"/>
      <c r="AG127" s="38"/>
      <c r="AH127" s="32"/>
      <c r="AI127" s="38"/>
      <c r="AJ127" s="32"/>
      <c r="AK127" s="38"/>
      <c r="AL127" s="38"/>
      <c r="AM127" s="38"/>
      <c r="AN127" s="32"/>
      <c r="AO127" s="32"/>
      <c r="AP127" s="39"/>
      <c r="AQ127" s="32"/>
      <c r="AR127" s="32"/>
      <c r="AS127" s="32"/>
      <c r="AT127" s="39"/>
      <c r="AU127" s="32"/>
      <c r="AV127" s="32"/>
      <c r="AW127" s="32"/>
      <c r="AX127" s="39"/>
      <c r="AY127" s="32"/>
      <c r="AZ127" s="32"/>
      <c r="BA127" s="32"/>
      <c r="BB127" s="32"/>
      <c r="BC127" s="40"/>
    </row>
    <row r="128" spans="2:55" ht="14.25">
      <c r="B128" s="33"/>
      <c r="C128" s="38"/>
      <c r="D128" s="32"/>
      <c r="E128" s="38"/>
      <c r="F128" s="32"/>
      <c r="G128" s="38"/>
      <c r="H128" s="38"/>
      <c r="I128" s="32"/>
      <c r="J128" s="38"/>
      <c r="K128" s="32"/>
      <c r="L128" s="38"/>
      <c r="M128" s="38"/>
      <c r="N128" s="32"/>
      <c r="O128" s="38"/>
      <c r="P128" s="32"/>
      <c r="Q128" s="38"/>
      <c r="R128" s="38"/>
      <c r="S128" s="32"/>
      <c r="T128" s="38"/>
      <c r="U128" s="32"/>
      <c r="V128" s="38"/>
      <c r="W128" s="38"/>
      <c r="X128" s="32"/>
      <c r="Y128" s="38"/>
      <c r="Z128" s="32"/>
      <c r="AA128" s="38"/>
      <c r="AB128" s="38"/>
      <c r="AC128" s="32"/>
      <c r="AD128" s="38"/>
      <c r="AE128" s="32"/>
      <c r="AF128" s="38"/>
      <c r="AG128" s="38"/>
      <c r="AH128" s="32"/>
      <c r="AI128" s="38"/>
      <c r="AJ128" s="32"/>
      <c r="AK128" s="38"/>
      <c r="AL128" s="38"/>
      <c r="AM128" s="38"/>
      <c r="AN128" s="32"/>
      <c r="AO128" s="32"/>
      <c r="AP128" s="39"/>
      <c r="AQ128" s="32"/>
      <c r="AR128" s="32"/>
      <c r="AS128" s="32"/>
      <c r="AT128" s="39"/>
      <c r="AU128" s="32"/>
      <c r="AV128" s="32"/>
      <c r="AW128" s="32"/>
      <c r="AX128" s="39"/>
      <c r="AY128" s="32"/>
      <c r="AZ128" s="32"/>
      <c r="BA128" s="32"/>
      <c r="BB128" s="32"/>
      <c r="BC128" s="40"/>
    </row>
    <row r="129" spans="2:55" ht="17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spans="2:55" ht="17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</row>
    <row r="131" spans="2:55" ht="17.25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2"/>
      <c r="AN131" s="34"/>
      <c r="AO131" s="34"/>
      <c r="AP131" s="34"/>
      <c r="AQ131" s="35"/>
      <c r="AR131" s="34"/>
      <c r="AS131" s="34"/>
      <c r="AT131" s="34"/>
      <c r="AU131" s="35"/>
      <c r="AV131" s="34"/>
      <c r="AW131" s="34"/>
      <c r="AX131" s="34"/>
      <c r="AY131" s="35"/>
      <c r="AZ131" s="34"/>
      <c r="BA131" s="34"/>
      <c r="BB131" s="34"/>
      <c r="BC131" s="36"/>
    </row>
    <row r="132" spans="2:55" ht="17.25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2"/>
      <c r="AN132" s="34"/>
      <c r="AO132" s="34"/>
      <c r="AP132" s="34"/>
      <c r="AQ132" s="35"/>
      <c r="AR132" s="34"/>
      <c r="AS132" s="34"/>
      <c r="AT132" s="34"/>
      <c r="AU132" s="35"/>
      <c r="AV132" s="34"/>
      <c r="AW132" s="34"/>
      <c r="AX132" s="34"/>
      <c r="AY132" s="35"/>
      <c r="AZ132" s="34"/>
      <c r="BA132" s="34"/>
      <c r="BB132" s="34"/>
      <c r="BC132" s="36"/>
    </row>
    <row r="133" spans="2:55" ht="14.25">
      <c r="B133" s="33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8"/>
      <c r="AN133" s="32"/>
      <c r="AO133" s="32"/>
      <c r="AP133" s="39"/>
      <c r="AQ133" s="32"/>
      <c r="AR133" s="32"/>
      <c r="AS133" s="32"/>
      <c r="AT133" s="39"/>
      <c r="AU133" s="32"/>
      <c r="AV133" s="32"/>
      <c r="AW133" s="32"/>
      <c r="AX133" s="39"/>
      <c r="AY133" s="32"/>
      <c r="AZ133" s="39"/>
      <c r="BA133" s="39"/>
      <c r="BB133" s="39"/>
      <c r="BC133" s="40"/>
    </row>
    <row r="134" spans="2:55" ht="14.25">
      <c r="B134" s="33"/>
      <c r="C134" s="38"/>
      <c r="D134" s="32"/>
      <c r="E134" s="38"/>
      <c r="F134" s="32"/>
      <c r="G134" s="38"/>
      <c r="H134" s="38"/>
      <c r="I134" s="32"/>
      <c r="J134" s="38"/>
      <c r="K134" s="32"/>
      <c r="L134" s="38"/>
      <c r="M134" s="38"/>
      <c r="N134" s="32"/>
      <c r="O134" s="38"/>
      <c r="P134" s="32"/>
      <c r="Q134" s="38"/>
      <c r="R134" s="38"/>
      <c r="S134" s="32"/>
      <c r="T134" s="38"/>
      <c r="U134" s="32"/>
      <c r="V134" s="38"/>
      <c r="W134" s="38"/>
      <c r="X134" s="32"/>
      <c r="Y134" s="38"/>
      <c r="Z134" s="32"/>
      <c r="AA134" s="38"/>
      <c r="AB134" s="38"/>
      <c r="AC134" s="32"/>
      <c r="AD134" s="38"/>
      <c r="AE134" s="32"/>
      <c r="AF134" s="38"/>
      <c r="AG134" s="38"/>
      <c r="AH134" s="32"/>
      <c r="AI134" s="38"/>
      <c r="AJ134" s="32"/>
      <c r="AK134" s="38"/>
      <c r="AL134" s="38"/>
      <c r="AM134" s="38"/>
      <c r="AN134" s="32"/>
      <c r="AO134" s="32"/>
      <c r="AP134" s="39"/>
      <c r="AQ134" s="32"/>
      <c r="AR134" s="32"/>
      <c r="AS134" s="32"/>
      <c r="AT134" s="39"/>
      <c r="AU134" s="32"/>
      <c r="AV134" s="32"/>
      <c r="AW134" s="32"/>
      <c r="AX134" s="39"/>
      <c r="AY134" s="32"/>
      <c r="AZ134" s="32"/>
      <c r="BA134" s="32"/>
      <c r="BB134" s="32"/>
      <c r="BC134" s="40"/>
    </row>
    <row r="135" spans="2:55" ht="14.25">
      <c r="B135" s="33"/>
      <c r="C135" s="38"/>
      <c r="D135" s="32"/>
      <c r="E135" s="38"/>
      <c r="F135" s="32"/>
      <c r="G135" s="38"/>
      <c r="H135" s="38"/>
      <c r="I135" s="32"/>
      <c r="J135" s="38"/>
      <c r="K135" s="32"/>
      <c r="L135" s="38"/>
      <c r="M135" s="38"/>
      <c r="N135" s="32"/>
      <c r="O135" s="38"/>
      <c r="P135" s="32"/>
      <c r="Q135" s="38"/>
      <c r="R135" s="38"/>
      <c r="S135" s="32"/>
      <c r="T135" s="38"/>
      <c r="U135" s="32"/>
      <c r="V135" s="38"/>
      <c r="W135" s="38"/>
      <c r="X135" s="32"/>
      <c r="Y135" s="38"/>
      <c r="Z135" s="32"/>
      <c r="AA135" s="38"/>
      <c r="AB135" s="38"/>
      <c r="AC135" s="32"/>
      <c r="AD135" s="38"/>
      <c r="AE135" s="32"/>
      <c r="AF135" s="38"/>
      <c r="AG135" s="38"/>
      <c r="AH135" s="32"/>
      <c r="AI135" s="38"/>
      <c r="AJ135" s="32"/>
      <c r="AK135" s="38"/>
      <c r="AL135" s="38"/>
      <c r="AM135" s="38"/>
      <c r="AN135" s="32"/>
      <c r="AO135" s="32"/>
      <c r="AP135" s="39"/>
      <c r="AQ135" s="32"/>
      <c r="AR135" s="32"/>
      <c r="AS135" s="32"/>
      <c r="AT135" s="39"/>
      <c r="AU135" s="32"/>
      <c r="AV135" s="32"/>
      <c r="AW135" s="32"/>
      <c r="AX135" s="39"/>
      <c r="AY135" s="32"/>
      <c r="AZ135" s="32"/>
      <c r="BA135" s="32"/>
      <c r="BB135" s="32"/>
      <c r="BC135" s="40"/>
    </row>
    <row r="136" spans="2:55" ht="14.25">
      <c r="B136" s="33"/>
      <c r="C136" s="38"/>
      <c r="D136" s="32"/>
      <c r="E136" s="38"/>
      <c r="F136" s="32"/>
      <c r="G136" s="38"/>
      <c r="H136" s="38"/>
      <c r="I136" s="32"/>
      <c r="J136" s="38"/>
      <c r="K136" s="32"/>
      <c r="L136" s="38"/>
      <c r="M136" s="38"/>
      <c r="N136" s="32"/>
      <c r="O136" s="38"/>
      <c r="P136" s="32"/>
      <c r="Q136" s="38"/>
      <c r="R136" s="38"/>
      <c r="S136" s="32"/>
      <c r="T136" s="38"/>
      <c r="U136" s="32"/>
      <c r="V136" s="38"/>
      <c r="W136" s="38"/>
      <c r="X136" s="32"/>
      <c r="Y136" s="38"/>
      <c r="Z136" s="32"/>
      <c r="AA136" s="38"/>
      <c r="AB136" s="38"/>
      <c r="AC136" s="32"/>
      <c r="AD136" s="38"/>
      <c r="AE136" s="32"/>
      <c r="AF136" s="38"/>
      <c r="AG136" s="38"/>
      <c r="AH136" s="32"/>
      <c r="AI136" s="38"/>
      <c r="AJ136" s="32"/>
      <c r="AK136" s="38"/>
      <c r="AL136" s="38"/>
      <c r="AM136" s="38"/>
      <c r="AN136" s="32"/>
      <c r="AO136" s="32"/>
      <c r="AP136" s="39"/>
      <c r="AQ136" s="32"/>
      <c r="AR136" s="32"/>
      <c r="AS136" s="32"/>
      <c r="AT136" s="39"/>
      <c r="AU136" s="32"/>
      <c r="AV136" s="32"/>
      <c r="AW136" s="32"/>
      <c r="AX136" s="39"/>
      <c r="AY136" s="32"/>
      <c r="AZ136" s="32"/>
      <c r="BA136" s="32"/>
      <c r="BB136" s="32"/>
      <c r="BC136" s="40"/>
    </row>
    <row r="137" spans="2:55" ht="14.25">
      <c r="B137" s="33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8"/>
      <c r="AN137" s="32"/>
      <c r="AO137" s="32"/>
      <c r="AP137" s="39"/>
      <c r="AQ137" s="32"/>
      <c r="AR137" s="32"/>
      <c r="AS137" s="32"/>
      <c r="AT137" s="39"/>
      <c r="AU137" s="32"/>
      <c r="AV137" s="32"/>
      <c r="AW137" s="32"/>
      <c r="AX137" s="39"/>
      <c r="AY137" s="32"/>
      <c r="AZ137" s="39"/>
      <c r="BA137" s="39"/>
      <c r="BB137" s="39"/>
      <c r="BC137" s="40"/>
    </row>
    <row r="138" spans="2:55" ht="14.25">
      <c r="B138" s="33"/>
      <c r="C138" s="38"/>
      <c r="D138" s="32"/>
      <c r="E138" s="38"/>
      <c r="F138" s="32"/>
      <c r="G138" s="38"/>
      <c r="H138" s="38"/>
      <c r="I138" s="32"/>
      <c r="J138" s="38"/>
      <c r="K138" s="32"/>
      <c r="L138" s="38"/>
      <c r="M138" s="38"/>
      <c r="N138" s="32"/>
      <c r="O138" s="38"/>
      <c r="P138" s="32"/>
      <c r="Q138" s="38"/>
      <c r="R138" s="38"/>
      <c r="S138" s="32"/>
      <c r="T138" s="38"/>
      <c r="U138" s="32"/>
      <c r="V138" s="38"/>
      <c r="W138" s="38"/>
      <c r="X138" s="32"/>
      <c r="Y138" s="38"/>
      <c r="Z138" s="32"/>
      <c r="AA138" s="38"/>
      <c r="AB138" s="38"/>
      <c r="AC138" s="32"/>
      <c r="AD138" s="38"/>
      <c r="AE138" s="32"/>
      <c r="AF138" s="38"/>
      <c r="AG138" s="38"/>
      <c r="AH138" s="32"/>
      <c r="AI138" s="38"/>
      <c r="AJ138" s="32"/>
      <c r="AK138" s="38"/>
      <c r="AL138" s="38"/>
      <c r="AM138" s="38"/>
      <c r="AN138" s="32"/>
      <c r="AO138" s="32"/>
      <c r="AP138" s="39"/>
      <c r="AQ138" s="32"/>
      <c r="AR138" s="32"/>
      <c r="AS138" s="32"/>
      <c r="AT138" s="39"/>
      <c r="AU138" s="32"/>
      <c r="AV138" s="32"/>
      <c r="AW138" s="32"/>
      <c r="AX138" s="39"/>
      <c r="AY138" s="32"/>
      <c r="AZ138" s="32"/>
      <c r="BA138" s="32"/>
      <c r="BB138" s="32"/>
      <c r="BC138" s="40"/>
    </row>
    <row r="139" spans="2:55" ht="14.25">
      <c r="B139" s="33"/>
      <c r="C139" s="38"/>
      <c r="D139" s="32"/>
      <c r="E139" s="38"/>
      <c r="F139" s="32"/>
      <c r="G139" s="38"/>
      <c r="H139" s="38"/>
      <c r="I139" s="32"/>
      <c r="J139" s="38"/>
      <c r="K139" s="32"/>
      <c r="L139" s="38"/>
      <c r="M139" s="38"/>
      <c r="N139" s="32"/>
      <c r="O139" s="38"/>
      <c r="P139" s="32"/>
      <c r="Q139" s="38"/>
      <c r="R139" s="38"/>
      <c r="S139" s="32"/>
      <c r="T139" s="38"/>
      <c r="U139" s="32"/>
      <c r="V139" s="38"/>
      <c r="W139" s="38"/>
      <c r="X139" s="32"/>
      <c r="Y139" s="38"/>
      <c r="Z139" s="32"/>
      <c r="AA139" s="38"/>
      <c r="AB139" s="38"/>
      <c r="AC139" s="32"/>
      <c r="AD139" s="38"/>
      <c r="AE139" s="32"/>
      <c r="AF139" s="38"/>
      <c r="AG139" s="38"/>
      <c r="AH139" s="32"/>
      <c r="AI139" s="38"/>
      <c r="AJ139" s="32"/>
      <c r="AK139" s="38"/>
      <c r="AL139" s="38"/>
      <c r="AM139" s="38"/>
      <c r="AN139" s="32"/>
      <c r="AO139" s="32"/>
      <c r="AP139" s="39"/>
      <c r="AQ139" s="32"/>
      <c r="AR139" s="32"/>
      <c r="AS139" s="32"/>
      <c r="AT139" s="39"/>
      <c r="AU139" s="32"/>
      <c r="AV139" s="32"/>
      <c r="AW139" s="32"/>
      <c r="AX139" s="39"/>
      <c r="AY139" s="32"/>
      <c r="AZ139" s="32"/>
      <c r="BA139" s="32"/>
      <c r="BB139" s="32"/>
      <c r="BC139" s="40"/>
    </row>
    <row r="140" spans="2:55" ht="14.25">
      <c r="B140" s="33"/>
      <c r="C140" s="38"/>
      <c r="D140" s="32"/>
      <c r="E140" s="38"/>
      <c r="F140" s="32"/>
      <c r="G140" s="38"/>
      <c r="H140" s="38"/>
      <c r="I140" s="32"/>
      <c r="J140" s="38"/>
      <c r="K140" s="32"/>
      <c r="L140" s="38"/>
      <c r="M140" s="38"/>
      <c r="N140" s="32"/>
      <c r="O140" s="38"/>
      <c r="P140" s="32"/>
      <c r="Q140" s="38"/>
      <c r="R140" s="38"/>
      <c r="S140" s="32"/>
      <c r="T140" s="38"/>
      <c r="U140" s="32"/>
      <c r="V140" s="38"/>
      <c r="W140" s="38"/>
      <c r="X140" s="32"/>
      <c r="Y140" s="38"/>
      <c r="Z140" s="32"/>
      <c r="AA140" s="38"/>
      <c r="AB140" s="38"/>
      <c r="AC140" s="32"/>
      <c r="AD140" s="38"/>
      <c r="AE140" s="32"/>
      <c r="AF140" s="38"/>
      <c r="AG140" s="38"/>
      <c r="AH140" s="32"/>
      <c r="AI140" s="38"/>
      <c r="AJ140" s="32"/>
      <c r="AK140" s="38"/>
      <c r="AL140" s="38"/>
      <c r="AM140" s="38"/>
      <c r="AN140" s="32"/>
      <c r="AO140" s="32"/>
      <c r="AP140" s="39"/>
      <c r="AQ140" s="32"/>
      <c r="AR140" s="32"/>
      <c r="AS140" s="32"/>
      <c r="AT140" s="39"/>
      <c r="AU140" s="32"/>
      <c r="AV140" s="32"/>
      <c r="AW140" s="32"/>
      <c r="AX140" s="39"/>
      <c r="AY140" s="32"/>
      <c r="AZ140" s="32"/>
      <c r="BA140" s="32"/>
      <c r="BB140" s="32"/>
      <c r="BC140" s="40"/>
    </row>
    <row r="141" spans="2:55" ht="14.25">
      <c r="B141" s="33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8"/>
      <c r="AN141" s="32"/>
      <c r="AO141" s="32"/>
      <c r="AP141" s="39"/>
      <c r="AQ141" s="32"/>
      <c r="AR141" s="32"/>
      <c r="AS141" s="32"/>
      <c r="AT141" s="39"/>
      <c r="AU141" s="32"/>
      <c r="AV141" s="32"/>
      <c r="AW141" s="32"/>
      <c r="AX141" s="39"/>
      <c r="AY141" s="32"/>
      <c r="AZ141" s="39"/>
      <c r="BA141" s="39"/>
      <c r="BB141" s="39"/>
      <c r="BC141" s="40"/>
    </row>
    <row r="142" spans="2:55" ht="14.25">
      <c r="B142" s="33"/>
      <c r="C142" s="38"/>
      <c r="D142" s="32"/>
      <c r="E142" s="38"/>
      <c r="F142" s="32"/>
      <c r="G142" s="38"/>
      <c r="H142" s="38"/>
      <c r="I142" s="32"/>
      <c r="J142" s="38"/>
      <c r="K142" s="32"/>
      <c r="L142" s="38"/>
      <c r="M142" s="38"/>
      <c r="N142" s="32"/>
      <c r="O142" s="38"/>
      <c r="P142" s="32"/>
      <c r="Q142" s="38"/>
      <c r="R142" s="38"/>
      <c r="S142" s="32"/>
      <c r="T142" s="38"/>
      <c r="U142" s="32"/>
      <c r="V142" s="38"/>
      <c r="W142" s="38"/>
      <c r="X142" s="32"/>
      <c r="Y142" s="38"/>
      <c r="Z142" s="32"/>
      <c r="AA142" s="38"/>
      <c r="AB142" s="38"/>
      <c r="AC142" s="32"/>
      <c r="AD142" s="38"/>
      <c r="AE142" s="32"/>
      <c r="AF142" s="38"/>
      <c r="AG142" s="38"/>
      <c r="AH142" s="32"/>
      <c r="AI142" s="38"/>
      <c r="AJ142" s="32"/>
      <c r="AK142" s="38"/>
      <c r="AL142" s="38"/>
      <c r="AM142" s="38"/>
      <c r="AN142" s="32"/>
      <c r="AO142" s="32"/>
      <c r="AP142" s="39"/>
      <c r="AQ142" s="32"/>
      <c r="AR142" s="32"/>
      <c r="AS142" s="32"/>
      <c r="AT142" s="39"/>
      <c r="AU142" s="32"/>
      <c r="AV142" s="32"/>
      <c r="AW142" s="32"/>
      <c r="AX142" s="39"/>
      <c r="AY142" s="32"/>
      <c r="AZ142" s="32"/>
      <c r="BA142" s="32"/>
      <c r="BB142" s="32"/>
      <c r="BC142" s="40"/>
    </row>
    <row r="143" spans="2:55" ht="14.25">
      <c r="B143" s="33"/>
      <c r="C143" s="38"/>
      <c r="D143" s="32"/>
      <c r="E143" s="38"/>
      <c r="F143" s="32"/>
      <c r="G143" s="38"/>
      <c r="H143" s="38"/>
      <c r="I143" s="32"/>
      <c r="J143" s="38"/>
      <c r="K143" s="32"/>
      <c r="L143" s="38"/>
      <c r="M143" s="38"/>
      <c r="N143" s="32"/>
      <c r="O143" s="38"/>
      <c r="P143" s="32"/>
      <c r="Q143" s="38"/>
      <c r="R143" s="38"/>
      <c r="S143" s="32"/>
      <c r="T143" s="38"/>
      <c r="U143" s="32"/>
      <c r="V143" s="38"/>
      <c r="W143" s="38"/>
      <c r="X143" s="32"/>
      <c r="Y143" s="38"/>
      <c r="Z143" s="32"/>
      <c r="AA143" s="38"/>
      <c r="AB143" s="38"/>
      <c r="AC143" s="32"/>
      <c r="AD143" s="38"/>
      <c r="AE143" s="32"/>
      <c r="AF143" s="38"/>
      <c r="AG143" s="38"/>
      <c r="AH143" s="32"/>
      <c r="AI143" s="38"/>
      <c r="AJ143" s="32"/>
      <c r="AK143" s="38"/>
      <c r="AL143" s="38"/>
      <c r="AM143" s="38"/>
      <c r="AN143" s="32"/>
      <c r="AO143" s="32"/>
      <c r="AP143" s="39"/>
      <c r="AQ143" s="32"/>
      <c r="AR143" s="32"/>
      <c r="AS143" s="32"/>
      <c r="AT143" s="39"/>
      <c r="AU143" s="32"/>
      <c r="AV143" s="32"/>
      <c r="AW143" s="32"/>
      <c r="AX143" s="39"/>
      <c r="AY143" s="32"/>
      <c r="AZ143" s="32"/>
      <c r="BA143" s="32"/>
      <c r="BB143" s="32"/>
      <c r="BC143" s="40"/>
    </row>
    <row r="144" spans="2:55" ht="14.25">
      <c r="B144" s="33"/>
      <c r="C144" s="38"/>
      <c r="D144" s="32"/>
      <c r="E144" s="38"/>
      <c r="F144" s="32"/>
      <c r="G144" s="38"/>
      <c r="H144" s="38"/>
      <c r="I144" s="32"/>
      <c r="J144" s="38"/>
      <c r="K144" s="32"/>
      <c r="L144" s="38"/>
      <c r="M144" s="38"/>
      <c r="N144" s="32"/>
      <c r="O144" s="38"/>
      <c r="P144" s="32"/>
      <c r="Q144" s="38"/>
      <c r="R144" s="38"/>
      <c r="S144" s="32"/>
      <c r="T144" s="38"/>
      <c r="U144" s="32"/>
      <c r="V144" s="38"/>
      <c r="W144" s="38"/>
      <c r="X144" s="32"/>
      <c r="Y144" s="38"/>
      <c r="Z144" s="32"/>
      <c r="AA144" s="38"/>
      <c r="AB144" s="38"/>
      <c r="AC144" s="32"/>
      <c r="AD144" s="38"/>
      <c r="AE144" s="32"/>
      <c r="AF144" s="38"/>
      <c r="AG144" s="38"/>
      <c r="AH144" s="32"/>
      <c r="AI144" s="38"/>
      <c r="AJ144" s="32"/>
      <c r="AK144" s="38"/>
      <c r="AL144" s="38"/>
      <c r="AM144" s="38"/>
      <c r="AN144" s="32"/>
      <c r="AO144" s="32"/>
      <c r="AP144" s="39"/>
      <c r="AQ144" s="32"/>
      <c r="AR144" s="32"/>
      <c r="AS144" s="32"/>
      <c r="AT144" s="39"/>
      <c r="AU144" s="32"/>
      <c r="AV144" s="32"/>
      <c r="AW144" s="32"/>
      <c r="AX144" s="39"/>
      <c r="AY144" s="32"/>
      <c r="AZ144" s="32"/>
      <c r="BA144" s="32"/>
      <c r="BB144" s="32"/>
      <c r="BC144" s="40"/>
    </row>
    <row r="145" spans="2:55" ht="14.25">
      <c r="B145" s="33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8"/>
      <c r="AN145" s="32"/>
      <c r="AO145" s="32"/>
      <c r="AP145" s="39"/>
      <c r="AQ145" s="32"/>
      <c r="AR145" s="32"/>
      <c r="AS145" s="32"/>
      <c r="AT145" s="39"/>
      <c r="AU145" s="32"/>
      <c r="AV145" s="32"/>
      <c r="AW145" s="32"/>
      <c r="AX145" s="39"/>
      <c r="AY145" s="32"/>
      <c r="AZ145" s="39"/>
      <c r="BA145" s="39"/>
      <c r="BB145" s="39"/>
      <c r="BC145" s="40"/>
    </row>
    <row r="146" spans="2:55" ht="14.25">
      <c r="B146" s="33"/>
      <c r="C146" s="38"/>
      <c r="D146" s="32"/>
      <c r="E146" s="38"/>
      <c r="F146" s="32"/>
      <c r="G146" s="38"/>
      <c r="H146" s="38"/>
      <c r="I146" s="32"/>
      <c r="J146" s="38"/>
      <c r="K146" s="32"/>
      <c r="L146" s="38"/>
      <c r="M146" s="38"/>
      <c r="N146" s="32"/>
      <c r="O146" s="38"/>
      <c r="P146" s="32"/>
      <c r="Q146" s="38"/>
      <c r="R146" s="38"/>
      <c r="S146" s="32"/>
      <c r="T146" s="38"/>
      <c r="U146" s="32"/>
      <c r="V146" s="38"/>
      <c r="W146" s="38"/>
      <c r="X146" s="32"/>
      <c r="Y146" s="38"/>
      <c r="Z146" s="32"/>
      <c r="AA146" s="38"/>
      <c r="AB146" s="38"/>
      <c r="AC146" s="32"/>
      <c r="AD146" s="38"/>
      <c r="AE146" s="32"/>
      <c r="AF146" s="38"/>
      <c r="AG146" s="38"/>
      <c r="AH146" s="32"/>
      <c r="AI146" s="38"/>
      <c r="AJ146" s="32"/>
      <c r="AK146" s="38"/>
      <c r="AL146" s="38"/>
      <c r="AM146" s="38"/>
      <c r="AN146" s="32"/>
      <c r="AO146" s="32"/>
      <c r="AP146" s="39"/>
      <c r="AQ146" s="32"/>
      <c r="AR146" s="32"/>
      <c r="AS146" s="32"/>
      <c r="AT146" s="39"/>
      <c r="AU146" s="32"/>
      <c r="AV146" s="32"/>
      <c r="AW146" s="32"/>
      <c r="AX146" s="39"/>
      <c r="AY146" s="32"/>
      <c r="AZ146" s="32"/>
      <c r="BA146" s="32"/>
      <c r="BB146" s="32"/>
      <c r="BC146" s="40"/>
    </row>
    <row r="147" spans="2:55" ht="14.25">
      <c r="B147" s="33"/>
      <c r="C147" s="38"/>
      <c r="D147" s="32"/>
      <c r="E147" s="38"/>
      <c r="F147" s="32"/>
      <c r="G147" s="38"/>
      <c r="H147" s="38"/>
      <c r="I147" s="32"/>
      <c r="J147" s="38"/>
      <c r="K147" s="32"/>
      <c r="L147" s="38"/>
      <c r="M147" s="38"/>
      <c r="N147" s="32"/>
      <c r="O147" s="38"/>
      <c r="P147" s="32"/>
      <c r="Q147" s="38"/>
      <c r="R147" s="38"/>
      <c r="S147" s="32"/>
      <c r="T147" s="38"/>
      <c r="U147" s="32"/>
      <c r="V147" s="38"/>
      <c r="W147" s="38"/>
      <c r="X147" s="32"/>
      <c r="Y147" s="38"/>
      <c r="Z147" s="32"/>
      <c r="AA147" s="38"/>
      <c r="AB147" s="38"/>
      <c r="AC147" s="32"/>
      <c r="AD147" s="38"/>
      <c r="AE147" s="32"/>
      <c r="AF147" s="38"/>
      <c r="AG147" s="38"/>
      <c r="AH147" s="32"/>
      <c r="AI147" s="38"/>
      <c r="AJ147" s="32"/>
      <c r="AK147" s="38"/>
      <c r="AL147" s="38"/>
      <c r="AM147" s="38"/>
      <c r="AN147" s="32"/>
      <c r="AO147" s="32"/>
      <c r="AP147" s="39"/>
      <c r="AQ147" s="32"/>
      <c r="AR147" s="32"/>
      <c r="AS147" s="32"/>
      <c r="AT147" s="39"/>
      <c r="AU147" s="32"/>
      <c r="AV147" s="32"/>
      <c r="AW147" s="32"/>
      <c r="AX147" s="39"/>
      <c r="AY147" s="32"/>
      <c r="AZ147" s="32"/>
      <c r="BA147" s="32"/>
      <c r="BB147" s="32"/>
      <c r="BC147" s="40"/>
    </row>
    <row r="148" spans="2:55" ht="14.25">
      <c r="B148" s="33"/>
      <c r="C148" s="38"/>
      <c r="D148" s="32"/>
      <c r="E148" s="38"/>
      <c r="F148" s="32"/>
      <c r="G148" s="38"/>
      <c r="H148" s="38"/>
      <c r="I148" s="32"/>
      <c r="J148" s="38"/>
      <c r="K148" s="32"/>
      <c r="L148" s="38"/>
      <c r="M148" s="38"/>
      <c r="N148" s="32"/>
      <c r="O148" s="38"/>
      <c r="P148" s="32"/>
      <c r="Q148" s="38"/>
      <c r="R148" s="38"/>
      <c r="S148" s="32"/>
      <c r="T148" s="38"/>
      <c r="U148" s="32"/>
      <c r="V148" s="38"/>
      <c r="W148" s="38"/>
      <c r="X148" s="32"/>
      <c r="Y148" s="38"/>
      <c r="Z148" s="32"/>
      <c r="AA148" s="38"/>
      <c r="AB148" s="38"/>
      <c r="AC148" s="32"/>
      <c r="AD148" s="38"/>
      <c r="AE148" s="32"/>
      <c r="AF148" s="38"/>
      <c r="AG148" s="38"/>
      <c r="AH148" s="32"/>
      <c r="AI148" s="38"/>
      <c r="AJ148" s="32"/>
      <c r="AK148" s="38"/>
      <c r="AL148" s="38"/>
      <c r="AM148" s="38"/>
      <c r="AN148" s="32"/>
      <c r="AO148" s="32"/>
      <c r="AP148" s="39"/>
      <c r="AQ148" s="32"/>
      <c r="AR148" s="32"/>
      <c r="AS148" s="32"/>
      <c r="AT148" s="39"/>
      <c r="AU148" s="32"/>
      <c r="AV148" s="32"/>
      <c r="AW148" s="32"/>
      <c r="AX148" s="39"/>
      <c r="AY148" s="32"/>
      <c r="AZ148" s="32"/>
      <c r="BA148" s="32"/>
      <c r="BB148" s="32"/>
      <c r="BC148" s="40"/>
    </row>
    <row r="149" spans="2:55" ht="14.25">
      <c r="B149" s="33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8"/>
      <c r="AN149" s="32"/>
      <c r="AO149" s="32"/>
      <c r="AP149" s="39"/>
      <c r="AQ149" s="32"/>
      <c r="AR149" s="32"/>
      <c r="AS149" s="32"/>
      <c r="AT149" s="39"/>
      <c r="AU149" s="32"/>
      <c r="AV149" s="32"/>
      <c r="AW149" s="32"/>
      <c r="AX149" s="39"/>
      <c r="AY149" s="32"/>
      <c r="AZ149" s="39"/>
      <c r="BA149" s="39"/>
      <c r="BB149" s="39"/>
      <c r="BC149" s="40"/>
    </row>
    <row r="150" spans="2:55" ht="14.25">
      <c r="B150" s="33"/>
      <c r="C150" s="38"/>
      <c r="D150" s="32"/>
      <c r="E150" s="38"/>
      <c r="F150" s="32"/>
      <c r="G150" s="38"/>
      <c r="H150" s="38"/>
      <c r="I150" s="32"/>
      <c r="J150" s="38"/>
      <c r="K150" s="32"/>
      <c r="L150" s="38"/>
      <c r="M150" s="38"/>
      <c r="N150" s="32"/>
      <c r="O150" s="38"/>
      <c r="P150" s="32"/>
      <c r="Q150" s="38"/>
      <c r="R150" s="38"/>
      <c r="S150" s="32"/>
      <c r="T150" s="38"/>
      <c r="U150" s="32"/>
      <c r="V150" s="38"/>
      <c r="W150" s="38"/>
      <c r="X150" s="32"/>
      <c r="Y150" s="38"/>
      <c r="Z150" s="32"/>
      <c r="AA150" s="38"/>
      <c r="AB150" s="38"/>
      <c r="AC150" s="32"/>
      <c r="AD150" s="38"/>
      <c r="AE150" s="32"/>
      <c r="AF150" s="38"/>
      <c r="AG150" s="38"/>
      <c r="AH150" s="32"/>
      <c r="AI150" s="38"/>
      <c r="AJ150" s="32"/>
      <c r="AK150" s="38"/>
      <c r="AL150" s="38"/>
      <c r="AM150" s="38"/>
      <c r="AN150" s="32"/>
      <c r="AO150" s="32"/>
      <c r="AP150" s="39"/>
      <c r="AQ150" s="32"/>
      <c r="AR150" s="32"/>
      <c r="AS150" s="32"/>
      <c r="AT150" s="39"/>
      <c r="AU150" s="32"/>
      <c r="AV150" s="32"/>
      <c r="AW150" s="32"/>
      <c r="AX150" s="39"/>
      <c r="AY150" s="32"/>
      <c r="AZ150" s="32"/>
      <c r="BA150" s="32"/>
      <c r="BB150" s="32"/>
      <c r="BC150" s="40"/>
    </row>
    <row r="151" spans="2:55" ht="14.25">
      <c r="B151" s="33"/>
      <c r="C151" s="38"/>
      <c r="D151" s="32"/>
      <c r="E151" s="38"/>
      <c r="F151" s="32"/>
      <c r="G151" s="38"/>
      <c r="H151" s="38"/>
      <c r="I151" s="32"/>
      <c r="J151" s="38"/>
      <c r="K151" s="32"/>
      <c r="L151" s="38"/>
      <c r="M151" s="38"/>
      <c r="N151" s="32"/>
      <c r="O151" s="38"/>
      <c r="P151" s="32"/>
      <c r="Q151" s="38"/>
      <c r="R151" s="38"/>
      <c r="S151" s="32"/>
      <c r="T151" s="38"/>
      <c r="U151" s="32"/>
      <c r="V151" s="38"/>
      <c r="W151" s="38"/>
      <c r="X151" s="32"/>
      <c r="Y151" s="38"/>
      <c r="Z151" s="32"/>
      <c r="AA151" s="38"/>
      <c r="AB151" s="38"/>
      <c r="AC151" s="32"/>
      <c r="AD151" s="38"/>
      <c r="AE151" s="32"/>
      <c r="AF151" s="38"/>
      <c r="AG151" s="38"/>
      <c r="AH151" s="32"/>
      <c r="AI151" s="38"/>
      <c r="AJ151" s="32"/>
      <c r="AK151" s="38"/>
      <c r="AL151" s="38"/>
      <c r="AM151" s="38"/>
      <c r="AN151" s="32"/>
      <c r="AO151" s="32"/>
      <c r="AP151" s="39"/>
      <c r="AQ151" s="32"/>
      <c r="AR151" s="32"/>
      <c r="AS151" s="32"/>
      <c r="AT151" s="39"/>
      <c r="AU151" s="32"/>
      <c r="AV151" s="32"/>
      <c r="AW151" s="32"/>
      <c r="AX151" s="39"/>
      <c r="AY151" s="32"/>
      <c r="AZ151" s="32"/>
      <c r="BA151" s="32"/>
      <c r="BB151" s="32"/>
      <c r="BC151" s="40"/>
    </row>
    <row r="152" spans="2:55" ht="14.25">
      <c r="B152" s="33"/>
      <c r="C152" s="38"/>
      <c r="D152" s="32"/>
      <c r="E152" s="38"/>
      <c r="F152" s="32"/>
      <c r="G152" s="38"/>
      <c r="H152" s="38"/>
      <c r="I152" s="32"/>
      <c r="J152" s="38"/>
      <c r="K152" s="32"/>
      <c r="L152" s="38"/>
      <c r="M152" s="38"/>
      <c r="N152" s="32"/>
      <c r="O152" s="38"/>
      <c r="P152" s="32"/>
      <c r="Q152" s="38"/>
      <c r="R152" s="38"/>
      <c r="S152" s="32"/>
      <c r="T152" s="38"/>
      <c r="U152" s="32"/>
      <c r="V152" s="38"/>
      <c r="W152" s="38"/>
      <c r="X152" s="32"/>
      <c r="Y152" s="38"/>
      <c r="Z152" s="32"/>
      <c r="AA152" s="38"/>
      <c r="AB152" s="38"/>
      <c r="AC152" s="32"/>
      <c r="AD152" s="38"/>
      <c r="AE152" s="32"/>
      <c r="AF152" s="38"/>
      <c r="AG152" s="38"/>
      <c r="AH152" s="32"/>
      <c r="AI152" s="38"/>
      <c r="AJ152" s="32"/>
      <c r="AK152" s="38"/>
      <c r="AL152" s="38"/>
      <c r="AM152" s="38"/>
      <c r="AN152" s="32"/>
      <c r="AO152" s="32"/>
      <c r="AP152" s="39"/>
      <c r="AQ152" s="32"/>
      <c r="AR152" s="32"/>
      <c r="AS152" s="32"/>
      <c r="AT152" s="39"/>
      <c r="AU152" s="32"/>
      <c r="AV152" s="32"/>
      <c r="AW152" s="32"/>
      <c r="AX152" s="39"/>
      <c r="AY152" s="32"/>
      <c r="AZ152" s="32"/>
      <c r="BA152" s="32"/>
      <c r="BB152" s="32"/>
      <c r="BC152" s="40"/>
    </row>
    <row r="153" spans="2:55" ht="14.25">
      <c r="B153" s="33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8"/>
      <c r="AN153" s="32"/>
      <c r="AO153" s="32"/>
      <c r="AP153" s="39"/>
      <c r="AQ153" s="32"/>
      <c r="AR153" s="32"/>
      <c r="AS153" s="32"/>
      <c r="AT153" s="39"/>
      <c r="AU153" s="32"/>
      <c r="AV153" s="32"/>
      <c r="AW153" s="32"/>
      <c r="AX153" s="39"/>
      <c r="AY153" s="32"/>
      <c r="AZ153" s="39"/>
      <c r="BA153" s="39"/>
      <c r="BB153" s="39"/>
      <c r="BC153" s="40"/>
    </row>
    <row r="154" spans="2:55" ht="14.25">
      <c r="B154" s="33"/>
      <c r="C154" s="38"/>
      <c r="D154" s="32"/>
      <c r="E154" s="38"/>
      <c r="F154" s="32"/>
      <c r="G154" s="38"/>
      <c r="H154" s="38"/>
      <c r="I154" s="32"/>
      <c r="J154" s="38"/>
      <c r="K154" s="32"/>
      <c r="L154" s="38"/>
      <c r="M154" s="38"/>
      <c r="N154" s="32"/>
      <c r="O154" s="38"/>
      <c r="P154" s="32"/>
      <c r="Q154" s="38"/>
      <c r="R154" s="38"/>
      <c r="S154" s="32"/>
      <c r="T154" s="38"/>
      <c r="U154" s="32"/>
      <c r="V154" s="38"/>
      <c r="W154" s="38"/>
      <c r="X154" s="32"/>
      <c r="Y154" s="38"/>
      <c r="Z154" s="32"/>
      <c r="AA154" s="38"/>
      <c r="AB154" s="38"/>
      <c r="AC154" s="32"/>
      <c r="AD154" s="38"/>
      <c r="AE154" s="32"/>
      <c r="AF154" s="38"/>
      <c r="AG154" s="38"/>
      <c r="AH154" s="32"/>
      <c r="AI154" s="38"/>
      <c r="AJ154" s="32"/>
      <c r="AK154" s="38"/>
      <c r="AL154" s="38"/>
      <c r="AM154" s="38"/>
      <c r="AN154" s="32"/>
      <c r="AO154" s="32"/>
      <c r="AP154" s="39"/>
      <c r="AQ154" s="32"/>
      <c r="AR154" s="32"/>
      <c r="AS154" s="32"/>
      <c r="AT154" s="39"/>
      <c r="AU154" s="32"/>
      <c r="AV154" s="32"/>
      <c r="AW154" s="32"/>
      <c r="AX154" s="39"/>
      <c r="AY154" s="32"/>
      <c r="AZ154" s="32"/>
      <c r="BA154" s="32"/>
      <c r="BB154" s="32"/>
      <c r="BC154" s="40"/>
    </row>
    <row r="155" spans="2:55" ht="14.25">
      <c r="B155" s="33"/>
      <c r="C155" s="38"/>
      <c r="D155" s="32"/>
      <c r="E155" s="38"/>
      <c r="F155" s="32"/>
      <c r="G155" s="38"/>
      <c r="H155" s="38"/>
      <c r="I155" s="32"/>
      <c r="J155" s="38"/>
      <c r="K155" s="32"/>
      <c r="L155" s="38"/>
      <c r="M155" s="38"/>
      <c r="N155" s="32"/>
      <c r="O155" s="38"/>
      <c r="P155" s="32"/>
      <c r="Q155" s="38"/>
      <c r="R155" s="38"/>
      <c r="S155" s="32"/>
      <c r="T155" s="38"/>
      <c r="U155" s="32"/>
      <c r="V155" s="38"/>
      <c r="W155" s="38"/>
      <c r="X155" s="32"/>
      <c r="Y155" s="38"/>
      <c r="Z155" s="32"/>
      <c r="AA155" s="38"/>
      <c r="AB155" s="38"/>
      <c r="AC155" s="32"/>
      <c r="AD155" s="38"/>
      <c r="AE155" s="32"/>
      <c r="AF155" s="38"/>
      <c r="AG155" s="38"/>
      <c r="AH155" s="32"/>
      <c r="AI155" s="38"/>
      <c r="AJ155" s="32"/>
      <c r="AK155" s="38"/>
      <c r="AL155" s="38"/>
      <c r="AM155" s="38"/>
      <c r="AN155" s="32"/>
      <c r="AO155" s="32"/>
      <c r="AP155" s="39"/>
      <c r="AQ155" s="32"/>
      <c r="AR155" s="32"/>
      <c r="AS155" s="32"/>
      <c r="AT155" s="39"/>
      <c r="AU155" s="32"/>
      <c r="AV155" s="32"/>
      <c r="AW155" s="32"/>
      <c r="AX155" s="39"/>
      <c r="AY155" s="32"/>
      <c r="AZ155" s="32"/>
      <c r="BA155" s="32"/>
      <c r="BB155" s="32"/>
      <c r="BC155" s="40"/>
    </row>
    <row r="156" spans="2:55" ht="14.25">
      <c r="B156" s="33"/>
      <c r="C156" s="38"/>
      <c r="D156" s="32"/>
      <c r="E156" s="38"/>
      <c r="F156" s="32"/>
      <c r="G156" s="38"/>
      <c r="H156" s="38"/>
      <c r="I156" s="32"/>
      <c r="J156" s="38"/>
      <c r="K156" s="32"/>
      <c r="L156" s="38"/>
      <c r="M156" s="38"/>
      <c r="N156" s="32"/>
      <c r="O156" s="38"/>
      <c r="P156" s="32"/>
      <c r="Q156" s="38"/>
      <c r="R156" s="38"/>
      <c r="S156" s="32"/>
      <c r="T156" s="38"/>
      <c r="U156" s="32"/>
      <c r="V156" s="38"/>
      <c r="W156" s="38"/>
      <c r="X156" s="32"/>
      <c r="Y156" s="38"/>
      <c r="Z156" s="32"/>
      <c r="AA156" s="38"/>
      <c r="AB156" s="38"/>
      <c r="AC156" s="32"/>
      <c r="AD156" s="38"/>
      <c r="AE156" s="32"/>
      <c r="AF156" s="38"/>
      <c r="AG156" s="38"/>
      <c r="AH156" s="32"/>
      <c r="AI156" s="38"/>
      <c r="AJ156" s="32"/>
      <c r="AK156" s="38"/>
      <c r="AL156" s="38"/>
      <c r="AM156" s="38"/>
      <c r="AN156" s="32"/>
      <c r="AO156" s="32"/>
      <c r="AP156" s="39"/>
      <c r="AQ156" s="32"/>
      <c r="AR156" s="32"/>
      <c r="AS156" s="32"/>
      <c r="AT156" s="39"/>
      <c r="AU156" s="32"/>
      <c r="AV156" s="32"/>
      <c r="AW156" s="32"/>
      <c r="AX156" s="39"/>
      <c r="AY156" s="32"/>
      <c r="AZ156" s="32"/>
      <c r="BA156" s="32"/>
      <c r="BB156" s="32"/>
      <c r="BC156" s="40"/>
    </row>
    <row r="157" spans="2:55" ht="14.25">
      <c r="B157" s="33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8"/>
      <c r="AN157" s="32"/>
      <c r="AO157" s="32"/>
      <c r="AP157" s="39"/>
      <c r="AQ157" s="32"/>
      <c r="AR157" s="32"/>
      <c r="AS157" s="32"/>
      <c r="AT157" s="39"/>
      <c r="AU157" s="32"/>
      <c r="AV157" s="32"/>
      <c r="AW157" s="32"/>
      <c r="AX157" s="39"/>
      <c r="AY157" s="32"/>
      <c r="AZ157" s="39"/>
      <c r="BA157" s="39"/>
      <c r="BB157" s="39"/>
      <c r="BC157" s="40"/>
    </row>
    <row r="158" spans="2:55" ht="14.25">
      <c r="B158" s="33"/>
      <c r="C158" s="38"/>
      <c r="D158" s="32"/>
      <c r="E158" s="38"/>
      <c r="F158" s="32"/>
      <c r="G158" s="38"/>
      <c r="H158" s="38"/>
      <c r="I158" s="32"/>
      <c r="J158" s="38"/>
      <c r="K158" s="32"/>
      <c r="L158" s="38"/>
      <c r="M158" s="38"/>
      <c r="N158" s="32"/>
      <c r="O158" s="38"/>
      <c r="P158" s="32"/>
      <c r="Q158" s="38"/>
      <c r="R158" s="38"/>
      <c r="S158" s="32"/>
      <c r="T158" s="38"/>
      <c r="U158" s="32"/>
      <c r="V158" s="38"/>
      <c r="W158" s="38"/>
      <c r="X158" s="32"/>
      <c r="Y158" s="38"/>
      <c r="Z158" s="32"/>
      <c r="AA158" s="38"/>
      <c r="AB158" s="38"/>
      <c r="AC158" s="32"/>
      <c r="AD158" s="38"/>
      <c r="AE158" s="32"/>
      <c r="AF158" s="38"/>
      <c r="AG158" s="38"/>
      <c r="AH158" s="32"/>
      <c r="AI158" s="38"/>
      <c r="AJ158" s="32"/>
      <c r="AK158" s="38"/>
      <c r="AL158" s="38"/>
      <c r="AM158" s="38"/>
      <c r="AN158" s="32"/>
      <c r="AO158" s="32"/>
      <c r="AP158" s="39"/>
      <c r="AQ158" s="32"/>
      <c r="AR158" s="32"/>
      <c r="AS158" s="32"/>
      <c r="AT158" s="39"/>
      <c r="AU158" s="32"/>
      <c r="AV158" s="32"/>
      <c r="AW158" s="32"/>
      <c r="AX158" s="39"/>
      <c r="AY158" s="32"/>
      <c r="AZ158" s="32"/>
      <c r="BA158" s="32"/>
      <c r="BB158" s="32"/>
      <c r="BC158" s="40"/>
    </row>
    <row r="159" spans="2:55" ht="14.25">
      <c r="B159" s="33"/>
      <c r="C159" s="38"/>
      <c r="D159" s="32"/>
      <c r="E159" s="38"/>
      <c r="F159" s="32"/>
      <c r="G159" s="38"/>
      <c r="H159" s="38"/>
      <c r="I159" s="32"/>
      <c r="J159" s="38"/>
      <c r="K159" s="32"/>
      <c r="L159" s="38"/>
      <c r="M159" s="38"/>
      <c r="N159" s="32"/>
      <c r="O159" s="38"/>
      <c r="P159" s="32"/>
      <c r="Q159" s="38"/>
      <c r="R159" s="38"/>
      <c r="S159" s="32"/>
      <c r="T159" s="38"/>
      <c r="U159" s="32"/>
      <c r="V159" s="38"/>
      <c r="W159" s="38"/>
      <c r="X159" s="32"/>
      <c r="Y159" s="38"/>
      <c r="Z159" s="32"/>
      <c r="AA159" s="38"/>
      <c r="AB159" s="38"/>
      <c r="AC159" s="32"/>
      <c r="AD159" s="38"/>
      <c r="AE159" s="32"/>
      <c r="AF159" s="38"/>
      <c r="AG159" s="38"/>
      <c r="AH159" s="32"/>
      <c r="AI159" s="38"/>
      <c r="AJ159" s="32"/>
      <c r="AK159" s="38"/>
      <c r="AL159" s="38"/>
      <c r="AM159" s="38"/>
      <c r="AN159" s="32"/>
      <c r="AO159" s="32"/>
      <c r="AP159" s="39"/>
      <c r="AQ159" s="32"/>
      <c r="AR159" s="32"/>
      <c r="AS159" s="32"/>
      <c r="AT159" s="39"/>
      <c r="AU159" s="32"/>
      <c r="AV159" s="32"/>
      <c r="AW159" s="32"/>
      <c r="AX159" s="39"/>
      <c r="AY159" s="32"/>
      <c r="AZ159" s="32"/>
      <c r="BA159" s="32"/>
      <c r="BB159" s="32"/>
      <c r="BC159" s="40"/>
    </row>
    <row r="160" spans="2:55" ht="14.25">
      <c r="B160" s="33"/>
      <c r="C160" s="38"/>
      <c r="D160" s="32"/>
      <c r="E160" s="38"/>
      <c r="F160" s="32"/>
      <c r="G160" s="38"/>
      <c r="H160" s="38"/>
      <c r="I160" s="32"/>
      <c r="J160" s="38"/>
      <c r="K160" s="32"/>
      <c r="L160" s="38"/>
      <c r="M160" s="38"/>
      <c r="N160" s="32"/>
      <c r="O160" s="38"/>
      <c r="P160" s="32"/>
      <c r="Q160" s="38"/>
      <c r="R160" s="38"/>
      <c r="S160" s="32"/>
      <c r="T160" s="38"/>
      <c r="U160" s="32"/>
      <c r="V160" s="38"/>
      <c r="W160" s="38"/>
      <c r="X160" s="32"/>
      <c r="Y160" s="38"/>
      <c r="Z160" s="32"/>
      <c r="AA160" s="38"/>
      <c r="AB160" s="38"/>
      <c r="AC160" s="32"/>
      <c r="AD160" s="38"/>
      <c r="AE160" s="32"/>
      <c r="AF160" s="38"/>
      <c r="AG160" s="38"/>
      <c r="AH160" s="32"/>
      <c r="AI160" s="38"/>
      <c r="AJ160" s="32"/>
      <c r="AK160" s="38"/>
      <c r="AL160" s="38"/>
      <c r="AM160" s="38"/>
      <c r="AN160" s="32"/>
      <c r="AO160" s="32"/>
      <c r="AP160" s="39"/>
      <c r="AQ160" s="32"/>
      <c r="AR160" s="32"/>
      <c r="AS160" s="32"/>
      <c r="AT160" s="39"/>
      <c r="AU160" s="32"/>
      <c r="AV160" s="32"/>
      <c r="AW160" s="32"/>
      <c r="AX160" s="39"/>
      <c r="AY160" s="32"/>
      <c r="AZ160" s="32"/>
      <c r="BA160" s="32"/>
      <c r="BB160" s="32"/>
      <c r="BC160" s="40"/>
    </row>
    <row r="161" spans="2:55" ht="17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</row>
    <row r="162" spans="2:55" ht="17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</row>
    <row r="163" spans="2:55" ht="17.25"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2"/>
      <c r="AN163" s="34"/>
      <c r="AO163" s="34"/>
      <c r="AP163" s="34"/>
      <c r="AQ163" s="35"/>
      <c r="AR163" s="34"/>
      <c r="AS163" s="34"/>
      <c r="AT163" s="34"/>
      <c r="AU163" s="35"/>
      <c r="AV163" s="34"/>
      <c r="AW163" s="34"/>
      <c r="AX163" s="34"/>
      <c r="AY163" s="35"/>
      <c r="AZ163" s="34"/>
      <c r="BA163" s="34"/>
      <c r="BB163" s="34"/>
      <c r="BC163" s="36"/>
    </row>
    <row r="164" spans="2:55" ht="17.25"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2"/>
      <c r="AN164" s="34"/>
      <c r="AO164" s="34"/>
      <c r="AP164" s="34"/>
      <c r="AQ164" s="35"/>
      <c r="AR164" s="34"/>
      <c r="AS164" s="34"/>
      <c r="AT164" s="34"/>
      <c r="AU164" s="35"/>
      <c r="AV164" s="34"/>
      <c r="AW164" s="34"/>
      <c r="AX164" s="34"/>
      <c r="AY164" s="35"/>
      <c r="AZ164" s="34"/>
      <c r="BA164" s="34"/>
      <c r="BB164" s="34"/>
      <c r="BC164" s="36"/>
    </row>
    <row r="165" spans="2:55" ht="14.25">
      <c r="B165" s="33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8"/>
      <c r="AN165" s="32"/>
      <c r="AO165" s="32"/>
      <c r="AP165" s="39"/>
      <c r="AQ165" s="32"/>
      <c r="AR165" s="32"/>
      <c r="AS165" s="32"/>
      <c r="AT165" s="39"/>
      <c r="AU165" s="32"/>
      <c r="AV165" s="32"/>
      <c r="AW165" s="32"/>
      <c r="AX165" s="39"/>
      <c r="AY165" s="32"/>
      <c r="AZ165" s="39"/>
      <c r="BA165" s="39"/>
      <c r="BB165" s="39"/>
      <c r="BC165" s="40"/>
    </row>
    <row r="166" spans="2:55" ht="14.25">
      <c r="B166" s="33"/>
      <c r="C166" s="38"/>
      <c r="D166" s="32"/>
      <c r="E166" s="38"/>
      <c r="F166" s="32"/>
      <c r="G166" s="38"/>
      <c r="H166" s="38"/>
      <c r="I166" s="32"/>
      <c r="J166" s="38"/>
      <c r="K166" s="32"/>
      <c r="L166" s="38"/>
      <c r="M166" s="38"/>
      <c r="N166" s="32"/>
      <c r="O166" s="38"/>
      <c r="P166" s="32"/>
      <c r="Q166" s="38"/>
      <c r="R166" s="38"/>
      <c r="S166" s="32"/>
      <c r="T166" s="38"/>
      <c r="U166" s="32"/>
      <c r="V166" s="38"/>
      <c r="W166" s="38"/>
      <c r="X166" s="32"/>
      <c r="Y166" s="38"/>
      <c r="Z166" s="32"/>
      <c r="AA166" s="38"/>
      <c r="AB166" s="38"/>
      <c r="AC166" s="32"/>
      <c r="AD166" s="38"/>
      <c r="AE166" s="32"/>
      <c r="AF166" s="38"/>
      <c r="AG166" s="38"/>
      <c r="AH166" s="32"/>
      <c r="AI166" s="38"/>
      <c r="AJ166" s="32"/>
      <c r="AK166" s="38"/>
      <c r="AL166" s="38"/>
      <c r="AM166" s="38"/>
      <c r="AN166" s="32"/>
      <c r="AO166" s="32"/>
      <c r="AP166" s="39"/>
      <c r="AQ166" s="32"/>
      <c r="AR166" s="32"/>
      <c r="AS166" s="32"/>
      <c r="AT166" s="39"/>
      <c r="AU166" s="32"/>
      <c r="AV166" s="32"/>
      <c r="AW166" s="32"/>
      <c r="AX166" s="39"/>
      <c r="AY166" s="32"/>
      <c r="AZ166" s="32"/>
      <c r="BA166" s="32"/>
      <c r="BB166" s="32"/>
      <c r="BC166" s="40"/>
    </row>
    <row r="167" spans="2:55" ht="14.25">
      <c r="B167" s="33"/>
      <c r="C167" s="38"/>
      <c r="D167" s="32"/>
      <c r="E167" s="38"/>
      <c r="F167" s="32"/>
      <c r="G167" s="38"/>
      <c r="H167" s="38"/>
      <c r="I167" s="32"/>
      <c r="J167" s="38"/>
      <c r="K167" s="32"/>
      <c r="L167" s="38"/>
      <c r="M167" s="38"/>
      <c r="N167" s="32"/>
      <c r="O167" s="38"/>
      <c r="P167" s="32"/>
      <c r="Q167" s="38"/>
      <c r="R167" s="38"/>
      <c r="S167" s="32"/>
      <c r="T167" s="38"/>
      <c r="U167" s="32"/>
      <c r="V167" s="38"/>
      <c r="W167" s="38"/>
      <c r="X167" s="32"/>
      <c r="Y167" s="38"/>
      <c r="Z167" s="32"/>
      <c r="AA167" s="38"/>
      <c r="AB167" s="38"/>
      <c r="AC167" s="32"/>
      <c r="AD167" s="38"/>
      <c r="AE167" s="32"/>
      <c r="AF167" s="38"/>
      <c r="AG167" s="38"/>
      <c r="AH167" s="32"/>
      <c r="AI167" s="38"/>
      <c r="AJ167" s="32"/>
      <c r="AK167" s="38"/>
      <c r="AL167" s="38"/>
      <c r="AM167" s="38"/>
      <c r="AN167" s="32"/>
      <c r="AO167" s="32"/>
      <c r="AP167" s="39"/>
      <c r="AQ167" s="32"/>
      <c r="AR167" s="32"/>
      <c r="AS167" s="32"/>
      <c r="AT167" s="39"/>
      <c r="AU167" s="32"/>
      <c r="AV167" s="32"/>
      <c r="AW167" s="32"/>
      <c r="AX167" s="39"/>
      <c r="AY167" s="32"/>
      <c r="AZ167" s="32"/>
      <c r="BA167" s="32"/>
      <c r="BB167" s="32"/>
      <c r="BC167" s="40"/>
    </row>
    <row r="168" spans="2:55" ht="14.25">
      <c r="B168" s="33"/>
      <c r="C168" s="38"/>
      <c r="D168" s="32"/>
      <c r="E168" s="38"/>
      <c r="F168" s="32"/>
      <c r="G168" s="38"/>
      <c r="H168" s="38"/>
      <c r="I168" s="32"/>
      <c r="J168" s="38"/>
      <c r="K168" s="32"/>
      <c r="L168" s="38"/>
      <c r="M168" s="38"/>
      <c r="N168" s="32"/>
      <c r="O168" s="38"/>
      <c r="P168" s="32"/>
      <c r="Q168" s="38"/>
      <c r="R168" s="38"/>
      <c r="S168" s="32"/>
      <c r="T168" s="38"/>
      <c r="U168" s="32"/>
      <c r="V168" s="38"/>
      <c r="W168" s="38"/>
      <c r="X168" s="32"/>
      <c r="Y168" s="38"/>
      <c r="Z168" s="32"/>
      <c r="AA168" s="38"/>
      <c r="AB168" s="38"/>
      <c r="AC168" s="32"/>
      <c r="AD168" s="38"/>
      <c r="AE168" s="32"/>
      <c r="AF168" s="38"/>
      <c r="AG168" s="38"/>
      <c r="AH168" s="32"/>
      <c r="AI168" s="38"/>
      <c r="AJ168" s="32"/>
      <c r="AK168" s="38"/>
      <c r="AL168" s="38"/>
      <c r="AM168" s="38"/>
      <c r="AN168" s="32"/>
      <c r="AO168" s="32"/>
      <c r="AP168" s="39"/>
      <c r="AQ168" s="32"/>
      <c r="AR168" s="32"/>
      <c r="AS168" s="32"/>
      <c r="AT168" s="39"/>
      <c r="AU168" s="32"/>
      <c r="AV168" s="32"/>
      <c r="AW168" s="32"/>
      <c r="AX168" s="39"/>
      <c r="AY168" s="32"/>
      <c r="AZ168" s="32"/>
      <c r="BA168" s="32"/>
      <c r="BB168" s="32"/>
      <c r="BC168" s="40"/>
    </row>
    <row r="169" spans="2:55" ht="14.25">
      <c r="B169" s="33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8"/>
      <c r="AN169" s="32"/>
      <c r="AO169" s="32"/>
      <c r="AP169" s="39"/>
      <c r="AQ169" s="32"/>
      <c r="AR169" s="32"/>
      <c r="AS169" s="32"/>
      <c r="AT169" s="39"/>
      <c r="AU169" s="32"/>
      <c r="AV169" s="32"/>
      <c r="AW169" s="32"/>
      <c r="AX169" s="39"/>
      <c r="AY169" s="32"/>
      <c r="AZ169" s="39"/>
      <c r="BA169" s="39"/>
      <c r="BB169" s="39"/>
      <c r="BC169" s="40"/>
    </row>
    <row r="170" spans="2:55" ht="14.25">
      <c r="B170" s="33"/>
      <c r="C170" s="38"/>
      <c r="D170" s="32"/>
      <c r="E170" s="38"/>
      <c r="F170" s="32"/>
      <c r="G170" s="38"/>
      <c r="H170" s="38"/>
      <c r="I170" s="32"/>
      <c r="J170" s="38"/>
      <c r="K170" s="32"/>
      <c r="L170" s="38"/>
      <c r="M170" s="38"/>
      <c r="N170" s="32"/>
      <c r="O170" s="38"/>
      <c r="P170" s="32"/>
      <c r="Q170" s="38"/>
      <c r="R170" s="38"/>
      <c r="S170" s="32"/>
      <c r="T170" s="38"/>
      <c r="U170" s="32"/>
      <c r="V170" s="38"/>
      <c r="W170" s="38"/>
      <c r="X170" s="32"/>
      <c r="Y170" s="38"/>
      <c r="Z170" s="32"/>
      <c r="AA170" s="38"/>
      <c r="AB170" s="38"/>
      <c r="AC170" s="32"/>
      <c r="AD170" s="38"/>
      <c r="AE170" s="32"/>
      <c r="AF170" s="38"/>
      <c r="AG170" s="38"/>
      <c r="AH170" s="32"/>
      <c r="AI170" s="38"/>
      <c r="AJ170" s="32"/>
      <c r="AK170" s="38"/>
      <c r="AL170" s="38"/>
      <c r="AM170" s="38"/>
      <c r="AN170" s="32"/>
      <c r="AO170" s="32"/>
      <c r="AP170" s="39"/>
      <c r="AQ170" s="32"/>
      <c r="AR170" s="32"/>
      <c r="AS170" s="32"/>
      <c r="AT170" s="39"/>
      <c r="AU170" s="32"/>
      <c r="AV170" s="32"/>
      <c r="AW170" s="32"/>
      <c r="AX170" s="39"/>
      <c r="AY170" s="32"/>
      <c r="AZ170" s="32"/>
      <c r="BA170" s="32"/>
      <c r="BB170" s="32"/>
      <c r="BC170" s="40"/>
    </row>
    <row r="171" spans="2:55" ht="14.25">
      <c r="B171" s="33"/>
      <c r="C171" s="38"/>
      <c r="D171" s="32"/>
      <c r="E171" s="38"/>
      <c r="F171" s="32"/>
      <c r="G171" s="38"/>
      <c r="H171" s="38"/>
      <c r="I171" s="32"/>
      <c r="J171" s="38"/>
      <c r="K171" s="32"/>
      <c r="L171" s="38"/>
      <c r="M171" s="38"/>
      <c r="N171" s="32"/>
      <c r="O171" s="38"/>
      <c r="P171" s="32"/>
      <c r="Q171" s="38"/>
      <c r="R171" s="38"/>
      <c r="S171" s="32"/>
      <c r="T171" s="38"/>
      <c r="U171" s="32"/>
      <c r="V171" s="38"/>
      <c r="W171" s="38"/>
      <c r="X171" s="32"/>
      <c r="Y171" s="38"/>
      <c r="Z171" s="32"/>
      <c r="AA171" s="38"/>
      <c r="AB171" s="38"/>
      <c r="AC171" s="32"/>
      <c r="AD171" s="38"/>
      <c r="AE171" s="32"/>
      <c r="AF171" s="38"/>
      <c r="AG171" s="38"/>
      <c r="AH171" s="32"/>
      <c r="AI171" s="38"/>
      <c r="AJ171" s="32"/>
      <c r="AK171" s="38"/>
      <c r="AL171" s="38"/>
      <c r="AM171" s="38"/>
      <c r="AN171" s="32"/>
      <c r="AO171" s="32"/>
      <c r="AP171" s="39"/>
      <c r="AQ171" s="32"/>
      <c r="AR171" s="32"/>
      <c r="AS171" s="32"/>
      <c r="AT171" s="39"/>
      <c r="AU171" s="32"/>
      <c r="AV171" s="32"/>
      <c r="AW171" s="32"/>
      <c r="AX171" s="39"/>
      <c r="AY171" s="32"/>
      <c r="AZ171" s="32"/>
      <c r="BA171" s="32"/>
      <c r="BB171" s="32"/>
      <c r="BC171" s="40"/>
    </row>
    <row r="172" spans="2:55" ht="14.25">
      <c r="B172" s="33"/>
      <c r="C172" s="38"/>
      <c r="D172" s="32"/>
      <c r="E172" s="38"/>
      <c r="F172" s="32"/>
      <c r="G172" s="38"/>
      <c r="H172" s="38"/>
      <c r="I172" s="32"/>
      <c r="J172" s="38"/>
      <c r="K172" s="32"/>
      <c r="L172" s="38"/>
      <c r="M172" s="38"/>
      <c r="N172" s="32"/>
      <c r="O172" s="38"/>
      <c r="P172" s="32"/>
      <c r="Q172" s="38"/>
      <c r="R172" s="38"/>
      <c r="S172" s="32"/>
      <c r="T172" s="38"/>
      <c r="U172" s="32"/>
      <c r="V172" s="38"/>
      <c r="W172" s="38"/>
      <c r="X172" s="32"/>
      <c r="Y172" s="38"/>
      <c r="Z172" s="32"/>
      <c r="AA172" s="38"/>
      <c r="AB172" s="38"/>
      <c r="AC172" s="32"/>
      <c r="AD172" s="38"/>
      <c r="AE172" s="32"/>
      <c r="AF172" s="38"/>
      <c r="AG172" s="38"/>
      <c r="AH172" s="32"/>
      <c r="AI172" s="38"/>
      <c r="AJ172" s="32"/>
      <c r="AK172" s="38"/>
      <c r="AL172" s="38"/>
      <c r="AM172" s="38"/>
      <c r="AN172" s="32"/>
      <c r="AO172" s="32"/>
      <c r="AP172" s="39"/>
      <c r="AQ172" s="32"/>
      <c r="AR172" s="32"/>
      <c r="AS172" s="32"/>
      <c r="AT172" s="39"/>
      <c r="AU172" s="32"/>
      <c r="AV172" s="32"/>
      <c r="AW172" s="32"/>
      <c r="AX172" s="39"/>
      <c r="AY172" s="32"/>
      <c r="AZ172" s="32"/>
      <c r="BA172" s="32"/>
      <c r="BB172" s="32"/>
      <c r="BC172" s="40"/>
    </row>
    <row r="173" spans="2:55" ht="14.25">
      <c r="B173" s="33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8"/>
      <c r="AN173" s="32"/>
      <c r="AO173" s="32"/>
      <c r="AP173" s="39"/>
      <c r="AQ173" s="32"/>
      <c r="AR173" s="32"/>
      <c r="AS173" s="32"/>
      <c r="AT173" s="39"/>
      <c r="AU173" s="32"/>
      <c r="AV173" s="32"/>
      <c r="AW173" s="32"/>
      <c r="AX173" s="39"/>
      <c r="AY173" s="32"/>
      <c r="AZ173" s="39"/>
      <c r="BA173" s="39"/>
      <c r="BB173" s="39"/>
      <c r="BC173" s="40"/>
    </row>
    <row r="174" spans="2:55" ht="14.25">
      <c r="B174" s="33"/>
      <c r="C174" s="38"/>
      <c r="D174" s="32"/>
      <c r="E174" s="38"/>
      <c r="F174" s="32"/>
      <c r="G174" s="38"/>
      <c r="H174" s="38"/>
      <c r="I174" s="32"/>
      <c r="J174" s="38"/>
      <c r="K174" s="32"/>
      <c r="L174" s="38"/>
      <c r="M174" s="38"/>
      <c r="N174" s="32"/>
      <c r="O174" s="38"/>
      <c r="P174" s="32"/>
      <c r="Q174" s="38"/>
      <c r="R174" s="38"/>
      <c r="S174" s="32"/>
      <c r="T174" s="38"/>
      <c r="U174" s="32"/>
      <c r="V174" s="38"/>
      <c r="W174" s="38"/>
      <c r="X174" s="32"/>
      <c r="Y174" s="38"/>
      <c r="Z174" s="32"/>
      <c r="AA174" s="38"/>
      <c r="AB174" s="38"/>
      <c r="AC174" s="32"/>
      <c r="AD174" s="38"/>
      <c r="AE174" s="32"/>
      <c r="AF174" s="38"/>
      <c r="AG174" s="38"/>
      <c r="AH174" s="32"/>
      <c r="AI174" s="38"/>
      <c r="AJ174" s="32"/>
      <c r="AK174" s="38"/>
      <c r="AL174" s="38"/>
      <c r="AM174" s="38"/>
      <c r="AN174" s="32"/>
      <c r="AO174" s="32"/>
      <c r="AP174" s="39"/>
      <c r="AQ174" s="32"/>
      <c r="AR174" s="32"/>
      <c r="AS174" s="32"/>
      <c r="AT174" s="39"/>
      <c r="AU174" s="32"/>
      <c r="AV174" s="32"/>
      <c r="AW174" s="32"/>
      <c r="AX174" s="39"/>
      <c r="AY174" s="32"/>
      <c r="AZ174" s="32"/>
      <c r="BA174" s="32"/>
      <c r="BB174" s="32"/>
      <c r="BC174" s="40"/>
    </row>
    <row r="175" spans="2:55" ht="14.25">
      <c r="B175" s="33"/>
      <c r="C175" s="38"/>
      <c r="D175" s="32"/>
      <c r="E175" s="38"/>
      <c r="F175" s="32"/>
      <c r="G175" s="38"/>
      <c r="H175" s="38"/>
      <c r="I175" s="32"/>
      <c r="J175" s="38"/>
      <c r="K175" s="32"/>
      <c r="L175" s="38"/>
      <c r="M175" s="38"/>
      <c r="N175" s="32"/>
      <c r="O175" s="38"/>
      <c r="P175" s="32"/>
      <c r="Q175" s="38"/>
      <c r="R175" s="38"/>
      <c r="S175" s="32"/>
      <c r="T175" s="38"/>
      <c r="U175" s="32"/>
      <c r="V175" s="38"/>
      <c r="W175" s="38"/>
      <c r="X175" s="32"/>
      <c r="Y175" s="38"/>
      <c r="Z175" s="32"/>
      <c r="AA175" s="38"/>
      <c r="AB175" s="38"/>
      <c r="AC175" s="32"/>
      <c r="AD175" s="38"/>
      <c r="AE175" s="32"/>
      <c r="AF175" s="38"/>
      <c r="AG175" s="38"/>
      <c r="AH175" s="32"/>
      <c r="AI175" s="38"/>
      <c r="AJ175" s="32"/>
      <c r="AK175" s="38"/>
      <c r="AL175" s="38"/>
      <c r="AM175" s="38"/>
      <c r="AN175" s="32"/>
      <c r="AO175" s="32"/>
      <c r="AP175" s="39"/>
      <c r="AQ175" s="32"/>
      <c r="AR175" s="32"/>
      <c r="AS175" s="32"/>
      <c r="AT175" s="39"/>
      <c r="AU175" s="32"/>
      <c r="AV175" s="32"/>
      <c r="AW175" s="32"/>
      <c r="AX175" s="39"/>
      <c r="AY175" s="32"/>
      <c r="AZ175" s="32"/>
      <c r="BA175" s="32"/>
      <c r="BB175" s="32"/>
      <c r="BC175" s="40"/>
    </row>
    <row r="176" spans="2:55" ht="14.25">
      <c r="B176" s="33"/>
      <c r="C176" s="38"/>
      <c r="D176" s="32"/>
      <c r="E176" s="38"/>
      <c r="F176" s="32"/>
      <c r="G176" s="38"/>
      <c r="H176" s="38"/>
      <c r="I176" s="32"/>
      <c r="J176" s="38"/>
      <c r="K176" s="32"/>
      <c r="L176" s="38"/>
      <c r="M176" s="38"/>
      <c r="N176" s="32"/>
      <c r="O176" s="38"/>
      <c r="P176" s="32"/>
      <c r="Q176" s="38"/>
      <c r="R176" s="38"/>
      <c r="S176" s="32"/>
      <c r="T176" s="38"/>
      <c r="U176" s="32"/>
      <c r="V176" s="38"/>
      <c r="W176" s="38"/>
      <c r="X176" s="32"/>
      <c r="Y176" s="38"/>
      <c r="Z176" s="32"/>
      <c r="AA176" s="38"/>
      <c r="AB176" s="38"/>
      <c r="AC176" s="32"/>
      <c r="AD176" s="38"/>
      <c r="AE176" s="32"/>
      <c r="AF176" s="38"/>
      <c r="AG176" s="38"/>
      <c r="AH176" s="32"/>
      <c r="AI176" s="38"/>
      <c r="AJ176" s="32"/>
      <c r="AK176" s="38"/>
      <c r="AL176" s="38"/>
      <c r="AM176" s="38"/>
      <c r="AN176" s="32"/>
      <c r="AO176" s="32"/>
      <c r="AP176" s="39"/>
      <c r="AQ176" s="32"/>
      <c r="AR176" s="32"/>
      <c r="AS176" s="32"/>
      <c r="AT176" s="39"/>
      <c r="AU176" s="32"/>
      <c r="AV176" s="32"/>
      <c r="AW176" s="32"/>
      <c r="AX176" s="39"/>
      <c r="AY176" s="32"/>
      <c r="AZ176" s="32"/>
      <c r="BA176" s="32"/>
      <c r="BB176" s="32"/>
      <c r="BC176" s="40"/>
    </row>
    <row r="177" spans="2:55" ht="14.25">
      <c r="B177" s="33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8"/>
      <c r="AN177" s="32"/>
      <c r="AO177" s="32"/>
      <c r="AP177" s="39"/>
      <c r="AQ177" s="32"/>
      <c r="AR177" s="32"/>
      <c r="AS177" s="32"/>
      <c r="AT177" s="39"/>
      <c r="AU177" s="32"/>
      <c r="AV177" s="32"/>
      <c r="AW177" s="32"/>
      <c r="AX177" s="39"/>
      <c r="AY177" s="32"/>
      <c r="AZ177" s="39"/>
      <c r="BA177" s="39"/>
      <c r="BB177" s="39"/>
      <c r="BC177" s="40"/>
    </row>
    <row r="178" spans="2:55" ht="14.25">
      <c r="B178" s="33"/>
      <c r="C178" s="38"/>
      <c r="D178" s="32"/>
      <c r="E178" s="38"/>
      <c r="F178" s="32"/>
      <c r="G178" s="38"/>
      <c r="H178" s="38"/>
      <c r="I178" s="32"/>
      <c r="J178" s="38"/>
      <c r="K178" s="32"/>
      <c r="L178" s="38"/>
      <c r="M178" s="38"/>
      <c r="N178" s="32"/>
      <c r="O178" s="38"/>
      <c r="P178" s="32"/>
      <c r="Q178" s="38"/>
      <c r="R178" s="38"/>
      <c r="S178" s="32"/>
      <c r="T178" s="38"/>
      <c r="U178" s="32"/>
      <c r="V178" s="38"/>
      <c r="W178" s="38"/>
      <c r="X178" s="32"/>
      <c r="Y178" s="38"/>
      <c r="Z178" s="32"/>
      <c r="AA178" s="38"/>
      <c r="AB178" s="38"/>
      <c r="AC178" s="32"/>
      <c r="AD178" s="38"/>
      <c r="AE178" s="32"/>
      <c r="AF178" s="38"/>
      <c r="AG178" s="38"/>
      <c r="AH178" s="32"/>
      <c r="AI178" s="38"/>
      <c r="AJ178" s="32"/>
      <c r="AK178" s="38"/>
      <c r="AL178" s="38"/>
      <c r="AM178" s="38"/>
      <c r="AN178" s="32"/>
      <c r="AO178" s="32"/>
      <c r="AP178" s="39"/>
      <c r="AQ178" s="32"/>
      <c r="AR178" s="32"/>
      <c r="AS178" s="32"/>
      <c r="AT178" s="39"/>
      <c r="AU178" s="32"/>
      <c r="AV178" s="32"/>
      <c r="AW178" s="32"/>
      <c r="AX178" s="39"/>
      <c r="AY178" s="32"/>
      <c r="AZ178" s="32"/>
      <c r="BA178" s="32"/>
      <c r="BB178" s="32"/>
      <c r="BC178" s="40"/>
    </row>
    <row r="179" spans="2:55" ht="14.25">
      <c r="B179" s="33"/>
      <c r="C179" s="38"/>
      <c r="D179" s="32"/>
      <c r="E179" s="38"/>
      <c r="F179" s="32"/>
      <c r="G179" s="38"/>
      <c r="H179" s="38"/>
      <c r="I179" s="32"/>
      <c r="J179" s="38"/>
      <c r="K179" s="32"/>
      <c r="L179" s="38"/>
      <c r="M179" s="38"/>
      <c r="N179" s="32"/>
      <c r="O179" s="38"/>
      <c r="P179" s="32"/>
      <c r="Q179" s="38"/>
      <c r="R179" s="38"/>
      <c r="S179" s="32"/>
      <c r="T179" s="38"/>
      <c r="U179" s="32"/>
      <c r="V179" s="38"/>
      <c r="W179" s="38"/>
      <c r="X179" s="32"/>
      <c r="Y179" s="38"/>
      <c r="Z179" s="32"/>
      <c r="AA179" s="38"/>
      <c r="AB179" s="38"/>
      <c r="AC179" s="32"/>
      <c r="AD179" s="38"/>
      <c r="AE179" s="32"/>
      <c r="AF179" s="38"/>
      <c r="AG179" s="38"/>
      <c r="AH179" s="32"/>
      <c r="AI179" s="38"/>
      <c r="AJ179" s="32"/>
      <c r="AK179" s="38"/>
      <c r="AL179" s="38"/>
      <c r="AM179" s="38"/>
      <c r="AN179" s="32"/>
      <c r="AO179" s="32"/>
      <c r="AP179" s="39"/>
      <c r="AQ179" s="32"/>
      <c r="AR179" s="32"/>
      <c r="AS179" s="32"/>
      <c r="AT179" s="39"/>
      <c r="AU179" s="32"/>
      <c r="AV179" s="32"/>
      <c r="AW179" s="32"/>
      <c r="AX179" s="39"/>
      <c r="AY179" s="32"/>
      <c r="AZ179" s="32"/>
      <c r="BA179" s="32"/>
      <c r="BB179" s="32"/>
      <c r="BC179" s="40"/>
    </row>
    <row r="180" spans="2:55" ht="14.25">
      <c r="B180" s="33"/>
      <c r="C180" s="38"/>
      <c r="D180" s="32"/>
      <c r="E180" s="38"/>
      <c r="F180" s="32"/>
      <c r="G180" s="38"/>
      <c r="H180" s="38"/>
      <c r="I180" s="32"/>
      <c r="J180" s="38"/>
      <c r="K180" s="32"/>
      <c r="L180" s="38"/>
      <c r="M180" s="38"/>
      <c r="N180" s="32"/>
      <c r="O180" s="38"/>
      <c r="P180" s="32"/>
      <c r="Q180" s="38"/>
      <c r="R180" s="38"/>
      <c r="S180" s="32"/>
      <c r="T180" s="38"/>
      <c r="U180" s="32"/>
      <c r="V180" s="38"/>
      <c r="W180" s="38"/>
      <c r="X180" s="32"/>
      <c r="Y180" s="38"/>
      <c r="Z180" s="32"/>
      <c r="AA180" s="38"/>
      <c r="AB180" s="38"/>
      <c r="AC180" s="32"/>
      <c r="AD180" s="38"/>
      <c r="AE180" s="32"/>
      <c r="AF180" s="38"/>
      <c r="AG180" s="38"/>
      <c r="AH180" s="32"/>
      <c r="AI180" s="38"/>
      <c r="AJ180" s="32"/>
      <c r="AK180" s="38"/>
      <c r="AL180" s="38"/>
      <c r="AM180" s="38"/>
      <c r="AN180" s="32"/>
      <c r="AO180" s="32"/>
      <c r="AP180" s="39"/>
      <c r="AQ180" s="32"/>
      <c r="AR180" s="32"/>
      <c r="AS180" s="32"/>
      <c r="AT180" s="39"/>
      <c r="AU180" s="32"/>
      <c r="AV180" s="32"/>
      <c r="AW180" s="32"/>
      <c r="AX180" s="39"/>
      <c r="AY180" s="32"/>
      <c r="AZ180" s="32"/>
      <c r="BA180" s="32"/>
      <c r="BB180" s="32"/>
      <c r="BC180" s="40"/>
    </row>
    <row r="181" spans="2:55" ht="14.25">
      <c r="B181" s="33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8"/>
      <c r="AN181" s="32"/>
      <c r="AO181" s="32"/>
      <c r="AP181" s="39"/>
      <c r="AQ181" s="32"/>
      <c r="AR181" s="32"/>
      <c r="AS181" s="32"/>
      <c r="AT181" s="39"/>
      <c r="AU181" s="32"/>
      <c r="AV181" s="32"/>
      <c r="AW181" s="32"/>
      <c r="AX181" s="39"/>
      <c r="AY181" s="32"/>
      <c r="AZ181" s="39"/>
      <c r="BA181" s="39"/>
      <c r="BB181" s="39"/>
      <c r="BC181" s="40"/>
    </row>
    <row r="182" spans="2:55" ht="14.25">
      <c r="B182" s="33"/>
      <c r="C182" s="38"/>
      <c r="D182" s="32"/>
      <c r="E182" s="38"/>
      <c r="F182" s="32"/>
      <c r="G182" s="38"/>
      <c r="H182" s="38"/>
      <c r="I182" s="32"/>
      <c r="J182" s="38"/>
      <c r="K182" s="32"/>
      <c r="L182" s="38"/>
      <c r="M182" s="38"/>
      <c r="N182" s="32"/>
      <c r="O182" s="38"/>
      <c r="P182" s="32"/>
      <c r="Q182" s="38"/>
      <c r="R182" s="38"/>
      <c r="S182" s="32"/>
      <c r="T182" s="38"/>
      <c r="U182" s="32"/>
      <c r="V182" s="38"/>
      <c r="W182" s="38"/>
      <c r="X182" s="32"/>
      <c r="Y182" s="38"/>
      <c r="Z182" s="32"/>
      <c r="AA182" s="38"/>
      <c r="AB182" s="38"/>
      <c r="AC182" s="32"/>
      <c r="AD182" s="38"/>
      <c r="AE182" s="32"/>
      <c r="AF182" s="38"/>
      <c r="AG182" s="38"/>
      <c r="AH182" s="32"/>
      <c r="AI182" s="38"/>
      <c r="AJ182" s="32"/>
      <c r="AK182" s="38"/>
      <c r="AL182" s="38"/>
      <c r="AM182" s="38"/>
      <c r="AN182" s="32"/>
      <c r="AO182" s="32"/>
      <c r="AP182" s="39"/>
      <c r="AQ182" s="32"/>
      <c r="AR182" s="32"/>
      <c r="AS182" s="32"/>
      <c r="AT182" s="39"/>
      <c r="AU182" s="32"/>
      <c r="AV182" s="32"/>
      <c r="AW182" s="32"/>
      <c r="AX182" s="39"/>
      <c r="AY182" s="32"/>
      <c r="AZ182" s="32"/>
      <c r="BA182" s="32"/>
      <c r="BB182" s="32"/>
      <c r="BC182" s="40"/>
    </row>
    <row r="183" spans="2:55" ht="14.25">
      <c r="B183" s="33"/>
      <c r="C183" s="38"/>
      <c r="D183" s="32"/>
      <c r="E183" s="38"/>
      <c r="F183" s="32"/>
      <c r="G183" s="38"/>
      <c r="H183" s="38"/>
      <c r="I183" s="32"/>
      <c r="J183" s="38"/>
      <c r="K183" s="32"/>
      <c r="L183" s="38"/>
      <c r="M183" s="38"/>
      <c r="N183" s="32"/>
      <c r="O183" s="38"/>
      <c r="P183" s="32"/>
      <c r="Q183" s="38"/>
      <c r="R183" s="38"/>
      <c r="S183" s="32"/>
      <c r="T183" s="38"/>
      <c r="U183" s="32"/>
      <c r="V183" s="38"/>
      <c r="W183" s="38"/>
      <c r="X183" s="32"/>
      <c r="Y183" s="38"/>
      <c r="Z183" s="32"/>
      <c r="AA183" s="38"/>
      <c r="AB183" s="38"/>
      <c r="AC183" s="32"/>
      <c r="AD183" s="38"/>
      <c r="AE183" s="32"/>
      <c r="AF183" s="38"/>
      <c r="AG183" s="38"/>
      <c r="AH183" s="32"/>
      <c r="AI183" s="38"/>
      <c r="AJ183" s="32"/>
      <c r="AK183" s="38"/>
      <c r="AL183" s="38"/>
      <c r="AM183" s="38"/>
      <c r="AN183" s="32"/>
      <c r="AO183" s="32"/>
      <c r="AP183" s="39"/>
      <c r="AQ183" s="32"/>
      <c r="AR183" s="32"/>
      <c r="AS183" s="32"/>
      <c r="AT183" s="39"/>
      <c r="AU183" s="32"/>
      <c r="AV183" s="32"/>
      <c r="AW183" s="32"/>
      <c r="AX183" s="39"/>
      <c r="AY183" s="32"/>
      <c r="AZ183" s="32"/>
      <c r="BA183" s="32"/>
      <c r="BB183" s="32"/>
      <c r="BC183" s="40"/>
    </row>
    <row r="184" spans="2:55" ht="14.25">
      <c r="B184" s="33"/>
      <c r="C184" s="38"/>
      <c r="D184" s="32"/>
      <c r="E184" s="38"/>
      <c r="F184" s="32"/>
      <c r="G184" s="38"/>
      <c r="H184" s="38"/>
      <c r="I184" s="32"/>
      <c r="J184" s="38"/>
      <c r="K184" s="32"/>
      <c r="L184" s="38"/>
      <c r="M184" s="38"/>
      <c r="N184" s="32"/>
      <c r="O184" s="38"/>
      <c r="P184" s="32"/>
      <c r="Q184" s="38"/>
      <c r="R184" s="38"/>
      <c r="S184" s="32"/>
      <c r="T184" s="38"/>
      <c r="U184" s="32"/>
      <c r="V184" s="38"/>
      <c r="W184" s="38"/>
      <c r="X184" s="32"/>
      <c r="Y184" s="38"/>
      <c r="Z184" s="32"/>
      <c r="AA184" s="38"/>
      <c r="AB184" s="38"/>
      <c r="AC184" s="32"/>
      <c r="AD184" s="38"/>
      <c r="AE184" s="32"/>
      <c r="AF184" s="38"/>
      <c r="AG184" s="38"/>
      <c r="AH184" s="32"/>
      <c r="AI184" s="38"/>
      <c r="AJ184" s="32"/>
      <c r="AK184" s="38"/>
      <c r="AL184" s="38"/>
      <c r="AM184" s="38"/>
      <c r="AN184" s="32"/>
      <c r="AO184" s="32"/>
      <c r="AP184" s="39"/>
      <c r="AQ184" s="32"/>
      <c r="AR184" s="32"/>
      <c r="AS184" s="32"/>
      <c r="AT184" s="39"/>
      <c r="AU184" s="32"/>
      <c r="AV184" s="32"/>
      <c r="AW184" s="32"/>
      <c r="AX184" s="39"/>
      <c r="AY184" s="32"/>
      <c r="AZ184" s="32"/>
      <c r="BA184" s="32"/>
      <c r="BB184" s="32"/>
      <c r="BC184" s="40"/>
    </row>
    <row r="185" spans="2:55" ht="14.25">
      <c r="B185" s="33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8"/>
      <c r="AN185" s="32"/>
      <c r="AO185" s="32"/>
      <c r="AP185" s="39"/>
      <c r="AQ185" s="32"/>
      <c r="AR185" s="32"/>
      <c r="AS185" s="32"/>
      <c r="AT185" s="39"/>
      <c r="AU185" s="32"/>
      <c r="AV185" s="32"/>
      <c r="AW185" s="32"/>
      <c r="AX185" s="39"/>
      <c r="AY185" s="32"/>
      <c r="AZ185" s="39"/>
      <c r="BA185" s="39"/>
      <c r="BB185" s="39"/>
      <c r="BC185" s="40"/>
    </row>
    <row r="186" spans="2:55" ht="14.25">
      <c r="B186" s="33"/>
      <c r="C186" s="38"/>
      <c r="D186" s="32"/>
      <c r="E186" s="38"/>
      <c r="F186" s="32"/>
      <c r="G186" s="38"/>
      <c r="H186" s="38"/>
      <c r="I186" s="32"/>
      <c r="J186" s="38"/>
      <c r="K186" s="32"/>
      <c r="L186" s="38"/>
      <c r="M186" s="38"/>
      <c r="N186" s="32"/>
      <c r="O186" s="38"/>
      <c r="P186" s="32"/>
      <c r="Q186" s="38"/>
      <c r="R186" s="38"/>
      <c r="S186" s="32"/>
      <c r="T186" s="38"/>
      <c r="U186" s="32"/>
      <c r="V186" s="38"/>
      <c r="W186" s="38"/>
      <c r="X186" s="32"/>
      <c r="Y186" s="38"/>
      <c r="Z186" s="32"/>
      <c r="AA186" s="38"/>
      <c r="AB186" s="38"/>
      <c r="AC186" s="32"/>
      <c r="AD186" s="38"/>
      <c r="AE186" s="32"/>
      <c r="AF186" s="38"/>
      <c r="AG186" s="38"/>
      <c r="AH186" s="32"/>
      <c r="AI186" s="38"/>
      <c r="AJ186" s="32"/>
      <c r="AK186" s="38"/>
      <c r="AL186" s="38"/>
      <c r="AM186" s="38"/>
      <c r="AN186" s="32"/>
      <c r="AO186" s="32"/>
      <c r="AP186" s="39"/>
      <c r="AQ186" s="32"/>
      <c r="AR186" s="32"/>
      <c r="AS186" s="32"/>
      <c r="AT186" s="39"/>
      <c r="AU186" s="32"/>
      <c r="AV186" s="32"/>
      <c r="AW186" s="32"/>
      <c r="AX186" s="39"/>
      <c r="AY186" s="32"/>
      <c r="AZ186" s="32"/>
      <c r="BA186" s="32"/>
      <c r="BB186" s="32"/>
      <c r="BC186" s="40"/>
    </row>
    <row r="187" spans="2:55" ht="14.25">
      <c r="B187" s="33"/>
      <c r="C187" s="38"/>
      <c r="D187" s="32"/>
      <c r="E187" s="38"/>
      <c r="F187" s="32"/>
      <c r="G187" s="38"/>
      <c r="H187" s="38"/>
      <c r="I187" s="32"/>
      <c r="J187" s="38"/>
      <c r="K187" s="32"/>
      <c r="L187" s="38"/>
      <c r="M187" s="38"/>
      <c r="N187" s="32"/>
      <c r="O187" s="38"/>
      <c r="P187" s="32"/>
      <c r="Q187" s="38"/>
      <c r="R187" s="38"/>
      <c r="S187" s="32"/>
      <c r="T187" s="38"/>
      <c r="U187" s="32"/>
      <c r="V187" s="38"/>
      <c r="W187" s="38"/>
      <c r="X187" s="32"/>
      <c r="Y187" s="38"/>
      <c r="Z187" s="32"/>
      <c r="AA187" s="38"/>
      <c r="AB187" s="38"/>
      <c r="AC187" s="32"/>
      <c r="AD187" s="38"/>
      <c r="AE187" s="32"/>
      <c r="AF187" s="38"/>
      <c r="AG187" s="38"/>
      <c r="AH187" s="32"/>
      <c r="AI187" s="38"/>
      <c r="AJ187" s="32"/>
      <c r="AK187" s="38"/>
      <c r="AL187" s="38"/>
      <c r="AM187" s="38"/>
      <c r="AN187" s="32"/>
      <c r="AO187" s="32"/>
      <c r="AP187" s="39"/>
      <c r="AQ187" s="32"/>
      <c r="AR187" s="32"/>
      <c r="AS187" s="32"/>
      <c r="AT187" s="39"/>
      <c r="AU187" s="32"/>
      <c r="AV187" s="32"/>
      <c r="AW187" s="32"/>
      <c r="AX187" s="39"/>
      <c r="AY187" s="32"/>
      <c r="AZ187" s="32"/>
      <c r="BA187" s="32"/>
      <c r="BB187" s="32"/>
      <c r="BC187" s="40"/>
    </row>
    <row r="188" spans="2:55" ht="14.25">
      <c r="B188" s="33"/>
      <c r="C188" s="38"/>
      <c r="D188" s="32"/>
      <c r="E188" s="38"/>
      <c r="F188" s="32"/>
      <c r="G188" s="38"/>
      <c r="H188" s="38"/>
      <c r="I188" s="32"/>
      <c r="J188" s="38"/>
      <c r="K188" s="32"/>
      <c r="L188" s="38"/>
      <c r="M188" s="38"/>
      <c r="N188" s="32"/>
      <c r="O188" s="38"/>
      <c r="P188" s="32"/>
      <c r="Q188" s="38"/>
      <c r="R188" s="38"/>
      <c r="S188" s="32"/>
      <c r="T188" s="38"/>
      <c r="U188" s="32"/>
      <c r="V188" s="38"/>
      <c r="W188" s="38"/>
      <c r="X188" s="32"/>
      <c r="Y188" s="38"/>
      <c r="Z188" s="32"/>
      <c r="AA188" s="38"/>
      <c r="AB188" s="38"/>
      <c r="AC188" s="32"/>
      <c r="AD188" s="38"/>
      <c r="AE188" s="32"/>
      <c r="AF188" s="38"/>
      <c r="AG188" s="38"/>
      <c r="AH188" s="32"/>
      <c r="AI188" s="38"/>
      <c r="AJ188" s="32"/>
      <c r="AK188" s="38"/>
      <c r="AL188" s="38"/>
      <c r="AM188" s="38"/>
      <c r="AN188" s="32"/>
      <c r="AO188" s="32"/>
      <c r="AP188" s="39"/>
      <c r="AQ188" s="32"/>
      <c r="AR188" s="32"/>
      <c r="AS188" s="32"/>
      <c r="AT188" s="39"/>
      <c r="AU188" s="32"/>
      <c r="AV188" s="32"/>
      <c r="AW188" s="32"/>
      <c r="AX188" s="39"/>
      <c r="AY188" s="32"/>
      <c r="AZ188" s="32"/>
      <c r="BA188" s="32"/>
      <c r="BB188" s="32"/>
      <c r="BC188" s="40"/>
    </row>
    <row r="189" spans="2:55" ht="14.25">
      <c r="B189" s="33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8"/>
      <c r="AN189" s="32"/>
      <c r="AO189" s="32"/>
      <c r="AP189" s="39"/>
      <c r="AQ189" s="32"/>
      <c r="AR189" s="32"/>
      <c r="AS189" s="32"/>
      <c r="AT189" s="39"/>
      <c r="AU189" s="32"/>
      <c r="AV189" s="32"/>
      <c r="AW189" s="32"/>
      <c r="AX189" s="39"/>
      <c r="AY189" s="32"/>
      <c r="AZ189" s="39"/>
      <c r="BA189" s="39"/>
      <c r="BB189" s="39"/>
      <c r="BC189" s="40"/>
    </row>
    <row r="190" spans="2:55" ht="14.25">
      <c r="B190" s="33"/>
      <c r="C190" s="38"/>
      <c r="D190" s="32"/>
      <c r="E190" s="38"/>
      <c r="F190" s="32"/>
      <c r="G190" s="38"/>
      <c r="H190" s="38"/>
      <c r="I190" s="32"/>
      <c r="J190" s="38"/>
      <c r="K190" s="32"/>
      <c r="L190" s="38"/>
      <c r="M190" s="38"/>
      <c r="N190" s="32"/>
      <c r="O190" s="38"/>
      <c r="P190" s="32"/>
      <c r="Q190" s="38"/>
      <c r="R190" s="38"/>
      <c r="S190" s="32"/>
      <c r="T190" s="38"/>
      <c r="U190" s="32"/>
      <c r="V190" s="38"/>
      <c r="W190" s="38"/>
      <c r="X190" s="32"/>
      <c r="Y190" s="38"/>
      <c r="Z190" s="32"/>
      <c r="AA190" s="38"/>
      <c r="AB190" s="38"/>
      <c r="AC190" s="32"/>
      <c r="AD190" s="38"/>
      <c r="AE190" s="32"/>
      <c r="AF190" s="38"/>
      <c r="AG190" s="38"/>
      <c r="AH190" s="32"/>
      <c r="AI190" s="38"/>
      <c r="AJ190" s="32"/>
      <c r="AK190" s="38"/>
      <c r="AL190" s="38"/>
      <c r="AM190" s="38"/>
      <c r="AN190" s="32"/>
      <c r="AO190" s="32"/>
      <c r="AP190" s="39"/>
      <c r="AQ190" s="32"/>
      <c r="AR190" s="32"/>
      <c r="AS190" s="32"/>
      <c r="AT190" s="39"/>
      <c r="AU190" s="32"/>
      <c r="AV190" s="32"/>
      <c r="AW190" s="32"/>
      <c r="AX190" s="39"/>
      <c r="AY190" s="32"/>
      <c r="AZ190" s="32"/>
      <c r="BA190" s="32"/>
      <c r="BB190" s="32"/>
      <c r="BC190" s="40"/>
    </row>
    <row r="191" spans="2:55" ht="14.25">
      <c r="B191" s="33"/>
      <c r="C191" s="38"/>
      <c r="D191" s="32"/>
      <c r="E191" s="38"/>
      <c r="F191" s="32"/>
      <c r="G191" s="38"/>
      <c r="H191" s="38"/>
      <c r="I191" s="32"/>
      <c r="J191" s="38"/>
      <c r="K191" s="32"/>
      <c r="L191" s="38"/>
      <c r="M191" s="38"/>
      <c r="N191" s="32"/>
      <c r="O191" s="38"/>
      <c r="P191" s="32"/>
      <c r="Q191" s="38"/>
      <c r="R191" s="38"/>
      <c r="S191" s="32"/>
      <c r="T191" s="38"/>
      <c r="U191" s="32"/>
      <c r="V191" s="38"/>
      <c r="W191" s="38"/>
      <c r="X191" s="32"/>
      <c r="Y191" s="38"/>
      <c r="Z191" s="32"/>
      <c r="AA191" s="38"/>
      <c r="AB191" s="38"/>
      <c r="AC191" s="32"/>
      <c r="AD191" s="38"/>
      <c r="AE191" s="32"/>
      <c r="AF191" s="38"/>
      <c r="AG191" s="38"/>
      <c r="AH191" s="32"/>
      <c r="AI191" s="38"/>
      <c r="AJ191" s="32"/>
      <c r="AK191" s="38"/>
      <c r="AL191" s="38"/>
      <c r="AM191" s="38"/>
      <c r="AN191" s="32"/>
      <c r="AO191" s="32"/>
      <c r="AP191" s="39"/>
      <c r="AQ191" s="32"/>
      <c r="AR191" s="32"/>
      <c r="AS191" s="32"/>
      <c r="AT191" s="39"/>
      <c r="AU191" s="32"/>
      <c r="AV191" s="32"/>
      <c r="AW191" s="32"/>
      <c r="AX191" s="39"/>
      <c r="AY191" s="32"/>
      <c r="AZ191" s="32"/>
      <c r="BA191" s="32"/>
      <c r="BB191" s="32"/>
      <c r="BC191" s="40"/>
    </row>
    <row r="192" spans="2:55" ht="14.25">
      <c r="B192" s="33"/>
      <c r="C192" s="38"/>
      <c r="D192" s="32"/>
      <c r="E192" s="38"/>
      <c r="F192" s="32"/>
      <c r="G192" s="38"/>
      <c r="H192" s="38"/>
      <c r="I192" s="32"/>
      <c r="J192" s="38"/>
      <c r="K192" s="32"/>
      <c r="L192" s="38"/>
      <c r="M192" s="38"/>
      <c r="N192" s="32"/>
      <c r="O192" s="38"/>
      <c r="P192" s="32"/>
      <c r="Q192" s="38"/>
      <c r="R192" s="38"/>
      <c r="S192" s="32"/>
      <c r="T192" s="38"/>
      <c r="U192" s="32"/>
      <c r="V192" s="38"/>
      <c r="W192" s="38"/>
      <c r="X192" s="32"/>
      <c r="Y192" s="38"/>
      <c r="Z192" s="32"/>
      <c r="AA192" s="38"/>
      <c r="AB192" s="38"/>
      <c r="AC192" s="32"/>
      <c r="AD192" s="38"/>
      <c r="AE192" s="32"/>
      <c r="AF192" s="38"/>
      <c r="AG192" s="38"/>
      <c r="AH192" s="32"/>
      <c r="AI192" s="38"/>
      <c r="AJ192" s="32"/>
      <c r="AK192" s="38"/>
      <c r="AL192" s="38"/>
      <c r="AM192" s="38"/>
      <c r="AN192" s="32"/>
      <c r="AO192" s="32"/>
      <c r="AP192" s="39"/>
      <c r="AQ192" s="32"/>
      <c r="AR192" s="32"/>
      <c r="AS192" s="32"/>
      <c r="AT192" s="39"/>
      <c r="AU192" s="32"/>
      <c r="AV192" s="32"/>
      <c r="AW192" s="32"/>
      <c r="AX192" s="39"/>
      <c r="AY192" s="32"/>
      <c r="AZ192" s="32"/>
      <c r="BA192" s="32"/>
      <c r="BB192" s="32"/>
      <c r="BC192" s="40"/>
    </row>
    <row r="193" spans="2:55" ht="13.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2:55" ht="13.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2:55" ht="13.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2:55" ht="13.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2:55" ht="13.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2:55" ht="13.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2:55" ht="13.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2:55" ht="13.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</sheetData>
  <sheetProtection sheet="1" objects="1" scenarios="1"/>
  <mergeCells count="298">
    <mergeCell ref="B97:AK97"/>
    <mergeCell ref="AM97:BC97"/>
    <mergeCell ref="BC29:BC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W29:AW32"/>
    <mergeCell ref="AX29:AX32"/>
    <mergeCell ref="AY29:AY32"/>
    <mergeCell ref="AZ29:AZ32"/>
    <mergeCell ref="BA29:BA32"/>
    <mergeCell ref="BB29:BB32"/>
    <mergeCell ref="AQ29:AQ32"/>
    <mergeCell ref="AR29:AR32"/>
    <mergeCell ref="AS29:AS32"/>
    <mergeCell ref="AT29:AT32"/>
    <mergeCell ref="AU29:AU32"/>
    <mergeCell ref="AV29:AV32"/>
    <mergeCell ref="AB29:AF29"/>
    <mergeCell ref="AG29:AK29"/>
    <mergeCell ref="AM29:AM32"/>
    <mergeCell ref="AN29:AN32"/>
    <mergeCell ref="AO29:AO32"/>
    <mergeCell ref="AP29:AP32"/>
    <mergeCell ref="AB30:AB32"/>
    <mergeCell ref="AF30:AF32"/>
    <mergeCell ref="AG30:AG32"/>
    <mergeCell ref="AK30:AK32"/>
    <mergeCell ref="B29:B32"/>
    <mergeCell ref="C29:G29"/>
    <mergeCell ref="H29:L29"/>
    <mergeCell ref="M29:Q29"/>
    <mergeCell ref="R29:V29"/>
    <mergeCell ref="W29:AA29"/>
    <mergeCell ref="AA30:AA32"/>
    <mergeCell ref="BC25:BC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W25:AW28"/>
    <mergeCell ref="AX25:AX28"/>
    <mergeCell ref="AY25:AY28"/>
    <mergeCell ref="AZ25:AZ28"/>
    <mergeCell ref="BA25:BA28"/>
    <mergeCell ref="BB25:BB28"/>
    <mergeCell ref="AQ25:AQ28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  <mergeCell ref="AG26:AG28"/>
    <mergeCell ref="AK26:AK28"/>
    <mergeCell ref="B25:B28"/>
    <mergeCell ref="C25:G25"/>
    <mergeCell ref="H25:L25"/>
    <mergeCell ref="M25:Q25"/>
    <mergeCell ref="R25:V25"/>
    <mergeCell ref="W25:AA25"/>
    <mergeCell ref="AA26:AA28"/>
    <mergeCell ref="BC21:BC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W21:AW24"/>
    <mergeCell ref="AX21:AX24"/>
    <mergeCell ref="AY21:AY24"/>
    <mergeCell ref="AZ21:AZ24"/>
    <mergeCell ref="BA21:BA24"/>
    <mergeCell ref="BB21:BB24"/>
    <mergeCell ref="AQ21:AQ24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2:AG24"/>
    <mergeCell ref="AK22:AK24"/>
    <mergeCell ref="B21:B24"/>
    <mergeCell ref="C21:G21"/>
    <mergeCell ref="H21:L21"/>
    <mergeCell ref="M21:Q21"/>
    <mergeCell ref="R21:V21"/>
    <mergeCell ref="W21:AA21"/>
    <mergeCell ref="AA22:AA24"/>
    <mergeCell ref="BC17:BC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W17:AW20"/>
    <mergeCell ref="AX17:AX20"/>
    <mergeCell ref="AY17:AY20"/>
    <mergeCell ref="AZ17:AZ20"/>
    <mergeCell ref="BA17:BA20"/>
    <mergeCell ref="BB17:BB20"/>
    <mergeCell ref="AQ17:AQ20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18:AG20"/>
    <mergeCell ref="AK18:AK20"/>
    <mergeCell ref="AN13:AN16"/>
    <mergeCell ref="AO13:AO16"/>
    <mergeCell ref="AP13:AP16"/>
    <mergeCell ref="AQ13:AQ16"/>
    <mergeCell ref="AG14:AG16"/>
    <mergeCell ref="AK14:AK16"/>
    <mergeCell ref="B17:B20"/>
    <mergeCell ref="C17:G17"/>
    <mergeCell ref="H17:L17"/>
    <mergeCell ref="M17:Q17"/>
    <mergeCell ref="R17:V17"/>
    <mergeCell ref="W17:AA17"/>
    <mergeCell ref="AA18:AA20"/>
    <mergeCell ref="R14:R16"/>
    <mergeCell ref="V14:V16"/>
    <mergeCell ref="W14:W16"/>
    <mergeCell ref="AA14:AA16"/>
    <mergeCell ref="B13:B16"/>
    <mergeCell ref="C13:G13"/>
    <mergeCell ref="H13:L13"/>
    <mergeCell ref="M13:Q13"/>
    <mergeCell ref="R13:V13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X13:AX16"/>
    <mergeCell ref="C14:C16"/>
    <mergeCell ref="G14:G16"/>
    <mergeCell ref="H14:H16"/>
    <mergeCell ref="L14:L16"/>
    <mergeCell ref="M14:M16"/>
    <mergeCell ref="Q14:Q16"/>
    <mergeCell ref="AY9:AY12"/>
    <mergeCell ref="AZ9:AZ12"/>
    <mergeCell ref="BA9:BA12"/>
    <mergeCell ref="W13:AA13"/>
    <mergeCell ref="AB13:AF13"/>
    <mergeCell ref="Q10:Q12"/>
    <mergeCell ref="R10:R12"/>
    <mergeCell ref="V10:V12"/>
    <mergeCell ref="W10:W12"/>
    <mergeCell ref="AA10:AA12"/>
    <mergeCell ref="AB10:AB12"/>
    <mergeCell ref="AB14:AB16"/>
    <mergeCell ref="AF14:AF16"/>
    <mergeCell ref="AY13:AY16"/>
    <mergeCell ref="AZ13:AZ16"/>
    <mergeCell ref="BA13:BA16"/>
    <mergeCell ref="AG13:AK13"/>
    <mergeCell ref="AM13:AM16"/>
    <mergeCell ref="BB9:BB12"/>
    <mergeCell ref="BC9:BC12"/>
    <mergeCell ref="C10:C12"/>
    <mergeCell ref="G10:G12"/>
    <mergeCell ref="H10:H12"/>
    <mergeCell ref="L10:L12"/>
    <mergeCell ref="M10:M12"/>
    <mergeCell ref="AS9:AS12"/>
    <mergeCell ref="AT9:AT12"/>
    <mergeCell ref="AU9:AU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F10:AF12"/>
    <mergeCell ref="AG10:AG12"/>
    <mergeCell ref="B9:B12"/>
    <mergeCell ref="C9:G9"/>
    <mergeCell ref="H9:L9"/>
    <mergeCell ref="M9:Q9"/>
    <mergeCell ref="R9:V9"/>
    <mergeCell ref="W9:AA9"/>
    <mergeCell ref="AB9:AF9"/>
    <mergeCell ref="AG9:AK9"/>
    <mergeCell ref="R6:R8"/>
    <mergeCell ref="V6:V8"/>
    <mergeCell ref="W6:W8"/>
    <mergeCell ref="AA6:AA8"/>
    <mergeCell ref="AB6:AB8"/>
    <mergeCell ref="AF6:AF8"/>
    <mergeCell ref="AK10:AK12"/>
    <mergeCell ref="B5:B8"/>
    <mergeCell ref="C5:G5"/>
    <mergeCell ref="H5:L5"/>
    <mergeCell ref="M5:Q5"/>
    <mergeCell ref="R5:V5"/>
    <mergeCell ref="W5:AA5"/>
    <mergeCell ref="AB5:AF5"/>
    <mergeCell ref="AG5:AK5"/>
    <mergeCell ref="AZ5:AZ8"/>
    <mergeCell ref="BA5:BA8"/>
    <mergeCell ref="BB5:BB8"/>
    <mergeCell ref="BC5:BC8"/>
    <mergeCell ref="C6:C8"/>
    <mergeCell ref="G6:G8"/>
    <mergeCell ref="H6:H8"/>
    <mergeCell ref="L6:L8"/>
    <mergeCell ref="M6:M8"/>
    <mergeCell ref="Q6:Q8"/>
    <mergeCell ref="AT5:AT8"/>
    <mergeCell ref="AU5:AU8"/>
    <mergeCell ref="AV5:AV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G6:AG8"/>
    <mergeCell ref="AK6:AK8"/>
    <mergeCell ref="AM5:AM8"/>
    <mergeCell ref="B1:AK1"/>
    <mergeCell ref="AM1:BC1"/>
    <mergeCell ref="B2:AK2"/>
    <mergeCell ref="AM2:BC2"/>
    <mergeCell ref="B3:B4"/>
    <mergeCell ref="C3:G4"/>
    <mergeCell ref="H3:L4"/>
    <mergeCell ref="M3:Q4"/>
    <mergeCell ref="R3:V4"/>
    <mergeCell ref="W3:AA4"/>
    <mergeCell ref="BC3:BC4"/>
    <mergeCell ref="AU3:AU4"/>
    <mergeCell ref="AV3:AX3"/>
    <mergeCell ref="AY3:AY4"/>
    <mergeCell ref="AZ3:AZ4"/>
    <mergeCell ref="BA3:BA4"/>
    <mergeCell ref="BB3:BB4"/>
    <mergeCell ref="AB3:AF4"/>
    <mergeCell ref="AG3:AK4"/>
    <mergeCell ref="AM3:AM4"/>
    <mergeCell ref="AN3:AP3"/>
    <mergeCell ref="AQ3:AQ4"/>
    <mergeCell ref="AR3:AT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AU156"/>
  <sheetViews>
    <sheetView zoomScale="80" zoomScaleNormal="80" zoomScalePageLayoutView="0" workbookViewId="0" topLeftCell="A1">
      <selection activeCell="I6" sqref="I6:K7"/>
    </sheetView>
  </sheetViews>
  <sheetFormatPr defaultColWidth="9.140625" defaultRowHeight="15"/>
  <cols>
    <col min="1" max="1" width="1.57421875" style="120" customWidth="1"/>
    <col min="2" max="2" width="23.57421875" style="120" customWidth="1"/>
    <col min="3" max="29" width="4.57421875" style="120" customWidth="1"/>
    <col min="30" max="30" width="20.57421875" style="120" customWidth="1"/>
    <col min="31" max="33" width="4.57421875" style="120" customWidth="1"/>
    <col min="34" max="35" width="8.57421875" style="120" customWidth="1"/>
    <col min="36" max="37" width="4.57421875" style="120" customWidth="1"/>
    <col min="38" max="39" width="8.57421875" style="120" customWidth="1"/>
    <col min="40" max="41" width="4.57421875" style="120" customWidth="1"/>
    <col min="42" max="44" width="8.57421875" style="120" customWidth="1"/>
    <col min="45" max="45" width="15.57421875" style="120" customWidth="1"/>
    <col min="46" max="46" width="11.8515625" style="120" bestFit="1" customWidth="1"/>
    <col min="47" max="47" width="10.8515625" style="120" customWidth="1"/>
    <col min="48" max="16384" width="9.00390625" style="120" customWidth="1"/>
  </cols>
  <sheetData>
    <row r="1" spans="2:46" ht="17.25">
      <c r="B1" s="350" t="s">
        <v>117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D1" s="350" t="str">
        <f>B1</f>
        <v>メンズフリー チャレンジ</v>
      </c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</row>
    <row r="2" spans="2:46" ht="18" thickBot="1">
      <c r="B2" s="351" t="s">
        <v>118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D2" s="352" t="str">
        <f>B2</f>
        <v>Ｆコート</v>
      </c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</row>
    <row r="3" spans="2:47" ht="13.5">
      <c r="B3" s="359"/>
      <c r="C3" s="355" t="str">
        <f>'[1]ﾒﾝｽﾞ'!C3</f>
        <v>TEAM-K</v>
      </c>
      <c r="D3" s="355"/>
      <c r="E3" s="355"/>
      <c r="F3" s="355"/>
      <c r="G3" s="355"/>
      <c r="H3" s="355" t="str">
        <f>'[1]ﾒﾝｽﾞ'!D3</f>
        <v>KHS</v>
      </c>
      <c r="I3" s="355"/>
      <c r="J3" s="355"/>
      <c r="K3" s="355"/>
      <c r="L3" s="355"/>
      <c r="M3" s="355" t="str">
        <f>'[1]ﾒﾝｽﾞ'!E3</f>
        <v>ちゃんぷるず</v>
      </c>
      <c r="N3" s="355"/>
      <c r="O3" s="355"/>
      <c r="P3" s="355"/>
      <c r="Q3" s="355"/>
      <c r="R3" s="355" t="str">
        <f>'[1]ﾒﾝｽﾞ'!F3</f>
        <v>男 ホップ</v>
      </c>
      <c r="S3" s="355"/>
      <c r="T3" s="355"/>
      <c r="U3" s="355"/>
      <c r="V3" s="355"/>
      <c r="W3" s="355" t="str">
        <f>'[1]ﾒﾝｽﾞ'!G3</f>
        <v>K &amp; M</v>
      </c>
      <c r="X3" s="355"/>
      <c r="Y3" s="355"/>
      <c r="Z3" s="355"/>
      <c r="AA3" s="357"/>
      <c r="AD3" s="359">
        <f>B3</f>
        <v>0</v>
      </c>
      <c r="AE3" s="345" t="s">
        <v>119</v>
      </c>
      <c r="AF3" s="346"/>
      <c r="AG3" s="346"/>
      <c r="AH3" s="347"/>
      <c r="AI3" s="348" t="s">
        <v>19</v>
      </c>
      <c r="AJ3" s="345" t="s">
        <v>69</v>
      </c>
      <c r="AK3" s="346"/>
      <c r="AL3" s="347"/>
      <c r="AM3" s="348" t="s">
        <v>19</v>
      </c>
      <c r="AN3" s="345" t="s">
        <v>70</v>
      </c>
      <c r="AO3" s="346"/>
      <c r="AP3" s="347"/>
      <c r="AQ3" s="348" t="s">
        <v>19</v>
      </c>
      <c r="AR3" s="348" t="s">
        <v>23</v>
      </c>
      <c r="AS3" s="348" t="s">
        <v>25</v>
      </c>
      <c r="AT3" s="361" t="s">
        <v>120</v>
      </c>
      <c r="AU3" s="121"/>
    </row>
    <row r="4" spans="2:47" ht="14.25" thickBot="1">
      <c r="B4" s="365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8"/>
      <c r="AD4" s="360"/>
      <c r="AE4" s="122" t="s">
        <v>71</v>
      </c>
      <c r="AF4" s="122" t="s">
        <v>27</v>
      </c>
      <c r="AG4" s="122" t="s">
        <v>121</v>
      </c>
      <c r="AH4" s="122" t="s">
        <v>122</v>
      </c>
      <c r="AI4" s="349"/>
      <c r="AJ4" s="122" t="s">
        <v>71</v>
      </c>
      <c r="AK4" s="122" t="s">
        <v>27</v>
      </c>
      <c r="AL4" s="122" t="s">
        <v>123</v>
      </c>
      <c r="AM4" s="349"/>
      <c r="AN4" s="122" t="s">
        <v>71</v>
      </c>
      <c r="AO4" s="122" t="s">
        <v>27</v>
      </c>
      <c r="AP4" s="122" t="s">
        <v>123</v>
      </c>
      <c r="AQ4" s="349"/>
      <c r="AR4" s="349"/>
      <c r="AS4" s="349"/>
      <c r="AT4" s="362"/>
      <c r="AU4" s="121"/>
    </row>
    <row r="5" spans="2:47" ht="18" thickTop="1">
      <c r="B5" s="322" t="str">
        <f>C3</f>
        <v>TEAM-K</v>
      </c>
      <c r="C5" s="331"/>
      <c r="D5" s="331"/>
      <c r="E5" s="331"/>
      <c r="F5" s="331"/>
      <c r="G5" s="331"/>
      <c r="H5" s="363">
        <v>19</v>
      </c>
      <c r="I5" s="363"/>
      <c r="J5" s="363"/>
      <c r="K5" s="363"/>
      <c r="L5" s="363"/>
      <c r="M5" s="275">
        <v>7</v>
      </c>
      <c r="N5" s="275"/>
      <c r="O5" s="275"/>
      <c r="P5" s="275"/>
      <c r="Q5" s="275"/>
      <c r="R5" s="363">
        <v>13</v>
      </c>
      <c r="S5" s="363"/>
      <c r="T5" s="363"/>
      <c r="U5" s="363"/>
      <c r="V5" s="363"/>
      <c r="W5" s="363">
        <v>1</v>
      </c>
      <c r="X5" s="363"/>
      <c r="Y5" s="363"/>
      <c r="Z5" s="363"/>
      <c r="AA5" s="364"/>
      <c r="AD5" s="344" t="str">
        <f>B5</f>
        <v>TEAM-K</v>
      </c>
      <c r="AE5" s="338">
        <f>IF(C6&gt;G6,1,0)+IF(H6&gt;L6,1,0)+IF(M6&gt;Q6,1,0)+IF(R6&gt;V6,1,0)+IF(W6&gt;AA6,1,0)</f>
        <v>0</v>
      </c>
      <c r="AF5" s="338">
        <f>IF(G6&gt;C6,1,0)+IF(L6&gt;H6,1,0)+IF(Q6&gt;M6,1,0)+IF(V6&gt;R6,1,0)+IF(AA6&gt;W6,1,0)</f>
        <v>3</v>
      </c>
      <c r="AG5" s="338">
        <f>IF(H6=L6,1,0)+IF(M6=Q6,1,0)+IF(R6=V6,1,0)+IF(W6=AA6,1,0)</f>
        <v>1</v>
      </c>
      <c r="AH5" s="343">
        <f>SUM((AE5*3)+(AG5*1))</f>
        <v>1</v>
      </c>
      <c r="AI5" s="338">
        <f>RANK(AH5,$AH$5:$AH$24,0)</f>
        <v>5</v>
      </c>
      <c r="AJ5" s="338">
        <f>SUM(C6+H6+M6+R6+W6)</f>
        <v>1</v>
      </c>
      <c r="AK5" s="338">
        <f>SUM(G6+L6+Q6+V6+AA6)</f>
        <v>7</v>
      </c>
      <c r="AL5" s="339">
        <f>SUM(AJ5/(AJ5+AK5))</f>
        <v>0.125</v>
      </c>
      <c r="AM5" s="338">
        <f>RANK(AL5,$AL$5:$AL$24,0)</f>
        <v>5</v>
      </c>
      <c r="AN5" s="338">
        <f>SUM(D6+D7+D8+I6+I7+I8+N6+N7+N8+S6+S7+S8+X6+X7+X8)</f>
        <v>72</v>
      </c>
      <c r="AO5" s="338">
        <f>SUM(F6+F7+F8+K6+K7+K8+P6+P7+P8+U6+U7+U8+Z6+Z7+Z8)</f>
        <v>116</v>
      </c>
      <c r="AP5" s="339">
        <f>SUM(AN5/(AN5+AO5))</f>
        <v>0.3829787234042553</v>
      </c>
      <c r="AQ5" s="338">
        <f>RANK(AP5,$AP$5:$AP$24,0)</f>
        <v>5</v>
      </c>
      <c r="AR5" s="339">
        <f>RANK(AH5,$AH$5:$AH$24,1)+AP5</f>
        <v>1.3829787234042552</v>
      </c>
      <c r="AS5" s="340" t="str">
        <f>AD5</f>
        <v>TEAM-K</v>
      </c>
      <c r="AT5" s="341">
        <f>RANK(AR5,$AR$5:$AR$24)</f>
        <v>5</v>
      </c>
      <c r="AU5" s="121"/>
    </row>
    <row r="6" spans="2:47" ht="13.5" customHeight="1">
      <c r="B6" s="322"/>
      <c r="C6" s="318">
        <f>IF(D6&gt;F6,1,0)+IF(D7&gt;F7,1,0)+IF(D8&gt;F8,1,0)</f>
        <v>0</v>
      </c>
      <c r="D6" s="123"/>
      <c r="E6" s="124" t="s">
        <v>124</v>
      </c>
      <c r="F6" s="123"/>
      <c r="G6" s="318">
        <f>IF(F6&gt;D6,1,0)+IF(F7&gt;D7,1,0)+IF(F8&gt;D8,1,0)</f>
        <v>0</v>
      </c>
      <c r="H6" s="316">
        <f>IF(I6&gt;K6,1,0)+IF(I7&gt;K7,1,0)+IF(I8&gt;K8,1,0)</f>
        <v>1</v>
      </c>
      <c r="I6" s="125">
        <v>15</v>
      </c>
      <c r="J6" s="18"/>
      <c r="K6" s="125">
        <v>11</v>
      </c>
      <c r="L6" s="316">
        <f>IF(K6&gt;I6,1,0)+IF(K7&gt;I7,1,0)+IF(K8&gt;I8,1,0)</f>
        <v>1</v>
      </c>
      <c r="M6" s="316">
        <f>IF(N6&gt;P6,1,0)+IF(N7&gt;P7,1,0)+IF(N8&gt;P8,1,0)</f>
        <v>0</v>
      </c>
      <c r="N6" s="125">
        <v>7</v>
      </c>
      <c r="O6" s="18" t="s">
        <v>124</v>
      </c>
      <c r="P6" s="125">
        <v>15</v>
      </c>
      <c r="Q6" s="316">
        <f>IF(P6&gt;N6,1,0)+IF(P7&gt;N7,1,0)+IF(P8&gt;N8,1,0)</f>
        <v>2</v>
      </c>
      <c r="R6" s="316">
        <f>IF(S6&gt;U6,1,0)+IF(S7&gt;U7,1,0)+IF(S8&gt;U8,1,0)</f>
        <v>0</v>
      </c>
      <c r="S6" s="125">
        <v>10</v>
      </c>
      <c r="T6" s="18" t="s">
        <v>124</v>
      </c>
      <c r="U6" s="125">
        <v>15</v>
      </c>
      <c r="V6" s="316">
        <f>IF(U6&gt;S6,1,0)+IF(U7&gt;S7,1,0)+IF(U8&gt;S8,1,0)</f>
        <v>2</v>
      </c>
      <c r="W6" s="316">
        <f>IF(X6&gt;Z6,1,0)+IF(X7&gt;Z7,1,0)+IF(X8&gt;Z8,1,0)</f>
        <v>0</v>
      </c>
      <c r="X6" s="125">
        <v>12</v>
      </c>
      <c r="Y6" s="18" t="s">
        <v>124</v>
      </c>
      <c r="Z6" s="125">
        <v>15</v>
      </c>
      <c r="AA6" s="337">
        <f>IF(Z6&gt;X6,1,0)+IF(Z7&gt;X7,1,0)+IF(Z8&gt;X8,1,0)</f>
        <v>2</v>
      </c>
      <c r="AD6" s="306"/>
      <c r="AE6" s="311"/>
      <c r="AF6" s="311"/>
      <c r="AG6" s="311"/>
      <c r="AH6" s="313"/>
      <c r="AI6" s="311"/>
      <c r="AJ6" s="311"/>
      <c r="AK6" s="311"/>
      <c r="AL6" s="325"/>
      <c r="AM6" s="311"/>
      <c r="AN6" s="311"/>
      <c r="AO6" s="311"/>
      <c r="AP6" s="325"/>
      <c r="AQ6" s="311"/>
      <c r="AR6" s="325"/>
      <c r="AS6" s="327"/>
      <c r="AT6" s="329"/>
      <c r="AU6" s="121"/>
    </row>
    <row r="7" spans="2:47" ht="13.5" customHeight="1">
      <c r="B7" s="322"/>
      <c r="C7" s="318"/>
      <c r="D7" s="123"/>
      <c r="E7" s="124" t="s">
        <v>124</v>
      </c>
      <c r="F7" s="126"/>
      <c r="G7" s="318"/>
      <c r="H7" s="316"/>
      <c r="I7" s="125">
        <v>5</v>
      </c>
      <c r="J7" s="18"/>
      <c r="K7" s="125">
        <v>15</v>
      </c>
      <c r="L7" s="316"/>
      <c r="M7" s="316"/>
      <c r="N7" s="125">
        <v>3</v>
      </c>
      <c r="O7" s="18" t="s">
        <v>124</v>
      </c>
      <c r="P7" s="125">
        <v>15</v>
      </c>
      <c r="Q7" s="316"/>
      <c r="R7" s="316"/>
      <c r="S7" s="125">
        <v>11</v>
      </c>
      <c r="T7" s="18" t="s">
        <v>124</v>
      </c>
      <c r="U7" s="125">
        <v>15</v>
      </c>
      <c r="V7" s="316"/>
      <c r="W7" s="316"/>
      <c r="X7" s="125">
        <v>9</v>
      </c>
      <c r="Y7" s="18" t="s">
        <v>124</v>
      </c>
      <c r="Z7" s="125">
        <v>15</v>
      </c>
      <c r="AA7" s="337"/>
      <c r="AD7" s="306"/>
      <c r="AE7" s="311"/>
      <c r="AF7" s="311"/>
      <c r="AG7" s="311"/>
      <c r="AH7" s="313"/>
      <c r="AI7" s="311"/>
      <c r="AJ7" s="311"/>
      <c r="AK7" s="311"/>
      <c r="AL7" s="325"/>
      <c r="AM7" s="311"/>
      <c r="AN7" s="311"/>
      <c r="AO7" s="311"/>
      <c r="AP7" s="325"/>
      <c r="AQ7" s="311"/>
      <c r="AR7" s="325"/>
      <c r="AS7" s="327"/>
      <c r="AT7" s="329"/>
      <c r="AU7" s="121"/>
    </row>
    <row r="8" spans="2:47" ht="13.5" customHeight="1">
      <c r="B8" s="322"/>
      <c r="C8" s="318"/>
      <c r="D8" s="123"/>
      <c r="E8" s="124" t="s">
        <v>124</v>
      </c>
      <c r="F8" s="123"/>
      <c r="G8" s="318"/>
      <c r="H8" s="316"/>
      <c r="I8" s="125"/>
      <c r="J8" s="18" t="s">
        <v>124</v>
      </c>
      <c r="K8" s="125"/>
      <c r="L8" s="316"/>
      <c r="M8" s="316"/>
      <c r="N8" s="125"/>
      <c r="O8" s="18" t="s">
        <v>124</v>
      </c>
      <c r="P8" s="125"/>
      <c r="Q8" s="316"/>
      <c r="R8" s="316"/>
      <c r="S8" s="125"/>
      <c r="T8" s="18" t="s">
        <v>124</v>
      </c>
      <c r="U8" s="125"/>
      <c r="V8" s="316"/>
      <c r="W8" s="316"/>
      <c r="X8" s="125"/>
      <c r="Y8" s="18" t="s">
        <v>124</v>
      </c>
      <c r="Z8" s="125"/>
      <c r="AA8" s="337"/>
      <c r="AD8" s="333"/>
      <c r="AE8" s="311"/>
      <c r="AF8" s="311"/>
      <c r="AG8" s="311"/>
      <c r="AH8" s="313"/>
      <c r="AI8" s="311"/>
      <c r="AJ8" s="311"/>
      <c r="AK8" s="311"/>
      <c r="AL8" s="325"/>
      <c r="AM8" s="311"/>
      <c r="AN8" s="311"/>
      <c r="AO8" s="311"/>
      <c r="AP8" s="325"/>
      <c r="AQ8" s="311"/>
      <c r="AR8" s="325"/>
      <c r="AS8" s="327"/>
      <c r="AT8" s="329"/>
      <c r="AU8" s="121"/>
    </row>
    <row r="9" spans="2:47" ht="17.25">
      <c r="B9" s="322" t="str">
        <f>H3</f>
        <v>KHS</v>
      </c>
      <c r="C9" s="324">
        <f>H5</f>
        <v>19</v>
      </c>
      <c r="D9" s="324"/>
      <c r="E9" s="324"/>
      <c r="F9" s="324"/>
      <c r="G9" s="324"/>
      <c r="H9" s="331"/>
      <c r="I9" s="331"/>
      <c r="J9" s="331"/>
      <c r="K9" s="331"/>
      <c r="L9" s="331"/>
      <c r="M9" s="363">
        <v>3</v>
      </c>
      <c r="N9" s="363"/>
      <c r="O9" s="363"/>
      <c r="P9" s="363"/>
      <c r="Q9" s="363"/>
      <c r="R9" s="363">
        <v>9</v>
      </c>
      <c r="S9" s="363"/>
      <c r="T9" s="363"/>
      <c r="U9" s="363"/>
      <c r="V9" s="363"/>
      <c r="W9" s="363">
        <v>15</v>
      </c>
      <c r="X9" s="363"/>
      <c r="Y9" s="363"/>
      <c r="Z9" s="363"/>
      <c r="AA9" s="364"/>
      <c r="AD9" s="305" t="str">
        <f>B9</f>
        <v>KHS</v>
      </c>
      <c r="AE9" s="311">
        <f>IF(C10&gt;G10,1,0)+IF(H10&gt;L10,1,0)+IF(M10&gt;Q10,1,0)+IF(R10&gt;V10,1,0)+IF(W10&gt;AA10,1,0)</f>
        <v>0</v>
      </c>
      <c r="AF9" s="311">
        <f>IF(G10&gt;C10,1,0)+IF(L10&gt;H10,1,0)+IF(Q10&gt;M10,1,0)+IF(V10&gt;R10,1,0)+IF(AA10&gt;W10,1,0)</f>
        <v>2</v>
      </c>
      <c r="AG9" s="311">
        <f>IF(C10=G10,1,0)+IF(M10=Q10,1,0)+IF(R10=V10,1,0)+IF(W10=AA10,1,0)</f>
        <v>2</v>
      </c>
      <c r="AH9" s="313">
        <f>SUM((AE9*3)+(AG9*1))</f>
        <v>2</v>
      </c>
      <c r="AI9" s="311">
        <f>RANK(AH9,$AH$5:$AH$24,0)</f>
        <v>4</v>
      </c>
      <c r="AJ9" s="311">
        <f>SUM(C10+H10+M10+R10+W10)</f>
        <v>2</v>
      </c>
      <c r="AK9" s="311">
        <f>SUM(G10+L10+Q10+V10+AA10)</f>
        <v>6</v>
      </c>
      <c r="AL9" s="325">
        <f>SUM(AJ9/(AJ9+AK9))</f>
        <v>0.25</v>
      </c>
      <c r="AM9" s="311">
        <f>RANK(AL9,$AL$5:$AL$24,0)</f>
        <v>4</v>
      </c>
      <c r="AN9" s="311">
        <f>SUM(D10+D11+D12+I10+I11+I12+N10+N11+N12+S10+S11+S12+X10+X11+X12)</f>
        <v>99</v>
      </c>
      <c r="AO9" s="311">
        <f>SUM(F10+F11+F12+K10+K11+K12+P10+P11+P12+U10+U11+U12+Z10+Z11+Z12)</f>
        <v>105</v>
      </c>
      <c r="AP9" s="325">
        <f>SUM(AN9/(AN9+AO9))</f>
        <v>0.4852941176470588</v>
      </c>
      <c r="AQ9" s="311">
        <f>RANK(AP9,$AP$5:$AP$24,0)</f>
        <v>4</v>
      </c>
      <c r="AR9" s="325">
        <f>RANK(AH9,$AH$5:$AH$24,1)+AP9</f>
        <v>2.485294117647059</v>
      </c>
      <c r="AS9" s="327" t="str">
        <f>AD9</f>
        <v>KHS</v>
      </c>
      <c r="AT9" s="329">
        <f>RANK(AR9,$AR$5:$AR$24)</f>
        <v>4</v>
      </c>
      <c r="AU9" s="121"/>
    </row>
    <row r="10" spans="2:47" ht="13.5">
      <c r="B10" s="322"/>
      <c r="C10" s="316">
        <f>IF(D10&gt;F10,1,0)+IF(D11&gt;F11,1,0)+IF(D12&gt;F12,1,0)</f>
        <v>1</v>
      </c>
      <c r="D10" s="125">
        <f>K6</f>
        <v>11</v>
      </c>
      <c r="E10" s="18" t="s">
        <v>124</v>
      </c>
      <c r="F10" s="125">
        <f>I6</f>
        <v>15</v>
      </c>
      <c r="G10" s="316">
        <f>IF(F10&gt;D10,1,0)+IF(F11&gt;D11,1,0)+IF(F12&gt;D12,1,0)</f>
        <v>1</v>
      </c>
      <c r="H10" s="318">
        <f>IF(I10&gt;K10,1,0)+IF(I11&gt;K11,1,0)+IF(I12&gt;K12,1,0)</f>
        <v>0</v>
      </c>
      <c r="I10" s="123"/>
      <c r="J10" s="124" t="s">
        <v>124</v>
      </c>
      <c r="K10" s="123"/>
      <c r="L10" s="318">
        <f>IF(K10&gt;I10,1,0)+IF(K11&gt;I11,1,0)+IF(K12&gt;I12,1,0)</f>
        <v>0</v>
      </c>
      <c r="M10" s="316">
        <f>IF(N10&gt;P10,1,0)+IF(N11&gt;P11,1,0)+IF(N12&gt;P12,1,0)</f>
        <v>0</v>
      </c>
      <c r="N10" s="125">
        <v>12</v>
      </c>
      <c r="O10" s="18" t="s">
        <v>124</v>
      </c>
      <c r="P10" s="125">
        <v>15</v>
      </c>
      <c r="Q10" s="316">
        <f>IF(P10&gt;N10,1,0)+IF(P11&gt;N11,1,0)+IF(P12&gt;N12,1,0)</f>
        <v>2</v>
      </c>
      <c r="R10" s="316">
        <f>IF(S10&gt;U10,1,0)+IF(S11&gt;U11,1,0)+IF(S12&gt;U12,1,0)</f>
        <v>0</v>
      </c>
      <c r="S10" s="125">
        <v>9</v>
      </c>
      <c r="T10" s="18" t="s">
        <v>124</v>
      </c>
      <c r="U10" s="125">
        <v>15</v>
      </c>
      <c r="V10" s="316">
        <f>IF(U10&gt;S10,1,0)+IF(U11&gt;S11,1,0)+IF(U12&gt;S12,1,0)</f>
        <v>2</v>
      </c>
      <c r="W10" s="316">
        <f>IF(X10&gt;Z10,1,0)+IF(X11&gt;Z11,1,0)+IF(X12&gt;Z12,1,0)</f>
        <v>1</v>
      </c>
      <c r="X10" s="125">
        <v>15</v>
      </c>
      <c r="Y10" s="18" t="s">
        <v>124</v>
      </c>
      <c r="Z10" s="125">
        <v>10</v>
      </c>
      <c r="AA10" s="337">
        <f>IF(Z10&gt;X10,1,0)+IF(Z11&gt;X11,1,0)+IF(Z12&gt;X12,1,0)</f>
        <v>1</v>
      </c>
      <c r="AD10" s="306"/>
      <c r="AE10" s="311"/>
      <c r="AF10" s="311"/>
      <c r="AG10" s="311"/>
      <c r="AH10" s="313"/>
      <c r="AI10" s="311"/>
      <c r="AJ10" s="311"/>
      <c r="AK10" s="311"/>
      <c r="AL10" s="325"/>
      <c r="AM10" s="311"/>
      <c r="AN10" s="311"/>
      <c r="AO10" s="311"/>
      <c r="AP10" s="325"/>
      <c r="AQ10" s="311"/>
      <c r="AR10" s="325"/>
      <c r="AS10" s="327"/>
      <c r="AT10" s="329"/>
      <c r="AU10" s="121"/>
    </row>
    <row r="11" spans="2:47" ht="13.5">
      <c r="B11" s="322"/>
      <c r="C11" s="316"/>
      <c r="D11" s="125">
        <f>K7</f>
        <v>15</v>
      </c>
      <c r="E11" s="18" t="s">
        <v>29</v>
      </c>
      <c r="F11" s="125">
        <f>I7</f>
        <v>5</v>
      </c>
      <c r="G11" s="316"/>
      <c r="H11" s="318"/>
      <c r="I11" s="123"/>
      <c r="J11" s="124" t="s">
        <v>124</v>
      </c>
      <c r="K11" s="123"/>
      <c r="L11" s="318"/>
      <c r="M11" s="316"/>
      <c r="N11" s="125">
        <v>13</v>
      </c>
      <c r="O11" s="18" t="s">
        <v>124</v>
      </c>
      <c r="P11" s="125">
        <v>15</v>
      </c>
      <c r="Q11" s="316"/>
      <c r="R11" s="316"/>
      <c r="S11" s="125">
        <v>11</v>
      </c>
      <c r="T11" s="18" t="s">
        <v>124</v>
      </c>
      <c r="U11" s="125">
        <v>15</v>
      </c>
      <c r="V11" s="316"/>
      <c r="W11" s="316"/>
      <c r="X11" s="125">
        <v>13</v>
      </c>
      <c r="Y11" s="18" t="s">
        <v>124</v>
      </c>
      <c r="Z11" s="125">
        <v>15</v>
      </c>
      <c r="AA11" s="337"/>
      <c r="AD11" s="306"/>
      <c r="AE11" s="311"/>
      <c r="AF11" s="311"/>
      <c r="AG11" s="311"/>
      <c r="AH11" s="313"/>
      <c r="AI11" s="311"/>
      <c r="AJ11" s="311"/>
      <c r="AK11" s="311"/>
      <c r="AL11" s="325"/>
      <c r="AM11" s="311"/>
      <c r="AN11" s="311"/>
      <c r="AO11" s="311"/>
      <c r="AP11" s="325"/>
      <c r="AQ11" s="311"/>
      <c r="AR11" s="325"/>
      <c r="AS11" s="327"/>
      <c r="AT11" s="329"/>
      <c r="AU11" s="121"/>
    </row>
    <row r="12" spans="2:47" ht="13.5">
      <c r="B12" s="322"/>
      <c r="C12" s="316"/>
      <c r="D12" s="125">
        <f>K8</f>
        <v>0</v>
      </c>
      <c r="E12" s="18" t="s">
        <v>124</v>
      </c>
      <c r="F12" s="125">
        <f>I8</f>
        <v>0</v>
      </c>
      <c r="G12" s="316"/>
      <c r="H12" s="318"/>
      <c r="I12" s="123"/>
      <c r="J12" s="124" t="s">
        <v>124</v>
      </c>
      <c r="K12" s="123"/>
      <c r="L12" s="318"/>
      <c r="M12" s="316"/>
      <c r="N12" s="125"/>
      <c r="O12" s="18" t="s">
        <v>124</v>
      </c>
      <c r="P12" s="125"/>
      <c r="Q12" s="316"/>
      <c r="R12" s="316"/>
      <c r="S12" s="125"/>
      <c r="T12" s="18" t="s">
        <v>124</v>
      </c>
      <c r="U12" s="125"/>
      <c r="V12" s="316"/>
      <c r="W12" s="316"/>
      <c r="X12" s="125"/>
      <c r="Y12" s="18" t="s">
        <v>124</v>
      </c>
      <c r="Z12" s="125"/>
      <c r="AA12" s="337"/>
      <c r="AD12" s="333"/>
      <c r="AE12" s="311"/>
      <c r="AF12" s="311"/>
      <c r="AG12" s="311"/>
      <c r="AH12" s="313"/>
      <c r="AI12" s="311"/>
      <c r="AJ12" s="311"/>
      <c r="AK12" s="311"/>
      <c r="AL12" s="325"/>
      <c r="AM12" s="311"/>
      <c r="AN12" s="311"/>
      <c r="AO12" s="311"/>
      <c r="AP12" s="325"/>
      <c r="AQ12" s="311"/>
      <c r="AR12" s="325"/>
      <c r="AS12" s="327"/>
      <c r="AT12" s="329"/>
      <c r="AU12" s="121"/>
    </row>
    <row r="13" spans="2:47" ht="17.25">
      <c r="B13" s="322" t="str">
        <f>M3</f>
        <v>ちゃんぷるず</v>
      </c>
      <c r="C13" s="324">
        <f>M5</f>
        <v>7</v>
      </c>
      <c r="D13" s="324"/>
      <c r="E13" s="324"/>
      <c r="F13" s="324"/>
      <c r="G13" s="324"/>
      <c r="H13" s="324">
        <f>M9</f>
        <v>3</v>
      </c>
      <c r="I13" s="324"/>
      <c r="J13" s="324"/>
      <c r="K13" s="324"/>
      <c r="L13" s="324"/>
      <c r="M13" s="331"/>
      <c r="N13" s="331"/>
      <c r="O13" s="331"/>
      <c r="P13" s="331"/>
      <c r="Q13" s="331"/>
      <c r="R13" s="363">
        <v>17</v>
      </c>
      <c r="S13" s="363"/>
      <c r="T13" s="363"/>
      <c r="U13" s="363"/>
      <c r="V13" s="363"/>
      <c r="W13" s="363">
        <v>11</v>
      </c>
      <c r="X13" s="363"/>
      <c r="Y13" s="363"/>
      <c r="Z13" s="363"/>
      <c r="AA13" s="364"/>
      <c r="AD13" s="305" t="str">
        <f>B13</f>
        <v>ちゃんぷるず</v>
      </c>
      <c r="AE13" s="311">
        <f>IF(C14&gt;G14,1,0)+IF(H14&gt;L14,1,0)+IF(M14&gt;Q14,1,0)+IF(R14&gt;V14,1,0)+IF(W14&gt;AA14,1,0)</f>
        <v>3</v>
      </c>
      <c r="AF13" s="311">
        <f>IF(G14&gt;C14,1,0)+IF(L14&gt;H14,1,0)+IF(Q14&gt;M14,1,0)+IF(V14&gt;R14,1,0)+IF(AA14&gt;W14,1,0)</f>
        <v>0</v>
      </c>
      <c r="AG13" s="311">
        <f>IF(C14=G14,1,0)+IF(H14=L14,1,0)+IF(R14=V14,1,0)+IF(W14=AA14,1,0)</f>
        <v>1</v>
      </c>
      <c r="AH13" s="313">
        <f>SUM((AE13*3)+(AG13*1))</f>
        <v>10</v>
      </c>
      <c r="AI13" s="311">
        <f>RANK(AH13,$AH$5:$AH$24,0)</f>
        <v>1</v>
      </c>
      <c r="AJ13" s="311">
        <f>SUM(C14+H14+M14+R14+W14)</f>
        <v>7</v>
      </c>
      <c r="AK13" s="311">
        <f>SUM(G14+L14+Q14+V14+AA14)</f>
        <v>1</v>
      </c>
      <c r="AL13" s="325">
        <f>SUM(AJ13/(AJ13+AK13))</f>
        <v>0.875</v>
      </c>
      <c r="AM13" s="311">
        <f>RANK(AL13,$AL$5:$AL$24,0)</f>
        <v>1</v>
      </c>
      <c r="AN13" s="311">
        <f>SUM(D14+D15+D16+I14+I15+I16+N14+N15+N16+S14+S15+S16+X14+X15+X16)</f>
        <v>121</v>
      </c>
      <c r="AO13" s="311">
        <f>SUM(F14+F15+F16+K14+K15+K16+P14+P15+P16+U14+U15+U16+Z14+Z15+Z16)</f>
        <v>78</v>
      </c>
      <c r="AP13" s="325">
        <f>SUM(AN13/(AN13+AO13))</f>
        <v>0.6080402010050251</v>
      </c>
      <c r="AQ13" s="311">
        <f>RANK(AP13,$AP$5:$AP$24,0)</f>
        <v>1</v>
      </c>
      <c r="AR13" s="325">
        <f>RANK(AH13,$AH$5:$AH$24,1)+AP13</f>
        <v>5.608040201005025</v>
      </c>
      <c r="AS13" s="327" t="str">
        <f>AD13</f>
        <v>ちゃんぷるず</v>
      </c>
      <c r="AT13" s="329">
        <f>RANK(AR13,$AR$5:$AR$24)</f>
        <v>1</v>
      </c>
      <c r="AU13" s="121"/>
    </row>
    <row r="14" spans="2:47" ht="13.5">
      <c r="B14" s="322"/>
      <c r="C14" s="316">
        <f>IF(D14&gt;F14,1,0)+IF(D15&gt;F15,1,0)+IF(D16&gt;F16,1,0)</f>
        <v>2</v>
      </c>
      <c r="D14" s="125">
        <f>P6</f>
        <v>15</v>
      </c>
      <c r="E14" s="18" t="s">
        <v>29</v>
      </c>
      <c r="F14" s="125">
        <f>N6</f>
        <v>7</v>
      </c>
      <c r="G14" s="316">
        <f>IF(F14&gt;D14,1,0)+IF(F15&gt;D15,1,0)+IF(F16&gt;D16,1,0)</f>
        <v>0</v>
      </c>
      <c r="H14" s="316">
        <f>IF(I14&gt;K14,1,0)+IF(I15&gt;K15,1,0)+IF(I16&gt;K16,1,0)</f>
        <v>2</v>
      </c>
      <c r="I14" s="125">
        <f>P10</f>
        <v>15</v>
      </c>
      <c r="J14" s="18" t="s">
        <v>124</v>
      </c>
      <c r="K14" s="125">
        <f>N10</f>
        <v>12</v>
      </c>
      <c r="L14" s="316">
        <f>IF(K14&gt;I14,1,0)+IF(K15&gt;I15,1,0)+IF(K16&gt;I16,1,0)</f>
        <v>0</v>
      </c>
      <c r="M14" s="318">
        <f>IF(N14&gt;P14,1,0)+IF(N15&gt;P15,1,0)+IF(N16&gt;P16,1,0)</f>
        <v>0</v>
      </c>
      <c r="N14" s="123"/>
      <c r="O14" s="124" t="s">
        <v>124</v>
      </c>
      <c r="P14" s="123"/>
      <c r="Q14" s="318">
        <f>IF(P14&gt;N14,1,0)+IF(P15&gt;N15,1,0)+IF(P16&gt;N16,1,0)</f>
        <v>0</v>
      </c>
      <c r="R14" s="316">
        <f>IF(S14&gt;U14,1,0)+IF(S15&gt;U15,1,0)+IF(S16&gt;U16,1,0)</f>
        <v>1</v>
      </c>
      <c r="S14" s="125">
        <v>16</v>
      </c>
      <c r="T14" s="18" t="s">
        <v>124</v>
      </c>
      <c r="U14" s="125">
        <v>17</v>
      </c>
      <c r="V14" s="316">
        <f>IF(U14&gt;S14,1,0)+IF(U15&gt;S15,1,0)+IF(U16&gt;S16,1,0)</f>
        <v>1</v>
      </c>
      <c r="W14" s="316">
        <f>IF(X14&gt;Z14,1,0)+IF(X15&gt;Z15,1,0)+IF(X16&gt;Z16,1,0)</f>
        <v>2</v>
      </c>
      <c r="X14" s="125">
        <v>15</v>
      </c>
      <c r="Y14" s="18" t="s">
        <v>124</v>
      </c>
      <c r="Z14" s="125">
        <v>12</v>
      </c>
      <c r="AA14" s="337">
        <f>IF(Z14&gt;X14,1,0)+IF(Z15&gt;X15,1,0)+IF(Z16&gt;X16,1,0)</f>
        <v>0</v>
      </c>
      <c r="AD14" s="306"/>
      <c r="AE14" s="311"/>
      <c r="AF14" s="311"/>
      <c r="AG14" s="311"/>
      <c r="AH14" s="313"/>
      <c r="AI14" s="311"/>
      <c r="AJ14" s="311"/>
      <c r="AK14" s="311"/>
      <c r="AL14" s="325"/>
      <c r="AM14" s="311"/>
      <c r="AN14" s="311"/>
      <c r="AO14" s="311"/>
      <c r="AP14" s="325"/>
      <c r="AQ14" s="311"/>
      <c r="AR14" s="325"/>
      <c r="AS14" s="327"/>
      <c r="AT14" s="329"/>
      <c r="AU14" s="121"/>
    </row>
    <row r="15" spans="2:47" ht="13.5">
      <c r="B15" s="322"/>
      <c r="C15" s="316"/>
      <c r="D15" s="125">
        <f>P7</f>
        <v>15</v>
      </c>
      <c r="E15" s="18" t="s">
        <v>29</v>
      </c>
      <c r="F15" s="125">
        <f>N7</f>
        <v>3</v>
      </c>
      <c r="G15" s="316"/>
      <c r="H15" s="316"/>
      <c r="I15" s="125">
        <f>P11</f>
        <v>15</v>
      </c>
      <c r="J15" s="18" t="s">
        <v>124</v>
      </c>
      <c r="K15" s="125">
        <f>N11</f>
        <v>13</v>
      </c>
      <c r="L15" s="316"/>
      <c r="M15" s="318"/>
      <c r="N15" s="123"/>
      <c r="O15" s="124" t="s">
        <v>124</v>
      </c>
      <c r="P15" s="123"/>
      <c r="Q15" s="318"/>
      <c r="R15" s="316"/>
      <c r="S15" s="125">
        <v>15</v>
      </c>
      <c r="T15" s="18" t="s">
        <v>124</v>
      </c>
      <c r="U15" s="125">
        <v>4</v>
      </c>
      <c r="V15" s="316"/>
      <c r="W15" s="316"/>
      <c r="X15" s="125">
        <v>15</v>
      </c>
      <c r="Y15" s="18" t="s">
        <v>124</v>
      </c>
      <c r="Z15" s="125">
        <v>10</v>
      </c>
      <c r="AA15" s="337"/>
      <c r="AD15" s="306"/>
      <c r="AE15" s="311"/>
      <c r="AF15" s="311"/>
      <c r="AG15" s="311"/>
      <c r="AH15" s="313"/>
      <c r="AI15" s="311"/>
      <c r="AJ15" s="311"/>
      <c r="AK15" s="311"/>
      <c r="AL15" s="325"/>
      <c r="AM15" s="311"/>
      <c r="AN15" s="311"/>
      <c r="AO15" s="311"/>
      <c r="AP15" s="325"/>
      <c r="AQ15" s="311"/>
      <c r="AR15" s="325"/>
      <c r="AS15" s="327"/>
      <c r="AT15" s="329"/>
      <c r="AU15" s="121"/>
    </row>
    <row r="16" spans="2:47" ht="13.5">
      <c r="B16" s="322"/>
      <c r="C16" s="316"/>
      <c r="D16" s="125">
        <f>P8</f>
        <v>0</v>
      </c>
      <c r="E16" s="18" t="s">
        <v>124</v>
      </c>
      <c r="F16" s="125">
        <f>N8</f>
        <v>0</v>
      </c>
      <c r="G16" s="316"/>
      <c r="H16" s="316"/>
      <c r="I16" s="125">
        <f>P12</f>
        <v>0</v>
      </c>
      <c r="J16" s="18" t="s">
        <v>124</v>
      </c>
      <c r="K16" s="125">
        <f>N12</f>
        <v>0</v>
      </c>
      <c r="L16" s="316"/>
      <c r="M16" s="318"/>
      <c r="N16" s="123"/>
      <c r="O16" s="124" t="s">
        <v>124</v>
      </c>
      <c r="P16" s="123"/>
      <c r="Q16" s="318"/>
      <c r="R16" s="316"/>
      <c r="S16" s="125"/>
      <c r="T16" s="18" t="s">
        <v>124</v>
      </c>
      <c r="U16" s="125"/>
      <c r="V16" s="316"/>
      <c r="W16" s="316"/>
      <c r="X16" s="125"/>
      <c r="Y16" s="18" t="s">
        <v>124</v>
      </c>
      <c r="Z16" s="125"/>
      <c r="AA16" s="337"/>
      <c r="AD16" s="333"/>
      <c r="AE16" s="311"/>
      <c r="AF16" s="311"/>
      <c r="AG16" s="311"/>
      <c r="AH16" s="313"/>
      <c r="AI16" s="311"/>
      <c r="AJ16" s="311"/>
      <c r="AK16" s="311"/>
      <c r="AL16" s="325"/>
      <c r="AM16" s="311"/>
      <c r="AN16" s="311"/>
      <c r="AO16" s="311"/>
      <c r="AP16" s="325"/>
      <c r="AQ16" s="311"/>
      <c r="AR16" s="325"/>
      <c r="AS16" s="327"/>
      <c r="AT16" s="329"/>
      <c r="AU16" s="121"/>
    </row>
    <row r="17" spans="2:47" ht="17.25">
      <c r="B17" s="322" t="str">
        <f>R3</f>
        <v>男 ホップ</v>
      </c>
      <c r="C17" s="324">
        <f>R5</f>
        <v>13</v>
      </c>
      <c r="D17" s="324"/>
      <c r="E17" s="324"/>
      <c r="F17" s="324"/>
      <c r="G17" s="324"/>
      <c r="H17" s="324">
        <f>R9</f>
        <v>9</v>
      </c>
      <c r="I17" s="324"/>
      <c r="J17" s="324"/>
      <c r="K17" s="324"/>
      <c r="L17" s="324"/>
      <c r="M17" s="324">
        <f>R13</f>
        <v>17</v>
      </c>
      <c r="N17" s="324"/>
      <c r="O17" s="324"/>
      <c r="P17" s="324"/>
      <c r="Q17" s="324"/>
      <c r="R17" s="331"/>
      <c r="S17" s="331"/>
      <c r="T17" s="331"/>
      <c r="U17" s="331"/>
      <c r="V17" s="331"/>
      <c r="W17" s="363">
        <v>5</v>
      </c>
      <c r="X17" s="363"/>
      <c r="Y17" s="363"/>
      <c r="Z17" s="363"/>
      <c r="AA17" s="364"/>
      <c r="AD17" s="305" t="str">
        <f>B17</f>
        <v>男 ホップ</v>
      </c>
      <c r="AE17" s="311">
        <f>IF(C18&gt;G18,1,0)+IF(H18&gt;L18,1,0)+IF(M18&gt;Q18,1,0)+IF(R18&gt;V18,1,0)+IF(W18&gt;AA18,1,0)</f>
        <v>2</v>
      </c>
      <c r="AF17" s="311">
        <f>IF(G18&gt;C18,1,0)+IF(L18&gt;H18,1,0)+IF(Q18&gt;M18,1,0)+IF(V18&gt;R18,1,0)+IF(AA18&gt;W18,1,0)</f>
        <v>1</v>
      </c>
      <c r="AG17" s="311">
        <f>IF(C18=G18,1,0)+IF(H18=L18,1,0)+IF(M18=Q18,1,0)+IF(W18=AA18,1,0)</f>
        <v>1</v>
      </c>
      <c r="AH17" s="313">
        <f>SUM((AE17*3)+(AG17*1))</f>
        <v>7</v>
      </c>
      <c r="AI17" s="311">
        <f>RANK(AH17,$AH$5:$AH$24,0)</f>
        <v>2</v>
      </c>
      <c r="AJ17" s="311">
        <f>SUM(C18+H18+M18+R18+W18)</f>
        <v>5</v>
      </c>
      <c r="AK17" s="311">
        <f>SUM(G18+L18+Q18+V18+AA18)</f>
        <v>3</v>
      </c>
      <c r="AL17" s="325">
        <f>SUM(AJ17/(AJ17+AK17))</f>
        <v>0.625</v>
      </c>
      <c r="AM17" s="311">
        <f>RANK(AL17,$AL$5:$AL$24,0)</f>
        <v>2</v>
      </c>
      <c r="AN17" s="311">
        <f>SUM(D18+D19+D20+I18+I19+I20+N18+N19+N20+S18+S19+S20+X18+X19+X20)</f>
        <v>98</v>
      </c>
      <c r="AO17" s="311">
        <f>SUM(F18+F19+F20+K18+K19+K20+P18+P19+P20+U18+U19+U20+Z18+Z19+Z20)</f>
        <v>102</v>
      </c>
      <c r="AP17" s="325">
        <f>SUM(AN17/(AN17+AO17))</f>
        <v>0.49</v>
      </c>
      <c r="AQ17" s="311">
        <f>RANK(AP17,$AP$5:$AP$24,0)</f>
        <v>3</v>
      </c>
      <c r="AR17" s="325">
        <f>RANK(AH17,$AH$5:$AH$24,1)+AP17</f>
        <v>3.49</v>
      </c>
      <c r="AS17" s="327" t="str">
        <f>AD17</f>
        <v>男 ホップ</v>
      </c>
      <c r="AT17" s="329">
        <f>RANK(AR17,$AR$5:$AR$24)</f>
        <v>3</v>
      </c>
      <c r="AU17" s="121"/>
    </row>
    <row r="18" spans="2:47" ht="13.5">
      <c r="B18" s="322"/>
      <c r="C18" s="316">
        <f>IF(D18&gt;F18,1,0)+IF(D19&gt;F19,1,0)+IF(D20&gt;F20,1,0)</f>
        <v>2</v>
      </c>
      <c r="D18" s="125">
        <f>U6</f>
        <v>15</v>
      </c>
      <c r="E18" s="18" t="s">
        <v>29</v>
      </c>
      <c r="F18" s="125">
        <f>S6</f>
        <v>10</v>
      </c>
      <c r="G18" s="316">
        <f>IF(F18&gt;D18,1,0)+IF(F19&gt;D19,1,0)+IF(F20&gt;D20,1,0)</f>
        <v>0</v>
      </c>
      <c r="H18" s="316">
        <f>IF(I18&gt;K18,1,0)+IF(I19&gt;K19,1,0)+IF(I20&gt;K20,1,0)</f>
        <v>2</v>
      </c>
      <c r="I18" s="125">
        <f>U10</f>
        <v>15</v>
      </c>
      <c r="J18" s="18" t="s">
        <v>124</v>
      </c>
      <c r="K18" s="125">
        <f>S10</f>
        <v>9</v>
      </c>
      <c r="L18" s="316">
        <f>IF(K18&gt;I18,1,0)+IF(K19&gt;I19,1,0)+IF(K20&gt;I20,1,0)</f>
        <v>0</v>
      </c>
      <c r="M18" s="316">
        <f>IF(N18&gt;P18,1,0)+IF(N19&gt;P19,1,0)+IF(N20&gt;P20,1,0)</f>
        <v>1</v>
      </c>
      <c r="N18" s="125">
        <f>U14</f>
        <v>17</v>
      </c>
      <c r="O18" s="18" t="s">
        <v>29</v>
      </c>
      <c r="P18" s="125">
        <f>S14</f>
        <v>16</v>
      </c>
      <c r="Q18" s="316">
        <f>IF(P18&gt;N18,1,0)+IF(P19&gt;N19,1,0)+IF(P20&gt;N20,1,0)</f>
        <v>1</v>
      </c>
      <c r="R18" s="318">
        <f>IF(S18&gt;U18,1,0)+IF(S19&gt;U19,1,0)+IF(S20&gt;U20,1,0)</f>
        <v>0</v>
      </c>
      <c r="S18" s="123"/>
      <c r="T18" s="124" t="s">
        <v>124</v>
      </c>
      <c r="U18" s="123"/>
      <c r="V18" s="318">
        <f>IF(U18&gt;S18,1,0)+IF(U19&gt;S19,1,0)+IF(U20&gt;S20,1,0)</f>
        <v>0</v>
      </c>
      <c r="W18" s="316">
        <f>IF(X18&gt;Z18,1,0)+IF(X19&gt;Z19,1,0)+IF(X20&gt;Z20,1,0)</f>
        <v>0</v>
      </c>
      <c r="X18" s="125">
        <v>9</v>
      </c>
      <c r="Y18" s="18" t="s">
        <v>124</v>
      </c>
      <c r="Z18" s="125">
        <v>15</v>
      </c>
      <c r="AA18" s="337">
        <f>IF(Z18&gt;X18,1,0)+IF(Z19&gt;X19,1,0)+IF(Z20&gt;X20,1,0)</f>
        <v>2</v>
      </c>
      <c r="AD18" s="306"/>
      <c r="AE18" s="311"/>
      <c r="AF18" s="311"/>
      <c r="AG18" s="311"/>
      <c r="AH18" s="313"/>
      <c r="AI18" s="311"/>
      <c r="AJ18" s="311"/>
      <c r="AK18" s="311"/>
      <c r="AL18" s="325"/>
      <c r="AM18" s="311"/>
      <c r="AN18" s="311"/>
      <c r="AO18" s="311"/>
      <c r="AP18" s="325"/>
      <c r="AQ18" s="311"/>
      <c r="AR18" s="325"/>
      <c r="AS18" s="327"/>
      <c r="AT18" s="329"/>
      <c r="AU18" s="121"/>
    </row>
    <row r="19" spans="2:47" ht="13.5">
      <c r="B19" s="322"/>
      <c r="C19" s="316"/>
      <c r="D19" s="125">
        <f>U7</f>
        <v>15</v>
      </c>
      <c r="E19" s="18" t="s">
        <v>124</v>
      </c>
      <c r="F19" s="125">
        <f>S7</f>
        <v>11</v>
      </c>
      <c r="G19" s="316"/>
      <c r="H19" s="316"/>
      <c r="I19" s="125">
        <f>U11</f>
        <v>15</v>
      </c>
      <c r="J19" s="18" t="s">
        <v>124</v>
      </c>
      <c r="K19" s="125">
        <f>S11</f>
        <v>11</v>
      </c>
      <c r="L19" s="316"/>
      <c r="M19" s="316"/>
      <c r="N19" s="125">
        <f>U15</f>
        <v>4</v>
      </c>
      <c r="O19" s="18" t="s">
        <v>124</v>
      </c>
      <c r="P19" s="125">
        <f>S15</f>
        <v>15</v>
      </c>
      <c r="Q19" s="316"/>
      <c r="R19" s="318"/>
      <c r="S19" s="123"/>
      <c r="T19" s="124" t="s">
        <v>124</v>
      </c>
      <c r="U19" s="123"/>
      <c r="V19" s="318"/>
      <c r="W19" s="316"/>
      <c r="X19" s="125">
        <v>8</v>
      </c>
      <c r="Y19" s="18" t="s">
        <v>124</v>
      </c>
      <c r="Z19" s="125">
        <v>15</v>
      </c>
      <c r="AA19" s="337"/>
      <c r="AD19" s="306"/>
      <c r="AE19" s="311"/>
      <c r="AF19" s="311"/>
      <c r="AG19" s="311"/>
      <c r="AH19" s="313"/>
      <c r="AI19" s="311"/>
      <c r="AJ19" s="311"/>
      <c r="AK19" s="311"/>
      <c r="AL19" s="325"/>
      <c r="AM19" s="311"/>
      <c r="AN19" s="311"/>
      <c r="AO19" s="311"/>
      <c r="AP19" s="325"/>
      <c r="AQ19" s="311"/>
      <c r="AR19" s="325"/>
      <c r="AS19" s="327"/>
      <c r="AT19" s="329"/>
      <c r="AU19" s="121"/>
    </row>
    <row r="20" spans="2:47" ht="13.5">
      <c r="B20" s="322"/>
      <c r="C20" s="316"/>
      <c r="D20" s="125">
        <f>U8</f>
        <v>0</v>
      </c>
      <c r="E20" s="18" t="s">
        <v>124</v>
      </c>
      <c r="F20" s="125">
        <f>S8</f>
        <v>0</v>
      </c>
      <c r="G20" s="316"/>
      <c r="H20" s="316"/>
      <c r="I20" s="125">
        <f>U12</f>
        <v>0</v>
      </c>
      <c r="J20" s="18" t="s">
        <v>124</v>
      </c>
      <c r="K20" s="125">
        <f>S12</f>
        <v>0</v>
      </c>
      <c r="L20" s="316"/>
      <c r="M20" s="316"/>
      <c r="N20" s="125">
        <f>U16</f>
        <v>0</v>
      </c>
      <c r="O20" s="18" t="s">
        <v>124</v>
      </c>
      <c r="P20" s="125">
        <f>S16</f>
        <v>0</v>
      </c>
      <c r="Q20" s="316"/>
      <c r="R20" s="318"/>
      <c r="S20" s="123"/>
      <c r="T20" s="124" t="s">
        <v>29</v>
      </c>
      <c r="U20" s="123"/>
      <c r="V20" s="318"/>
      <c r="W20" s="316"/>
      <c r="X20" s="125"/>
      <c r="Y20" s="18" t="s">
        <v>29</v>
      </c>
      <c r="Z20" s="125"/>
      <c r="AA20" s="337"/>
      <c r="AD20" s="333"/>
      <c r="AE20" s="311"/>
      <c r="AF20" s="311"/>
      <c r="AG20" s="311"/>
      <c r="AH20" s="313"/>
      <c r="AI20" s="311"/>
      <c r="AJ20" s="311"/>
      <c r="AK20" s="311"/>
      <c r="AL20" s="325"/>
      <c r="AM20" s="311"/>
      <c r="AN20" s="311"/>
      <c r="AO20" s="311"/>
      <c r="AP20" s="325"/>
      <c r="AQ20" s="311"/>
      <c r="AR20" s="325"/>
      <c r="AS20" s="327"/>
      <c r="AT20" s="329"/>
      <c r="AU20" s="121"/>
    </row>
    <row r="21" spans="2:47" ht="13.5">
      <c r="B21" s="322" t="str">
        <f>W3</f>
        <v>K &amp; M</v>
      </c>
      <c r="C21" s="324">
        <f>W5</f>
        <v>1</v>
      </c>
      <c r="D21" s="324"/>
      <c r="E21" s="324"/>
      <c r="F21" s="324"/>
      <c r="G21" s="324"/>
      <c r="H21" s="324">
        <f>W9</f>
        <v>15</v>
      </c>
      <c r="I21" s="324"/>
      <c r="J21" s="324"/>
      <c r="K21" s="324"/>
      <c r="L21" s="324"/>
      <c r="M21" s="324">
        <f>W13</f>
        <v>11</v>
      </c>
      <c r="N21" s="324"/>
      <c r="O21" s="324"/>
      <c r="P21" s="324"/>
      <c r="Q21" s="324"/>
      <c r="R21" s="324">
        <f>W17</f>
        <v>5</v>
      </c>
      <c r="S21" s="324"/>
      <c r="T21" s="324"/>
      <c r="U21" s="324"/>
      <c r="V21" s="324"/>
      <c r="W21" s="331"/>
      <c r="X21" s="331"/>
      <c r="Y21" s="331"/>
      <c r="Z21" s="331"/>
      <c r="AA21" s="332"/>
      <c r="AD21" s="305" t="str">
        <f>B21</f>
        <v>K &amp; M</v>
      </c>
      <c r="AE21" s="311">
        <f>IF(C22&gt;G22,1,0)+IF(H22&gt;L22,1,0)+IF(M22&gt;Q22,1,0)+IF(R22&gt;V22,1,0)+IF(W22&gt;AA22,1,0)</f>
        <v>2</v>
      </c>
      <c r="AF21" s="311">
        <f>IF(G22&gt;C22,1,0)+IF(L22&gt;H22,1,0)+IF(Q22&gt;M22,1,0)+IF(V22&gt;R22,1,0)+IF(AA22&gt;W22,1,0)</f>
        <v>1</v>
      </c>
      <c r="AG21" s="311">
        <f>IF(C22=G22,1,0)+IF(H22=L22,1,0)+IF(M22=Q22,1,0)+IF(R22=V22,1,0)</f>
        <v>1</v>
      </c>
      <c r="AH21" s="313">
        <f>SUM((AE21*3)+(AG21*1))</f>
        <v>7</v>
      </c>
      <c r="AI21" s="311">
        <f>RANK(AH21,$AH$5:$AH$24,0)</f>
        <v>2</v>
      </c>
      <c r="AJ21" s="311">
        <f>SUM(C22+H22+M22+R22+W22)</f>
        <v>5</v>
      </c>
      <c r="AK21" s="311">
        <f>SUM(G22+L22+Q22+V22+AA22)</f>
        <v>3</v>
      </c>
      <c r="AL21" s="325">
        <f>SUM(AJ21/(AJ21+AK21))</f>
        <v>0.625</v>
      </c>
      <c r="AM21" s="311">
        <f>RANK(AL21,$AL$5:$AL$24,0)</f>
        <v>2</v>
      </c>
      <c r="AN21" s="311">
        <f>SUM(D22+D23+D24+I22+I23+I24+N22+N23+N24+S22+S23+S24+X22+X23+X24)</f>
        <v>107</v>
      </c>
      <c r="AO21" s="311">
        <f>SUM(F22+F23+F24+K22+K23+K24+P22+P23+P24+U22+U23+U24+Z22+Z23+Z24)</f>
        <v>96</v>
      </c>
      <c r="AP21" s="325">
        <f>SUM(AN21/(AN21+AO21))</f>
        <v>0.5270935960591133</v>
      </c>
      <c r="AQ21" s="311">
        <f>RANK(AP21,$AP$5:$AP$24,0)</f>
        <v>2</v>
      </c>
      <c r="AR21" s="325">
        <f>RANK(AH21,$AH$5:$AH$24,1)+AP21</f>
        <v>3.5270935960591134</v>
      </c>
      <c r="AS21" s="327" t="str">
        <f>AD21</f>
        <v>K &amp; M</v>
      </c>
      <c r="AT21" s="329">
        <f>RANK(AR21,$AR$5:$AR$24)</f>
        <v>2</v>
      </c>
      <c r="AU21" s="121"/>
    </row>
    <row r="22" spans="2:47" ht="13.5">
      <c r="B22" s="322"/>
      <c r="C22" s="316">
        <f>IF(D22&gt;F22,1,0)+IF(D23&gt;F23,1,0)+IF(D24&gt;F24,1,0)</f>
        <v>2</v>
      </c>
      <c r="D22" s="125">
        <f>Z6</f>
        <v>15</v>
      </c>
      <c r="E22" s="18" t="s">
        <v>125</v>
      </c>
      <c r="F22" s="125">
        <f>X6</f>
        <v>12</v>
      </c>
      <c r="G22" s="316">
        <f>IF(F22&gt;D22,1,0)+IF(F23&gt;D23,1,0)+IF(F24&gt;D24,1,0)</f>
        <v>0</v>
      </c>
      <c r="H22" s="316">
        <f>IF(I22&gt;K22,1,0)+IF(I23&gt;K23,1,0)+IF(I24&gt;K24,1,0)</f>
        <v>1</v>
      </c>
      <c r="I22" s="125">
        <f>Z10</f>
        <v>10</v>
      </c>
      <c r="J22" s="18" t="s">
        <v>125</v>
      </c>
      <c r="K22" s="125">
        <f>X10</f>
        <v>15</v>
      </c>
      <c r="L22" s="316">
        <f>IF(K22&gt;I22,1,0)+IF(K23&gt;I23,1,0)+IF(K24&gt;I24,1,0)</f>
        <v>1</v>
      </c>
      <c r="M22" s="316">
        <f>IF(N22&gt;P22,1,0)+IF(N23&gt;P23,1,0)+IF(N24&gt;P24,1,0)</f>
        <v>0</v>
      </c>
      <c r="N22" s="125">
        <f>Z14</f>
        <v>12</v>
      </c>
      <c r="O22" s="18" t="s">
        <v>125</v>
      </c>
      <c r="P22" s="125">
        <f>X14</f>
        <v>15</v>
      </c>
      <c r="Q22" s="316">
        <f>IF(P22&gt;N22,1,0)+IF(P23&gt;N23,1,0)+IF(P24&gt;N24,1,0)</f>
        <v>2</v>
      </c>
      <c r="R22" s="316">
        <f>IF(S22&gt;U22,1,0)+IF(S23&gt;U23,1,0)+IF(S24&gt;U24,1,0)</f>
        <v>2</v>
      </c>
      <c r="S22" s="125">
        <f>Z18</f>
        <v>15</v>
      </c>
      <c r="T22" s="18" t="s">
        <v>125</v>
      </c>
      <c r="U22" s="125">
        <f>X18</f>
        <v>9</v>
      </c>
      <c r="V22" s="316">
        <f>IF(U22&gt;S22,1,0)+IF(U23&gt;S23,1,0)+IF(U24&gt;S24,1,0)</f>
        <v>0</v>
      </c>
      <c r="W22" s="318">
        <f>IF(X22&gt;Z22,1,0)+IF(X23&gt;Z23,1,0)+IF(X24&gt;Z24,1,0)</f>
        <v>0</v>
      </c>
      <c r="X22" s="123"/>
      <c r="Y22" s="124" t="s">
        <v>125</v>
      </c>
      <c r="Z22" s="123"/>
      <c r="AA22" s="320">
        <f>IF(Z22&gt;X22,1,0)+IF(Z23&gt;X23,1,0)+IF(Z24&gt;X24,1,0)</f>
        <v>0</v>
      </c>
      <c r="AD22" s="306"/>
      <c r="AE22" s="311"/>
      <c r="AF22" s="311"/>
      <c r="AG22" s="311"/>
      <c r="AH22" s="313"/>
      <c r="AI22" s="311"/>
      <c r="AJ22" s="311"/>
      <c r="AK22" s="311"/>
      <c r="AL22" s="325"/>
      <c r="AM22" s="311"/>
      <c r="AN22" s="311"/>
      <c r="AO22" s="311"/>
      <c r="AP22" s="325"/>
      <c r="AQ22" s="311"/>
      <c r="AR22" s="325"/>
      <c r="AS22" s="327"/>
      <c r="AT22" s="329"/>
      <c r="AU22" s="121"/>
    </row>
    <row r="23" spans="2:47" ht="13.5">
      <c r="B23" s="322"/>
      <c r="C23" s="316"/>
      <c r="D23" s="125">
        <f>Z7</f>
        <v>15</v>
      </c>
      <c r="E23" s="18" t="s">
        <v>125</v>
      </c>
      <c r="F23" s="125">
        <f>X7</f>
        <v>9</v>
      </c>
      <c r="G23" s="316"/>
      <c r="H23" s="316"/>
      <c r="I23" s="125">
        <f>Z11</f>
        <v>15</v>
      </c>
      <c r="J23" s="18" t="s">
        <v>125</v>
      </c>
      <c r="K23" s="125">
        <f>X11</f>
        <v>13</v>
      </c>
      <c r="L23" s="316"/>
      <c r="M23" s="316"/>
      <c r="N23" s="125">
        <f>Z15</f>
        <v>10</v>
      </c>
      <c r="O23" s="18" t="s">
        <v>125</v>
      </c>
      <c r="P23" s="125">
        <f>X15</f>
        <v>15</v>
      </c>
      <c r="Q23" s="316"/>
      <c r="R23" s="316"/>
      <c r="S23" s="125">
        <f>Z19</f>
        <v>15</v>
      </c>
      <c r="T23" s="18" t="s">
        <v>125</v>
      </c>
      <c r="U23" s="125">
        <f>X19</f>
        <v>8</v>
      </c>
      <c r="V23" s="316"/>
      <c r="W23" s="318"/>
      <c r="X23" s="123"/>
      <c r="Y23" s="124" t="s">
        <v>125</v>
      </c>
      <c r="Z23" s="123"/>
      <c r="AA23" s="320"/>
      <c r="AD23" s="306"/>
      <c r="AE23" s="311"/>
      <c r="AF23" s="311"/>
      <c r="AG23" s="311"/>
      <c r="AH23" s="313"/>
      <c r="AI23" s="311"/>
      <c r="AJ23" s="311"/>
      <c r="AK23" s="311"/>
      <c r="AL23" s="325"/>
      <c r="AM23" s="311"/>
      <c r="AN23" s="311"/>
      <c r="AO23" s="311"/>
      <c r="AP23" s="325"/>
      <c r="AQ23" s="311"/>
      <c r="AR23" s="325"/>
      <c r="AS23" s="327"/>
      <c r="AT23" s="329"/>
      <c r="AU23" s="121"/>
    </row>
    <row r="24" spans="2:47" ht="14.25" thickBot="1">
      <c r="B24" s="323"/>
      <c r="C24" s="317"/>
      <c r="D24" s="127">
        <f>Z8</f>
        <v>0</v>
      </c>
      <c r="E24" s="25" t="s">
        <v>125</v>
      </c>
      <c r="F24" s="127">
        <f>X8</f>
        <v>0</v>
      </c>
      <c r="G24" s="317"/>
      <c r="H24" s="317"/>
      <c r="I24" s="127">
        <f>Z12</f>
        <v>0</v>
      </c>
      <c r="J24" s="25" t="s">
        <v>125</v>
      </c>
      <c r="K24" s="127">
        <f>X12</f>
        <v>0</v>
      </c>
      <c r="L24" s="317"/>
      <c r="M24" s="317"/>
      <c r="N24" s="127">
        <f>Z16</f>
        <v>0</v>
      </c>
      <c r="O24" s="25" t="s">
        <v>125</v>
      </c>
      <c r="P24" s="127">
        <f>X16</f>
        <v>0</v>
      </c>
      <c r="Q24" s="317"/>
      <c r="R24" s="317"/>
      <c r="S24" s="127">
        <f>Z20</f>
        <v>0</v>
      </c>
      <c r="T24" s="25" t="s">
        <v>125</v>
      </c>
      <c r="U24" s="127">
        <f>X20</f>
        <v>0</v>
      </c>
      <c r="V24" s="317"/>
      <c r="W24" s="319"/>
      <c r="X24" s="128"/>
      <c r="Y24" s="129" t="s">
        <v>125</v>
      </c>
      <c r="Z24" s="128"/>
      <c r="AA24" s="321"/>
      <c r="AD24" s="307"/>
      <c r="AE24" s="312"/>
      <c r="AF24" s="312"/>
      <c r="AG24" s="312"/>
      <c r="AH24" s="314"/>
      <c r="AI24" s="312"/>
      <c r="AJ24" s="312"/>
      <c r="AK24" s="312"/>
      <c r="AL24" s="326"/>
      <c r="AM24" s="312"/>
      <c r="AN24" s="312"/>
      <c r="AO24" s="312"/>
      <c r="AP24" s="326"/>
      <c r="AQ24" s="312"/>
      <c r="AR24" s="326"/>
      <c r="AS24" s="328"/>
      <c r="AT24" s="330"/>
      <c r="AU24" s="121"/>
    </row>
    <row r="25" spans="2:46" ht="17.25">
      <c r="B25" s="350" t="s">
        <v>126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D25" s="350" t="str">
        <f>B25</f>
        <v>メンズフリー エンジョイ</v>
      </c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</row>
    <row r="26" spans="2:46" ht="18" thickBot="1">
      <c r="B26" s="351" t="s">
        <v>127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D26" s="352" t="str">
        <f>B26</f>
        <v>Ｆコート</v>
      </c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</row>
    <row r="27" spans="2:46" ht="13.5">
      <c r="B27" s="353"/>
      <c r="C27" s="355" t="str">
        <f>'[1]ﾒﾝｽﾞ'!C13</f>
        <v>ルートスター松組</v>
      </c>
      <c r="D27" s="355"/>
      <c r="E27" s="355"/>
      <c r="F27" s="355"/>
      <c r="G27" s="355"/>
      <c r="H27" s="355" t="str">
        <f>'[1]ﾒﾝｽﾞ'!D13</f>
        <v>ルートスター竹組</v>
      </c>
      <c r="I27" s="355"/>
      <c r="J27" s="355"/>
      <c r="K27" s="355"/>
      <c r="L27" s="355"/>
      <c r="M27" s="355" t="str">
        <f>'[1]ﾒﾝｽﾞ'!E13</f>
        <v>イガドラ A</v>
      </c>
      <c r="N27" s="355"/>
      <c r="O27" s="355"/>
      <c r="P27" s="355"/>
      <c r="Q27" s="355"/>
      <c r="R27" s="355" t="str">
        <f>'[1]ﾒﾝｽﾞ'!F13</f>
        <v>イガドラ B</v>
      </c>
      <c r="S27" s="355"/>
      <c r="T27" s="355"/>
      <c r="U27" s="355"/>
      <c r="V27" s="355"/>
      <c r="W27" s="355" t="str">
        <f>'[1]ﾒﾝｽﾞ'!G13</f>
        <v>マッキーZOO</v>
      </c>
      <c r="X27" s="355"/>
      <c r="Y27" s="355"/>
      <c r="Z27" s="355"/>
      <c r="AA27" s="357"/>
      <c r="AD27" s="359">
        <f>B27</f>
        <v>0</v>
      </c>
      <c r="AE27" s="345" t="s">
        <v>119</v>
      </c>
      <c r="AF27" s="346"/>
      <c r="AG27" s="346"/>
      <c r="AH27" s="347"/>
      <c r="AI27" s="348" t="s">
        <v>19</v>
      </c>
      <c r="AJ27" s="345" t="s">
        <v>128</v>
      </c>
      <c r="AK27" s="346"/>
      <c r="AL27" s="347"/>
      <c r="AM27" s="348" t="s">
        <v>19</v>
      </c>
      <c r="AN27" s="345" t="s">
        <v>70</v>
      </c>
      <c r="AO27" s="346"/>
      <c r="AP27" s="347"/>
      <c r="AQ27" s="348" t="s">
        <v>19</v>
      </c>
      <c r="AR27" s="348" t="s">
        <v>129</v>
      </c>
      <c r="AS27" s="348" t="s">
        <v>25</v>
      </c>
      <c r="AT27" s="361" t="s">
        <v>120</v>
      </c>
    </row>
    <row r="28" spans="2:46" ht="14.25" thickBot="1">
      <c r="B28" s="354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8"/>
      <c r="AD28" s="360"/>
      <c r="AE28" s="122" t="s">
        <v>71</v>
      </c>
      <c r="AF28" s="122" t="s">
        <v>27</v>
      </c>
      <c r="AG28" s="122" t="s">
        <v>121</v>
      </c>
      <c r="AH28" s="122" t="s">
        <v>122</v>
      </c>
      <c r="AI28" s="349"/>
      <c r="AJ28" s="122" t="s">
        <v>71</v>
      </c>
      <c r="AK28" s="122" t="s">
        <v>27</v>
      </c>
      <c r="AL28" s="122" t="s">
        <v>123</v>
      </c>
      <c r="AM28" s="349"/>
      <c r="AN28" s="122" t="s">
        <v>71</v>
      </c>
      <c r="AO28" s="122" t="s">
        <v>27</v>
      </c>
      <c r="AP28" s="122" t="s">
        <v>123</v>
      </c>
      <c r="AQ28" s="349"/>
      <c r="AR28" s="349"/>
      <c r="AS28" s="349"/>
      <c r="AT28" s="362"/>
    </row>
    <row r="29" spans="2:46" ht="18" thickTop="1">
      <c r="B29" s="322" t="str">
        <f>C27</f>
        <v>ルートスター松組</v>
      </c>
      <c r="C29" s="331"/>
      <c r="D29" s="331"/>
      <c r="E29" s="331"/>
      <c r="F29" s="331"/>
      <c r="G29" s="331"/>
      <c r="H29" s="335">
        <v>20</v>
      </c>
      <c r="I29" s="335"/>
      <c r="J29" s="335"/>
      <c r="K29" s="335"/>
      <c r="L29" s="335"/>
      <c r="M29" s="335">
        <v>8</v>
      </c>
      <c r="N29" s="335"/>
      <c r="O29" s="335"/>
      <c r="P29" s="335"/>
      <c r="Q29" s="335"/>
      <c r="R29" s="335">
        <v>14</v>
      </c>
      <c r="S29" s="335"/>
      <c r="T29" s="335"/>
      <c r="U29" s="335"/>
      <c r="V29" s="335"/>
      <c r="W29" s="335">
        <v>2</v>
      </c>
      <c r="X29" s="335"/>
      <c r="Y29" s="335"/>
      <c r="Z29" s="335"/>
      <c r="AA29" s="336"/>
      <c r="AD29" s="344" t="str">
        <f>B29</f>
        <v>ルートスター松組</v>
      </c>
      <c r="AE29" s="342">
        <f>IF(C30&gt;G30,1,0)+IF(H30&gt;L30,1,0)+IF(M30&gt;Q30,1,0)+IF(R30&gt;V30,1,0)+IF(W30&gt;AA30,1,0)</f>
        <v>1</v>
      </c>
      <c r="AF29" s="338">
        <f>IF(G30&gt;C30,1,0)+IF(L30&gt;H30,1,0)+IF(Q30&gt;M30,1,0)+IF(V30&gt;R30,1,0)+IF(AA30&gt;W30,1,0)</f>
        <v>1</v>
      </c>
      <c r="AG29" s="338">
        <f>IF(H30=L30,1,0)+IF(M30=Q30,1,0)+IF(R30=V30,1,0)+IF(W30=AA30,1,0)</f>
        <v>2</v>
      </c>
      <c r="AH29" s="343">
        <f>SUM((AE29*3)+(AG29*1))</f>
        <v>5</v>
      </c>
      <c r="AI29" s="338">
        <f>RANK(AH29,$AH$29:$AH$48,0)</f>
        <v>2</v>
      </c>
      <c r="AJ29" s="338">
        <f>SUM(C30+H30+M30+R30+W30)</f>
        <v>4</v>
      </c>
      <c r="AK29" s="338">
        <f>SUM(G30+L30+Q30+V30+AA30)</f>
        <v>4</v>
      </c>
      <c r="AL29" s="339">
        <f>SUM(AJ29/(AJ29+AK29))</f>
        <v>0.5</v>
      </c>
      <c r="AM29" s="338">
        <f>RANK(AL29,$AL$29:$AL$48,0)</f>
        <v>2</v>
      </c>
      <c r="AN29" s="338">
        <f>SUM(D30+D31+D32+I30+I31+I32+N30+N31+N32+S30+S31+S32+X30+X31+X32)</f>
        <v>107</v>
      </c>
      <c r="AO29" s="338">
        <f>SUM(F30+F31+F32+K30+K31+K32+P30+P31+P32+U30+U31+U32+Z30+Z31+Z32)</f>
        <v>109</v>
      </c>
      <c r="AP29" s="339">
        <f>SUM(AN29/(AN29+AO29))</f>
        <v>0.49537037037037035</v>
      </c>
      <c r="AQ29" s="338">
        <f>RANK(AP29,$AP$29:$AP$48,0)</f>
        <v>3</v>
      </c>
      <c r="AR29" s="339">
        <f>RANK(AH29,$AH$29:$AH$48,1)+AP29</f>
        <v>3.4953703703703702</v>
      </c>
      <c r="AS29" s="340" t="str">
        <f>AD29</f>
        <v>ルートスター松組</v>
      </c>
      <c r="AT29" s="341">
        <f>RANK(AR29,$AR$29:$AR$48)</f>
        <v>2</v>
      </c>
    </row>
    <row r="30" spans="2:46" ht="13.5">
      <c r="B30" s="322"/>
      <c r="C30" s="318">
        <f>IF(D30&gt;F30,1,0)+IF(D31&gt;F31,1,0)+IF(D32&gt;F32,1,0)</f>
        <v>0</v>
      </c>
      <c r="D30" s="123"/>
      <c r="E30" s="124" t="s">
        <v>125</v>
      </c>
      <c r="F30" s="123"/>
      <c r="G30" s="318">
        <f>IF(F30&gt;D30,1,0)+IF(F31&gt;D31,1,0)+IF(F32&gt;D32,1,0)</f>
        <v>0</v>
      </c>
      <c r="H30" s="316">
        <f>IF(I30&gt;K30,1,0)+IF(I31&gt;K31,1,0)+IF(I32&gt;K32,1,0)</f>
        <v>1</v>
      </c>
      <c r="I30" s="125">
        <v>14</v>
      </c>
      <c r="J30" s="18" t="s">
        <v>125</v>
      </c>
      <c r="K30" s="125">
        <v>16</v>
      </c>
      <c r="L30" s="316">
        <f>IF(K30&gt;I30,1,0)+IF(K31&gt;I31,1,0)+IF(K32&gt;I32,1,0)</f>
        <v>1</v>
      </c>
      <c r="M30" s="316">
        <f>IF(N30&gt;P30,1,0)+IF(N31&gt;P31,1,0)+IF(N32&gt;P32,1,0)</f>
        <v>0</v>
      </c>
      <c r="N30" s="125">
        <v>5</v>
      </c>
      <c r="O30" s="18" t="s">
        <v>125</v>
      </c>
      <c r="P30" s="125">
        <v>15</v>
      </c>
      <c r="Q30" s="316">
        <f>IF(P30&gt;N30,1,0)+IF(P31&gt;N31,1,0)+IF(P32&gt;N32,1,0)</f>
        <v>2</v>
      </c>
      <c r="R30" s="316">
        <f>IF(S30&gt;U30,1,0)+IF(S31&gt;U31,1,0)+IF(S32&gt;U32,1,0)</f>
        <v>2</v>
      </c>
      <c r="S30" s="125">
        <v>15</v>
      </c>
      <c r="T30" s="18" t="s">
        <v>125</v>
      </c>
      <c r="U30" s="125">
        <v>12</v>
      </c>
      <c r="V30" s="316">
        <f>IF(U30&gt;S30,1,0)+IF(U31&gt;S31,1,0)+IF(U32&gt;S32,1,0)</f>
        <v>0</v>
      </c>
      <c r="W30" s="316">
        <f>IF(X30&gt;Z30,1,0)+IF(X31&gt;Z31,1,0)+IF(X32&gt;Z32,1,0)</f>
        <v>1</v>
      </c>
      <c r="X30" s="125">
        <v>13</v>
      </c>
      <c r="Y30" s="18" t="s">
        <v>125</v>
      </c>
      <c r="Z30" s="125">
        <v>15</v>
      </c>
      <c r="AA30" s="337">
        <f>IF(Z30&gt;X30,1,0)+IF(Z31&gt;X31,1,0)+IF(Z32&gt;X32,1,0)</f>
        <v>1</v>
      </c>
      <c r="AD30" s="306"/>
      <c r="AE30" s="309"/>
      <c r="AF30" s="311"/>
      <c r="AG30" s="311"/>
      <c r="AH30" s="313"/>
      <c r="AI30" s="311"/>
      <c r="AJ30" s="311"/>
      <c r="AK30" s="311"/>
      <c r="AL30" s="325"/>
      <c r="AM30" s="311"/>
      <c r="AN30" s="311"/>
      <c r="AO30" s="311"/>
      <c r="AP30" s="325"/>
      <c r="AQ30" s="311"/>
      <c r="AR30" s="325"/>
      <c r="AS30" s="327"/>
      <c r="AT30" s="329"/>
    </row>
    <row r="31" spans="2:46" ht="13.5">
      <c r="B31" s="322"/>
      <c r="C31" s="318"/>
      <c r="D31" s="123"/>
      <c r="E31" s="124" t="s">
        <v>125</v>
      </c>
      <c r="F31" s="123"/>
      <c r="G31" s="318"/>
      <c r="H31" s="316"/>
      <c r="I31" s="125">
        <v>15</v>
      </c>
      <c r="J31" s="18" t="s">
        <v>125</v>
      </c>
      <c r="K31" s="125">
        <v>13</v>
      </c>
      <c r="L31" s="316"/>
      <c r="M31" s="316"/>
      <c r="N31" s="125">
        <v>13</v>
      </c>
      <c r="O31" s="18" t="s">
        <v>125</v>
      </c>
      <c r="P31" s="125">
        <v>15</v>
      </c>
      <c r="Q31" s="316"/>
      <c r="R31" s="316"/>
      <c r="S31" s="125">
        <v>17</v>
      </c>
      <c r="T31" s="18" t="s">
        <v>125</v>
      </c>
      <c r="U31" s="125">
        <v>15</v>
      </c>
      <c r="V31" s="316"/>
      <c r="W31" s="316"/>
      <c r="X31" s="125">
        <v>15</v>
      </c>
      <c r="Y31" s="18" t="s">
        <v>125</v>
      </c>
      <c r="Z31" s="125">
        <v>8</v>
      </c>
      <c r="AA31" s="337"/>
      <c r="AD31" s="306"/>
      <c r="AE31" s="309"/>
      <c r="AF31" s="311"/>
      <c r="AG31" s="311"/>
      <c r="AH31" s="313"/>
      <c r="AI31" s="311"/>
      <c r="AJ31" s="311"/>
      <c r="AK31" s="311"/>
      <c r="AL31" s="325"/>
      <c r="AM31" s="311"/>
      <c r="AN31" s="311"/>
      <c r="AO31" s="311"/>
      <c r="AP31" s="325"/>
      <c r="AQ31" s="311"/>
      <c r="AR31" s="325"/>
      <c r="AS31" s="327"/>
      <c r="AT31" s="329"/>
    </row>
    <row r="32" spans="2:46" ht="13.5">
      <c r="B32" s="322"/>
      <c r="C32" s="318"/>
      <c r="D32" s="123"/>
      <c r="E32" s="124" t="s">
        <v>125</v>
      </c>
      <c r="F32" s="123"/>
      <c r="G32" s="318"/>
      <c r="H32" s="316"/>
      <c r="I32" s="125"/>
      <c r="J32" s="18" t="s">
        <v>125</v>
      </c>
      <c r="K32" s="125"/>
      <c r="L32" s="316"/>
      <c r="M32" s="316"/>
      <c r="N32" s="125"/>
      <c r="O32" s="18" t="s">
        <v>125</v>
      </c>
      <c r="P32" s="125"/>
      <c r="Q32" s="316"/>
      <c r="R32" s="316"/>
      <c r="S32" s="125"/>
      <c r="T32" s="18" t="s">
        <v>125</v>
      </c>
      <c r="U32" s="125"/>
      <c r="V32" s="316"/>
      <c r="W32" s="316"/>
      <c r="X32" s="125"/>
      <c r="Y32" s="18" t="s">
        <v>125</v>
      </c>
      <c r="Z32" s="125"/>
      <c r="AA32" s="337"/>
      <c r="AD32" s="333"/>
      <c r="AE32" s="334"/>
      <c r="AF32" s="311"/>
      <c r="AG32" s="311"/>
      <c r="AH32" s="313"/>
      <c r="AI32" s="311"/>
      <c r="AJ32" s="311"/>
      <c r="AK32" s="311"/>
      <c r="AL32" s="325"/>
      <c r="AM32" s="311"/>
      <c r="AN32" s="311"/>
      <c r="AO32" s="311"/>
      <c r="AP32" s="325"/>
      <c r="AQ32" s="311"/>
      <c r="AR32" s="325"/>
      <c r="AS32" s="327"/>
      <c r="AT32" s="329"/>
    </row>
    <row r="33" spans="2:46" ht="17.25">
      <c r="B33" s="322" t="str">
        <f>H27</f>
        <v>ルートスター竹組</v>
      </c>
      <c r="C33" s="324">
        <f>H29</f>
        <v>20</v>
      </c>
      <c r="D33" s="324"/>
      <c r="E33" s="324"/>
      <c r="F33" s="324"/>
      <c r="G33" s="324"/>
      <c r="H33" s="331"/>
      <c r="I33" s="331"/>
      <c r="J33" s="331"/>
      <c r="K33" s="331"/>
      <c r="L33" s="331"/>
      <c r="M33" s="335">
        <v>4</v>
      </c>
      <c r="N33" s="335"/>
      <c r="O33" s="335"/>
      <c r="P33" s="335"/>
      <c r="Q33" s="335"/>
      <c r="R33" s="335">
        <v>10</v>
      </c>
      <c r="S33" s="335"/>
      <c r="T33" s="335"/>
      <c r="U33" s="335"/>
      <c r="V33" s="335"/>
      <c r="W33" s="335">
        <v>16</v>
      </c>
      <c r="X33" s="335"/>
      <c r="Y33" s="335"/>
      <c r="Z33" s="335"/>
      <c r="AA33" s="336"/>
      <c r="AD33" s="305" t="str">
        <f>B33</f>
        <v>ルートスター竹組</v>
      </c>
      <c r="AE33" s="308">
        <f>IF(C34&gt;G34,1,0)+IF(H34&gt;L34,1,0)+IF(M34&gt;Q34,1,0)+IF(R34&gt;V34,1,0)+IF(W34&gt;AA34,1,0)</f>
        <v>1</v>
      </c>
      <c r="AF33" s="311">
        <f>IF(G34&gt;C34,1,0)+IF(L34&gt;H34,1,0)+IF(Q34&gt;M34,1,0)+IF(V34&gt;R34,1,0)+IF(AA34&gt;W34,1,0)</f>
        <v>1</v>
      </c>
      <c r="AG33" s="311">
        <f>IF(C34=G34,1,0)+IF(M34=Q34,1,0)+IF(R34=V34,1,0)+IF(W34=AA34,1,0)</f>
        <v>2</v>
      </c>
      <c r="AH33" s="313">
        <f>SUM((AE33*3)+(AG33*1))</f>
        <v>5</v>
      </c>
      <c r="AI33" s="311">
        <f>RANK(AH33,$AH$29:$AH$48,0)</f>
        <v>2</v>
      </c>
      <c r="AJ33" s="311">
        <f>SUM(C34+H34+M34+R34+W34)</f>
        <v>4</v>
      </c>
      <c r="AK33" s="311">
        <f>SUM(G34+L34+Q34+V34+AA34)</f>
        <v>4</v>
      </c>
      <c r="AL33" s="325">
        <f>SUM(AJ33/(AJ33+AK33))</f>
        <v>0.5</v>
      </c>
      <c r="AM33" s="311">
        <f>RANK(AL33,$AL$29:$AL$48,0)</f>
        <v>2</v>
      </c>
      <c r="AN33" s="311">
        <f>SUM(D34+D35+D36+I34+I35+I36+N34+N35+N36+S34+S35+S36+X34+X35+X36)</f>
        <v>106</v>
      </c>
      <c r="AO33" s="311">
        <f>SUM(F34+F35+F36+K34+K35+K36+P34+P35+P36+U34+U35+U36+Z34+Z35+Z36)</f>
        <v>110</v>
      </c>
      <c r="AP33" s="325">
        <f>SUM(AN33/(AN33+AO33))</f>
        <v>0.49074074074074076</v>
      </c>
      <c r="AQ33" s="311">
        <f>RANK(AP33,$AP$29:$AP$48,0)</f>
        <v>4</v>
      </c>
      <c r="AR33" s="325">
        <f>RANK(AH33,$AH$29:$AH$48,1)+AP33</f>
        <v>3.490740740740741</v>
      </c>
      <c r="AS33" s="327" t="str">
        <f>AD33</f>
        <v>ルートスター竹組</v>
      </c>
      <c r="AT33" s="329">
        <f>RANK(AR33,$AR$29:$AR$48)</f>
        <v>3</v>
      </c>
    </row>
    <row r="34" spans="2:46" ht="13.5">
      <c r="B34" s="322"/>
      <c r="C34" s="316">
        <f>IF(D34&gt;F34,1,0)+IF(D35&gt;F35,1,0)+IF(D36&gt;F36,1,0)</f>
        <v>1</v>
      </c>
      <c r="D34" s="125">
        <f>K30</f>
        <v>16</v>
      </c>
      <c r="E34" s="18" t="s">
        <v>125</v>
      </c>
      <c r="F34" s="125">
        <f>I30</f>
        <v>14</v>
      </c>
      <c r="G34" s="316">
        <f>IF(F34&gt;D34,1,0)+IF(F35&gt;D35,1,0)+IF(F36&gt;D36,1,0)</f>
        <v>1</v>
      </c>
      <c r="H34" s="318">
        <f>IF(I34&gt;K34,1,0)+IF(I35&gt;K35,1,0)+IF(I36&gt;K36,1,0)</f>
        <v>0</v>
      </c>
      <c r="I34" s="123"/>
      <c r="J34" s="124" t="s">
        <v>125</v>
      </c>
      <c r="K34" s="123"/>
      <c r="L34" s="318">
        <f>IF(K34&gt;I34,1,0)+IF(K35&gt;I35,1,0)+IF(K36&gt;I36,1,0)</f>
        <v>0</v>
      </c>
      <c r="M34" s="316">
        <f>IF(N34&gt;P34,1,0)+IF(N35&gt;P35,1,0)+IF(N36&gt;P36,1,0)</f>
        <v>2</v>
      </c>
      <c r="N34" s="125">
        <v>15</v>
      </c>
      <c r="O34" s="18" t="s">
        <v>125</v>
      </c>
      <c r="P34" s="125">
        <v>10</v>
      </c>
      <c r="Q34" s="316">
        <f>IF(P34&gt;N34,1,0)+IF(P35&gt;N35,1,0)+IF(P36&gt;N36,1,0)</f>
        <v>0</v>
      </c>
      <c r="R34" s="316">
        <f>IF(S34&gt;U34,1,0)+IF(S35&gt;U35,1,0)+IF(S36&gt;U36,1,0)</f>
        <v>0</v>
      </c>
      <c r="S34" s="125">
        <v>9</v>
      </c>
      <c r="T34" s="18" t="s">
        <v>125</v>
      </c>
      <c r="U34" s="125">
        <v>15</v>
      </c>
      <c r="V34" s="316">
        <f>IF(U34&gt;S34,1,0)+IF(U35&gt;S35,1,0)+IF(U36&gt;S36,1,0)</f>
        <v>2</v>
      </c>
      <c r="W34" s="316">
        <f>IF(X34&gt;Z34,1,0)+IF(X35&gt;Z35,1,0)+IF(X36&gt;Z36,1,0)</f>
        <v>1</v>
      </c>
      <c r="X34" s="125">
        <v>16</v>
      </c>
      <c r="Y34" s="18" t="s">
        <v>125</v>
      </c>
      <c r="Z34" s="125">
        <v>14</v>
      </c>
      <c r="AA34" s="337">
        <f>IF(Z34&gt;X34,1,0)+IF(Z35&gt;X35,1,0)+IF(Z36&gt;X36,1,0)</f>
        <v>1</v>
      </c>
      <c r="AD34" s="306"/>
      <c r="AE34" s="309"/>
      <c r="AF34" s="311"/>
      <c r="AG34" s="311"/>
      <c r="AH34" s="313"/>
      <c r="AI34" s="311"/>
      <c r="AJ34" s="311"/>
      <c r="AK34" s="311"/>
      <c r="AL34" s="325"/>
      <c r="AM34" s="311"/>
      <c r="AN34" s="311"/>
      <c r="AO34" s="311"/>
      <c r="AP34" s="325"/>
      <c r="AQ34" s="311"/>
      <c r="AR34" s="325"/>
      <c r="AS34" s="327"/>
      <c r="AT34" s="329"/>
    </row>
    <row r="35" spans="2:46" ht="13.5">
      <c r="B35" s="322"/>
      <c r="C35" s="316"/>
      <c r="D35" s="125">
        <f>K31</f>
        <v>13</v>
      </c>
      <c r="E35" s="18" t="s">
        <v>125</v>
      </c>
      <c r="F35" s="125">
        <f>I31</f>
        <v>15</v>
      </c>
      <c r="G35" s="316"/>
      <c r="H35" s="318"/>
      <c r="I35" s="123"/>
      <c r="J35" s="124" t="s">
        <v>125</v>
      </c>
      <c r="K35" s="123"/>
      <c r="L35" s="318"/>
      <c r="M35" s="316"/>
      <c r="N35" s="125">
        <v>15</v>
      </c>
      <c r="O35" s="18" t="s">
        <v>125</v>
      </c>
      <c r="P35" s="125">
        <v>11</v>
      </c>
      <c r="Q35" s="316"/>
      <c r="R35" s="316"/>
      <c r="S35" s="125">
        <v>8</v>
      </c>
      <c r="T35" s="18" t="s">
        <v>125</v>
      </c>
      <c r="U35" s="125">
        <v>15</v>
      </c>
      <c r="V35" s="316"/>
      <c r="W35" s="316"/>
      <c r="X35" s="125">
        <v>14</v>
      </c>
      <c r="Y35" s="18" t="s">
        <v>125</v>
      </c>
      <c r="Z35" s="125">
        <v>16</v>
      </c>
      <c r="AA35" s="337"/>
      <c r="AD35" s="306"/>
      <c r="AE35" s="309"/>
      <c r="AF35" s="311"/>
      <c r="AG35" s="311"/>
      <c r="AH35" s="313"/>
      <c r="AI35" s="311"/>
      <c r="AJ35" s="311"/>
      <c r="AK35" s="311"/>
      <c r="AL35" s="325"/>
      <c r="AM35" s="311"/>
      <c r="AN35" s="311"/>
      <c r="AO35" s="311"/>
      <c r="AP35" s="325"/>
      <c r="AQ35" s="311"/>
      <c r="AR35" s="325"/>
      <c r="AS35" s="327"/>
      <c r="AT35" s="329"/>
    </row>
    <row r="36" spans="2:46" ht="13.5">
      <c r="B36" s="322"/>
      <c r="C36" s="316"/>
      <c r="D36" s="125">
        <f>K32</f>
        <v>0</v>
      </c>
      <c r="E36" s="18" t="s">
        <v>125</v>
      </c>
      <c r="F36" s="125">
        <f>I32</f>
        <v>0</v>
      </c>
      <c r="G36" s="316"/>
      <c r="H36" s="318"/>
      <c r="I36" s="123"/>
      <c r="J36" s="124" t="s">
        <v>125</v>
      </c>
      <c r="K36" s="123"/>
      <c r="L36" s="318"/>
      <c r="M36" s="316"/>
      <c r="N36" s="125"/>
      <c r="O36" s="18" t="s">
        <v>125</v>
      </c>
      <c r="P36" s="125"/>
      <c r="Q36" s="316"/>
      <c r="R36" s="316"/>
      <c r="S36" s="125"/>
      <c r="T36" s="18" t="s">
        <v>125</v>
      </c>
      <c r="U36" s="125"/>
      <c r="V36" s="316"/>
      <c r="W36" s="316"/>
      <c r="X36" s="125"/>
      <c r="Y36" s="18" t="s">
        <v>125</v>
      </c>
      <c r="Z36" s="125"/>
      <c r="AA36" s="337"/>
      <c r="AD36" s="333"/>
      <c r="AE36" s="334"/>
      <c r="AF36" s="311"/>
      <c r="AG36" s="311"/>
      <c r="AH36" s="313"/>
      <c r="AI36" s="311"/>
      <c r="AJ36" s="311"/>
      <c r="AK36" s="311"/>
      <c r="AL36" s="325"/>
      <c r="AM36" s="311"/>
      <c r="AN36" s="311"/>
      <c r="AO36" s="311"/>
      <c r="AP36" s="325"/>
      <c r="AQ36" s="311"/>
      <c r="AR36" s="325"/>
      <c r="AS36" s="327"/>
      <c r="AT36" s="329"/>
    </row>
    <row r="37" spans="2:46" ht="17.25">
      <c r="B37" s="322" t="str">
        <f>M27</f>
        <v>イガドラ A</v>
      </c>
      <c r="C37" s="324">
        <f>M29</f>
        <v>8</v>
      </c>
      <c r="D37" s="324"/>
      <c r="E37" s="324"/>
      <c r="F37" s="324"/>
      <c r="G37" s="324"/>
      <c r="H37" s="324">
        <f>M33</f>
        <v>4</v>
      </c>
      <c r="I37" s="324"/>
      <c r="J37" s="324"/>
      <c r="K37" s="324"/>
      <c r="L37" s="324"/>
      <c r="M37" s="331"/>
      <c r="N37" s="331"/>
      <c r="O37" s="331"/>
      <c r="P37" s="331"/>
      <c r="Q37" s="331"/>
      <c r="R37" s="335">
        <v>18</v>
      </c>
      <c r="S37" s="335"/>
      <c r="T37" s="335"/>
      <c r="U37" s="335"/>
      <c r="V37" s="335"/>
      <c r="W37" s="335">
        <v>12</v>
      </c>
      <c r="X37" s="335"/>
      <c r="Y37" s="335"/>
      <c r="Z37" s="335"/>
      <c r="AA37" s="336"/>
      <c r="AD37" s="305" t="str">
        <f>B37</f>
        <v>イガドラ A</v>
      </c>
      <c r="AE37" s="308">
        <f>IF(C38&gt;G38,1,0)+IF(H38&gt;L38,1,0)+IF(M38&gt;Q38,1,0)+IF(R38&gt;V38,1,0)+IF(W38&gt;AA38,1,0)</f>
        <v>1</v>
      </c>
      <c r="AF37" s="311">
        <f>IF(G38&gt;C38,1,0)+IF(L38&gt;H38,1,0)+IF(Q38&gt;M38,1,0)+IF(V38&gt;R38,1,0)+IF(AA38&gt;W38,1,0)</f>
        <v>2</v>
      </c>
      <c r="AG37" s="311">
        <f>IF(C38=G38,1,0)+IF(H38=L38,1,0)+IF(R38=V38,1,0)+IF(W38=AA38,1,0)</f>
        <v>1</v>
      </c>
      <c r="AH37" s="313">
        <f>SUM((AE37*3)+(AG37*1))</f>
        <v>4</v>
      </c>
      <c r="AI37" s="311">
        <f>RANK(AH37,$AH$29:$AH$48,0)</f>
        <v>4</v>
      </c>
      <c r="AJ37" s="311">
        <f>SUM(C38+H38+M38+R38+W38)</f>
        <v>3</v>
      </c>
      <c r="AK37" s="311">
        <f>SUM(G38+L38+Q38+V38+AA38)</f>
        <v>5</v>
      </c>
      <c r="AL37" s="325">
        <f>SUM(AJ37/(AJ37+AK37))</f>
        <v>0.375</v>
      </c>
      <c r="AM37" s="311">
        <f>RANK(AL37,$AL$29:$AL$48,0)</f>
        <v>4</v>
      </c>
      <c r="AN37" s="311">
        <f>SUM(D38+D39+D40+I38+I39+I40+N38+N39+N40+S38+S39+S40+X38+X39+X40)</f>
        <v>107</v>
      </c>
      <c r="AO37" s="311">
        <f>SUM(F38+F39+F40+K38+K39+K40+P38+P39+P40+U38+U39+U40+Z38+Z39+Z40)</f>
        <v>104</v>
      </c>
      <c r="AP37" s="325">
        <f>SUM(AN37/(AN37+AO37))</f>
        <v>0.5071090047393365</v>
      </c>
      <c r="AQ37" s="311">
        <f>RANK(AP37,$AP$29:$AP$48,0)</f>
        <v>2</v>
      </c>
      <c r="AR37" s="325">
        <f>RANK(AH37,$AH$29:$AH$48,1)+AP37</f>
        <v>2.5071090047393367</v>
      </c>
      <c r="AS37" s="327" t="str">
        <f>AD37</f>
        <v>イガドラ A</v>
      </c>
      <c r="AT37" s="329">
        <f>RANK(AR37,$AR$29:$AR$48)</f>
        <v>4</v>
      </c>
    </row>
    <row r="38" spans="2:46" ht="13.5">
      <c r="B38" s="322"/>
      <c r="C38" s="316">
        <f>IF(D38&gt;F38,1,0)+IF(D39&gt;F39,1,0)+IF(D40&gt;F40,1,0)</f>
        <v>2</v>
      </c>
      <c r="D38" s="125">
        <f>P30</f>
        <v>15</v>
      </c>
      <c r="E38" s="18" t="s">
        <v>125</v>
      </c>
      <c r="F38" s="125">
        <f>N30</f>
        <v>5</v>
      </c>
      <c r="G38" s="316">
        <f>IF(F38&gt;D38,1,0)+IF(F39&gt;D39,1,0)+IF(F40&gt;D40,1,0)</f>
        <v>0</v>
      </c>
      <c r="H38" s="316">
        <f>IF(I38&gt;K38,1,0)+IF(I39&gt;K39,1,0)+IF(I40&gt;K40,1,0)</f>
        <v>0</v>
      </c>
      <c r="I38" s="125">
        <f>P34</f>
        <v>10</v>
      </c>
      <c r="J38" s="18" t="s">
        <v>125</v>
      </c>
      <c r="K38" s="125">
        <f>N34</f>
        <v>15</v>
      </c>
      <c r="L38" s="316">
        <f>IF(K38&gt;I38,1,0)+IF(K39&gt;I39,1,0)+IF(K40&gt;I40,1,0)</f>
        <v>2</v>
      </c>
      <c r="M38" s="318">
        <f>IF(N38&gt;P38,1,0)+IF(N39&gt;P39,1,0)+IF(N40&gt;P40,1,0)</f>
        <v>0</v>
      </c>
      <c r="N38" s="123"/>
      <c r="O38" s="124" t="s">
        <v>125</v>
      </c>
      <c r="P38" s="123"/>
      <c r="Q38" s="318">
        <f>IF(P38&gt;N38,1,0)+IF(P39&gt;N39,1,0)+IF(P40&gt;N40,1,0)</f>
        <v>0</v>
      </c>
      <c r="R38" s="316">
        <f>IF(S38&gt;U38,1,0)+IF(S39&gt;U39,1,0)+IF(S40&gt;U40,1,0)</f>
        <v>0</v>
      </c>
      <c r="S38" s="125">
        <v>14</v>
      </c>
      <c r="T38" s="18" t="s">
        <v>125</v>
      </c>
      <c r="U38" s="125">
        <v>16</v>
      </c>
      <c r="V38" s="316">
        <f>IF(U38&gt;S38,1,0)+IF(U39&gt;S39,1,0)+IF(U40&gt;S40,1,0)</f>
        <v>2</v>
      </c>
      <c r="W38" s="316">
        <f>IF(X38&gt;Z38,1,0)+IF(X39&gt;Z39,1,0)+IF(X40&gt;Z40,1,0)</f>
        <v>1</v>
      </c>
      <c r="X38" s="125">
        <v>15</v>
      </c>
      <c r="Y38" s="18" t="s">
        <v>125</v>
      </c>
      <c r="Z38" s="125">
        <v>8</v>
      </c>
      <c r="AA38" s="337">
        <f>IF(Z38&gt;X38,1,0)+IF(Z39&gt;X39,1,0)+IF(Z40&gt;X40,1,0)</f>
        <v>1</v>
      </c>
      <c r="AD38" s="306"/>
      <c r="AE38" s="309"/>
      <c r="AF38" s="311"/>
      <c r="AG38" s="311"/>
      <c r="AH38" s="313"/>
      <c r="AI38" s="311"/>
      <c r="AJ38" s="311"/>
      <c r="AK38" s="311"/>
      <c r="AL38" s="325"/>
      <c r="AM38" s="311"/>
      <c r="AN38" s="311"/>
      <c r="AO38" s="311"/>
      <c r="AP38" s="325"/>
      <c r="AQ38" s="311"/>
      <c r="AR38" s="325"/>
      <c r="AS38" s="327"/>
      <c r="AT38" s="329"/>
    </row>
    <row r="39" spans="2:46" ht="13.5">
      <c r="B39" s="322"/>
      <c r="C39" s="316"/>
      <c r="D39" s="125">
        <f>P31</f>
        <v>15</v>
      </c>
      <c r="E39" s="18" t="s">
        <v>125</v>
      </c>
      <c r="F39" s="125">
        <f>N31</f>
        <v>13</v>
      </c>
      <c r="G39" s="316"/>
      <c r="H39" s="316"/>
      <c r="I39" s="125">
        <f>P35</f>
        <v>11</v>
      </c>
      <c r="J39" s="18" t="s">
        <v>125</v>
      </c>
      <c r="K39" s="125">
        <f>N35</f>
        <v>15</v>
      </c>
      <c r="L39" s="316"/>
      <c r="M39" s="318"/>
      <c r="N39" s="123"/>
      <c r="O39" s="124" t="s">
        <v>125</v>
      </c>
      <c r="P39" s="123"/>
      <c r="Q39" s="318"/>
      <c r="R39" s="316"/>
      <c r="S39" s="125">
        <v>12</v>
      </c>
      <c r="T39" s="18" t="s">
        <v>125</v>
      </c>
      <c r="U39" s="125">
        <v>15</v>
      </c>
      <c r="V39" s="316"/>
      <c r="W39" s="316"/>
      <c r="X39" s="125">
        <v>15</v>
      </c>
      <c r="Y39" s="18" t="s">
        <v>125</v>
      </c>
      <c r="Z39" s="125">
        <v>17</v>
      </c>
      <c r="AA39" s="337"/>
      <c r="AD39" s="306"/>
      <c r="AE39" s="309"/>
      <c r="AF39" s="311"/>
      <c r="AG39" s="311"/>
      <c r="AH39" s="313"/>
      <c r="AI39" s="311"/>
      <c r="AJ39" s="311"/>
      <c r="AK39" s="311"/>
      <c r="AL39" s="325"/>
      <c r="AM39" s="311"/>
      <c r="AN39" s="311"/>
      <c r="AO39" s="311"/>
      <c r="AP39" s="325"/>
      <c r="AQ39" s="311"/>
      <c r="AR39" s="325"/>
      <c r="AS39" s="327"/>
      <c r="AT39" s="329"/>
    </row>
    <row r="40" spans="2:46" ht="13.5">
      <c r="B40" s="322"/>
      <c r="C40" s="316"/>
      <c r="D40" s="125">
        <f>P32</f>
        <v>0</v>
      </c>
      <c r="E40" s="18" t="s">
        <v>125</v>
      </c>
      <c r="F40" s="125">
        <f>N32</f>
        <v>0</v>
      </c>
      <c r="G40" s="316"/>
      <c r="H40" s="316"/>
      <c r="I40" s="125">
        <f>P36</f>
        <v>0</v>
      </c>
      <c r="J40" s="18" t="s">
        <v>125</v>
      </c>
      <c r="K40" s="125">
        <f>N36</f>
        <v>0</v>
      </c>
      <c r="L40" s="316"/>
      <c r="M40" s="318"/>
      <c r="N40" s="123"/>
      <c r="O40" s="124" t="s">
        <v>125</v>
      </c>
      <c r="P40" s="123"/>
      <c r="Q40" s="318"/>
      <c r="R40" s="316"/>
      <c r="S40" s="125"/>
      <c r="T40" s="18" t="s">
        <v>125</v>
      </c>
      <c r="U40" s="125"/>
      <c r="V40" s="316"/>
      <c r="W40" s="316"/>
      <c r="X40" s="125"/>
      <c r="Y40" s="18" t="s">
        <v>125</v>
      </c>
      <c r="Z40" s="125"/>
      <c r="AA40" s="337"/>
      <c r="AD40" s="333"/>
      <c r="AE40" s="334"/>
      <c r="AF40" s="311"/>
      <c r="AG40" s="311"/>
      <c r="AH40" s="313"/>
      <c r="AI40" s="311"/>
      <c r="AJ40" s="311"/>
      <c r="AK40" s="311"/>
      <c r="AL40" s="325"/>
      <c r="AM40" s="311"/>
      <c r="AN40" s="311"/>
      <c r="AO40" s="311"/>
      <c r="AP40" s="325"/>
      <c r="AQ40" s="311"/>
      <c r="AR40" s="325"/>
      <c r="AS40" s="327"/>
      <c r="AT40" s="329"/>
    </row>
    <row r="41" spans="2:46" ht="17.25">
      <c r="B41" s="322" t="str">
        <f>R27</f>
        <v>イガドラ B</v>
      </c>
      <c r="C41" s="324">
        <f>R29</f>
        <v>14</v>
      </c>
      <c r="D41" s="324"/>
      <c r="E41" s="324"/>
      <c r="F41" s="324"/>
      <c r="G41" s="324"/>
      <c r="H41" s="324">
        <f>R33</f>
        <v>10</v>
      </c>
      <c r="I41" s="324"/>
      <c r="J41" s="324"/>
      <c r="K41" s="324"/>
      <c r="L41" s="324"/>
      <c r="M41" s="324">
        <f>R37</f>
        <v>18</v>
      </c>
      <c r="N41" s="324"/>
      <c r="O41" s="324"/>
      <c r="P41" s="324"/>
      <c r="Q41" s="324"/>
      <c r="R41" s="331"/>
      <c r="S41" s="331"/>
      <c r="T41" s="331"/>
      <c r="U41" s="331"/>
      <c r="V41" s="331"/>
      <c r="W41" s="335">
        <v>6</v>
      </c>
      <c r="X41" s="335"/>
      <c r="Y41" s="335"/>
      <c r="Z41" s="335"/>
      <c r="AA41" s="336"/>
      <c r="AD41" s="305" t="str">
        <f>B41</f>
        <v>イガドラ B</v>
      </c>
      <c r="AE41" s="308">
        <f>IF(C42&gt;G42,1,0)+IF(H42&gt;L42,1,0)+IF(M42&gt;Q42,1,0)+IF(R42&gt;V42,1,0)+IF(W42&gt;AA42,1,0)</f>
        <v>3</v>
      </c>
      <c r="AF41" s="311">
        <f>IF(G42&gt;C42,1,0)+IF(L42&gt;H42,1,0)+IF(Q42&gt;M42,1,0)+IF(V42&gt;R42,1,0)+IF(AA42&gt;W42,1,0)</f>
        <v>1</v>
      </c>
      <c r="AG41" s="311">
        <f>IF(C42=G42,1,0)+IF(H42=L42,1,0)+IF(M42=Q42,1,0)+IF(W42=AA42,1,0)</f>
        <v>0</v>
      </c>
      <c r="AH41" s="313">
        <f>SUM((AE41*3)+(AG41*1))</f>
        <v>9</v>
      </c>
      <c r="AI41" s="311">
        <f>RANK(AH41,$AH$29:$AH$48,0)</f>
        <v>1</v>
      </c>
      <c r="AJ41" s="311">
        <f>SUM(C42+H42+M42+R42+W42)</f>
        <v>6</v>
      </c>
      <c r="AK41" s="311">
        <f>SUM(G42+L42+Q42+V42+AA42)</f>
        <v>2</v>
      </c>
      <c r="AL41" s="325">
        <f>SUM(AJ41/(AJ41+AK41))</f>
        <v>0.75</v>
      </c>
      <c r="AM41" s="311">
        <f>RANK(AL41,$AL$29:$AL$48,0)</f>
        <v>1</v>
      </c>
      <c r="AN41" s="311">
        <f>SUM(D42+D43+D44+I42+I43+I44+N42+N43+N44+S42+S43+S44+X42+X43+X44)</f>
        <v>118</v>
      </c>
      <c r="AO41" s="311">
        <f>SUM(F42+F43+F44+K42+K43+K44+P42+P43+P44+U42+U43+U44+Z42+Z43+Z44)</f>
        <v>92</v>
      </c>
      <c r="AP41" s="325">
        <f>SUM(AN41/(AN41+AO41))</f>
        <v>0.5619047619047619</v>
      </c>
      <c r="AQ41" s="311">
        <f>RANK(AP41,$AP$29:$AP$48,0)</f>
        <v>1</v>
      </c>
      <c r="AR41" s="325">
        <f>RANK(AH41,$AH$29:$AH$48,1)+AP41</f>
        <v>5.561904761904762</v>
      </c>
      <c r="AS41" s="327" t="str">
        <f>AD41</f>
        <v>イガドラ B</v>
      </c>
      <c r="AT41" s="329">
        <f>RANK(AR41,$AR$29:$AR$48)</f>
        <v>1</v>
      </c>
    </row>
    <row r="42" spans="2:46" ht="13.5">
      <c r="B42" s="322"/>
      <c r="C42" s="316">
        <f>IF(D42&gt;F42,1,0)+IF(D43&gt;F43,1,0)+IF(D44&gt;F44,1,0)</f>
        <v>0</v>
      </c>
      <c r="D42" s="125">
        <f>U30</f>
        <v>12</v>
      </c>
      <c r="E42" s="18" t="s">
        <v>125</v>
      </c>
      <c r="F42" s="125">
        <f>S30</f>
        <v>15</v>
      </c>
      <c r="G42" s="316">
        <f>IF(F42&gt;D42,1,0)+IF(F43&gt;D43,1,0)+IF(F44&gt;D44,1,0)</f>
        <v>2</v>
      </c>
      <c r="H42" s="316">
        <f>IF(I42&gt;K42,1,0)+IF(I43&gt;K43,1,0)+IF(I44&gt;K44,1,0)</f>
        <v>2</v>
      </c>
      <c r="I42" s="125">
        <f>U34</f>
        <v>15</v>
      </c>
      <c r="J42" s="18" t="s">
        <v>125</v>
      </c>
      <c r="K42" s="125">
        <f>S34</f>
        <v>9</v>
      </c>
      <c r="L42" s="316">
        <f>IF(K42&gt;I42,1,0)+IF(K43&gt;I43,1,0)+IF(K44&gt;I44,1,0)</f>
        <v>0</v>
      </c>
      <c r="M42" s="316">
        <f>IF(N42&gt;P42,1,0)+IF(N43&gt;P43,1,0)+IF(N44&gt;P44,1,0)</f>
        <v>2</v>
      </c>
      <c r="N42" s="125">
        <f>U38</f>
        <v>16</v>
      </c>
      <c r="O42" s="18" t="s">
        <v>125</v>
      </c>
      <c r="P42" s="125">
        <f>S38</f>
        <v>14</v>
      </c>
      <c r="Q42" s="316">
        <f>IF(P42&gt;N42,1,0)+IF(P43&gt;N43,1,0)+IF(P44&gt;N44,1,0)</f>
        <v>0</v>
      </c>
      <c r="R42" s="318">
        <f>IF(S42&gt;U42,1,0)+IF(S43&gt;U43,1,0)+IF(S44&gt;U44,1,0)</f>
        <v>0</v>
      </c>
      <c r="S42" s="123"/>
      <c r="T42" s="124" t="s">
        <v>125</v>
      </c>
      <c r="U42" s="123"/>
      <c r="V42" s="318">
        <f>IF(U42&gt;S42,1,0)+IF(U43&gt;S43,1,0)+IF(U44&gt;S44,1,0)</f>
        <v>0</v>
      </c>
      <c r="W42" s="316">
        <f>IF(X42&gt;Z42,1,0)+IF(X43&gt;Z43,1,0)+IF(X44&gt;Z44,1,0)</f>
        <v>2</v>
      </c>
      <c r="X42" s="125">
        <v>15</v>
      </c>
      <c r="Y42" s="18" t="s">
        <v>125</v>
      </c>
      <c r="Z42" s="125">
        <v>10</v>
      </c>
      <c r="AA42" s="337">
        <f>IF(Z42&gt;X42,1,0)+IF(Z43&gt;X43,1,0)+IF(Z44&gt;X44,1,0)</f>
        <v>0</v>
      </c>
      <c r="AD42" s="306"/>
      <c r="AE42" s="309"/>
      <c r="AF42" s="311"/>
      <c r="AG42" s="311"/>
      <c r="AH42" s="313"/>
      <c r="AI42" s="311"/>
      <c r="AJ42" s="311"/>
      <c r="AK42" s="311"/>
      <c r="AL42" s="325"/>
      <c r="AM42" s="311"/>
      <c r="AN42" s="311"/>
      <c r="AO42" s="311"/>
      <c r="AP42" s="325"/>
      <c r="AQ42" s="311"/>
      <c r="AR42" s="325"/>
      <c r="AS42" s="327"/>
      <c r="AT42" s="329"/>
    </row>
    <row r="43" spans="2:46" ht="13.5">
      <c r="B43" s="322"/>
      <c r="C43" s="316"/>
      <c r="D43" s="125">
        <f>U31</f>
        <v>15</v>
      </c>
      <c r="E43" s="18" t="s">
        <v>125</v>
      </c>
      <c r="F43" s="125">
        <f>S31</f>
        <v>17</v>
      </c>
      <c r="G43" s="316"/>
      <c r="H43" s="316"/>
      <c r="I43" s="125">
        <f>U35</f>
        <v>15</v>
      </c>
      <c r="J43" s="18" t="s">
        <v>125</v>
      </c>
      <c r="K43" s="125">
        <f>S35</f>
        <v>8</v>
      </c>
      <c r="L43" s="316"/>
      <c r="M43" s="316"/>
      <c r="N43" s="125">
        <f>U39</f>
        <v>15</v>
      </c>
      <c r="O43" s="18" t="s">
        <v>125</v>
      </c>
      <c r="P43" s="125">
        <f>S39</f>
        <v>12</v>
      </c>
      <c r="Q43" s="316"/>
      <c r="R43" s="318"/>
      <c r="S43" s="123"/>
      <c r="T43" s="124" t="s">
        <v>125</v>
      </c>
      <c r="U43" s="123"/>
      <c r="V43" s="318"/>
      <c r="W43" s="316"/>
      <c r="X43" s="125">
        <v>15</v>
      </c>
      <c r="Y43" s="18" t="s">
        <v>125</v>
      </c>
      <c r="Z43" s="125">
        <v>7</v>
      </c>
      <c r="AA43" s="337"/>
      <c r="AD43" s="306"/>
      <c r="AE43" s="309"/>
      <c r="AF43" s="311"/>
      <c r="AG43" s="311"/>
      <c r="AH43" s="313"/>
      <c r="AI43" s="311"/>
      <c r="AJ43" s="311"/>
      <c r="AK43" s="311"/>
      <c r="AL43" s="325"/>
      <c r="AM43" s="311"/>
      <c r="AN43" s="311"/>
      <c r="AO43" s="311"/>
      <c r="AP43" s="325"/>
      <c r="AQ43" s="311"/>
      <c r="AR43" s="325"/>
      <c r="AS43" s="327"/>
      <c r="AT43" s="329"/>
    </row>
    <row r="44" spans="2:46" ht="13.5">
      <c r="B44" s="322"/>
      <c r="C44" s="316"/>
      <c r="D44" s="125">
        <f>U32</f>
        <v>0</v>
      </c>
      <c r="E44" s="18" t="s">
        <v>125</v>
      </c>
      <c r="F44" s="125">
        <f>S32</f>
        <v>0</v>
      </c>
      <c r="G44" s="316"/>
      <c r="H44" s="316"/>
      <c r="I44" s="125">
        <f>U36</f>
        <v>0</v>
      </c>
      <c r="J44" s="18" t="s">
        <v>125</v>
      </c>
      <c r="K44" s="125">
        <f>S36</f>
        <v>0</v>
      </c>
      <c r="L44" s="316"/>
      <c r="M44" s="316"/>
      <c r="N44" s="125">
        <f>U40</f>
        <v>0</v>
      </c>
      <c r="O44" s="18" t="s">
        <v>125</v>
      </c>
      <c r="P44" s="125">
        <f>S40</f>
        <v>0</v>
      </c>
      <c r="Q44" s="316"/>
      <c r="R44" s="318"/>
      <c r="S44" s="123"/>
      <c r="T44" s="124" t="s">
        <v>125</v>
      </c>
      <c r="U44" s="123"/>
      <c r="V44" s="318"/>
      <c r="W44" s="316"/>
      <c r="X44" s="125"/>
      <c r="Y44" s="18" t="s">
        <v>125</v>
      </c>
      <c r="Z44" s="125"/>
      <c r="AA44" s="337"/>
      <c r="AD44" s="333"/>
      <c r="AE44" s="334"/>
      <c r="AF44" s="311"/>
      <c r="AG44" s="311"/>
      <c r="AH44" s="313"/>
      <c r="AI44" s="311"/>
      <c r="AJ44" s="311"/>
      <c r="AK44" s="311"/>
      <c r="AL44" s="325"/>
      <c r="AM44" s="311"/>
      <c r="AN44" s="311"/>
      <c r="AO44" s="311"/>
      <c r="AP44" s="325"/>
      <c r="AQ44" s="311"/>
      <c r="AR44" s="325"/>
      <c r="AS44" s="327"/>
      <c r="AT44" s="329"/>
    </row>
    <row r="45" spans="2:46" ht="13.5">
      <c r="B45" s="322" t="str">
        <f>W27</f>
        <v>マッキーZOO</v>
      </c>
      <c r="C45" s="324">
        <f>W29</f>
        <v>2</v>
      </c>
      <c r="D45" s="324"/>
      <c r="E45" s="324"/>
      <c r="F45" s="324"/>
      <c r="G45" s="324"/>
      <c r="H45" s="324">
        <f>W33</f>
        <v>16</v>
      </c>
      <c r="I45" s="324"/>
      <c r="J45" s="324"/>
      <c r="K45" s="324"/>
      <c r="L45" s="324"/>
      <c r="M45" s="324">
        <f>W37</f>
        <v>12</v>
      </c>
      <c r="N45" s="324"/>
      <c r="O45" s="324"/>
      <c r="P45" s="324"/>
      <c r="Q45" s="324"/>
      <c r="R45" s="324">
        <f>W41</f>
        <v>6</v>
      </c>
      <c r="S45" s="324"/>
      <c r="T45" s="324"/>
      <c r="U45" s="324"/>
      <c r="V45" s="324"/>
      <c r="W45" s="331"/>
      <c r="X45" s="331"/>
      <c r="Y45" s="331"/>
      <c r="Z45" s="331"/>
      <c r="AA45" s="332"/>
      <c r="AD45" s="305" t="str">
        <f>B45</f>
        <v>マッキーZOO</v>
      </c>
      <c r="AE45" s="308">
        <f>IF(C46&gt;G46,1,0)+IF(H46&gt;L46,1,0)+IF(M46&gt;Q46,1,0)+IF(R46&gt;V46,1,0)+IF(W46&gt;AA46,1,0)</f>
        <v>0</v>
      </c>
      <c r="AF45" s="311">
        <f>IF(G46&gt;C46,1,0)+IF(L46&gt;H46,1,0)+IF(Q46&gt;M46,1,0)+IF(V46&gt;R46,1,0)+IF(AA46&gt;W46,1,0)</f>
        <v>1</v>
      </c>
      <c r="AG45" s="311">
        <f>IF(C46=G46,1,0)+IF(H46=L46,1,0)+IF(M46=Q46,1,0)+IF(R46=V46,1,0)</f>
        <v>3</v>
      </c>
      <c r="AH45" s="313">
        <f>SUM((AE45*3)+(AG45*1))</f>
        <v>3</v>
      </c>
      <c r="AI45" s="311">
        <f>RANK(AH45,$AH$29:$AH$48,0)</f>
        <v>5</v>
      </c>
      <c r="AJ45" s="311">
        <f>SUM(C46+H46+M46+R46+W46)</f>
        <v>3</v>
      </c>
      <c r="AK45" s="311">
        <f>SUM(G46+L46+Q46+V46+AA46)</f>
        <v>5</v>
      </c>
      <c r="AL45" s="325">
        <f>SUM(AJ45/(AJ45+AK45))</f>
        <v>0.375</v>
      </c>
      <c r="AM45" s="311">
        <f>RANK(AL45,$AL$29:$AL$48,0)</f>
        <v>4</v>
      </c>
      <c r="AN45" s="311">
        <f>SUM(D46+D47+D48+I46+I47+I48+N46+N47+N48+S46+S47+S48+X46+X47+X48)</f>
        <v>95</v>
      </c>
      <c r="AO45" s="311">
        <f>SUM(F46+F47+F48+K46+K47+K48+P46+P47+P48+U46+U47+U48+Z46+Z47+Z48)</f>
        <v>118</v>
      </c>
      <c r="AP45" s="325">
        <f>SUM(AN45/(AN45+AO45))</f>
        <v>0.4460093896713615</v>
      </c>
      <c r="AQ45" s="311">
        <f>RANK(AP45,$AP$29:$AP$48,0)</f>
        <v>5</v>
      </c>
      <c r="AR45" s="325">
        <f>RANK(AH45,$AH$29:$AH$48,1)+AP45</f>
        <v>1.4460093896713615</v>
      </c>
      <c r="AS45" s="327" t="str">
        <f>AD45</f>
        <v>マッキーZOO</v>
      </c>
      <c r="AT45" s="329">
        <f>RANK(AR45,$AR$29:$AR$48)</f>
        <v>5</v>
      </c>
    </row>
    <row r="46" spans="2:46" ht="13.5">
      <c r="B46" s="322"/>
      <c r="C46" s="316">
        <f>IF(D46&gt;F46,1,0)+IF(D47&gt;F47,1,0)+IF(D48&gt;F48,1,0)</f>
        <v>1</v>
      </c>
      <c r="D46" s="125">
        <f>Z30</f>
        <v>15</v>
      </c>
      <c r="E46" s="18" t="s">
        <v>125</v>
      </c>
      <c r="F46" s="125">
        <f>X30</f>
        <v>13</v>
      </c>
      <c r="G46" s="316">
        <f>IF(F46&gt;D46,1,0)+IF(F47&gt;D47,1,0)+IF(F48&gt;D48,1,0)</f>
        <v>1</v>
      </c>
      <c r="H46" s="316">
        <f>IF(I46&gt;K46,1,0)+IF(I47&gt;K47,1,0)+IF(I48&gt;K48,1,0)</f>
        <v>1</v>
      </c>
      <c r="I46" s="125">
        <f>Z34</f>
        <v>14</v>
      </c>
      <c r="J46" s="18" t="s">
        <v>125</v>
      </c>
      <c r="K46" s="125">
        <f>X34</f>
        <v>16</v>
      </c>
      <c r="L46" s="316">
        <f>IF(K46&gt;I46,1,0)+IF(K47&gt;I47,1,0)+IF(K48&gt;I48,1,0)</f>
        <v>1</v>
      </c>
      <c r="M46" s="316">
        <f>IF(N46&gt;P46,1,0)+IF(N47&gt;P47,1,0)+IF(N48&gt;P48,1,0)</f>
        <v>1</v>
      </c>
      <c r="N46" s="125">
        <f>Z38</f>
        <v>8</v>
      </c>
      <c r="O46" s="18" t="s">
        <v>125</v>
      </c>
      <c r="P46" s="125">
        <f>X38</f>
        <v>15</v>
      </c>
      <c r="Q46" s="316">
        <f>IF(P46&gt;N46,1,0)+IF(P47&gt;N47,1,0)+IF(P48&gt;N48,1,0)</f>
        <v>1</v>
      </c>
      <c r="R46" s="316">
        <f>IF(S46&gt;U46,1,0)+IF(S47&gt;U47,1,0)+IF(S48&gt;U48,1,0)</f>
        <v>0</v>
      </c>
      <c r="S46" s="125">
        <f>Z42</f>
        <v>10</v>
      </c>
      <c r="T46" s="18" t="s">
        <v>125</v>
      </c>
      <c r="U46" s="125">
        <f>X42</f>
        <v>15</v>
      </c>
      <c r="V46" s="316">
        <f>IF(U46&gt;S46,1,0)+IF(U47&gt;S47,1,0)+IF(U48&gt;S48,1,0)</f>
        <v>2</v>
      </c>
      <c r="W46" s="318">
        <f>IF(X46&gt;Z46,1,0)+IF(X47&gt;Z47,1,0)+IF(X48&gt;Z48,1,0)</f>
        <v>0</v>
      </c>
      <c r="X46" s="123"/>
      <c r="Y46" s="124" t="s">
        <v>125</v>
      </c>
      <c r="Z46" s="123"/>
      <c r="AA46" s="320">
        <f>IF(Z46&gt;X46,1,0)+IF(Z47&gt;X47,1,0)+IF(Z48&gt;X48,1,0)</f>
        <v>0</v>
      </c>
      <c r="AD46" s="306"/>
      <c r="AE46" s="309"/>
      <c r="AF46" s="311"/>
      <c r="AG46" s="311"/>
      <c r="AH46" s="313"/>
      <c r="AI46" s="311"/>
      <c r="AJ46" s="311"/>
      <c r="AK46" s="311"/>
      <c r="AL46" s="325"/>
      <c r="AM46" s="311"/>
      <c r="AN46" s="311"/>
      <c r="AO46" s="311"/>
      <c r="AP46" s="325"/>
      <c r="AQ46" s="311"/>
      <c r="AR46" s="325"/>
      <c r="AS46" s="327"/>
      <c r="AT46" s="329"/>
    </row>
    <row r="47" spans="2:46" ht="13.5">
      <c r="B47" s="322"/>
      <c r="C47" s="316"/>
      <c r="D47" s="125">
        <f>Z31</f>
        <v>8</v>
      </c>
      <c r="E47" s="18" t="s">
        <v>125</v>
      </c>
      <c r="F47" s="125">
        <f>X31</f>
        <v>15</v>
      </c>
      <c r="G47" s="316"/>
      <c r="H47" s="316"/>
      <c r="I47" s="125">
        <f>Z35</f>
        <v>16</v>
      </c>
      <c r="J47" s="18" t="s">
        <v>125</v>
      </c>
      <c r="K47" s="125">
        <f>X35</f>
        <v>14</v>
      </c>
      <c r="L47" s="316"/>
      <c r="M47" s="316"/>
      <c r="N47" s="125">
        <f>Z39</f>
        <v>17</v>
      </c>
      <c r="O47" s="18" t="s">
        <v>125</v>
      </c>
      <c r="P47" s="125">
        <f>X39</f>
        <v>15</v>
      </c>
      <c r="Q47" s="316"/>
      <c r="R47" s="316"/>
      <c r="S47" s="125">
        <f>Z43</f>
        <v>7</v>
      </c>
      <c r="T47" s="18" t="s">
        <v>125</v>
      </c>
      <c r="U47" s="125">
        <f>X43</f>
        <v>15</v>
      </c>
      <c r="V47" s="316"/>
      <c r="W47" s="318"/>
      <c r="X47" s="123"/>
      <c r="Y47" s="124" t="s">
        <v>125</v>
      </c>
      <c r="Z47" s="123"/>
      <c r="AA47" s="320"/>
      <c r="AD47" s="306"/>
      <c r="AE47" s="309"/>
      <c r="AF47" s="311"/>
      <c r="AG47" s="311"/>
      <c r="AH47" s="313"/>
      <c r="AI47" s="311"/>
      <c r="AJ47" s="311"/>
      <c r="AK47" s="311"/>
      <c r="AL47" s="325"/>
      <c r="AM47" s="311"/>
      <c r="AN47" s="311"/>
      <c r="AO47" s="311"/>
      <c r="AP47" s="325"/>
      <c r="AQ47" s="311"/>
      <c r="AR47" s="325"/>
      <c r="AS47" s="327"/>
      <c r="AT47" s="329"/>
    </row>
    <row r="48" spans="2:46" ht="14.25" thickBot="1">
      <c r="B48" s="323"/>
      <c r="C48" s="317"/>
      <c r="D48" s="127">
        <f>Z32</f>
        <v>0</v>
      </c>
      <c r="E48" s="25" t="s">
        <v>125</v>
      </c>
      <c r="F48" s="127">
        <f>X32</f>
        <v>0</v>
      </c>
      <c r="G48" s="317"/>
      <c r="H48" s="317"/>
      <c r="I48" s="127">
        <f>Z36</f>
        <v>0</v>
      </c>
      <c r="J48" s="25" t="s">
        <v>125</v>
      </c>
      <c r="K48" s="127">
        <f>X36</f>
        <v>0</v>
      </c>
      <c r="L48" s="317"/>
      <c r="M48" s="317"/>
      <c r="N48" s="127">
        <f>Z40</f>
        <v>0</v>
      </c>
      <c r="O48" s="25" t="s">
        <v>125</v>
      </c>
      <c r="P48" s="127">
        <f>X40</f>
        <v>0</v>
      </c>
      <c r="Q48" s="317"/>
      <c r="R48" s="317"/>
      <c r="S48" s="127">
        <f>Z44</f>
        <v>0</v>
      </c>
      <c r="T48" s="25" t="s">
        <v>125</v>
      </c>
      <c r="U48" s="127">
        <f>X44</f>
        <v>0</v>
      </c>
      <c r="V48" s="317"/>
      <c r="W48" s="319"/>
      <c r="X48" s="128"/>
      <c r="Y48" s="129" t="s">
        <v>125</v>
      </c>
      <c r="Z48" s="128"/>
      <c r="AA48" s="321"/>
      <c r="AD48" s="307"/>
      <c r="AE48" s="310"/>
      <c r="AF48" s="312"/>
      <c r="AG48" s="312"/>
      <c r="AH48" s="314"/>
      <c r="AI48" s="312"/>
      <c r="AJ48" s="312"/>
      <c r="AK48" s="312"/>
      <c r="AL48" s="326"/>
      <c r="AM48" s="312"/>
      <c r="AN48" s="312"/>
      <c r="AO48" s="312"/>
      <c r="AP48" s="326"/>
      <c r="AQ48" s="312"/>
      <c r="AR48" s="326"/>
      <c r="AS48" s="328"/>
      <c r="AT48" s="330"/>
    </row>
    <row r="76" ht="13.5">
      <c r="AH76" s="130"/>
    </row>
    <row r="77" ht="13.5">
      <c r="AH77" s="315"/>
    </row>
    <row r="78" ht="13.5">
      <c r="AH78" s="315"/>
    </row>
    <row r="79" ht="13.5">
      <c r="AH79" s="315"/>
    </row>
    <row r="80" ht="13.5">
      <c r="AH80" s="315"/>
    </row>
    <row r="81" ht="13.5">
      <c r="AH81" s="315"/>
    </row>
    <row r="82" ht="13.5">
      <c r="AH82" s="315"/>
    </row>
    <row r="83" ht="13.5">
      <c r="AH83" s="315"/>
    </row>
    <row r="84" ht="13.5">
      <c r="AH84" s="315"/>
    </row>
    <row r="85" ht="13.5">
      <c r="AH85" s="315"/>
    </row>
    <row r="86" ht="13.5">
      <c r="AH86" s="315"/>
    </row>
    <row r="87" ht="13.5">
      <c r="AH87" s="315"/>
    </row>
    <row r="88" ht="13.5">
      <c r="AH88" s="315"/>
    </row>
    <row r="89" ht="13.5">
      <c r="AH89" s="315"/>
    </row>
    <row r="90" ht="13.5">
      <c r="AH90" s="315"/>
    </row>
    <row r="91" ht="13.5">
      <c r="AH91" s="315"/>
    </row>
    <row r="92" ht="13.5">
      <c r="AH92" s="315"/>
    </row>
    <row r="93" ht="13.5">
      <c r="AH93" s="315"/>
    </row>
    <row r="94" ht="13.5">
      <c r="AH94" s="315"/>
    </row>
    <row r="95" ht="13.5">
      <c r="AH95" s="315"/>
    </row>
    <row r="96" ht="13.5">
      <c r="AH96" s="315"/>
    </row>
    <row r="97" spans="2:46" ht="13.5"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</row>
    <row r="98" spans="2:46" ht="13.5"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</row>
    <row r="99" spans="2:46" ht="13.5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</row>
    <row r="100" spans="2:46" ht="13.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</row>
    <row r="101" spans="2:46" ht="13.5"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</row>
    <row r="102" spans="2:46" ht="13.5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</row>
    <row r="103" spans="2:46" ht="13.5"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</row>
    <row r="104" spans="2:46" ht="13.5"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</row>
    <row r="105" spans="2:46" ht="13.5"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</row>
    <row r="106" spans="2:46" ht="13.5"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</row>
    <row r="107" spans="2:46" ht="13.5"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</row>
    <row r="108" spans="2:46" ht="13.5"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</row>
    <row r="109" spans="2:46" ht="13.5"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</row>
    <row r="110" spans="2:46" ht="13.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</row>
    <row r="111" spans="2:46" ht="13.5"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</row>
    <row r="112" spans="2:46" ht="13.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</row>
    <row r="113" spans="2:46" ht="13.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</row>
    <row r="114" spans="2:46" ht="13.5"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</row>
    <row r="115" spans="2:46" ht="13.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</row>
    <row r="116" spans="2:46" ht="13.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</row>
    <row r="117" spans="2:46" ht="13.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</row>
    <row r="118" spans="2:46" ht="13.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</row>
    <row r="119" spans="2:46" ht="13.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</row>
    <row r="120" spans="2:46" ht="13.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</row>
    <row r="121" spans="2:46" ht="13.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</row>
    <row r="122" spans="2:46" ht="13.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</row>
    <row r="123" spans="2:46" ht="13.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</row>
    <row r="124" spans="2:46" ht="13.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</row>
    <row r="125" spans="2:46" ht="13.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</row>
    <row r="126" spans="2:46" ht="13.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</row>
    <row r="127" spans="2:46" ht="13.5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</row>
    <row r="128" spans="2:46" ht="13.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</row>
    <row r="129" spans="2:46" ht="13.5"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</row>
    <row r="130" spans="2:46" ht="13.5"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</row>
    <row r="131" spans="2:46" ht="13.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</row>
    <row r="132" spans="2:46" ht="13.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</row>
    <row r="133" spans="2:46" ht="13.5"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</row>
    <row r="134" spans="2:46" ht="13.5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</row>
    <row r="135" spans="2:46" ht="13.5"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</row>
    <row r="136" spans="2:46" ht="13.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</row>
    <row r="137" spans="2:46" ht="13.5"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</row>
    <row r="138" spans="2:46" ht="13.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</row>
    <row r="139" spans="2:46" ht="13.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</row>
    <row r="140" spans="2:46" ht="13.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</row>
    <row r="141" spans="2:46" ht="13.5"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</row>
    <row r="142" spans="2:46" ht="13.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</row>
    <row r="143" spans="2:46" ht="13.5"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</row>
    <row r="144" spans="2:46" ht="13.5"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</row>
    <row r="145" spans="2:46" ht="13.5"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</row>
    <row r="146" spans="2:46" ht="13.5"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</row>
    <row r="147" spans="2:46" ht="13.5"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</row>
    <row r="148" spans="2:46" ht="13.5"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</row>
    <row r="149" spans="2:46" ht="13.5"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</row>
    <row r="150" spans="2:46" ht="13.5"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</row>
    <row r="151" spans="2:46" ht="13.5"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</row>
    <row r="152" spans="2:46" ht="13.5"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</row>
    <row r="153" spans="2:46" ht="13.5"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</row>
    <row r="154" spans="2:46" ht="13.5"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</row>
    <row r="155" spans="2:46" ht="13.5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</row>
    <row r="156" spans="2:46" ht="13.5"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</row>
  </sheetData>
  <sheetProtection/>
  <mergeCells count="375">
    <mergeCell ref="B1:AA1"/>
    <mergeCell ref="AD1:AT1"/>
    <mergeCell ref="B2:AA2"/>
    <mergeCell ref="AD2:AT2"/>
    <mergeCell ref="B3:B4"/>
    <mergeCell ref="C3:G4"/>
    <mergeCell ref="H3:L4"/>
    <mergeCell ref="M3:Q4"/>
    <mergeCell ref="R3:V4"/>
    <mergeCell ref="W3:AA4"/>
    <mergeCell ref="AQ3:AQ4"/>
    <mergeCell ref="AR3:AR4"/>
    <mergeCell ref="AS3:AS4"/>
    <mergeCell ref="AT3:AT4"/>
    <mergeCell ref="AJ3:AL3"/>
    <mergeCell ref="AM3:AM4"/>
    <mergeCell ref="AN3:AP3"/>
    <mergeCell ref="B5:B8"/>
    <mergeCell ref="C5:G5"/>
    <mergeCell ref="H5:L5"/>
    <mergeCell ref="M5:Q5"/>
    <mergeCell ref="R5:V5"/>
    <mergeCell ref="W5:AA5"/>
    <mergeCell ref="AD3:AD4"/>
    <mergeCell ref="AE3:AH3"/>
    <mergeCell ref="AI3:AI4"/>
    <mergeCell ref="AP5:AP8"/>
    <mergeCell ref="AQ5:AQ8"/>
    <mergeCell ref="AR5:AR8"/>
    <mergeCell ref="AS5:AS8"/>
    <mergeCell ref="AT5:AT8"/>
    <mergeCell ref="C6:C8"/>
    <mergeCell ref="G6:G8"/>
    <mergeCell ref="H6:H8"/>
    <mergeCell ref="L6:L8"/>
    <mergeCell ref="M6:M8"/>
    <mergeCell ref="AJ5:AJ8"/>
    <mergeCell ref="AK5:AK8"/>
    <mergeCell ref="AL5:AL8"/>
    <mergeCell ref="AM5:AM8"/>
    <mergeCell ref="AN5:AN8"/>
    <mergeCell ref="AO5:AO8"/>
    <mergeCell ref="AD5:AD8"/>
    <mergeCell ref="AE5:AE8"/>
    <mergeCell ref="AF5:AF8"/>
    <mergeCell ref="AG5:AG8"/>
    <mergeCell ref="AH5:AH8"/>
    <mergeCell ref="AI5:AI8"/>
    <mergeCell ref="AD9:AD12"/>
    <mergeCell ref="AE9:AE12"/>
    <mergeCell ref="AF9:AF12"/>
    <mergeCell ref="AG9:AG12"/>
    <mergeCell ref="AH9:AH12"/>
    <mergeCell ref="Q6:Q8"/>
    <mergeCell ref="R6:R8"/>
    <mergeCell ref="V6:V8"/>
    <mergeCell ref="W6:W8"/>
    <mergeCell ref="AA6:AA8"/>
    <mergeCell ref="M9:Q9"/>
    <mergeCell ref="R9:V9"/>
    <mergeCell ref="R10:R12"/>
    <mergeCell ref="V10:V12"/>
    <mergeCell ref="W10:W12"/>
    <mergeCell ref="AA10:AA12"/>
    <mergeCell ref="AO9:AO12"/>
    <mergeCell ref="AP9:AP12"/>
    <mergeCell ref="AQ9:AQ12"/>
    <mergeCell ref="AR9:AR12"/>
    <mergeCell ref="AS9:AS12"/>
    <mergeCell ref="AT9:AT12"/>
    <mergeCell ref="AI9:AI12"/>
    <mergeCell ref="AJ9:AJ12"/>
    <mergeCell ref="AK9:AK12"/>
    <mergeCell ref="AL9:AL12"/>
    <mergeCell ref="AM9:AM12"/>
    <mergeCell ref="AN9:AN12"/>
    <mergeCell ref="B13:B16"/>
    <mergeCell ref="C13:G13"/>
    <mergeCell ref="H13:L13"/>
    <mergeCell ref="M13:Q13"/>
    <mergeCell ref="R13:V13"/>
    <mergeCell ref="W13:AA13"/>
    <mergeCell ref="C10:C12"/>
    <mergeCell ref="G10:G12"/>
    <mergeCell ref="H10:H12"/>
    <mergeCell ref="L10:L12"/>
    <mergeCell ref="M10:M12"/>
    <mergeCell ref="Q10:Q12"/>
    <mergeCell ref="B9:B12"/>
    <mergeCell ref="C9:G9"/>
    <mergeCell ref="H9:L9"/>
    <mergeCell ref="W9:AA9"/>
    <mergeCell ref="AP13:AP16"/>
    <mergeCell ref="AQ13:AQ16"/>
    <mergeCell ref="AR13:AR16"/>
    <mergeCell ref="AS13:AS16"/>
    <mergeCell ref="AT13:AT16"/>
    <mergeCell ref="C14:C16"/>
    <mergeCell ref="G14:G16"/>
    <mergeCell ref="H14:H16"/>
    <mergeCell ref="L14:L16"/>
    <mergeCell ref="M14:M16"/>
    <mergeCell ref="AJ13:AJ16"/>
    <mergeCell ref="AK13:AK16"/>
    <mergeCell ref="AL13:AL16"/>
    <mergeCell ref="AM13:AM16"/>
    <mergeCell ref="AN13:AN16"/>
    <mergeCell ref="AO13:AO16"/>
    <mergeCell ref="AD13:AD16"/>
    <mergeCell ref="AE13:AE16"/>
    <mergeCell ref="AF13:AF16"/>
    <mergeCell ref="AG13:AG16"/>
    <mergeCell ref="AH13:AH16"/>
    <mergeCell ref="AI13:AI16"/>
    <mergeCell ref="AD17:AD20"/>
    <mergeCell ref="AE17:AE20"/>
    <mergeCell ref="AF17:AF20"/>
    <mergeCell ref="AG17:AG20"/>
    <mergeCell ref="AH17:AH20"/>
    <mergeCell ref="Q14:Q16"/>
    <mergeCell ref="R14:R16"/>
    <mergeCell ref="V14:V16"/>
    <mergeCell ref="W14:W16"/>
    <mergeCell ref="AA14:AA16"/>
    <mergeCell ref="M17:Q17"/>
    <mergeCell ref="R17:V17"/>
    <mergeCell ref="R18:R20"/>
    <mergeCell ref="V18:V20"/>
    <mergeCell ref="W18:W20"/>
    <mergeCell ref="AA18:AA20"/>
    <mergeCell ref="AO17:AO20"/>
    <mergeCell ref="AP17:AP20"/>
    <mergeCell ref="AQ17:AQ20"/>
    <mergeCell ref="AR17:AR20"/>
    <mergeCell ref="AS17:AS20"/>
    <mergeCell ref="AT17:AT20"/>
    <mergeCell ref="AI17:AI20"/>
    <mergeCell ref="AJ17:AJ20"/>
    <mergeCell ref="AK17:AK20"/>
    <mergeCell ref="AL17:AL20"/>
    <mergeCell ref="AM17:AM20"/>
    <mergeCell ref="AN17:AN20"/>
    <mergeCell ref="B21:B24"/>
    <mergeCell ref="C21:G21"/>
    <mergeCell ref="H21:L21"/>
    <mergeCell ref="M21:Q21"/>
    <mergeCell ref="R21:V21"/>
    <mergeCell ref="W21:AA21"/>
    <mergeCell ref="C18:C20"/>
    <mergeCell ref="G18:G20"/>
    <mergeCell ref="H18:H20"/>
    <mergeCell ref="L18:L20"/>
    <mergeCell ref="M18:M20"/>
    <mergeCell ref="Q18:Q20"/>
    <mergeCell ref="B17:B20"/>
    <mergeCell ref="C17:G17"/>
    <mergeCell ref="H17:L17"/>
    <mergeCell ref="W17:AA17"/>
    <mergeCell ref="AO21:AO24"/>
    <mergeCell ref="AD21:AD24"/>
    <mergeCell ref="AE21:AE24"/>
    <mergeCell ref="AF21:AF24"/>
    <mergeCell ref="AG21:AG24"/>
    <mergeCell ref="AH21:AH24"/>
    <mergeCell ref="AI21:AI24"/>
    <mergeCell ref="Q22:Q24"/>
    <mergeCell ref="R22:R24"/>
    <mergeCell ref="V22:V24"/>
    <mergeCell ref="W22:W24"/>
    <mergeCell ref="AA22:AA24"/>
    <mergeCell ref="G22:G24"/>
    <mergeCell ref="H22:H24"/>
    <mergeCell ref="L22:L24"/>
    <mergeCell ref="M22:M24"/>
    <mergeCell ref="AJ21:AJ24"/>
    <mergeCell ref="AK21:AK24"/>
    <mergeCell ref="AL21:AL24"/>
    <mergeCell ref="AM21:AM24"/>
    <mergeCell ref="AN21:AN24"/>
    <mergeCell ref="B25:AA25"/>
    <mergeCell ref="AP21:AP24"/>
    <mergeCell ref="AQ21:AQ24"/>
    <mergeCell ref="AR21:AR24"/>
    <mergeCell ref="AD25:AT25"/>
    <mergeCell ref="B26:AA26"/>
    <mergeCell ref="AD26:AT26"/>
    <mergeCell ref="B27:B28"/>
    <mergeCell ref="C27:G28"/>
    <mergeCell ref="H27:L28"/>
    <mergeCell ref="M27:Q28"/>
    <mergeCell ref="R27:V28"/>
    <mergeCell ref="W27:AA28"/>
    <mergeCell ref="AD27:AD28"/>
    <mergeCell ref="AR27:AR28"/>
    <mergeCell ref="AS27:AS28"/>
    <mergeCell ref="AT27:AT28"/>
    <mergeCell ref="AJ27:AL27"/>
    <mergeCell ref="AM27:AM28"/>
    <mergeCell ref="AN27:AP27"/>
    <mergeCell ref="AQ27:AQ28"/>
    <mergeCell ref="AS21:AS24"/>
    <mergeCell ref="AT21:AT24"/>
    <mergeCell ref="C22:C24"/>
    <mergeCell ref="B29:B32"/>
    <mergeCell ref="C29:G29"/>
    <mergeCell ref="H29:L29"/>
    <mergeCell ref="M29:Q29"/>
    <mergeCell ref="R29:V29"/>
    <mergeCell ref="W29:AA29"/>
    <mergeCell ref="AD29:AD32"/>
    <mergeCell ref="AE27:AH27"/>
    <mergeCell ref="AI27:AI28"/>
    <mergeCell ref="W30:W32"/>
    <mergeCell ref="AA30:AA32"/>
    <mergeCell ref="AQ29:AQ32"/>
    <mergeCell ref="AR29:AR32"/>
    <mergeCell ref="AS29:AS32"/>
    <mergeCell ref="AT29:AT32"/>
    <mergeCell ref="C30:C32"/>
    <mergeCell ref="G30:G32"/>
    <mergeCell ref="H30:H32"/>
    <mergeCell ref="L30:L32"/>
    <mergeCell ref="M30:M32"/>
    <mergeCell ref="Q30:Q32"/>
    <mergeCell ref="AK29:AK32"/>
    <mergeCell ref="AL29:AL32"/>
    <mergeCell ref="AM29:AM32"/>
    <mergeCell ref="AN29:AN32"/>
    <mergeCell ref="AO29:AO32"/>
    <mergeCell ref="AP29:AP32"/>
    <mergeCell ref="AE29:AE32"/>
    <mergeCell ref="AF29:AF32"/>
    <mergeCell ref="AG29:AG32"/>
    <mergeCell ref="AH29:AH32"/>
    <mergeCell ref="AI29:AI32"/>
    <mergeCell ref="AJ29:AJ32"/>
    <mergeCell ref="R30:R32"/>
    <mergeCell ref="V30:V32"/>
    <mergeCell ref="B33:B36"/>
    <mergeCell ref="C33:G33"/>
    <mergeCell ref="H33:L33"/>
    <mergeCell ref="M33:Q33"/>
    <mergeCell ref="R33:V33"/>
    <mergeCell ref="W33:AA33"/>
    <mergeCell ref="AP33:AP36"/>
    <mergeCell ref="AQ33:AQ36"/>
    <mergeCell ref="AR33:AR36"/>
    <mergeCell ref="AS33:AS36"/>
    <mergeCell ref="AT33:AT36"/>
    <mergeCell ref="C34:C36"/>
    <mergeCell ref="G34:G36"/>
    <mergeCell ref="H34:H36"/>
    <mergeCell ref="L34:L36"/>
    <mergeCell ref="M34:M36"/>
    <mergeCell ref="AJ33:AJ36"/>
    <mergeCell ref="AK33:AK36"/>
    <mergeCell ref="AL33:AL36"/>
    <mergeCell ref="AM33:AM36"/>
    <mergeCell ref="AN33:AN36"/>
    <mergeCell ref="AO33:AO36"/>
    <mergeCell ref="AD33:AD36"/>
    <mergeCell ref="AE33:AE36"/>
    <mergeCell ref="AF33:AF36"/>
    <mergeCell ref="AG33:AG36"/>
    <mergeCell ref="AH33:AH36"/>
    <mergeCell ref="AI33:AI36"/>
    <mergeCell ref="AD37:AD40"/>
    <mergeCell ref="AE37:AE40"/>
    <mergeCell ref="AF37:AF40"/>
    <mergeCell ref="AG37:AG40"/>
    <mergeCell ref="AH37:AH40"/>
    <mergeCell ref="Q34:Q36"/>
    <mergeCell ref="R34:R36"/>
    <mergeCell ref="V34:V36"/>
    <mergeCell ref="W34:W36"/>
    <mergeCell ref="AA34:AA36"/>
    <mergeCell ref="M37:Q37"/>
    <mergeCell ref="R37:V37"/>
    <mergeCell ref="R38:R40"/>
    <mergeCell ref="V38:V40"/>
    <mergeCell ref="W38:W40"/>
    <mergeCell ref="AA38:AA40"/>
    <mergeCell ref="AO37:AO40"/>
    <mergeCell ref="AP37:AP40"/>
    <mergeCell ref="AQ37:AQ40"/>
    <mergeCell ref="AR37:AR40"/>
    <mergeCell ref="AS37:AS40"/>
    <mergeCell ref="AT37:AT40"/>
    <mergeCell ref="AI37:AI40"/>
    <mergeCell ref="AJ37:AJ40"/>
    <mergeCell ref="AK37:AK40"/>
    <mergeCell ref="AL37:AL40"/>
    <mergeCell ref="AM37:AM40"/>
    <mergeCell ref="AN37:AN40"/>
    <mergeCell ref="B41:B44"/>
    <mergeCell ref="C41:G41"/>
    <mergeCell ref="H41:L41"/>
    <mergeCell ref="M41:Q41"/>
    <mergeCell ref="R41:V41"/>
    <mergeCell ref="W41:AA41"/>
    <mergeCell ref="C38:C40"/>
    <mergeCell ref="G38:G40"/>
    <mergeCell ref="H38:H40"/>
    <mergeCell ref="L38:L40"/>
    <mergeCell ref="M38:M40"/>
    <mergeCell ref="Q38:Q40"/>
    <mergeCell ref="B37:B40"/>
    <mergeCell ref="C37:G37"/>
    <mergeCell ref="H37:L37"/>
    <mergeCell ref="V42:V44"/>
    <mergeCell ref="W42:W44"/>
    <mergeCell ref="AA42:AA44"/>
    <mergeCell ref="W37:AA37"/>
    <mergeCell ref="AP41:AP44"/>
    <mergeCell ref="AQ41:AQ44"/>
    <mergeCell ref="AR41:AR44"/>
    <mergeCell ref="AS41:AS44"/>
    <mergeCell ref="AT41:AT44"/>
    <mergeCell ref="C42:C44"/>
    <mergeCell ref="G42:G44"/>
    <mergeCell ref="H42:H44"/>
    <mergeCell ref="L42:L44"/>
    <mergeCell ref="M42:M44"/>
    <mergeCell ref="AJ41:AJ44"/>
    <mergeCell ref="AK41:AK44"/>
    <mergeCell ref="AL41:AL44"/>
    <mergeCell ref="AM41:AM44"/>
    <mergeCell ref="AN41:AN44"/>
    <mergeCell ref="AO41:AO44"/>
    <mergeCell ref="AD41:AD44"/>
    <mergeCell ref="AE41:AE44"/>
    <mergeCell ref="AF41:AF44"/>
    <mergeCell ref="AG41:AG44"/>
    <mergeCell ref="AH41:AH44"/>
    <mergeCell ref="AI41:AI44"/>
    <mergeCell ref="Q42:Q44"/>
    <mergeCell ref="R42:R44"/>
    <mergeCell ref="B45:B48"/>
    <mergeCell ref="C45:G45"/>
    <mergeCell ref="H45:L45"/>
    <mergeCell ref="M45:Q45"/>
    <mergeCell ref="R45:V45"/>
    <mergeCell ref="AR45:AR48"/>
    <mergeCell ref="AS45:AS48"/>
    <mergeCell ref="AT45:AT48"/>
    <mergeCell ref="AI45:AI48"/>
    <mergeCell ref="AJ45:AJ48"/>
    <mergeCell ref="AK45:AK48"/>
    <mergeCell ref="AL45:AL48"/>
    <mergeCell ref="AM45:AM48"/>
    <mergeCell ref="AN45:AN48"/>
    <mergeCell ref="C46:C48"/>
    <mergeCell ref="G46:G48"/>
    <mergeCell ref="H46:H48"/>
    <mergeCell ref="L46:L48"/>
    <mergeCell ref="M46:M48"/>
    <mergeCell ref="Q46:Q48"/>
    <mergeCell ref="AO45:AO48"/>
    <mergeCell ref="AP45:AP48"/>
    <mergeCell ref="AQ45:AQ48"/>
    <mergeCell ref="W45:AA45"/>
    <mergeCell ref="AD45:AD48"/>
    <mergeCell ref="AE45:AE48"/>
    <mergeCell ref="AF45:AF48"/>
    <mergeCell ref="AG45:AG48"/>
    <mergeCell ref="AH45:AH48"/>
    <mergeCell ref="AH85:AH88"/>
    <mergeCell ref="AH89:AH92"/>
    <mergeCell ref="AH93:AH96"/>
    <mergeCell ref="R46:R48"/>
    <mergeCell ref="V46:V48"/>
    <mergeCell ref="W46:W48"/>
    <mergeCell ref="AA46:AA48"/>
    <mergeCell ref="AH77:AH80"/>
    <mergeCell ref="AH81:AH8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BC200"/>
  <sheetViews>
    <sheetView zoomScale="90" zoomScaleNormal="90" zoomScalePageLayoutView="0" workbookViewId="0" topLeftCell="A1">
      <selection activeCell="AC22" sqref="AC22:AE24"/>
    </sheetView>
  </sheetViews>
  <sheetFormatPr defaultColWidth="9.140625" defaultRowHeight="15"/>
  <cols>
    <col min="1" max="1" width="1.421875" style="10" customWidth="1"/>
    <col min="2" max="2" width="15.57421875" style="10" customWidth="1"/>
    <col min="3" max="38" width="3.57421875" style="10" customWidth="1"/>
    <col min="39" max="39" width="15.57421875" style="10" customWidth="1"/>
    <col min="40" max="41" width="5.57421875" style="10" customWidth="1"/>
    <col min="42" max="43" width="9.57421875" style="10" customWidth="1"/>
    <col min="44" max="45" width="5.57421875" style="10" customWidth="1"/>
    <col min="46" max="47" width="9.57421875" style="10" customWidth="1"/>
    <col min="48" max="49" width="5.57421875" style="10" customWidth="1"/>
    <col min="50" max="53" width="9.57421875" style="10" customWidth="1"/>
    <col min="54" max="54" width="15.57421875" style="10" customWidth="1"/>
    <col min="55" max="55" width="9.57421875" style="10" customWidth="1"/>
    <col min="56" max="16384" width="9.00390625" style="10" customWidth="1"/>
  </cols>
  <sheetData>
    <row r="1" spans="2:55" ht="17.25">
      <c r="B1" s="231" t="s">
        <v>55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9"/>
      <c r="AM1" s="232" t="str">
        <f>B1</f>
        <v>トリムフリー エンジョイ</v>
      </c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</row>
    <row r="2" spans="2:55" ht="18" thickBot="1">
      <c r="B2" s="233" t="s">
        <v>56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9"/>
      <c r="AM2" s="233" t="str">
        <f>B2</f>
        <v>Ｇコート    Ａグループ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</row>
    <row r="3" spans="2:55" ht="14.25">
      <c r="B3" s="234"/>
      <c r="C3" s="236" t="str">
        <f>'[1]ﾄﾘﾑｴﾝｼﾞｮｲ'!$D$15</f>
        <v>虹　B</v>
      </c>
      <c r="D3" s="237"/>
      <c r="E3" s="237"/>
      <c r="F3" s="237"/>
      <c r="G3" s="237"/>
      <c r="H3" s="237" t="str">
        <f>'[1]ﾄﾘﾑｴﾝｼﾞｮｲ'!$D$16</f>
        <v>６７’ers A</v>
      </c>
      <c r="I3" s="237"/>
      <c r="J3" s="237"/>
      <c r="K3" s="237"/>
      <c r="L3" s="237"/>
      <c r="M3" s="237" t="str">
        <f>'[1]ﾄﾘﾑｴﾝｼﾞｮｲ'!$D$17</f>
        <v>きたのフレッシュ B</v>
      </c>
      <c r="N3" s="237"/>
      <c r="O3" s="237"/>
      <c r="P3" s="237"/>
      <c r="Q3" s="237"/>
      <c r="R3" s="237" t="str">
        <f>'[1]ﾄﾘﾑｴﾝｼﾞｮｲ'!$G$18</f>
        <v>大岡VBC</v>
      </c>
      <c r="S3" s="237"/>
      <c r="T3" s="237"/>
      <c r="U3" s="237"/>
      <c r="V3" s="237"/>
      <c r="W3" s="237" t="str">
        <f>'[1]ﾄﾘﾑｴﾝｼﾞｮｲ'!$G$17</f>
        <v>TOMO² C</v>
      </c>
      <c r="X3" s="237"/>
      <c r="Y3" s="237"/>
      <c r="Z3" s="237"/>
      <c r="AA3" s="237"/>
      <c r="AB3" s="237" t="str">
        <f>'[1]ﾄﾘﾑｴﾝｼﾞｮｲ'!$G$16</f>
        <v>ビギナーズ(B)</v>
      </c>
      <c r="AC3" s="237"/>
      <c r="AD3" s="237"/>
      <c r="AE3" s="237"/>
      <c r="AF3" s="237"/>
      <c r="AG3" s="237" t="str">
        <f>'[1]ﾄﾘﾑｴﾝｼﾞｮｲ'!$G$15</f>
        <v>きらら A</v>
      </c>
      <c r="AH3" s="237"/>
      <c r="AI3" s="237"/>
      <c r="AJ3" s="237"/>
      <c r="AK3" s="249"/>
      <c r="AL3" s="11"/>
      <c r="AM3" s="234"/>
      <c r="AN3" s="244" t="s">
        <v>18</v>
      </c>
      <c r="AO3" s="245"/>
      <c r="AP3" s="245"/>
      <c r="AQ3" s="242" t="s">
        <v>19</v>
      </c>
      <c r="AR3" s="244" t="s">
        <v>44</v>
      </c>
      <c r="AS3" s="245"/>
      <c r="AT3" s="245"/>
      <c r="AU3" s="242" t="s">
        <v>19</v>
      </c>
      <c r="AV3" s="244" t="s">
        <v>21</v>
      </c>
      <c r="AW3" s="245"/>
      <c r="AX3" s="245"/>
      <c r="AY3" s="242" t="s">
        <v>22</v>
      </c>
      <c r="AZ3" s="245" t="s">
        <v>45</v>
      </c>
      <c r="BA3" s="245" t="s">
        <v>46</v>
      </c>
      <c r="BB3" s="247" t="s">
        <v>25</v>
      </c>
      <c r="BC3" s="240" t="s">
        <v>19</v>
      </c>
    </row>
    <row r="4" spans="2:55" ht="15" thickBot="1">
      <c r="B4" s="235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50"/>
      <c r="AL4" s="11"/>
      <c r="AM4" s="235"/>
      <c r="AN4" s="12" t="s">
        <v>26</v>
      </c>
      <c r="AO4" s="13" t="s">
        <v>27</v>
      </c>
      <c r="AP4" s="13" t="s">
        <v>28</v>
      </c>
      <c r="AQ4" s="243"/>
      <c r="AR4" s="12" t="s">
        <v>26</v>
      </c>
      <c r="AS4" s="13" t="s">
        <v>27</v>
      </c>
      <c r="AT4" s="13" t="s">
        <v>28</v>
      </c>
      <c r="AU4" s="243"/>
      <c r="AV4" s="12" t="s">
        <v>26</v>
      </c>
      <c r="AW4" s="13" t="s">
        <v>27</v>
      </c>
      <c r="AX4" s="13" t="s">
        <v>28</v>
      </c>
      <c r="AY4" s="243"/>
      <c r="AZ4" s="246"/>
      <c r="BA4" s="246"/>
      <c r="BB4" s="248"/>
      <c r="BC4" s="241"/>
    </row>
    <row r="5" spans="2:55" ht="17.25">
      <c r="B5" s="229" t="str">
        <f>C3</f>
        <v>虹　B</v>
      </c>
      <c r="C5" s="273"/>
      <c r="D5" s="274"/>
      <c r="E5" s="274"/>
      <c r="F5" s="274"/>
      <c r="G5" s="274"/>
      <c r="H5" s="275">
        <v>8</v>
      </c>
      <c r="I5" s="275"/>
      <c r="J5" s="275"/>
      <c r="K5" s="275"/>
      <c r="L5" s="275"/>
      <c r="M5" s="276">
        <v>0</v>
      </c>
      <c r="N5" s="276"/>
      <c r="O5" s="276"/>
      <c r="P5" s="276"/>
      <c r="Q5" s="276"/>
      <c r="R5" s="275">
        <v>4</v>
      </c>
      <c r="S5" s="275"/>
      <c r="T5" s="275"/>
      <c r="U5" s="275"/>
      <c r="V5" s="275"/>
      <c r="W5" s="275">
        <v>11</v>
      </c>
      <c r="X5" s="275"/>
      <c r="Y5" s="275"/>
      <c r="Z5" s="275"/>
      <c r="AA5" s="275"/>
      <c r="AB5" s="276">
        <v>0</v>
      </c>
      <c r="AC5" s="276"/>
      <c r="AD5" s="276"/>
      <c r="AE5" s="276"/>
      <c r="AF5" s="276"/>
      <c r="AG5" s="275">
        <v>1</v>
      </c>
      <c r="AH5" s="275"/>
      <c r="AI5" s="275"/>
      <c r="AJ5" s="275"/>
      <c r="AK5" s="277"/>
      <c r="AL5" s="14"/>
      <c r="AM5" s="229" t="str">
        <f>B5</f>
        <v>虹　B</v>
      </c>
      <c r="AN5" s="264">
        <f>IF(C6&gt;G6,1,0)+IF(H6&gt;L6,1,0)+IF(M6&gt;Q6,1,0)+IF(R6&gt;V6,1,0)+IF(W6&gt;AA6,1,0)+IF(AB6&gt;AF6,1,0)+IF(AG6&gt;AK6,1,0)</f>
        <v>2</v>
      </c>
      <c r="AO5" s="263">
        <f>IF(G6&gt;C6,1,0)+IF(L6&gt;H6,1,0)+IF(Q6&gt;M6,1,0)+IF(V6&gt;R6,1,0)+IF(AA6&gt;W6,1,0)+IF(AF6&gt;AB6,1,0)+IF(AK6&gt;AG6,1,0)</f>
        <v>2</v>
      </c>
      <c r="AP5" s="251">
        <f>SUM(AN5/(AN5+AO5))</f>
        <v>0.5</v>
      </c>
      <c r="AQ5" s="263">
        <f>RANK(AP5,$AP$5:$AP$32,0)</f>
        <v>3</v>
      </c>
      <c r="AR5" s="263">
        <f>SUM(C6+H6+M6+R6+W6+AB6+AG6)</f>
        <v>5</v>
      </c>
      <c r="AS5" s="263">
        <f>SUM(G6+L6+Q6+V6+AA6+AF6+AK6)</f>
        <v>5</v>
      </c>
      <c r="AT5" s="251">
        <f>SUM(AR5/(AR5+AS5))</f>
        <v>0.5</v>
      </c>
      <c r="AU5" s="263">
        <f>RANK(AT5,$AT$5:$AT$32,0)</f>
        <v>3</v>
      </c>
      <c r="AV5" s="263">
        <f>SUM(D6+D7+D8+I6+I7+I8+N6+N7+N8+S6+S7+S8+X6+X7+X8+AC6+AC7+AC8+AH6+AH7+AH8)</f>
        <v>120</v>
      </c>
      <c r="AW5" s="263">
        <f>SUM(F6+F7+F8+K6+K7+K8+P6+P7+P8+U6+U7+U8+Z6+Z7+Z8+AE6+AE7+AE8+AJ6+AJ7+AJ8)</f>
        <v>142</v>
      </c>
      <c r="AX5" s="251">
        <f>SUM(AV5/(AV5+AW5))</f>
        <v>0.4580152671755725</v>
      </c>
      <c r="AY5" s="263">
        <f>RANK(AX5,$AX$5:$AX$32,0)</f>
        <v>4</v>
      </c>
      <c r="AZ5" s="251">
        <f>RANK(AP5,$AP$5:$AP$32,1)+AT5</f>
        <v>4.5</v>
      </c>
      <c r="BA5" s="251">
        <f>RANK(AZ5,$AZ$5:$AZ$32,1)+AX5</f>
        <v>4.458015267175573</v>
      </c>
      <c r="BB5" s="253" t="str">
        <f>AM5</f>
        <v>虹　B</v>
      </c>
      <c r="BC5" s="256">
        <f>RANK(BA5,$BA$5:$BA$32)</f>
        <v>4</v>
      </c>
    </row>
    <row r="6" spans="2:55" ht="13.5">
      <c r="B6" s="230"/>
      <c r="C6" s="258">
        <f>IF(D6&gt;F6,1,0)+IF(D7&gt;F7,1,0)+IF(D8&gt;F8,1,0)</f>
        <v>0</v>
      </c>
      <c r="D6" s="15"/>
      <c r="E6" s="16" t="s">
        <v>57</v>
      </c>
      <c r="F6" s="15"/>
      <c r="G6" s="259">
        <f>IF(F6&gt;D6,1,0)+IF(F7&gt;D7,1,0)+IF(F8&gt;D8,1,0)</f>
        <v>0</v>
      </c>
      <c r="H6" s="260">
        <f>IF(I6&gt;K6,1,0)+IF(I7&gt;K7,1,0)+IF(I8&gt;K8,1,0)</f>
        <v>0</v>
      </c>
      <c r="I6" s="17">
        <v>6</v>
      </c>
      <c r="J6" s="18" t="s">
        <v>57</v>
      </c>
      <c r="K6" s="17">
        <v>15</v>
      </c>
      <c r="L6" s="260">
        <f>IF(K6&gt;I6,1,0)+IF(K7&gt;I7,1,0)+IF(K8&gt;I8,1,0)</f>
        <v>2</v>
      </c>
      <c r="M6" s="261">
        <f>IF(N6&gt;P6,1,0)+IF(N7&gt;P7,1,0)+IF(N8&gt;P8,1,0)</f>
        <v>0</v>
      </c>
      <c r="N6" s="19"/>
      <c r="O6" s="20" t="s">
        <v>57</v>
      </c>
      <c r="P6" s="19"/>
      <c r="Q6" s="261">
        <f>IF(P6&gt;N6,1,0)+IF(P7&gt;N7,1,0)+IF(P8&gt;N8,1,0)</f>
        <v>0</v>
      </c>
      <c r="R6" s="260">
        <f>IF(S6&gt;U6,1,0)+IF(S7&gt;U7,1,0)+IF(S8&gt;U8,1,0)</f>
        <v>1</v>
      </c>
      <c r="S6" s="17">
        <v>17</v>
      </c>
      <c r="T6" s="18" t="s">
        <v>57</v>
      </c>
      <c r="U6" s="17">
        <v>15</v>
      </c>
      <c r="V6" s="260">
        <f>IF(U6&gt;S6,1,0)+IF(U7&gt;S7,1,0)+IF(U8&gt;S8,1,0)</f>
        <v>2</v>
      </c>
      <c r="W6" s="260">
        <f>IF(X6&gt;Z6,1,0)+IF(X7&gt;Z7,1,0)+IF(X8&gt;Z8,1,0)</f>
        <v>2</v>
      </c>
      <c r="X6" s="17">
        <v>6</v>
      </c>
      <c r="Y6" s="18" t="s">
        <v>57</v>
      </c>
      <c r="Z6" s="17">
        <v>15</v>
      </c>
      <c r="AA6" s="260">
        <f>IF(Z6&gt;X6,1,0)+IF(Z7&gt;X7,1,0)+IF(Z8&gt;X8,1,0)</f>
        <v>1</v>
      </c>
      <c r="AB6" s="261">
        <f>IF(AC6&gt;AE6,1,0)+IF(AC7&gt;AE7,1,0)+IF(AC8&gt;AE8,1,0)</f>
        <v>0</v>
      </c>
      <c r="AC6" s="19"/>
      <c r="AD6" s="20" t="s">
        <v>57</v>
      </c>
      <c r="AE6" s="19"/>
      <c r="AF6" s="261">
        <f>IF(AE6&gt;AC6,1,0)+IF(AE7&gt;AC7,1,0)+IF(AE8&gt;AC8,1,0)</f>
        <v>0</v>
      </c>
      <c r="AG6" s="260">
        <f>IF(AH6&gt;AJ6,1,0)+IF(AH7&gt;AJ7,1,0)+IF(AH8&gt;AJ8,1,0)</f>
        <v>2</v>
      </c>
      <c r="AH6" s="17">
        <v>15</v>
      </c>
      <c r="AI6" s="18" t="s">
        <v>57</v>
      </c>
      <c r="AJ6" s="17">
        <v>11</v>
      </c>
      <c r="AK6" s="266">
        <f>IF(AJ6&gt;AH6,1,0)+IF(AJ7&gt;AH7,1,0)+IF(AJ8&gt;AH8,1,0)</f>
        <v>0</v>
      </c>
      <c r="AL6" s="21"/>
      <c r="AM6" s="230"/>
      <c r="AN6" s="265"/>
      <c r="AO6" s="252"/>
      <c r="AP6" s="262"/>
      <c r="AQ6" s="252"/>
      <c r="AR6" s="252"/>
      <c r="AS6" s="252"/>
      <c r="AT6" s="262"/>
      <c r="AU6" s="252"/>
      <c r="AV6" s="252"/>
      <c r="AW6" s="252"/>
      <c r="AX6" s="262"/>
      <c r="AY6" s="252"/>
      <c r="AZ6" s="252"/>
      <c r="BA6" s="252"/>
      <c r="BB6" s="254"/>
      <c r="BC6" s="257"/>
    </row>
    <row r="7" spans="2:55" ht="13.5">
      <c r="B7" s="230"/>
      <c r="C7" s="258"/>
      <c r="D7" s="15"/>
      <c r="E7" s="16" t="s">
        <v>57</v>
      </c>
      <c r="F7" s="15"/>
      <c r="G7" s="259"/>
      <c r="H7" s="260"/>
      <c r="I7" s="17">
        <v>8</v>
      </c>
      <c r="J7" s="18" t="s">
        <v>57</v>
      </c>
      <c r="K7" s="17">
        <v>15</v>
      </c>
      <c r="L7" s="260"/>
      <c r="M7" s="261"/>
      <c r="N7" s="19"/>
      <c r="O7" s="20" t="s">
        <v>57</v>
      </c>
      <c r="P7" s="19"/>
      <c r="Q7" s="261"/>
      <c r="R7" s="260"/>
      <c r="S7" s="17">
        <v>10</v>
      </c>
      <c r="T7" s="18" t="s">
        <v>57</v>
      </c>
      <c r="U7" s="17">
        <v>15</v>
      </c>
      <c r="V7" s="260"/>
      <c r="W7" s="260"/>
      <c r="X7" s="17">
        <v>15</v>
      </c>
      <c r="Y7" s="18" t="s">
        <v>57</v>
      </c>
      <c r="Z7" s="17">
        <v>13</v>
      </c>
      <c r="AA7" s="260"/>
      <c r="AB7" s="261"/>
      <c r="AC7" s="19"/>
      <c r="AD7" s="20" t="s">
        <v>57</v>
      </c>
      <c r="AE7" s="19"/>
      <c r="AF7" s="261"/>
      <c r="AG7" s="260"/>
      <c r="AH7" s="17">
        <v>15</v>
      </c>
      <c r="AI7" s="18" t="s">
        <v>57</v>
      </c>
      <c r="AJ7" s="17">
        <v>12</v>
      </c>
      <c r="AK7" s="266"/>
      <c r="AL7" s="21"/>
      <c r="AM7" s="230"/>
      <c r="AN7" s="265"/>
      <c r="AO7" s="252"/>
      <c r="AP7" s="262"/>
      <c r="AQ7" s="252"/>
      <c r="AR7" s="252"/>
      <c r="AS7" s="252"/>
      <c r="AT7" s="262"/>
      <c r="AU7" s="252"/>
      <c r="AV7" s="252"/>
      <c r="AW7" s="252"/>
      <c r="AX7" s="262"/>
      <c r="AY7" s="252"/>
      <c r="AZ7" s="252"/>
      <c r="BA7" s="252"/>
      <c r="BB7" s="254"/>
      <c r="BC7" s="257"/>
    </row>
    <row r="8" spans="2:55" ht="13.5">
      <c r="B8" s="230"/>
      <c r="C8" s="258"/>
      <c r="D8" s="15"/>
      <c r="E8" s="16" t="s">
        <v>57</v>
      </c>
      <c r="F8" s="15"/>
      <c r="G8" s="259"/>
      <c r="H8" s="260"/>
      <c r="I8" s="17"/>
      <c r="J8" s="18" t="s">
        <v>57</v>
      </c>
      <c r="K8" s="17"/>
      <c r="L8" s="260"/>
      <c r="M8" s="261"/>
      <c r="N8" s="19"/>
      <c r="O8" s="20" t="s">
        <v>57</v>
      </c>
      <c r="P8" s="19"/>
      <c r="Q8" s="261"/>
      <c r="R8" s="260"/>
      <c r="S8" s="17">
        <v>11</v>
      </c>
      <c r="T8" s="18" t="s">
        <v>57</v>
      </c>
      <c r="U8" s="17">
        <v>15</v>
      </c>
      <c r="V8" s="260"/>
      <c r="W8" s="260"/>
      <c r="X8" s="17">
        <v>17</v>
      </c>
      <c r="Y8" s="18" t="s">
        <v>57</v>
      </c>
      <c r="Z8" s="17">
        <v>16</v>
      </c>
      <c r="AA8" s="260"/>
      <c r="AB8" s="261"/>
      <c r="AC8" s="19"/>
      <c r="AD8" s="20" t="s">
        <v>57</v>
      </c>
      <c r="AE8" s="19"/>
      <c r="AF8" s="261"/>
      <c r="AG8" s="260"/>
      <c r="AH8" s="17"/>
      <c r="AI8" s="18" t="s">
        <v>57</v>
      </c>
      <c r="AJ8" s="17"/>
      <c r="AK8" s="266"/>
      <c r="AL8" s="21"/>
      <c r="AM8" s="230"/>
      <c r="AN8" s="265"/>
      <c r="AO8" s="252"/>
      <c r="AP8" s="262"/>
      <c r="AQ8" s="252"/>
      <c r="AR8" s="252"/>
      <c r="AS8" s="252"/>
      <c r="AT8" s="262"/>
      <c r="AU8" s="252"/>
      <c r="AV8" s="252"/>
      <c r="AW8" s="252"/>
      <c r="AX8" s="262"/>
      <c r="AY8" s="252"/>
      <c r="AZ8" s="252"/>
      <c r="BA8" s="252"/>
      <c r="BB8" s="255"/>
      <c r="BC8" s="257"/>
    </row>
    <row r="9" spans="2:55" ht="17.25">
      <c r="B9" s="230" t="str">
        <f>H3</f>
        <v>６７’ers A</v>
      </c>
      <c r="C9" s="267">
        <f>H5</f>
        <v>8</v>
      </c>
      <c r="D9" s="268"/>
      <c r="E9" s="268"/>
      <c r="F9" s="268"/>
      <c r="G9" s="268"/>
      <c r="H9" s="269"/>
      <c r="I9" s="269"/>
      <c r="J9" s="269"/>
      <c r="K9" s="269"/>
      <c r="L9" s="269"/>
      <c r="M9" s="270">
        <v>12</v>
      </c>
      <c r="N9" s="270"/>
      <c r="O9" s="270"/>
      <c r="P9" s="270"/>
      <c r="Q9" s="270"/>
      <c r="R9" s="271">
        <v>0</v>
      </c>
      <c r="S9" s="271"/>
      <c r="T9" s="271"/>
      <c r="U9" s="271"/>
      <c r="V9" s="271"/>
      <c r="W9" s="271">
        <v>0</v>
      </c>
      <c r="X9" s="271"/>
      <c r="Y9" s="271"/>
      <c r="Z9" s="271"/>
      <c r="AA9" s="271"/>
      <c r="AB9" s="270">
        <v>2</v>
      </c>
      <c r="AC9" s="270"/>
      <c r="AD9" s="270"/>
      <c r="AE9" s="270"/>
      <c r="AF9" s="270"/>
      <c r="AG9" s="270">
        <v>5</v>
      </c>
      <c r="AH9" s="270"/>
      <c r="AI9" s="270"/>
      <c r="AJ9" s="270"/>
      <c r="AK9" s="272"/>
      <c r="AL9" s="14"/>
      <c r="AM9" s="230" t="str">
        <f>B9</f>
        <v>６７’ers A</v>
      </c>
      <c r="AN9" s="264">
        <f>IF(C10&gt;G10,1,0)+IF(H10&gt;L10,1,0)+IF(M10&gt;Q10,1,0)+IF(R10&gt;V10,1,0)+IF(W10&gt;AA10,1,0)+IF(AB10&gt;AF10,1,0)+IF(AG10&gt;AK10,1,0)</f>
        <v>4</v>
      </c>
      <c r="AO9" s="263">
        <f>IF(G10&gt;C10,1,0)+IF(L10&gt;H10,1,0)+IF(Q10&gt;M10,1,0)+IF(V10&gt;R10,1,0)+IF(AA10&gt;W10,1,0)+IF(AF10&gt;AB10,1,0)+IF(AK10&gt;AG10,1,0)</f>
        <v>0</v>
      </c>
      <c r="AP9" s="251">
        <f>SUM(AN9/(AN9+AO9))</f>
        <v>1</v>
      </c>
      <c r="AQ9" s="263">
        <f>RANK(AP9,$AP$5:$AP$32,0)</f>
        <v>1</v>
      </c>
      <c r="AR9" s="252">
        <f>SUM(C10+H10+M10+R10+W10+AB10+AG10)</f>
        <v>8</v>
      </c>
      <c r="AS9" s="252">
        <f>SUM(G10+L10+Q10+V10+AA10+AF10+AK10)</f>
        <v>0</v>
      </c>
      <c r="AT9" s="262">
        <f>SUM(AR9/(AR9+AS9))</f>
        <v>1</v>
      </c>
      <c r="AU9" s="252">
        <f>RANK(AT9,$AT$5:$AT$32,0)</f>
        <v>1</v>
      </c>
      <c r="AV9" s="252">
        <f>SUM(D10+D11+D12+I10+I11+I12+N10+N11+N12+S10+S11+S12+X10+X11+X12+AC10+AC11+AC12+AH10+AH11+AH12)</f>
        <v>120</v>
      </c>
      <c r="AW9" s="252">
        <f>SUM(F10+F11+F12+K10+K11+K12+P10+P11+P12+U10+U11+U12+Z10+Z11+Z12+AE10+AE11+AE12+AJ10+AJ11+AJ12)</f>
        <v>72</v>
      </c>
      <c r="AX9" s="262">
        <f>SUM(AV9/(AV9+AW9))</f>
        <v>0.625</v>
      </c>
      <c r="AY9" s="263">
        <f>RANK(AX9,$AX$5:$AX$32,0)</f>
        <v>1</v>
      </c>
      <c r="AZ9" s="262">
        <f>RANK(AP9,$AP$5:$AP$32,1)+AT9</f>
        <v>7</v>
      </c>
      <c r="BA9" s="262">
        <f>RANK(AZ9,$AZ$5:$AZ$32,1)+AX9</f>
        <v>7.625</v>
      </c>
      <c r="BB9" s="278" t="str">
        <f>AM9</f>
        <v>６７’ers A</v>
      </c>
      <c r="BC9" s="257">
        <f>RANK(BA9,$BA$5:$BA$32)</f>
        <v>1</v>
      </c>
    </row>
    <row r="10" spans="2:55" ht="13.5">
      <c r="B10" s="230"/>
      <c r="C10" s="279">
        <f>IF(D10&gt;F10,1,0)+IF(D11&gt;F11,1,0)+IF(D12&gt;F12,1,0)</f>
        <v>2</v>
      </c>
      <c r="D10" s="22">
        <f>K6</f>
        <v>15</v>
      </c>
      <c r="E10" s="18" t="s">
        <v>29</v>
      </c>
      <c r="F10" s="22">
        <f>I6</f>
        <v>6</v>
      </c>
      <c r="G10" s="260">
        <f>IF(F10&gt;D10,1,0)+IF(F11&gt;D11,1,0)+IF(F12&gt;D12,1,0)</f>
        <v>0</v>
      </c>
      <c r="H10" s="259">
        <f>IF(I10&gt;K10,1,0)+IF(I11&gt;K11,1,0)+IF(I12&gt;K12,1,0)</f>
        <v>0</v>
      </c>
      <c r="I10" s="15"/>
      <c r="J10" s="16" t="s">
        <v>57</v>
      </c>
      <c r="K10" s="15"/>
      <c r="L10" s="259">
        <f>IF(K10&gt;I10,1,0)+IF(K11&gt;I11,1,0)+IF(K12&gt;I12,1,0)</f>
        <v>0</v>
      </c>
      <c r="M10" s="260">
        <f>IF(N10&gt;P10,1,0)+IF(N11&gt;P11,1,0)+IF(N12&gt;P12,1,0)</f>
        <v>2</v>
      </c>
      <c r="N10" s="17">
        <v>15</v>
      </c>
      <c r="O10" s="18" t="s">
        <v>57</v>
      </c>
      <c r="P10" s="17">
        <v>12</v>
      </c>
      <c r="Q10" s="260">
        <f>IF(P10&gt;N10,1,0)+IF(P11&gt;N11,1,0)+IF(P12&gt;N12,1,0)</f>
        <v>0</v>
      </c>
      <c r="R10" s="261">
        <f>IF(S10&gt;U10,1,0)+IF(S11&gt;U11,1,0)+IF(S12&gt;U12,1,0)</f>
        <v>0</v>
      </c>
      <c r="S10" s="19"/>
      <c r="T10" s="20" t="s">
        <v>57</v>
      </c>
      <c r="U10" s="19"/>
      <c r="V10" s="261">
        <f>IF(U10&gt;S10,1,0)+IF(U11&gt;S11,1,0)+IF(U12&gt;S12,1,0)</f>
        <v>0</v>
      </c>
      <c r="W10" s="261">
        <f>IF(X10&gt;Z10,1,0)+IF(X11&gt;Z11,1,0)+IF(X12&gt;Z12,1,0)</f>
        <v>0</v>
      </c>
      <c r="X10" s="19"/>
      <c r="Y10" s="20" t="s">
        <v>57</v>
      </c>
      <c r="Z10" s="19"/>
      <c r="AA10" s="261">
        <f>IF(Z10&gt;X10,1,0)+IF(Z11&gt;X11,1,0)+IF(Z12&gt;X12,1,0)</f>
        <v>0</v>
      </c>
      <c r="AB10" s="260">
        <f>IF(AC10&gt;AE10,1,0)+IF(AC11&gt;AE11,1,0)+IF(AC12&gt;AE12,1,0)</f>
        <v>2</v>
      </c>
      <c r="AC10" s="17">
        <v>15</v>
      </c>
      <c r="AD10" s="18" t="s">
        <v>57</v>
      </c>
      <c r="AE10" s="17">
        <v>6</v>
      </c>
      <c r="AF10" s="260">
        <f>IF(AE10&gt;AC10,1,0)+IF(AE11&gt;AC11,1,0)+IF(AE12&gt;AC12,1,0)</f>
        <v>0</v>
      </c>
      <c r="AG10" s="260">
        <f>IF(AH10&gt;AJ10,1,0)+IF(AH11&gt;AJ11,1,0)+IF(AH12&gt;AJ12,1,0)</f>
        <v>2</v>
      </c>
      <c r="AH10" s="17">
        <v>15</v>
      </c>
      <c r="AI10" s="18" t="s">
        <v>57</v>
      </c>
      <c r="AJ10" s="17">
        <v>13</v>
      </c>
      <c r="AK10" s="266">
        <f>IF(AJ10&gt;AH10,1,0)+IF(AJ11&gt;AH11,1,0)+IF(AJ12&gt;AH12,1,0)</f>
        <v>0</v>
      </c>
      <c r="AL10" s="21"/>
      <c r="AM10" s="230"/>
      <c r="AN10" s="265"/>
      <c r="AO10" s="252"/>
      <c r="AP10" s="262"/>
      <c r="AQ10" s="252"/>
      <c r="AR10" s="252"/>
      <c r="AS10" s="252"/>
      <c r="AT10" s="262"/>
      <c r="AU10" s="252"/>
      <c r="AV10" s="252"/>
      <c r="AW10" s="252"/>
      <c r="AX10" s="262"/>
      <c r="AY10" s="252"/>
      <c r="AZ10" s="252"/>
      <c r="BA10" s="252"/>
      <c r="BB10" s="254"/>
      <c r="BC10" s="257"/>
    </row>
    <row r="11" spans="2:55" ht="13.5">
      <c r="B11" s="230"/>
      <c r="C11" s="279"/>
      <c r="D11" s="22">
        <f>K7</f>
        <v>15</v>
      </c>
      <c r="E11" s="18" t="s">
        <v>57</v>
      </c>
      <c r="F11" s="22">
        <f>I7</f>
        <v>8</v>
      </c>
      <c r="G11" s="260"/>
      <c r="H11" s="259"/>
      <c r="I11" s="15"/>
      <c r="J11" s="16" t="s">
        <v>57</v>
      </c>
      <c r="K11" s="15"/>
      <c r="L11" s="259"/>
      <c r="M11" s="260"/>
      <c r="N11" s="17">
        <v>15</v>
      </c>
      <c r="O11" s="18" t="s">
        <v>57</v>
      </c>
      <c r="P11" s="17">
        <v>7</v>
      </c>
      <c r="Q11" s="260"/>
      <c r="R11" s="261"/>
      <c r="S11" s="19"/>
      <c r="T11" s="20" t="s">
        <v>57</v>
      </c>
      <c r="U11" s="19"/>
      <c r="V11" s="261"/>
      <c r="W11" s="261"/>
      <c r="X11" s="19"/>
      <c r="Y11" s="20" t="s">
        <v>57</v>
      </c>
      <c r="Z11" s="19"/>
      <c r="AA11" s="261"/>
      <c r="AB11" s="260"/>
      <c r="AC11" s="17">
        <v>15</v>
      </c>
      <c r="AD11" s="18" t="s">
        <v>57</v>
      </c>
      <c r="AE11" s="17">
        <v>12</v>
      </c>
      <c r="AF11" s="260"/>
      <c r="AG11" s="260"/>
      <c r="AH11" s="17">
        <v>15</v>
      </c>
      <c r="AI11" s="18" t="s">
        <v>57</v>
      </c>
      <c r="AJ11" s="17">
        <v>8</v>
      </c>
      <c r="AK11" s="266"/>
      <c r="AL11" s="21"/>
      <c r="AM11" s="230"/>
      <c r="AN11" s="265"/>
      <c r="AO11" s="252"/>
      <c r="AP11" s="262"/>
      <c r="AQ11" s="252"/>
      <c r="AR11" s="252"/>
      <c r="AS11" s="252"/>
      <c r="AT11" s="262"/>
      <c r="AU11" s="252"/>
      <c r="AV11" s="252"/>
      <c r="AW11" s="252"/>
      <c r="AX11" s="262"/>
      <c r="AY11" s="252"/>
      <c r="AZ11" s="252"/>
      <c r="BA11" s="252"/>
      <c r="BB11" s="254"/>
      <c r="BC11" s="257"/>
    </row>
    <row r="12" spans="2:55" ht="13.5">
      <c r="B12" s="230"/>
      <c r="C12" s="279"/>
      <c r="D12" s="22">
        <f>K8</f>
        <v>0</v>
      </c>
      <c r="E12" s="18" t="s">
        <v>29</v>
      </c>
      <c r="F12" s="22">
        <f>I8</f>
        <v>0</v>
      </c>
      <c r="G12" s="260"/>
      <c r="H12" s="259"/>
      <c r="I12" s="15"/>
      <c r="J12" s="16" t="s">
        <v>57</v>
      </c>
      <c r="K12" s="15"/>
      <c r="L12" s="259"/>
      <c r="M12" s="260"/>
      <c r="N12" s="17"/>
      <c r="O12" s="18" t="s">
        <v>57</v>
      </c>
      <c r="P12" s="17"/>
      <c r="Q12" s="260"/>
      <c r="R12" s="261"/>
      <c r="S12" s="19"/>
      <c r="T12" s="20" t="s">
        <v>57</v>
      </c>
      <c r="U12" s="19"/>
      <c r="V12" s="261"/>
      <c r="W12" s="261"/>
      <c r="X12" s="19"/>
      <c r="Y12" s="20" t="s">
        <v>57</v>
      </c>
      <c r="Z12" s="19"/>
      <c r="AA12" s="261"/>
      <c r="AB12" s="260"/>
      <c r="AC12" s="17"/>
      <c r="AD12" s="18" t="s">
        <v>57</v>
      </c>
      <c r="AE12" s="17"/>
      <c r="AF12" s="260"/>
      <c r="AG12" s="260"/>
      <c r="AH12" s="17"/>
      <c r="AI12" s="18" t="s">
        <v>57</v>
      </c>
      <c r="AJ12" s="17"/>
      <c r="AK12" s="266"/>
      <c r="AL12" s="21"/>
      <c r="AM12" s="230"/>
      <c r="AN12" s="265"/>
      <c r="AO12" s="252"/>
      <c r="AP12" s="262"/>
      <c r="AQ12" s="252"/>
      <c r="AR12" s="252"/>
      <c r="AS12" s="252"/>
      <c r="AT12" s="262"/>
      <c r="AU12" s="252"/>
      <c r="AV12" s="252"/>
      <c r="AW12" s="252"/>
      <c r="AX12" s="262"/>
      <c r="AY12" s="252"/>
      <c r="AZ12" s="252"/>
      <c r="BA12" s="252"/>
      <c r="BB12" s="255"/>
      <c r="BC12" s="257"/>
    </row>
    <row r="13" spans="2:55" ht="17.25">
      <c r="B13" s="230" t="str">
        <f>M3</f>
        <v>きたのフレッシュ B</v>
      </c>
      <c r="C13" s="281">
        <f>M5</f>
        <v>0</v>
      </c>
      <c r="D13" s="282"/>
      <c r="E13" s="282"/>
      <c r="F13" s="282"/>
      <c r="G13" s="282"/>
      <c r="H13" s="268">
        <f>M9</f>
        <v>12</v>
      </c>
      <c r="I13" s="268"/>
      <c r="J13" s="268"/>
      <c r="K13" s="268"/>
      <c r="L13" s="268"/>
      <c r="M13" s="269"/>
      <c r="N13" s="269"/>
      <c r="O13" s="269"/>
      <c r="P13" s="269"/>
      <c r="Q13" s="269"/>
      <c r="R13" s="282">
        <v>0</v>
      </c>
      <c r="S13" s="282"/>
      <c r="T13" s="282"/>
      <c r="U13" s="282"/>
      <c r="V13" s="282"/>
      <c r="W13" s="270">
        <v>3</v>
      </c>
      <c r="X13" s="270"/>
      <c r="Y13" s="270"/>
      <c r="Z13" s="270"/>
      <c r="AA13" s="270"/>
      <c r="AB13" s="270">
        <v>6</v>
      </c>
      <c r="AC13" s="270"/>
      <c r="AD13" s="270"/>
      <c r="AE13" s="270"/>
      <c r="AF13" s="270"/>
      <c r="AG13" s="270">
        <v>9</v>
      </c>
      <c r="AH13" s="270"/>
      <c r="AI13" s="270"/>
      <c r="AJ13" s="270"/>
      <c r="AK13" s="272"/>
      <c r="AL13" s="14"/>
      <c r="AM13" s="230" t="str">
        <f>B13</f>
        <v>きたのフレッシュ B</v>
      </c>
      <c r="AN13" s="264">
        <f>IF(C14&gt;G14,1,0)+IF(H14&gt;L14,1,0)+IF(M14&gt;Q14,1,0)+IF(R14&gt;V14,1,0)+IF(W14&gt;AA14,1,0)+IF(AB14&gt;AF14,1,0)+IF(AG14&gt;AK14,1,0)</f>
        <v>0</v>
      </c>
      <c r="AO13" s="263">
        <f>IF(G14&gt;C14,1,0)+IF(L14&gt;H14,1,0)+IF(Q14&gt;M14,1,0)+IF(V14&gt;R14,1,0)+IF(AA14&gt;W14,1,0)+IF(AF14&gt;AB14,1,0)+IF(AK14&gt;AG14,1,0)</f>
        <v>4</v>
      </c>
      <c r="AP13" s="251">
        <f>SUM(AN13/(AN13+AO13))</f>
        <v>0</v>
      </c>
      <c r="AQ13" s="263">
        <f>RANK(AP13,$AP$5:$AP$32,0)</f>
        <v>7</v>
      </c>
      <c r="AR13" s="252">
        <f>SUM(C14+H14+M14+R14+W14+AB14+AG14)</f>
        <v>2</v>
      </c>
      <c r="AS13" s="252">
        <f>SUM(G14+L14+Q14+V14+AA14+AF14+AK14)</f>
        <v>8</v>
      </c>
      <c r="AT13" s="262">
        <f>SUM(AR13/(AR13+AS13))</f>
        <v>0.2</v>
      </c>
      <c r="AU13" s="252">
        <f>RANK(AT13,$AT$5:$AT$32,0)</f>
        <v>7</v>
      </c>
      <c r="AV13" s="252">
        <f>SUM(D14+D15+D16+I14+I15+I16+N14+N15+N16+S14+S15+S16+X14+X15+X16+AC14+AC15+AC16+AH14+AH15+AH16)</f>
        <v>111</v>
      </c>
      <c r="AW13" s="252">
        <f>SUM(F14+F15+F16+K14+K15+K16+P14+P15+P16+U14+U15+U16+Z14+Z15+Z16+AE14+AE15+AE16+AJ14+AJ15+AJ16)</f>
        <v>143</v>
      </c>
      <c r="AX13" s="262">
        <f>SUM(AV13/(AV13+AW13))</f>
        <v>0.43700787401574803</v>
      </c>
      <c r="AY13" s="263">
        <f>RANK(AX13,$AX$5:$AX$32,0)</f>
        <v>6</v>
      </c>
      <c r="AZ13" s="262">
        <f>RANK(AP13,$AP$5:$AP$32,1)+AT13</f>
        <v>1.2</v>
      </c>
      <c r="BA13" s="262">
        <f>RANK(AZ13,$AZ$5:$AZ$32,1)+AX13</f>
        <v>1.4370078740157481</v>
      </c>
      <c r="BB13" s="278" t="str">
        <f>AM13</f>
        <v>きたのフレッシュ B</v>
      </c>
      <c r="BC13" s="257">
        <f>RANK(BA13,$BA$5:$BA$32)</f>
        <v>7</v>
      </c>
    </row>
    <row r="14" spans="2:55" ht="13.5">
      <c r="B14" s="230"/>
      <c r="C14" s="280">
        <f>IF(D14&gt;F14,1,0)+IF(D15&gt;F15,1,0)+IF(D16&gt;F16,1,0)</f>
        <v>0</v>
      </c>
      <c r="D14" s="19">
        <f>P6</f>
        <v>0</v>
      </c>
      <c r="E14" s="20" t="s">
        <v>57</v>
      </c>
      <c r="F14" s="19">
        <f>N6</f>
        <v>0</v>
      </c>
      <c r="G14" s="261">
        <f>IF(F14&gt;D14,1,0)+IF(F15&gt;D15,1,0)+IF(F16&gt;D16,1,0)</f>
        <v>0</v>
      </c>
      <c r="H14" s="260">
        <f>IF(I14&gt;K14,1,0)+IF(I15&gt;K15,1,0)+IF(I16&gt;K16,1,0)</f>
        <v>0</v>
      </c>
      <c r="I14" s="22">
        <f>P10</f>
        <v>12</v>
      </c>
      <c r="J14" s="18" t="s">
        <v>29</v>
      </c>
      <c r="K14" s="22">
        <f>N10</f>
        <v>15</v>
      </c>
      <c r="L14" s="260">
        <f>IF(K14&gt;I14,1,0)+IF(K15&gt;I15,1,0)+IF(K16&gt;I16,1,0)</f>
        <v>2</v>
      </c>
      <c r="M14" s="259">
        <f>IF(N14&gt;P14,1,0)+IF(N15&gt;P15,1,0)+IF(N16&gt;P16,1,0)</f>
        <v>0</v>
      </c>
      <c r="N14" s="15"/>
      <c r="O14" s="16" t="s">
        <v>57</v>
      </c>
      <c r="P14" s="15"/>
      <c r="Q14" s="259">
        <f>IF(P14&gt;N14,1,0)+IF(P15&gt;N15,1,0)+IF(P16&gt;N16,1,0)</f>
        <v>0</v>
      </c>
      <c r="R14" s="261">
        <f>IF(S14&gt;U14,1,0)+IF(S15&gt;U15,1,0)+IF(S16&gt;U16,1,0)</f>
        <v>0</v>
      </c>
      <c r="S14" s="19"/>
      <c r="T14" s="20" t="s">
        <v>57</v>
      </c>
      <c r="U14" s="19"/>
      <c r="V14" s="261">
        <f>IF(U14&gt;S14,1,0)+IF(U15&gt;S15,1,0)+IF(U16&gt;S16,1,0)</f>
        <v>0</v>
      </c>
      <c r="W14" s="260">
        <f>IF(X14&gt;Z14,1,0)+IF(X15&gt;Z15,1,0)+IF(X16&gt;Z16,1,0)</f>
        <v>1</v>
      </c>
      <c r="X14" s="17">
        <v>9</v>
      </c>
      <c r="Y14" s="18" t="s">
        <v>57</v>
      </c>
      <c r="Z14" s="17">
        <v>15</v>
      </c>
      <c r="AA14" s="260">
        <f>IF(Z14&gt;X14,1,0)+IF(Z15&gt;X15,1,0)+IF(Z16&gt;X16,1,0)</f>
        <v>2</v>
      </c>
      <c r="AB14" s="260">
        <f>IF(AC14&gt;AE14,1,0)+IF(AC15&gt;AE15,1,0)+IF(AC16&gt;AE16,1,0)</f>
        <v>1</v>
      </c>
      <c r="AC14" s="17">
        <v>9</v>
      </c>
      <c r="AD14" s="18" t="s">
        <v>57</v>
      </c>
      <c r="AE14" s="17">
        <v>15</v>
      </c>
      <c r="AF14" s="260">
        <f>IF(AE14&gt;AC14,1,0)+IF(AE15&gt;AC15,1,0)+IF(AE16&gt;AC16,1,0)</f>
        <v>2</v>
      </c>
      <c r="AG14" s="260">
        <f>IF(AH14&gt;AJ14,1,0)+IF(AH15&gt;AJ15,1,0)+IF(AH16&gt;AJ16,1,0)</f>
        <v>0</v>
      </c>
      <c r="AH14" s="17">
        <v>13</v>
      </c>
      <c r="AI14" s="18" t="s">
        <v>57</v>
      </c>
      <c r="AJ14" s="17">
        <v>15</v>
      </c>
      <c r="AK14" s="266">
        <f>IF(AJ14&gt;AH14,1,0)+IF(AJ15&gt;AH15,1,0)+IF(AJ16&gt;AH16,1,0)</f>
        <v>2</v>
      </c>
      <c r="AL14" s="21"/>
      <c r="AM14" s="230"/>
      <c r="AN14" s="265"/>
      <c r="AO14" s="252"/>
      <c r="AP14" s="262"/>
      <c r="AQ14" s="252"/>
      <c r="AR14" s="252"/>
      <c r="AS14" s="252"/>
      <c r="AT14" s="262"/>
      <c r="AU14" s="252"/>
      <c r="AV14" s="252"/>
      <c r="AW14" s="252"/>
      <c r="AX14" s="262"/>
      <c r="AY14" s="252"/>
      <c r="AZ14" s="252"/>
      <c r="BA14" s="252"/>
      <c r="BB14" s="254"/>
      <c r="BC14" s="257"/>
    </row>
    <row r="15" spans="2:55" ht="13.5">
      <c r="B15" s="230"/>
      <c r="C15" s="280"/>
      <c r="D15" s="19">
        <f>P7</f>
        <v>0</v>
      </c>
      <c r="E15" s="20" t="s">
        <v>57</v>
      </c>
      <c r="F15" s="19">
        <f>N7</f>
        <v>0</v>
      </c>
      <c r="G15" s="261"/>
      <c r="H15" s="260"/>
      <c r="I15" s="22">
        <f>P11</f>
        <v>7</v>
      </c>
      <c r="J15" s="18" t="s">
        <v>29</v>
      </c>
      <c r="K15" s="22">
        <f>N11</f>
        <v>15</v>
      </c>
      <c r="L15" s="260"/>
      <c r="M15" s="259"/>
      <c r="N15" s="15"/>
      <c r="O15" s="16" t="s">
        <v>57</v>
      </c>
      <c r="P15" s="15"/>
      <c r="Q15" s="259"/>
      <c r="R15" s="261"/>
      <c r="S15" s="19"/>
      <c r="T15" s="20" t="s">
        <v>57</v>
      </c>
      <c r="U15" s="19"/>
      <c r="V15" s="261"/>
      <c r="W15" s="260"/>
      <c r="X15" s="17">
        <v>15</v>
      </c>
      <c r="Y15" s="18" t="s">
        <v>57</v>
      </c>
      <c r="Z15" s="17">
        <v>13</v>
      </c>
      <c r="AA15" s="260"/>
      <c r="AB15" s="260"/>
      <c r="AC15" s="17">
        <v>15</v>
      </c>
      <c r="AD15" s="18" t="s">
        <v>57</v>
      </c>
      <c r="AE15" s="17">
        <v>10</v>
      </c>
      <c r="AF15" s="260"/>
      <c r="AG15" s="260"/>
      <c r="AH15" s="17">
        <v>9</v>
      </c>
      <c r="AI15" s="18" t="s">
        <v>57</v>
      </c>
      <c r="AJ15" s="17">
        <v>15</v>
      </c>
      <c r="AK15" s="266"/>
      <c r="AL15" s="21"/>
      <c r="AM15" s="230"/>
      <c r="AN15" s="265"/>
      <c r="AO15" s="252"/>
      <c r="AP15" s="262"/>
      <c r="AQ15" s="252"/>
      <c r="AR15" s="252"/>
      <c r="AS15" s="252"/>
      <c r="AT15" s="262"/>
      <c r="AU15" s="252"/>
      <c r="AV15" s="252"/>
      <c r="AW15" s="252"/>
      <c r="AX15" s="262"/>
      <c r="AY15" s="252"/>
      <c r="AZ15" s="252"/>
      <c r="BA15" s="252"/>
      <c r="BB15" s="254"/>
      <c r="BC15" s="257"/>
    </row>
    <row r="16" spans="2:55" ht="13.5">
      <c r="B16" s="230"/>
      <c r="C16" s="280"/>
      <c r="D16" s="19">
        <f>P8</f>
        <v>0</v>
      </c>
      <c r="E16" s="20" t="s">
        <v>57</v>
      </c>
      <c r="F16" s="19">
        <f>N8</f>
        <v>0</v>
      </c>
      <c r="G16" s="261"/>
      <c r="H16" s="260"/>
      <c r="I16" s="22">
        <f>P12</f>
        <v>0</v>
      </c>
      <c r="J16" s="18" t="s">
        <v>29</v>
      </c>
      <c r="K16" s="22">
        <f>N12</f>
        <v>0</v>
      </c>
      <c r="L16" s="260"/>
      <c r="M16" s="259"/>
      <c r="N16" s="15"/>
      <c r="O16" s="16" t="s">
        <v>57</v>
      </c>
      <c r="P16" s="15"/>
      <c r="Q16" s="259"/>
      <c r="R16" s="261"/>
      <c r="S16" s="19"/>
      <c r="T16" s="20" t="s">
        <v>57</v>
      </c>
      <c r="U16" s="19"/>
      <c r="V16" s="261"/>
      <c r="W16" s="260"/>
      <c r="X16" s="17">
        <v>13</v>
      </c>
      <c r="Y16" s="18" t="s">
        <v>57</v>
      </c>
      <c r="Z16" s="17">
        <v>15</v>
      </c>
      <c r="AA16" s="260"/>
      <c r="AB16" s="260"/>
      <c r="AC16" s="17">
        <v>9</v>
      </c>
      <c r="AD16" s="18" t="s">
        <v>57</v>
      </c>
      <c r="AE16" s="17">
        <v>15</v>
      </c>
      <c r="AF16" s="260"/>
      <c r="AG16" s="260"/>
      <c r="AH16" s="17"/>
      <c r="AI16" s="18" t="s">
        <v>57</v>
      </c>
      <c r="AJ16" s="17"/>
      <c r="AK16" s="266"/>
      <c r="AL16" s="21"/>
      <c r="AM16" s="230"/>
      <c r="AN16" s="265"/>
      <c r="AO16" s="252"/>
      <c r="AP16" s="262"/>
      <c r="AQ16" s="252"/>
      <c r="AR16" s="252"/>
      <c r="AS16" s="252"/>
      <c r="AT16" s="262"/>
      <c r="AU16" s="252"/>
      <c r="AV16" s="252"/>
      <c r="AW16" s="252"/>
      <c r="AX16" s="262"/>
      <c r="AY16" s="252"/>
      <c r="AZ16" s="252"/>
      <c r="BA16" s="252"/>
      <c r="BB16" s="255"/>
      <c r="BC16" s="257"/>
    </row>
    <row r="17" spans="2:55" ht="17.25">
      <c r="B17" s="230" t="str">
        <f>R3</f>
        <v>大岡VBC</v>
      </c>
      <c r="C17" s="267">
        <f>R5</f>
        <v>4</v>
      </c>
      <c r="D17" s="268"/>
      <c r="E17" s="268"/>
      <c r="F17" s="268"/>
      <c r="G17" s="268"/>
      <c r="H17" s="268">
        <f>R9</f>
        <v>0</v>
      </c>
      <c r="I17" s="268"/>
      <c r="J17" s="268"/>
      <c r="K17" s="268"/>
      <c r="L17" s="268"/>
      <c r="M17" s="268">
        <f>R13</f>
        <v>0</v>
      </c>
      <c r="N17" s="268"/>
      <c r="O17" s="268"/>
      <c r="P17" s="268"/>
      <c r="Q17" s="268"/>
      <c r="R17" s="269"/>
      <c r="S17" s="269"/>
      <c r="T17" s="269"/>
      <c r="U17" s="269"/>
      <c r="V17" s="269"/>
      <c r="W17" s="270">
        <v>7</v>
      </c>
      <c r="X17" s="270"/>
      <c r="Y17" s="270"/>
      <c r="Z17" s="270"/>
      <c r="AA17" s="270"/>
      <c r="AB17" s="270">
        <v>10</v>
      </c>
      <c r="AC17" s="270"/>
      <c r="AD17" s="270"/>
      <c r="AE17" s="270"/>
      <c r="AF17" s="270"/>
      <c r="AG17" s="270">
        <v>13</v>
      </c>
      <c r="AH17" s="270"/>
      <c r="AI17" s="270"/>
      <c r="AJ17" s="270"/>
      <c r="AK17" s="272"/>
      <c r="AL17" s="14"/>
      <c r="AM17" s="230" t="str">
        <f>B17</f>
        <v>大岡VBC</v>
      </c>
      <c r="AN17" s="264">
        <f>IF(C18&gt;G18,1,0)+IF(H18&gt;L18,1,0)+IF(M18&gt;Q18,1,0)+IF(R18&gt;V18,1,0)+IF(W18&gt;AA18,1,0)+IF(AB18&gt;AF18,1,0)+IF(AG18&gt;AK18,1,0)</f>
        <v>4</v>
      </c>
      <c r="AO17" s="263">
        <f>IF(G18&gt;C18,1,0)+IF(L18&gt;H18,1,0)+IF(Q18&gt;M18,1,0)+IF(V18&gt;R18,1,0)+IF(AA18&gt;W18,1,0)+IF(AF18&gt;AB18,1,0)+IF(AK18&gt;AG18,1,0)</f>
        <v>0</v>
      </c>
      <c r="AP17" s="251">
        <f>SUM(AN17/(AN17+AO17))</f>
        <v>1</v>
      </c>
      <c r="AQ17" s="263">
        <f>RANK(AP17,$AP$5:$AP$32,0)</f>
        <v>1</v>
      </c>
      <c r="AR17" s="252">
        <f>SUM(C18+H18+M18+R18+W18+AB18+AG18)</f>
        <v>8</v>
      </c>
      <c r="AS17" s="252">
        <f>SUM(G18+L18+Q18+V18+AA18+AF18+AK18)</f>
        <v>2</v>
      </c>
      <c r="AT17" s="262">
        <f>SUM(AR17/(AR17+AS17))</f>
        <v>0.8</v>
      </c>
      <c r="AU17" s="252">
        <f>RANK(AT17,$AT$5:$AT$32,0)</f>
        <v>2</v>
      </c>
      <c r="AV17" s="252">
        <f>SUM(D18+D19+D20+I18+I19+I20+N18+N19+N20+S18+S19+S20+X18+X19+X20+AC18+AC19+AC20+AH18+AH19+AH20)</f>
        <v>149</v>
      </c>
      <c r="AW17" s="252">
        <f>SUM(F18+F19+F20+K18+K19+K20+P18+P19+P20+U18+U19+U20+Z18+Z19+Z20+AE18+AE19+AE20+AJ18+AJ19+AJ20)</f>
        <v>103</v>
      </c>
      <c r="AX17" s="262">
        <f>SUM(AV17/(AV17+AW17))</f>
        <v>0.5912698412698413</v>
      </c>
      <c r="AY17" s="263">
        <f>RANK(AX17,$AX$5:$AX$32,0)</f>
        <v>2</v>
      </c>
      <c r="AZ17" s="262">
        <f>RANK(AP17,$AP$5:$AP$32,1)+AT17</f>
        <v>6.8</v>
      </c>
      <c r="BA17" s="262">
        <f>RANK(AZ17,$AZ$5:$AZ$32,1)+AX17</f>
        <v>6.591269841269841</v>
      </c>
      <c r="BB17" s="278" t="str">
        <f>AM17</f>
        <v>大岡VBC</v>
      </c>
      <c r="BC17" s="257">
        <f>RANK(BA17,$BA$5:$BA$32)</f>
        <v>2</v>
      </c>
    </row>
    <row r="18" spans="2:55" ht="13.5">
      <c r="B18" s="230"/>
      <c r="C18" s="279">
        <f>IF(D18&gt;F18,1,0)+IF(D19&gt;F19,1,0)+IF(D20&gt;F20,1,0)</f>
        <v>2</v>
      </c>
      <c r="D18" s="22">
        <f>U6</f>
        <v>15</v>
      </c>
      <c r="E18" s="18" t="s">
        <v>57</v>
      </c>
      <c r="F18" s="22">
        <f>S6</f>
        <v>17</v>
      </c>
      <c r="G18" s="260">
        <f>IF(F18&gt;D18,1,0)+IF(F19&gt;D19,1,0)+IF(F20&gt;D20,1,0)</f>
        <v>1</v>
      </c>
      <c r="H18" s="260">
        <f>IF(I18&gt;K18,1,0)+IF(I19&gt;K19,1,0)+IF(I20&gt;K20,1,0)</f>
        <v>0</v>
      </c>
      <c r="I18" s="22">
        <f>U10</f>
        <v>0</v>
      </c>
      <c r="J18" s="18" t="s">
        <v>31</v>
      </c>
      <c r="K18" s="22">
        <f>S10</f>
        <v>0</v>
      </c>
      <c r="L18" s="260">
        <f>IF(K18&gt;I18,1,0)+IF(K19&gt;I19,1,0)+IF(K20&gt;I20,1,0)</f>
        <v>0</v>
      </c>
      <c r="M18" s="260">
        <f>IF(N18&gt;P18,1,0)+IF(N19&gt;P19,1,0)+IF(N20&gt;P20,1,0)</f>
        <v>0</v>
      </c>
      <c r="N18" s="22">
        <f>U14</f>
        <v>0</v>
      </c>
      <c r="O18" s="18" t="s">
        <v>31</v>
      </c>
      <c r="P18" s="22">
        <f>S14</f>
        <v>0</v>
      </c>
      <c r="Q18" s="260">
        <f>IF(P18&gt;N18,1,0)+IF(P19&gt;N19,1,0)+IF(P20&gt;N20,1,0)</f>
        <v>0</v>
      </c>
      <c r="R18" s="259">
        <f>IF(S18&gt;U18,1,0)+IF(S19&gt;U19,1,0)+IF(S20&gt;U20,1,0)</f>
        <v>0</v>
      </c>
      <c r="S18" s="15"/>
      <c r="T18" s="16" t="s">
        <v>31</v>
      </c>
      <c r="U18" s="15"/>
      <c r="V18" s="259">
        <f>IF(U18&gt;S18,1,0)+IF(U19&gt;S19,1,0)+IF(U20&gt;S20,1,0)</f>
        <v>0</v>
      </c>
      <c r="W18" s="260">
        <f>IF(X18&gt;Z18,1,0)+IF(X19&gt;Z19,1,0)+IF(X20&gt;Z20,1,0)</f>
        <v>2</v>
      </c>
      <c r="X18" s="17">
        <v>14</v>
      </c>
      <c r="Y18" s="18" t="s">
        <v>31</v>
      </c>
      <c r="Z18" s="17">
        <v>16</v>
      </c>
      <c r="AA18" s="260">
        <f>IF(Z18&gt;X18,1,0)+IF(Z19&gt;X19,1,0)+IF(Z20&gt;X20,1,0)</f>
        <v>1</v>
      </c>
      <c r="AB18" s="260">
        <f>IF(AC18&gt;AE18,1,0)+IF(AC19&gt;AE19,1,0)+IF(AC20&gt;AE20,1,0)</f>
        <v>2</v>
      </c>
      <c r="AC18" s="17">
        <v>15</v>
      </c>
      <c r="AD18" s="18" t="s">
        <v>31</v>
      </c>
      <c r="AE18" s="17">
        <v>6</v>
      </c>
      <c r="AF18" s="260">
        <f>IF(AE18&gt;AC18,1,0)+IF(AE19&gt;AC19,1,0)+IF(AE20&gt;AC20,1,0)</f>
        <v>0</v>
      </c>
      <c r="AG18" s="260">
        <f>IF(AH18&gt;AJ18,1,0)+IF(AH19&gt;AJ19,1,0)+IF(AH20&gt;AJ20,1,0)</f>
        <v>2</v>
      </c>
      <c r="AH18" s="17">
        <v>15</v>
      </c>
      <c r="AI18" s="18" t="s">
        <v>31</v>
      </c>
      <c r="AJ18" s="17">
        <v>8</v>
      </c>
      <c r="AK18" s="266">
        <f>IF(AJ18&gt;AH18,1,0)+IF(AJ19&gt;AH19,1,0)+IF(AJ20&gt;AH20,1,0)</f>
        <v>0</v>
      </c>
      <c r="AL18" s="21"/>
      <c r="AM18" s="230"/>
      <c r="AN18" s="265"/>
      <c r="AO18" s="252"/>
      <c r="AP18" s="262"/>
      <c r="AQ18" s="252"/>
      <c r="AR18" s="252"/>
      <c r="AS18" s="252"/>
      <c r="AT18" s="262"/>
      <c r="AU18" s="252"/>
      <c r="AV18" s="252"/>
      <c r="AW18" s="252"/>
      <c r="AX18" s="262"/>
      <c r="AY18" s="252"/>
      <c r="AZ18" s="252"/>
      <c r="BA18" s="252"/>
      <c r="BB18" s="254"/>
      <c r="BC18" s="257"/>
    </row>
    <row r="19" spans="2:55" ht="13.5">
      <c r="B19" s="230"/>
      <c r="C19" s="279"/>
      <c r="D19" s="22">
        <f>U7</f>
        <v>15</v>
      </c>
      <c r="E19" s="18" t="s">
        <v>31</v>
      </c>
      <c r="F19" s="22">
        <f>S7</f>
        <v>10</v>
      </c>
      <c r="G19" s="260"/>
      <c r="H19" s="260"/>
      <c r="I19" s="22">
        <f>U11</f>
        <v>0</v>
      </c>
      <c r="J19" s="18" t="s">
        <v>31</v>
      </c>
      <c r="K19" s="22">
        <f>S11</f>
        <v>0</v>
      </c>
      <c r="L19" s="260"/>
      <c r="M19" s="260"/>
      <c r="N19" s="22">
        <f>U15</f>
        <v>0</v>
      </c>
      <c r="O19" s="18" t="s">
        <v>31</v>
      </c>
      <c r="P19" s="22">
        <f>S15</f>
        <v>0</v>
      </c>
      <c r="Q19" s="260"/>
      <c r="R19" s="259"/>
      <c r="S19" s="15"/>
      <c r="T19" s="16" t="s">
        <v>31</v>
      </c>
      <c r="U19" s="15"/>
      <c r="V19" s="259"/>
      <c r="W19" s="260"/>
      <c r="X19" s="17">
        <v>15</v>
      </c>
      <c r="Y19" s="18" t="s">
        <v>31</v>
      </c>
      <c r="Z19" s="17">
        <v>10</v>
      </c>
      <c r="AA19" s="260"/>
      <c r="AB19" s="260"/>
      <c r="AC19" s="17">
        <v>15</v>
      </c>
      <c r="AD19" s="18" t="s">
        <v>31</v>
      </c>
      <c r="AE19" s="17">
        <v>5</v>
      </c>
      <c r="AF19" s="260"/>
      <c r="AG19" s="260"/>
      <c r="AH19" s="17">
        <v>15</v>
      </c>
      <c r="AI19" s="18" t="s">
        <v>31</v>
      </c>
      <c r="AJ19" s="17">
        <v>12</v>
      </c>
      <c r="AK19" s="266"/>
      <c r="AL19" s="21"/>
      <c r="AM19" s="230"/>
      <c r="AN19" s="265"/>
      <c r="AO19" s="252"/>
      <c r="AP19" s="262"/>
      <c r="AQ19" s="252"/>
      <c r="AR19" s="252"/>
      <c r="AS19" s="252"/>
      <c r="AT19" s="262"/>
      <c r="AU19" s="252"/>
      <c r="AV19" s="252"/>
      <c r="AW19" s="252"/>
      <c r="AX19" s="262"/>
      <c r="AY19" s="252"/>
      <c r="AZ19" s="252"/>
      <c r="BA19" s="252"/>
      <c r="BB19" s="254"/>
      <c r="BC19" s="257"/>
    </row>
    <row r="20" spans="2:55" ht="13.5">
      <c r="B20" s="230"/>
      <c r="C20" s="279"/>
      <c r="D20" s="22">
        <f>U8</f>
        <v>15</v>
      </c>
      <c r="E20" s="18" t="s">
        <v>31</v>
      </c>
      <c r="F20" s="22">
        <f>S8</f>
        <v>11</v>
      </c>
      <c r="G20" s="260"/>
      <c r="H20" s="260"/>
      <c r="I20" s="22">
        <f>U12</f>
        <v>0</v>
      </c>
      <c r="J20" s="18" t="s">
        <v>31</v>
      </c>
      <c r="K20" s="22">
        <f>S12</f>
        <v>0</v>
      </c>
      <c r="L20" s="260"/>
      <c r="M20" s="260"/>
      <c r="N20" s="22">
        <f>U16</f>
        <v>0</v>
      </c>
      <c r="O20" s="18" t="s">
        <v>31</v>
      </c>
      <c r="P20" s="22">
        <f>S16</f>
        <v>0</v>
      </c>
      <c r="Q20" s="260"/>
      <c r="R20" s="259"/>
      <c r="S20" s="15"/>
      <c r="T20" s="16" t="s">
        <v>31</v>
      </c>
      <c r="U20" s="15"/>
      <c r="V20" s="259"/>
      <c r="W20" s="260"/>
      <c r="X20" s="17">
        <v>15</v>
      </c>
      <c r="Y20" s="18" t="s">
        <v>31</v>
      </c>
      <c r="Z20" s="17">
        <v>8</v>
      </c>
      <c r="AA20" s="260"/>
      <c r="AB20" s="260"/>
      <c r="AC20" s="17"/>
      <c r="AD20" s="18" t="s">
        <v>31</v>
      </c>
      <c r="AE20" s="17"/>
      <c r="AF20" s="260"/>
      <c r="AG20" s="260"/>
      <c r="AH20" s="17"/>
      <c r="AI20" s="18" t="s">
        <v>31</v>
      </c>
      <c r="AJ20" s="17"/>
      <c r="AK20" s="266"/>
      <c r="AL20" s="21"/>
      <c r="AM20" s="230"/>
      <c r="AN20" s="265"/>
      <c r="AO20" s="252"/>
      <c r="AP20" s="262"/>
      <c r="AQ20" s="252"/>
      <c r="AR20" s="252"/>
      <c r="AS20" s="252"/>
      <c r="AT20" s="262"/>
      <c r="AU20" s="252"/>
      <c r="AV20" s="252"/>
      <c r="AW20" s="252"/>
      <c r="AX20" s="262"/>
      <c r="AY20" s="252"/>
      <c r="AZ20" s="252"/>
      <c r="BA20" s="252"/>
      <c r="BB20" s="255"/>
      <c r="BC20" s="257"/>
    </row>
    <row r="21" spans="2:55" ht="17.25">
      <c r="B21" s="230" t="str">
        <f>W3</f>
        <v>TOMO² C</v>
      </c>
      <c r="C21" s="267">
        <f>W5</f>
        <v>11</v>
      </c>
      <c r="D21" s="268"/>
      <c r="E21" s="268"/>
      <c r="F21" s="268"/>
      <c r="G21" s="268"/>
      <c r="H21" s="282">
        <f>W9</f>
        <v>0</v>
      </c>
      <c r="I21" s="282"/>
      <c r="J21" s="282"/>
      <c r="K21" s="282"/>
      <c r="L21" s="282"/>
      <c r="M21" s="268">
        <f>W13</f>
        <v>3</v>
      </c>
      <c r="N21" s="268"/>
      <c r="O21" s="268"/>
      <c r="P21" s="268"/>
      <c r="Q21" s="268"/>
      <c r="R21" s="268">
        <f>W17</f>
        <v>7</v>
      </c>
      <c r="S21" s="268"/>
      <c r="T21" s="268"/>
      <c r="U21" s="268"/>
      <c r="V21" s="268"/>
      <c r="W21" s="269"/>
      <c r="X21" s="269"/>
      <c r="Y21" s="269"/>
      <c r="Z21" s="269"/>
      <c r="AA21" s="269"/>
      <c r="AB21" s="270">
        <v>14</v>
      </c>
      <c r="AC21" s="270"/>
      <c r="AD21" s="270"/>
      <c r="AE21" s="270"/>
      <c r="AF21" s="270"/>
      <c r="AG21" s="282">
        <v>0</v>
      </c>
      <c r="AH21" s="282"/>
      <c r="AI21" s="282"/>
      <c r="AJ21" s="282"/>
      <c r="AK21" s="283"/>
      <c r="AL21" s="14"/>
      <c r="AM21" s="230" t="str">
        <f>B21</f>
        <v>TOMO² C</v>
      </c>
      <c r="AN21" s="264">
        <f>IF(C22&gt;G22,1,0)+IF(H22&gt;L22,1,0)+IF(M22&gt;Q22,1,0)+IF(R22&gt;V22,1,0)+IF(W22&gt;AA22,1,0)+IF(AB22&gt;AF22,1,0)+IF(AG22&gt;AK22,1,0)</f>
        <v>2</v>
      </c>
      <c r="AO21" s="263">
        <f>IF(G22&gt;C22,1,0)+IF(L22&gt;H22,1,0)+IF(Q22&gt;M22,1,0)+IF(V22&gt;R22,1,0)+IF(AA22&gt;W22,1,0)+IF(AF22&gt;AB22,1,0)+IF(AK22&gt;AG22,1,0)</f>
        <v>2</v>
      </c>
      <c r="AP21" s="251">
        <f>SUM(AN21/(AN21+AO21))</f>
        <v>0.5</v>
      </c>
      <c r="AQ21" s="263">
        <f>RANK(AP21,$AP$5:$AP$32,0)</f>
        <v>3</v>
      </c>
      <c r="AR21" s="252">
        <f>SUM(C22+H22+M22+R22+W22+AB22+AG22)</f>
        <v>6</v>
      </c>
      <c r="AS21" s="252">
        <f>SUM(G22+L22+Q22+V22+AA22+AF22+AK22)</f>
        <v>6</v>
      </c>
      <c r="AT21" s="262">
        <f>SUM(AR21/(AR21+AS21))</f>
        <v>0.5</v>
      </c>
      <c r="AU21" s="252">
        <f>RANK(AT21,$AT$5:$AT$32,0)</f>
        <v>3</v>
      </c>
      <c r="AV21" s="252">
        <f>SUM(D22+D23+D24+I22+I23+I24+N22+N23+N24+S22+S23+S24+X22+X23+X24+AC22+AC23+AC24+AH22+AH23+AH24)</f>
        <v>159</v>
      </c>
      <c r="AW21" s="252">
        <f>SUM(F22+F23+F24+K22+K23+K24+P22+P23+P24+U22+U23+U24+Z22+Z23+Z24+AE22+AE23+AE24+AJ22+AJ23+AJ24)</f>
        <v>151</v>
      </c>
      <c r="AX21" s="262">
        <f>SUM(AV21/(AV21+AW21))</f>
        <v>0.5129032258064516</v>
      </c>
      <c r="AY21" s="263">
        <f>RANK(AX21,$AX$5:$AX$32,0)</f>
        <v>3</v>
      </c>
      <c r="AZ21" s="262">
        <f>RANK(AP21,$AP$5:$AP$32,1)+AT21</f>
        <v>4.5</v>
      </c>
      <c r="BA21" s="262">
        <f>RANK(AZ21,$AZ$5:$AZ$32,1)+AX21</f>
        <v>4.512903225806451</v>
      </c>
      <c r="BB21" s="278" t="str">
        <f>AM21</f>
        <v>TOMO² C</v>
      </c>
      <c r="BC21" s="257">
        <f>RANK(BA21,$BA$5:$BA$32)</f>
        <v>3</v>
      </c>
    </row>
    <row r="22" spans="2:55" ht="13.5">
      <c r="B22" s="230"/>
      <c r="C22" s="279">
        <f>IF(D22&gt;F22,1,0)+IF(D23&gt;F23,1,0)+IF(D24&gt;F24,1,0)</f>
        <v>1</v>
      </c>
      <c r="D22" s="22">
        <f>Z6</f>
        <v>15</v>
      </c>
      <c r="E22" s="18" t="s">
        <v>31</v>
      </c>
      <c r="F22" s="22">
        <f>X6</f>
        <v>6</v>
      </c>
      <c r="G22" s="260">
        <f>IF(F22&gt;D22,1,0)+IF(F23&gt;D23,1,0)+IF(F24&gt;D24,1,0)</f>
        <v>2</v>
      </c>
      <c r="H22" s="261">
        <f>IF(I22&gt;K22,1,0)+IF(I23&gt;K23,1,0)+IF(I24&gt;K24,1,0)</f>
        <v>0</v>
      </c>
      <c r="I22" s="19">
        <f>Z10</f>
        <v>0</v>
      </c>
      <c r="J22" s="20" t="s">
        <v>31</v>
      </c>
      <c r="K22" s="19">
        <f>X10</f>
        <v>0</v>
      </c>
      <c r="L22" s="261">
        <f>IF(K22&gt;I22,1,0)+IF(K23&gt;I23,1,0)+IF(K24&gt;I24,1,0)</f>
        <v>0</v>
      </c>
      <c r="M22" s="260">
        <f>IF(N22&gt;P22,1,0)+IF(N23&gt;P23,1,0)+IF(N24&gt;P24,1,0)</f>
        <v>2</v>
      </c>
      <c r="N22" s="22">
        <f>Z14</f>
        <v>15</v>
      </c>
      <c r="O22" s="18" t="s">
        <v>31</v>
      </c>
      <c r="P22" s="22">
        <f>X14</f>
        <v>9</v>
      </c>
      <c r="Q22" s="260">
        <f>IF(P22&gt;N22,1,0)+IF(P23&gt;N23,1,0)+IF(P24&gt;N24,1,0)</f>
        <v>1</v>
      </c>
      <c r="R22" s="260">
        <f>IF(S22&gt;U22,1,0)+IF(S23&gt;U23,1,0)+IF(S24&gt;U24,1,0)</f>
        <v>1</v>
      </c>
      <c r="S22" s="22">
        <f>Z18</f>
        <v>16</v>
      </c>
      <c r="T22" s="18" t="s">
        <v>31</v>
      </c>
      <c r="U22" s="22">
        <f>X18</f>
        <v>14</v>
      </c>
      <c r="V22" s="260">
        <f>IF(U22&gt;S22,1,0)+IF(U23&gt;S23,1,0)+IF(U24&gt;S24,1,0)</f>
        <v>2</v>
      </c>
      <c r="W22" s="259">
        <f>IF(X22&gt;Z22,1,0)+IF(X23&gt;Z23,1,0)+IF(X24&gt;Z24,1,0)</f>
        <v>0</v>
      </c>
      <c r="X22" s="15"/>
      <c r="Y22" s="16" t="s">
        <v>31</v>
      </c>
      <c r="Z22" s="15"/>
      <c r="AA22" s="259">
        <f>IF(Z22&gt;X22,1,0)+IF(Z23&gt;X23,1,0)+IF(Z24&gt;X24,1,0)</f>
        <v>0</v>
      </c>
      <c r="AB22" s="260">
        <f>IF(AC22&gt;AE22,1,0)+IF(AC23&gt;AE23,1,0)+IF(AC24&gt;AE24,1,0)</f>
        <v>2</v>
      </c>
      <c r="AC22" s="17">
        <v>8</v>
      </c>
      <c r="AD22" s="18" t="s">
        <v>31</v>
      </c>
      <c r="AE22" s="17">
        <v>15</v>
      </c>
      <c r="AF22" s="260">
        <f>IF(AE22&gt;AC22,1,0)+IF(AE23&gt;AC23,1,0)+IF(AE24&gt;AC24,1,0)</f>
        <v>1</v>
      </c>
      <c r="AG22" s="261">
        <f>IF(AH22&gt;AJ22,1,0)+IF(AH23&gt;AJ23,1,0)+IF(AH24&gt;AJ24,1,0)</f>
        <v>0</v>
      </c>
      <c r="AH22" s="19"/>
      <c r="AI22" s="20" t="s">
        <v>31</v>
      </c>
      <c r="AJ22" s="19"/>
      <c r="AK22" s="284">
        <f>IF(AJ22&gt;AH22,1,0)+IF(AJ23&gt;AH23,1,0)+IF(AJ24&gt;AH24,1,0)</f>
        <v>0</v>
      </c>
      <c r="AL22" s="21"/>
      <c r="AM22" s="230"/>
      <c r="AN22" s="265"/>
      <c r="AO22" s="252"/>
      <c r="AP22" s="262"/>
      <c r="AQ22" s="252"/>
      <c r="AR22" s="252"/>
      <c r="AS22" s="252"/>
      <c r="AT22" s="262"/>
      <c r="AU22" s="252"/>
      <c r="AV22" s="252"/>
      <c r="AW22" s="252"/>
      <c r="AX22" s="262"/>
      <c r="AY22" s="252"/>
      <c r="AZ22" s="252"/>
      <c r="BA22" s="252"/>
      <c r="BB22" s="254"/>
      <c r="BC22" s="257"/>
    </row>
    <row r="23" spans="2:55" ht="13.5">
      <c r="B23" s="230"/>
      <c r="C23" s="279"/>
      <c r="D23" s="22">
        <f>Z7</f>
        <v>13</v>
      </c>
      <c r="E23" s="18" t="s">
        <v>31</v>
      </c>
      <c r="F23" s="22">
        <f>X7</f>
        <v>15</v>
      </c>
      <c r="G23" s="260"/>
      <c r="H23" s="261"/>
      <c r="I23" s="19">
        <f>Z11</f>
        <v>0</v>
      </c>
      <c r="J23" s="20" t="s">
        <v>31</v>
      </c>
      <c r="K23" s="19">
        <f>X11</f>
        <v>0</v>
      </c>
      <c r="L23" s="261"/>
      <c r="M23" s="260"/>
      <c r="N23" s="22">
        <f>Z15</f>
        <v>13</v>
      </c>
      <c r="O23" s="18" t="s">
        <v>31</v>
      </c>
      <c r="P23" s="22">
        <f>X15</f>
        <v>15</v>
      </c>
      <c r="Q23" s="260"/>
      <c r="R23" s="260"/>
      <c r="S23" s="22">
        <f>Z19</f>
        <v>10</v>
      </c>
      <c r="T23" s="18" t="s">
        <v>31</v>
      </c>
      <c r="U23" s="22">
        <f>X19</f>
        <v>15</v>
      </c>
      <c r="V23" s="260"/>
      <c r="W23" s="259"/>
      <c r="X23" s="15"/>
      <c r="Y23" s="16" t="s">
        <v>31</v>
      </c>
      <c r="Z23" s="15"/>
      <c r="AA23" s="259"/>
      <c r="AB23" s="260"/>
      <c r="AC23" s="17">
        <v>15</v>
      </c>
      <c r="AD23" s="18" t="s">
        <v>31</v>
      </c>
      <c r="AE23" s="17">
        <v>8</v>
      </c>
      <c r="AF23" s="260"/>
      <c r="AG23" s="261"/>
      <c r="AH23" s="19"/>
      <c r="AI23" s="20" t="s">
        <v>31</v>
      </c>
      <c r="AJ23" s="19"/>
      <c r="AK23" s="284"/>
      <c r="AL23" s="21"/>
      <c r="AM23" s="230"/>
      <c r="AN23" s="265"/>
      <c r="AO23" s="252"/>
      <c r="AP23" s="262"/>
      <c r="AQ23" s="252"/>
      <c r="AR23" s="252"/>
      <c r="AS23" s="252"/>
      <c r="AT23" s="262"/>
      <c r="AU23" s="252"/>
      <c r="AV23" s="252"/>
      <c r="AW23" s="252"/>
      <c r="AX23" s="262"/>
      <c r="AY23" s="252"/>
      <c r="AZ23" s="252"/>
      <c r="BA23" s="252"/>
      <c r="BB23" s="254"/>
      <c r="BC23" s="257"/>
    </row>
    <row r="24" spans="2:55" ht="13.5">
      <c r="B24" s="230"/>
      <c r="C24" s="279"/>
      <c r="D24" s="22">
        <f>Z8</f>
        <v>16</v>
      </c>
      <c r="E24" s="18" t="s">
        <v>31</v>
      </c>
      <c r="F24" s="22">
        <f>X8</f>
        <v>17</v>
      </c>
      <c r="G24" s="260"/>
      <c r="H24" s="261"/>
      <c r="I24" s="19">
        <f>Z12</f>
        <v>0</v>
      </c>
      <c r="J24" s="20" t="s">
        <v>31</v>
      </c>
      <c r="K24" s="19">
        <f>X12</f>
        <v>0</v>
      </c>
      <c r="L24" s="261"/>
      <c r="M24" s="260"/>
      <c r="N24" s="22">
        <f>Z16</f>
        <v>15</v>
      </c>
      <c r="O24" s="18" t="s">
        <v>31</v>
      </c>
      <c r="P24" s="22">
        <f>X16</f>
        <v>13</v>
      </c>
      <c r="Q24" s="260"/>
      <c r="R24" s="260"/>
      <c r="S24" s="22">
        <f>Z20</f>
        <v>8</v>
      </c>
      <c r="T24" s="18" t="s">
        <v>31</v>
      </c>
      <c r="U24" s="22">
        <f>X20</f>
        <v>15</v>
      </c>
      <c r="V24" s="260"/>
      <c r="W24" s="259"/>
      <c r="X24" s="15"/>
      <c r="Y24" s="16" t="s">
        <v>31</v>
      </c>
      <c r="Z24" s="15"/>
      <c r="AA24" s="259"/>
      <c r="AB24" s="260"/>
      <c r="AC24" s="17">
        <v>15</v>
      </c>
      <c r="AD24" s="18" t="s">
        <v>31</v>
      </c>
      <c r="AE24" s="17">
        <v>9</v>
      </c>
      <c r="AF24" s="260"/>
      <c r="AG24" s="261"/>
      <c r="AH24" s="19"/>
      <c r="AI24" s="20" t="s">
        <v>31</v>
      </c>
      <c r="AJ24" s="19"/>
      <c r="AK24" s="284"/>
      <c r="AL24" s="21"/>
      <c r="AM24" s="230"/>
      <c r="AN24" s="265"/>
      <c r="AO24" s="252"/>
      <c r="AP24" s="262"/>
      <c r="AQ24" s="252"/>
      <c r="AR24" s="252"/>
      <c r="AS24" s="252"/>
      <c r="AT24" s="262"/>
      <c r="AU24" s="252"/>
      <c r="AV24" s="252"/>
      <c r="AW24" s="252"/>
      <c r="AX24" s="262"/>
      <c r="AY24" s="252"/>
      <c r="AZ24" s="252"/>
      <c r="BA24" s="252"/>
      <c r="BB24" s="255"/>
      <c r="BC24" s="257"/>
    </row>
    <row r="25" spans="2:55" ht="13.5">
      <c r="B25" s="230" t="str">
        <f>AB3</f>
        <v>ビギナーズ(B)</v>
      </c>
      <c r="C25" s="281">
        <f>AB5</f>
        <v>0</v>
      </c>
      <c r="D25" s="282"/>
      <c r="E25" s="282"/>
      <c r="F25" s="282"/>
      <c r="G25" s="282"/>
      <c r="H25" s="268">
        <f>AB9</f>
        <v>2</v>
      </c>
      <c r="I25" s="268"/>
      <c r="J25" s="268"/>
      <c r="K25" s="268"/>
      <c r="L25" s="268"/>
      <c r="M25" s="268">
        <f>AB13</f>
        <v>6</v>
      </c>
      <c r="N25" s="268"/>
      <c r="O25" s="268"/>
      <c r="P25" s="268"/>
      <c r="Q25" s="268"/>
      <c r="R25" s="268">
        <f>AB17</f>
        <v>10</v>
      </c>
      <c r="S25" s="268"/>
      <c r="T25" s="268"/>
      <c r="U25" s="268"/>
      <c r="V25" s="268"/>
      <c r="W25" s="268">
        <f>AB21</f>
        <v>14</v>
      </c>
      <c r="X25" s="268"/>
      <c r="Y25" s="268"/>
      <c r="Z25" s="268"/>
      <c r="AA25" s="268"/>
      <c r="AB25" s="269"/>
      <c r="AC25" s="269"/>
      <c r="AD25" s="269"/>
      <c r="AE25" s="269"/>
      <c r="AF25" s="269"/>
      <c r="AG25" s="282">
        <v>0</v>
      </c>
      <c r="AH25" s="282"/>
      <c r="AI25" s="282"/>
      <c r="AJ25" s="282"/>
      <c r="AK25" s="283"/>
      <c r="AL25" s="14"/>
      <c r="AM25" s="230" t="str">
        <f>B25</f>
        <v>ビギナーズ(B)</v>
      </c>
      <c r="AN25" s="264">
        <f>IF(C26&gt;G26,1,0)+IF(H26&gt;L26,1,0)+IF(M26&gt;Q26,1,0)+IF(R26&gt;V26,1,0)+IF(W26&gt;AA26,1,0)+IF(AB26&gt;AF26,1,0)+IF(AG26&gt;AK26,1,0)</f>
        <v>1</v>
      </c>
      <c r="AO25" s="263">
        <f>IF(G26&gt;C26,1,0)+IF(L26&gt;H26,1,0)+IF(Q26&gt;M26,1,0)+IF(V26&gt;R26,1,0)+IF(AA26&gt;W26,1,0)+IF(AF26&gt;AB26,1,0)+IF(AK26&gt;AG26,1,0)</f>
        <v>3</v>
      </c>
      <c r="AP25" s="251">
        <f>SUM(AN25/(AN25+AO25))</f>
        <v>0.25</v>
      </c>
      <c r="AQ25" s="263">
        <f>RANK(AP25,$AP$5:$AP$32,0)</f>
        <v>5</v>
      </c>
      <c r="AR25" s="252">
        <f>SUM(C26+H26+M26+R26+W26+AB26+AG26)</f>
        <v>3</v>
      </c>
      <c r="AS25" s="252">
        <f>SUM(G26+L26+Q26+V26+AA26+AF26+AK26)</f>
        <v>7</v>
      </c>
      <c r="AT25" s="262">
        <f>SUM(AR25/(AR25+AS25))</f>
        <v>0.3</v>
      </c>
      <c r="AU25" s="252">
        <f>RANK(AT25,$AT$5:$AT$32,0)</f>
        <v>5</v>
      </c>
      <c r="AV25" s="252">
        <f>SUM(D26+D27+D28+I26+I27+I28+N26+N27+N28+S26+S27+S28+X26+X27+X28+AC26+AC27+AC28+AH26+AH27+AH28)</f>
        <v>101</v>
      </c>
      <c r="AW25" s="252">
        <f>SUM(F26+F27+F28+K26+K27+K28+P26+P27+P28+U26+U27+U28+Z26+Z27+Z28+AE26+AE27+AE28+AJ26+AJ27+AJ28)</f>
        <v>131</v>
      </c>
      <c r="AX25" s="262">
        <f>SUM(AV25/(AV25+AW25))</f>
        <v>0.4353448275862069</v>
      </c>
      <c r="AY25" s="263">
        <f>RANK(AX25,$AX$5:$AX$32,0)</f>
        <v>7</v>
      </c>
      <c r="AZ25" s="262">
        <f>RANK(AP25,$AP$5:$AP$32,1)+AT25</f>
        <v>2.3</v>
      </c>
      <c r="BA25" s="262">
        <f>RANK(AZ25,$AZ$5:$AZ$32,1)+AX25</f>
        <v>3.435344827586207</v>
      </c>
      <c r="BB25" s="278" t="str">
        <f>AM25</f>
        <v>ビギナーズ(B)</v>
      </c>
      <c r="BC25" s="257">
        <f>RANK(BA25,$BA$5:$BA$32)</f>
        <v>5</v>
      </c>
    </row>
    <row r="26" spans="2:55" ht="13.5">
      <c r="B26" s="230"/>
      <c r="C26" s="280">
        <f>IF(D26&gt;F26,1,0)+IF(D27&gt;F27,1,0)+IF(D28&gt;F28,1,0)</f>
        <v>0</v>
      </c>
      <c r="D26" s="19">
        <f>AE6</f>
        <v>0</v>
      </c>
      <c r="E26" s="20" t="s">
        <v>31</v>
      </c>
      <c r="F26" s="19">
        <f>AC6</f>
        <v>0</v>
      </c>
      <c r="G26" s="261">
        <f>IF(F26&gt;D26,1,0)+IF(F27&gt;D27,1,0)+IF(F28&gt;D28,1,0)</f>
        <v>0</v>
      </c>
      <c r="H26" s="260">
        <f>IF(I26&gt;K26,1,0)+IF(I27&gt;K27,1,0)+IF(I28&gt;K28,1,0)</f>
        <v>0</v>
      </c>
      <c r="I26" s="22">
        <f>AE10</f>
        <v>6</v>
      </c>
      <c r="J26" s="18" t="s">
        <v>31</v>
      </c>
      <c r="K26" s="22">
        <f>AC10</f>
        <v>15</v>
      </c>
      <c r="L26" s="260">
        <f>IF(K26&gt;I26,1,0)+IF(K27&gt;I27,1,0)+IF(K28&gt;I28,1,0)</f>
        <v>2</v>
      </c>
      <c r="M26" s="260">
        <f>IF(N26&gt;P26,1,0)+IF(N27&gt;P27,1,0)+IF(N28&gt;P28,1,0)</f>
        <v>2</v>
      </c>
      <c r="N26" s="22">
        <f>AE14</f>
        <v>15</v>
      </c>
      <c r="O26" s="18" t="s">
        <v>31</v>
      </c>
      <c r="P26" s="22">
        <f>AC14</f>
        <v>9</v>
      </c>
      <c r="Q26" s="260">
        <f>IF(P26&gt;N26,1,0)+IF(P27&gt;N27,1,0)+IF(P28&gt;N28,1,0)</f>
        <v>1</v>
      </c>
      <c r="R26" s="260">
        <f>IF(S26&gt;U26,1,0)+IF(S27&gt;U27,1,0)+IF(S28&gt;U28,1,0)</f>
        <v>0</v>
      </c>
      <c r="S26" s="22">
        <f>AE18</f>
        <v>6</v>
      </c>
      <c r="T26" s="18" t="s">
        <v>31</v>
      </c>
      <c r="U26" s="22">
        <f>AC18</f>
        <v>15</v>
      </c>
      <c r="V26" s="260">
        <f>IF(U26&gt;S26,1,0)+IF(U27&gt;S27,1,0)+IF(U28&gt;S28,1,0)</f>
        <v>2</v>
      </c>
      <c r="W26" s="260">
        <f>IF(X26&gt;Z26,1,0)+IF(X27&gt;Z27,1,0)+IF(X28&gt;Z28,1,0)</f>
        <v>1</v>
      </c>
      <c r="X26" s="22">
        <f>AE22</f>
        <v>15</v>
      </c>
      <c r="Y26" s="18" t="s">
        <v>31</v>
      </c>
      <c r="Z26" s="22">
        <f>AC22</f>
        <v>8</v>
      </c>
      <c r="AA26" s="260">
        <f>IF(Z26&gt;X26,1,0)+IF(Z27&gt;X27,1,0)+IF(Z28&gt;X28,1,0)</f>
        <v>2</v>
      </c>
      <c r="AB26" s="259">
        <f>IF(AC26&gt;AE26,1,0)+IF(AC27&gt;AE27,1,0)+IF(AC28&gt;AE28,1,0)</f>
        <v>0</v>
      </c>
      <c r="AC26" s="15"/>
      <c r="AD26" s="16" t="s">
        <v>31</v>
      </c>
      <c r="AE26" s="15"/>
      <c r="AF26" s="259">
        <f>IF(AE26&gt;AC26,1,0)+IF(AE27&gt;AC27,1,0)+IF(AE28&gt;AC28,1,0)</f>
        <v>0</v>
      </c>
      <c r="AG26" s="261">
        <f>IF(AH26&gt;AJ26,1,0)+IF(AH27&gt;AJ27,1,0)+IF(AH28&gt;AJ28,1,0)</f>
        <v>0</v>
      </c>
      <c r="AH26" s="19"/>
      <c r="AI26" s="20" t="s">
        <v>31</v>
      </c>
      <c r="AJ26" s="19"/>
      <c r="AK26" s="284">
        <f>IF(AJ26&gt;AH26,1,0)+IF(AJ27&gt;AH27,1,0)+IF(AJ28&gt;AH28,1,0)</f>
        <v>0</v>
      </c>
      <c r="AL26" s="21"/>
      <c r="AM26" s="230"/>
      <c r="AN26" s="265"/>
      <c r="AO26" s="252"/>
      <c r="AP26" s="262"/>
      <c r="AQ26" s="252"/>
      <c r="AR26" s="252"/>
      <c r="AS26" s="252"/>
      <c r="AT26" s="262"/>
      <c r="AU26" s="252"/>
      <c r="AV26" s="252"/>
      <c r="AW26" s="252"/>
      <c r="AX26" s="262"/>
      <c r="AY26" s="252"/>
      <c r="AZ26" s="252"/>
      <c r="BA26" s="252"/>
      <c r="BB26" s="254"/>
      <c r="BC26" s="257"/>
    </row>
    <row r="27" spans="2:55" ht="13.5">
      <c r="B27" s="230"/>
      <c r="C27" s="280"/>
      <c r="D27" s="19">
        <f>AE7</f>
        <v>0</v>
      </c>
      <c r="E27" s="20" t="s">
        <v>31</v>
      </c>
      <c r="F27" s="19">
        <f>AC7</f>
        <v>0</v>
      </c>
      <c r="G27" s="261"/>
      <c r="H27" s="260"/>
      <c r="I27" s="22">
        <f>AE11</f>
        <v>12</v>
      </c>
      <c r="J27" s="18" t="s">
        <v>31</v>
      </c>
      <c r="K27" s="22">
        <f>AC11</f>
        <v>15</v>
      </c>
      <c r="L27" s="260"/>
      <c r="M27" s="260"/>
      <c r="N27" s="22">
        <f>AE15</f>
        <v>10</v>
      </c>
      <c r="O27" s="18" t="s">
        <v>31</v>
      </c>
      <c r="P27" s="22">
        <f>AC15</f>
        <v>15</v>
      </c>
      <c r="Q27" s="260"/>
      <c r="R27" s="260"/>
      <c r="S27" s="22">
        <f>AE19</f>
        <v>5</v>
      </c>
      <c r="T27" s="18" t="s">
        <v>31</v>
      </c>
      <c r="U27" s="22">
        <f>AC19</f>
        <v>15</v>
      </c>
      <c r="V27" s="260"/>
      <c r="W27" s="260"/>
      <c r="X27" s="22">
        <f>AE23</f>
        <v>8</v>
      </c>
      <c r="Y27" s="18" t="s">
        <v>31</v>
      </c>
      <c r="Z27" s="22">
        <f>AC23</f>
        <v>15</v>
      </c>
      <c r="AA27" s="260"/>
      <c r="AB27" s="259"/>
      <c r="AC27" s="15"/>
      <c r="AD27" s="16" t="s">
        <v>31</v>
      </c>
      <c r="AE27" s="15"/>
      <c r="AF27" s="259"/>
      <c r="AG27" s="261"/>
      <c r="AH27" s="19"/>
      <c r="AI27" s="20" t="s">
        <v>31</v>
      </c>
      <c r="AJ27" s="19"/>
      <c r="AK27" s="284"/>
      <c r="AL27" s="21"/>
      <c r="AM27" s="230"/>
      <c r="AN27" s="265"/>
      <c r="AO27" s="252"/>
      <c r="AP27" s="262"/>
      <c r="AQ27" s="252"/>
      <c r="AR27" s="252"/>
      <c r="AS27" s="252"/>
      <c r="AT27" s="262"/>
      <c r="AU27" s="252"/>
      <c r="AV27" s="252"/>
      <c r="AW27" s="252"/>
      <c r="AX27" s="262"/>
      <c r="AY27" s="252"/>
      <c r="AZ27" s="252"/>
      <c r="BA27" s="252"/>
      <c r="BB27" s="254"/>
      <c r="BC27" s="257"/>
    </row>
    <row r="28" spans="2:55" ht="13.5">
      <c r="B28" s="230"/>
      <c r="C28" s="280"/>
      <c r="D28" s="19">
        <f>AE8</f>
        <v>0</v>
      </c>
      <c r="E28" s="20" t="s">
        <v>31</v>
      </c>
      <c r="F28" s="19">
        <f>AC8</f>
        <v>0</v>
      </c>
      <c r="G28" s="261"/>
      <c r="H28" s="260"/>
      <c r="I28" s="22">
        <f>AE12</f>
        <v>0</v>
      </c>
      <c r="J28" s="18" t="s">
        <v>31</v>
      </c>
      <c r="K28" s="22">
        <f>AC12</f>
        <v>0</v>
      </c>
      <c r="L28" s="260"/>
      <c r="M28" s="260"/>
      <c r="N28" s="22">
        <f>AE16</f>
        <v>15</v>
      </c>
      <c r="O28" s="18" t="s">
        <v>31</v>
      </c>
      <c r="P28" s="22">
        <f>AC16</f>
        <v>9</v>
      </c>
      <c r="Q28" s="260"/>
      <c r="R28" s="260"/>
      <c r="S28" s="22">
        <f>AE20</f>
        <v>0</v>
      </c>
      <c r="T28" s="18" t="s">
        <v>31</v>
      </c>
      <c r="U28" s="22">
        <f>AC20</f>
        <v>0</v>
      </c>
      <c r="V28" s="260"/>
      <c r="W28" s="260"/>
      <c r="X28" s="22">
        <f>AE24</f>
        <v>9</v>
      </c>
      <c r="Y28" s="18" t="s">
        <v>31</v>
      </c>
      <c r="Z28" s="22">
        <f>AC24</f>
        <v>15</v>
      </c>
      <c r="AA28" s="260"/>
      <c r="AB28" s="259"/>
      <c r="AC28" s="15"/>
      <c r="AD28" s="16" t="s">
        <v>31</v>
      </c>
      <c r="AE28" s="15"/>
      <c r="AF28" s="259"/>
      <c r="AG28" s="261"/>
      <c r="AH28" s="19"/>
      <c r="AI28" s="20" t="s">
        <v>31</v>
      </c>
      <c r="AJ28" s="19"/>
      <c r="AK28" s="284"/>
      <c r="AL28" s="21"/>
      <c r="AM28" s="230"/>
      <c r="AN28" s="265"/>
      <c r="AO28" s="252"/>
      <c r="AP28" s="262"/>
      <c r="AQ28" s="252"/>
      <c r="AR28" s="252"/>
      <c r="AS28" s="252"/>
      <c r="AT28" s="262"/>
      <c r="AU28" s="252"/>
      <c r="AV28" s="252"/>
      <c r="AW28" s="252"/>
      <c r="AX28" s="262"/>
      <c r="AY28" s="252"/>
      <c r="AZ28" s="252"/>
      <c r="BA28" s="252"/>
      <c r="BB28" s="255"/>
      <c r="BC28" s="257"/>
    </row>
    <row r="29" spans="2:55" ht="13.5">
      <c r="B29" s="230" t="str">
        <f>AG3</f>
        <v>きらら A</v>
      </c>
      <c r="C29" s="267">
        <f>AG5</f>
        <v>1</v>
      </c>
      <c r="D29" s="268"/>
      <c r="E29" s="268"/>
      <c r="F29" s="268"/>
      <c r="G29" s="268"/>
      <c r="H29" s="268">
        <f>AG9</f>
        <v>5</v>
      </c>
      <c r="I29" s="268"/>
      <c r="J29" s="268"/>
      <c r="K29" s="268"/>
      <c r="L29" s="268"/>
      <c r="M29" s="268">
        <f>AG13</f>
        <v>9</v>
      </c>
      <c r="N29" s="268"/>
      <c r="O29" s="268"/>
      <c r="P29" s="268"/>
      <c r="Q29" s="268"/>
      <c r="R29" s="268">
        <f>AG17</f>
        <v>13</v>
      </c>
      <c r="S29" s="268"/>
      <c r="T29" s="268"/>
      <c r="U29" s="268"/>
      <c r="V29" s="268"/>
      <c r="W29" s="282">
        <f>AG21</f>
        <v>0</v>
      </c>
      <c r="X29" s="282"/>
      <c r="Y29" s="282"/>
      <c r="Z29" s="282"/>
      <c r="AA29" s="282"/>
      <c r="AB29" s="282">
        <f>AG25</f>
        <v>0</v>
      </c>
      <c r="AC29" s="282"/>
      <c r="AD29" s="282"/>
      <c r="AE29" s="282"/>
      <c r="AF29" s="282"/>
      <c r="AG29" s="269"/>
      <c r="AH29" s="269"/>
      <c r="AI29" s="269"/>
      <c r="AJ29" s="269"/>
      <c r="AK29" s="287"/>
      <c r="AL29" s="14"/>
      <c r="AM29" s="230" t="str">
        <f>B29</f>
        <v>きらら A</v>
      </c>
      <c r="AN29" s="265">
        <f>IF(C30&gt;G30,1,0)+IF(H30&gt;L30,1,0)+IF(M30&gt;Q30,1,0)+IF(R30&gt;V30,1,0)+IF(W30&gt;AA30,1,0)+IF(AB30&gt;AF30,1,0)+IF(AG30&gt;AK30,1,0)</f>
        <v>1</v>
      </c>
      <c r="AO29" s="252">
        <f>IF(G30&gt;C30,1,0)+IF(L30&gt;H30,1,0)+IF(Q30&gt;M30,1,0)+IF(V30&gt;R30,1,0)+IF(AA30&gt;W30,1,0)+IF(AF30&gt;AB30,1,0)+IF(AK30&gt;AG30,1,0)</f>
        <v>3</v>
      </c>
      <c r="AP29" s="262">
        <f>SUM(AN29/(AN29+AO29))</f>
        <v>0.25</v>
      </c>
      <c r="AQ29" s="252">
        <f>RANK(AP29,$AP$5:$AP$32,0)</f>
        <v>5</v>
      </c>
      <c r="AR29" s="252">
        <f>SUM(C30+H30+M30+R30+W30+AB30+AG30)</f>
        <v>2</v>
      </c>
      <c r="AS29" s="252">
        <f>SUM(G30+L30+Q30+V30+AA30+AF30+AK30)</f>
        <v>6</v>
      </c>
      <c r="AT29" s="262">
        <f>SUM(AR29/(AR29+AS29))</f>
        <v>0.25</v>
      </c>
      <c r="AU29" s="252">
        <f>RANK(AT29,$AT$5:$AT$32,0)</f>
        <v>6</v>
      </c>
      <c r="AV29" s="252">
        <f>SUM(D30+D31+D32+I30+I31+I32+N30+N31+N32+S30+S31+S32+X30+X31+X32+AC30+AC31+AC32+AH30+AH31+AH32)</f>
        <v>94</v>
      </c>
      <c r="AW29" s="252">
        <f>SUM(F30+F31+F32+K30+K31+K32+P30+P31+P32+U30+U31+U32+Z30+Z31+Z32+AE30+AE31+AE32+AJ30+AJ31+AJ32)</f>
        <v>112</v>
      </c>
      <c r="AX29" s="262">
        <f>SUM(AV29/(AV29+AW29))</f>
        <v>0.4563106796116505</v>
      </c>
      <c r="AY29" s="252">
        <f>RANK(AX29,$AX$5:$AX$32,0)</f>
        <v>5</v>
      </c>
      <c r="AZ29" s="262">
        <f>RANK(AP29,$AP$5:$AP$32,1)+AT29</f>
        <v>2.25</v>
      </c>
      <c r="BA29" s="262">
        <f>RANK(AZ29,$AZ$5:$AZ$32,1)+AX29</f>
        <v>2.4563106796116507</v>
      </c>
      <c r="BB29" s="278" t="str">
        <f>AM29</f>
        <v>きらら A</v>
      </c>
      <c r="BC29" s="257">
        <f>RANK(BA29,$BA$5:$BA$32)</f>
        <v>6</v>
      </c>
    </row>
    <row r="30" spans="2:55" ht="13.5">
      <c r="B30" s="230"/>
      <c r="C30" s="279">
        <f>IF(D30&gt;F30,1,0)+IF(D31&gt;F31,1,0)+IF(D32&gt;F32,1,0)</f>
        <v>0</v>
      </c>
      <c r="D30" s="22">
        <f>AJ6</f>
        <v>11</v>
      </c>
      <c r="E30" s="18" t="s">
        <v>31</v>
      </c>
      <c r="F30" s="22">
        <f>AH6</f>
        <v>15</v>
      </c>
      <c r="G30" s="260">
        <f>IF(F30&gt;D30,1,0)+IF(F31&gt;D31,1,0)+IF(F32&gt;D32,1,0)</f>
        <v>2</v>
      </c>
      <c r="H30" s="260">
        <f>IF(I30&gt;K30,1,0)+IF(I31&gt;K31,1,0)+IF(I32&gt;K32,1,0)</f>
        <v>0</v>
      </c>
      <c r="I30" s="22">
        <f>AJ10</f>
        <v>13</v>
      </c>
      <c r="J30" s="18" t="s">
        <v>31</v>
      </c>
      <c r="K30" s="22">
        <f>AH10</f>
        <v>15</v>
      </c>
      <c r="L30" s="260">
        <f>IF(K30&gt;I30,1,0)+IF(K31&gt;I31,1,0)+IF(K32&gt;I32,1,0)</f>
        <v>2</v>
      </c>
      <c r="M30" s="260">
        <f>IF(N30&gt;P30,1,0)+IF(N31&gt;P31,1,0)+IF(N32&gt;P32,1,0)</f>
        <v>2</v>
      </c>
      <c r="N30" s="22">
        <f>AJ14</f>
        <v>15</v>
      </c>
      <c r="O30" s="18" t="s">
        <v>31</v>
      </c>
      <c r="P30" s="22">
        <f>AH14</f>
        <v>13</v>
      </c>
      <c r="Q30" s="260">
        <f>IF(P30&gt;N30,1,0)+IF(P31&gt;N31,1,0)+IF(P32&gt;N32,1,0)</f>
        <v>0</v>
      </c>
      <c r="R30" s="260">
        <f>IF(S30&gt;U30,1,0)+IF(S31&gt;U31,1,0)+IF(S32&gt;U32,1,0)</f>
        <v>0</v>
      </c>
      <c r="S30" s="22">
        <f>AJ18</f>
        <v>8</v>
      </c>
      <c r="T30" s="18" t="s">
        <v>31</v>
      </c>
      <c r="U30" s="22">
        <f>AH18</f>
        <v>15</v>
      </c>
      <c r="V30" s="260">
        <f>IF(U30&gt;S30,1,0)+IF(U31&gt;S31,1,0)+IF(U32&gt;S32,1,0)</f>
        <v>2</v>
      </c>
      <c r="W30" s="261">
        <f>IF(X30&gt;Z30,1,0)+IF(X31&gt;Z31,1,0)+IF(X32&gt;Z32,1,0)</f>
        <v>0</v>
      </c>
      <c r="X30" s="19">
        <f>AJ22</f>
        <v>0</v>
      </c>
      <c r="Y30" s="20" t="s">
        <v>31</v>
      </c>
      <c r="Z30" s="19">
        <f>AH22</f>
        <v>0</v>
      </c>
      <c r="AA30" s="261">
        <f>IF(Z30&gt;X30,1,0)+IF(Z31&gt;X31,1,0)+IF(Z32&gt;X32,1,0)</f>
        <v>0</v>
      </c>
      <c r="AB30" s="261">
        <f>IF(AC30&gt;AE30,1,0)+IF(AC31&gt;AE31,1,0)+IF(AC32&gt;AE32,1,0)</f>
        <v>0</v>
      </c>
      <c r="AC30" s="19">
        <f>AJ26</f>
        <v>0</v>
      </c>
      <c r="AD30" s="20" t="s">
        <v>31</v>
      </c>
      <c r="AE30" s="19">
        <f>AH26</f>
        <v>0</v>
      </c>
      <c r="AF30" s="261">
        <f>IF(AE30&gt;AC30,1,0)+IF(AE31&gt;AC31,1,0)+IF(AE32&gt;AC32,1,0)</f>
        <v>0</v>
      </c>
      <c r="AG30" s="259">
        <f>IF(AH30&gt;AJ30,1,0)+IF(AH31&gt;AJ31,1,0)+IF(AH32&gt;AJ32,1,0)</f>
        <v>0</v>
      </c>
      <c r="AH30" s="15"/>
      <c r="AI30" s="16" t="s">
        <v>31</v>
      </c>
      <c r="AJ30" s="15"/>
      <c r="AK30" s="292">
        <f>IF(AJ30&gt;AH30,1,0)+IF(AJ31&gt;AH31,1,0)+IF(AJ32&gt;AH32,1,0)</f>
        <v>0</v>
      </c>
      <c r="AL30" s="21"/>
      <c r="AM30" s="230"/>
      <c r="AN30" s="265"/>
      <c r="AO30" s="252"/>
      <c r="AP30" s="262"/>
      <c r="AQ30" s="252"/>
      <c r="AR30" s="252"/>
      <c r="AS30" s="252"/>
      <c r="AT30" s="262"/>
      <c r="AU30" s="252"/>
      <c r="AV30" s="252"/>
      <c r="AW30" s="252"/>
      <c r="AX30" s="262"/>
      <c r="AY30" s="252"/>
      <c r="AZ30" s="252"/>
      <c r="BA30" s="252"/>
      <c r="BB30" s="254"/>
      <c r="BC30" s="257"/>
    </row>
    <row r="31" spans="2:55" ht="13.5">
      <c r="B31" s="230"/>
      <c r="C31" s="279"/>
      <c r="D31" s="22">
        <f>AJ7</f>
        <v>12</v>
      </c>
      <c r="E31" s="18" t="s">
        <v>31</v>
      </c>
      <c r="F31" s="22">
        <f>AH7</f>
        <v>15</v>
      </c>
      <c r="G31" s="260"/>
      <c r="H31" s="260"/>
      <c r="I31" s="22">
        <f>AJ11</f>
        <v>8</v>
      </c>
      <c r="J31" s="18" t="s">
        <v>31</v>
      </c>
      <c r="K31" s="22">
        <f>AH11</f>
        <v>15</v>
      </c>
      <c r="L31" s="260"/>
      <c r="M31" s="260"/>
      <c r="N31" s="22">
        <f>AJ15</f>
        <v>15</v>
      </c>
      <c r="O31" s="18" t="s">
        <v>31</v>
      </c>
      <c r="P31" s="22">
        <f>AH15</f>
        <v>9</v>
      </c>
      <c r="Q31" s="260"/>
      <c r="R31" s="260"/>
      <c r="S31" s="22">
        <f>AJ19</f>
        <v>12</v>
      </c>
      <c r="T31" s="18" t="s">
        <v>31</v>
      </c>
      <c r="U31" s="22">
        <f>AH19</f>
        <v>15</v>
      </c>
      <c r="V31" s="260"/>
      <c r="W31" s="261"/>
      <c r="X31" s="19">
        <f>AJ23</f>
        <v>0</v>
      </c>
      <c r="Y31" s="20" t="s">
        <v>31</v>
      </c>
      <c r="Z31" s="19">
        <f>AH23</f>
        <v>0</v>
      </c>
      <c r="AA31" s="261"/>
      <c r="AB31" s="261"/>
      <c r="AC31" s="19">
        <f>AJ27</f>
        <v>0</v>
      </c>
      <c r="AD31" s="20" t="s">
        <v>31</v>
      </c>
      <c r="AE31" s="19">
        <f>AH27</f>
        <v>0</v>
      </c>
      <c r="AF31" s="261"/>
      <c r="AG31" s="259"/>
      <c r="AH31" s="15"/>
      <c r="AI31" s="16" t="s">
        <v>31</v>
      </c>
      <c r="AJ31" s="15"/>
      <c r="AK31" s="292"/>
      <c r="AL31" s="21"/>
      <c r="AM31" s="230"/>
      <c r="AN31" s="265"/>
      <c r="AO31" s="252"/>
      <c r="AP31" s="262"/>
      <c r="AQ31" s="252"/>
      <c r="AR31" s="252"/>
      <c r="AS31" s="252"/>
      <c r="AT31" s="262"/>
      <c r="AU31" s="252"/>
      <c r="AV31" s="252"/>
      <c r="AW31" s="252"/>
      <c r="AX31" s="262"/>
      <c r="AY31" s="252"/>
      <c r="AZ31" s="252"/>
      <c r="BA31" s="252"/>
      <c r="BB31" s="254"/>
      <c r="BC31" s="257"/>
    </row>
    <row r="32" spans="2:55" ht="14.25" thickBot="1">
      <c r="B32" s="285"/>
      <c r="C32" s="296"/>
      <c r="D32" s="23">
        <f>AJ8</f>
        <v>0</v>
      </c>
      <c r="E32" s="24" t="s">
        <v>31</v>
      </c>
      <c r="F32" s="23">
        <f>AH8</f>
        <v>0</v>
      </c>
      <c r="G32" s="297"/>
      <c r="H32" s="297"/>
      <c r="I32" s="23">
        <f>AJ12</f>
        <v>0</v>
      </c>
      <c r="J32" s="24" t="s">
        <v>31</v>
      </c>
      <c r="K32" s="23">
        <f>AH12</f>
        <v>0</v>
      </c>
      <c r="L32" s="297"/>
      <c r="M32" s="297"/>
      <c r="N32" s="23">
        <f>AJ16</f>
        <v>0</v>
      </c>
      <c r="O32" s="24" t="s">
        <v>31</v>
      </c>
      <c r="P32" s="23">
        <f>AH16</f>
        <v>0</v>
      </c>
      <c r="Q32" s="297"/>
      <c r="R32" s="297"/>
      <c r="S32" s="23">
        <f>AJ20</f>
        <v>0</v>
      </c>
      <c r="T32" s="24" t="s">
        <v>31</v>
      </c>
      <c r="U32" s="23">
        <f>AH20</f>
        <v>0</v>
      </c>
      <c r="V32" s="297"/>
      <c r="W32" s="286"/>
      <c r="X32" s="26">
        <f>AJ24</f>
        <v>0</v>
      </c>
      <c r="Y32" s="27" t="s">
        <v>31</v>
      </c>
      <c r="Z32" s="26">
        <f>AH24</f>
        <v>0</v>
      </c>
      <c r="AA32" s="286"/>
      <c r="AB32" s="286"/>
      <c r="AC32" s="26">
        <f>AJ28</f>
        <v>0</v>
      </c>
      <c r="AD32" s="27" t="s">
        <v>31</v>
      </c>
      <c r="AE32" s="26">
        <f>AH28</f>
        <v>0</v>
      </c>
      <c r="AF32" s="286"/>
      <c r="AG32" s="291"/>
      <c r="AH32" s="28"/>
      <c r="AI32" s="29" t="s">
        <v>31</v>
      </c>
      <c r="AJ32" s="28"/>
      <c r="AK32" s="293"/>
      <c r="AL32" s="21"/>
      <c r="AM32" s="285"/>
      <c r="AN32" s="288"/>
      <c r="AO32" s="289"/>
      <c r="AP32" s="290"/>
      <c r="AQ32" s="289"/>
      <c r="AR32" s="289"/>
      <c r="AS32" s="289"/>
      <c r="AT32" s="290"/>
      <c r="AU32" s="289"/>
      <c r="AV32" s="289"/>
      <c r="AW32" s="289"/>
      <c r="AX32" s="290"/>
      <c r="AY32" s="289"/>
      <c r="AZ32" s="289"/>
      <c r="BA32" s="289"/>
      <c r="BB32" s="298"/>
      <c r="BC32" s="295"/>
    </row>
    <row r="97" spans="2:55" ht="17.25"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9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</row>
    <row r="98" spans="2:55" ht="17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2:55" ht="17.25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2"/>
      <c r="AN99" s="34"/>
      <c r="AO99" s="34"/>
      <c r="AP99" s="34"/>
      <c r="AQ99" s="35"/>
      <c r="AR99" s="34"/>
      <c r="AS99" s="34"/>
      <c r="AT99" s="34"/>
      <c r="AU99" s="35"/>
      <c r="AV99" s="34"/>
      <c r="AW99" s="34"/>
      <c r="AX99" s="34"/>
      <c r="AY99" s="35"/>
      <c r="AZ99" s="34"/>
      <c r="BA99" s="34"/>
      <c r="BB99" s="34"/>
      <c r="BC99" s="36"/>
    </row>
    <row r="100" spans="2:55" ht="17.2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2"/>
      <c r="AN100" s="34"/>
      <c r="AO100" s="34"/>
      <c r="AP100" s="34"/>
      <c r="AQ100" s="35"/>
      <c r="AR100" s="34"/>
      <c r="AS100" s="34"/>
      <c r="AT100" s="34"/>
      <c r="AU100" s="35"/>
      <c r="AV100" s="34"/>
      <c r="AW100" s="34"/>
      <c r="AX100" s="34"/>
      <c r="AY100" s="35"/>
      <c r="AZ100" s="34"/>
      <c r="BA100" s="34"/>
      <c r="BB100" s="34"/>
      <c r="BC100" s="36"/>
    </row>
    <row r="101" spans="2:55" ht="14.25">
      <c r="B101" s="33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8"/>
      <c r="AN101" s="32"/>
      <c r="AO101" s="32"/>
      <c r="AP101" s="39"/>
      <c r="AQ101" s="32"/>
      <c r="AR101" s="32"/>
      <c r="AS101" s="32"/>
      <c r="AT101" s="39"/>
      <c r="AU101" s="32"/>
      <c r="AV101" s="32"/>
      <c r="AW101" s="32"/>
      <c r="AX101" s="39"/>
      <c r="AY101" s="32"/>
      <c r="AZ101" s="39"/>
      <c r="BA101" s="39"/>
      <c r="BB101" s="39"/>
      <c r="BC101" s="40"/>
    </row>
    <row r="102" spans="2:55" ht="14.25">
      <c r="B102" s="33"/>
      <c r="C102" s="38"/>
      <c r="D102" s="32"/>
      <c r="E102" s="38"/>
      <c r="F102" s="32"/>
      <c r="G102" s="38"/>
      <c r="H102" s="38"/>
      <c r="I102" s="32"/>
      <c r="J102" s="38"/>
      <c r="K102" s="32"/>
      <c r="L102" s="38"/>
      <c r="M102" s="38"/>
      <c r="N102" s="32"/>
      <c r="O102" s="38"/>
      <c r="P102" s="32"/>
      <c r="Q102" s="38"/>
      <c r="R102" s="38"/>
      <c r="S102" s="32"/>
      <c r="T102" s="38"/>
      <c r="U102" s="32"/>
      <c r="V102" s="38"/>
      <c r="W102" s="38"/>
      <c r="X102" s="32"/>
      <c r="Y102" s="38"/>
      <c r="Z102" s="32"/>
      <c r="AA102" s="38"/>
      <c r="AB102" s="38"/>
      <c r="AC102" s="32"/>
      <c r="AD102" s="38"/>
      <c r="AE102" s="32"/>
      <c r="AF102" s="38"/>
      <c r="AG102" s="38"/>
      <c r="AH102" s="32"/>
      <c r="AI102" s="38"/>
      <c r="AJ102" s="32"/>
      <c r="AK102" s="38"/>
      <c r="AL102" s="38"/>
      <c r="AM102" s="38"/>
      <c r="AN102" s="32"/>
      <c r="AO102" s="32"/>
      <c r="AP102" s="39"/>
      <c r="AQ102" s="32"/>
      <c r="AR102" s="32"/>
      <c r="AS102" s="32"/>
      <c r="AT102" s="39"/>
      <c r="AU102" s="32"/>
      <c r="AV102" s="32"/>
      <c r="AW102" s="32"/>
      <c r="AX102" s="39"/>
      <c r="AY102" s="32"/>
      <c r="AZ102" s="32"/>
      <c r="BA102" s="32"/>
      <c r="BB102" s="32"/>
      <c r="BC102" s="40"/>
    </row>
    <row r="103" spans="2:55" ht="14.25">
      <c r="B103" s="33"/>
      <c r="C103" s="38"/>
      <c r="D103" s="32"/>
      <c r="E103" s="38"/>
      <c r="F103" s="32"/>
      <c r="G103" s="38"/>
      <c r="H103" s="38"/>
      <c r="I103" s="32"/>
      <c r="J103" s="38"/>
      <c r="K103" s="32"/>
      <c r="L103" s="38"/>
      <c r="M103" s="38"/>
      <c r="N103" s="32"/>
      <c r="O103" s="38"/>
      <c r="P103" s="32"/>
      <c r="Q103" s="38"/>
      <c r="R103" s="38"/>
      <c r="S103" s="32"/>
      <c r="T103" s="38"/>
      <c r="U103" s="32"/>
      <c r="V103" s="38"/>
      <c r="W103" s="38"/>
      <c r="X103" s="32"/>
      <c r="Y103" s="38"/>
      <c r="Z103" s="32"/>
      <c r="AA103" s="38"/>
      <c r="AB103" s="38"/>
      <c r="AC103" s="32"/>
      <c r="AD103" s="38"/>
      <c r="AE103" s="32"/>
      <c r="AF103" s="38"/>
      <c r="AG103" s="38"/>
      <c r="AH103" s="32"/>
      <c r="AI103" s="38"/>
      <c r="AJ103" s="32"/>
      <c r="AK103" s="38"/>
      <c r="AL103" s="38"/>
      <c r="AM103" s="38"/>
      <c r="AN103" s="32"/>
      <c r="AO103" s="32"/>
      <c r="AP103" s="39"/>
      <c r="AQ103" s="32"/>
      <c r="AR103" s="32"/>
      <c r="AS103" s="32"/>
      <c r="AT103" s="39"/>
      <c r="AU103" s="32"/>
      <c r="AV103" s="32"/>
      <c r="AW103" s="32"/>
      <c r="AX103" s="39"/>
      <c r="AY103" s="32"/>
      <c r="AZ103" s="32"/>
      <c r="BA103" s="32"/>
      <c r="BB103" s="32"/>
      <c r="BC103" s="40"/>
    </row>
    <row r="104" spans="2:55" ht="14.25">
      <c r="B104" s="33"/>
      <c r="C104" s="38"/>
      <c r="D104" s="32"/>
      <c r="E104" s="38"/>
      <c r="F104" s="32"/>
      <c r="G104" s="38"/>
      <c r="H104" s="38"/>
      <c r="I104" s="32"/>
      <c r="J104" s="38"/>
      <c r="K104" s="32"/>
      <c r="L104" s="38"/>
      <c r="M104" s="38"/>
      <c r="N104" s="32"/>
      <c r="O104" s="38"/>
      <c r="P104" s="32"/>
      <c r="Q104" s="38"/>
      <c r="R104" s="38"/>
      <c r="S104" s="32"/>
      <c r="T104" s="38"/>
      <c r="U104" s="32"/>
      <c r="V104" s="38"/>
      <c r="W104" s="38"/>
      <c r="X104" s="32"/>
      <c r="Y104" s="38"/>
      <c r="Z104" s="32"/>
      <c r="AA104" s="38"/>
      <c r="AB104" s="38"/>
      <c r="AC104" s="32"/>
      <c r="AD104" s="38"/>
      <c r="AE104" s="32"/>
      <c r="AF104" s="38"/>
      <c r="AG104" s="38"/>
      <c r="AH104" s="32"/>
      <c r="AI104" s="38"/>
      <c r="AJ104" s="32"/>
      <c r="AK104" s="38"/>
      <c r="AL104" s="38"/>
      <c r="AM104" s="38"/>
      <c r="AN104" s="32"/>
      <c r="AO104" s="32"/>
      <c r="AP104" s="39"/>
      <c r="AQ104" s="32"/>
      <c r="AR104" s="32"/>
      <c r="AS104" s="32"/>
      <c r="AT104" s="39"/>
      <c r="AU104" s="32"/>
      <c r="AV104" s="32"/>
      <c r="AW104" s="32"/>
      <c r="AX104" s="39"/>
      <c r="AY104" s="32"/>
      <c r="AZ104" s="32"/>
      <c r="BA104" s="32"/>
      <c r="BB104" s="32"/>
      <c r="BC104" s="40"/>
    </row>
    <row r="105" spans="2:55" ht="14.25">
      <c r="B105" s="33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8"/>
      <c r="AN105" s="32"/>
      <c r="AO105" s="32"/>
      <c r="AP105" s="39"/>
      <c r="AQ105" s="32"/>
      <c r="AR105" s="32"/>
      <c r="AS105" s="32"/>
      <c r="AT105" s="39"/>
      <c r="AU105" s="32"/>
      <c r="AV105" s="32"/>
      <c r="AW105" s="32"/>
      <c r="AX105" s="39"/>
      <c r="AY105" s="32"/>
      <c r="AZ105" s="39"/>
      <c r="BA105" s="39"/>
      <c r="BB105" s="39"/>
      <c r="BC105" s="40"/>
    </row>
    <row r="106" spans="2:55" ht="14.25">
      <c r="B106" s="33"/>
      <c r="C106" s="38"/>
      <c r="D106" s="32"/>
      <c r="E106" s="38"/>
      <c r="F106" s="32"/>
      <c r="G106" s="38"/>
      <c r="H106" s="38"/>
      <c r="I106" s="32"/>
      <c r="J106" s="38"/>
      <c r="K106" s="32"/>
      <c r="L106" s="38"/>
      <c r="M106" s="38"/>
      <c r="N106" s="32"/>
      <c r="O106" s="38"/>
      <c r="P106" s="32"/>
      <c r="Q106" s="38"/>
      <c r="R106" s="38"/>
      <c r="S106" s="32"/>
      <c r="T106" s="38"/>
      <c r="U106" s="32"/>
      <c r="V106" s="38"/>
      <c r="W106" s="38"/>
      <c r="X106" s="32"/>
      <c r="Y106" s="38"/>
      <c r="Z106" s="32"/>
      <c r="AA106" s="38"/>
      <c r="AB106" s="38"/>
      <c r="AC106" s="32"/>
      <c r="AD106" s="38"/>
      <c r="AE106" s="32"/>
      <c r="AF106" s="38"/>
      <c r="AG106" s="38"/>
      <c r="AH106" s="32"/>
      <c r="AI106" s="38"/>
      <c r="AJ106" s="32"/>
      <c r="AK106" s="38"/>
      <c r="AL106" s="38"/>
      <c r="AM106" s="38"/>
      <c r="AN106" s="32"/>
      <c r="AO106" s="32"/>
      <c r="AP106" s="39"/>
      <c r="AQ106" s="32"/>
      <c r="AR106" s="32"/>
      <c r="AS106" s="32"/>
      <c r="AT106" s="39"/>
      <c r="AU106" s="32"/>
      <c r="AV106" s="32"/>
      <c r="AW106" s="32"/>
      <c r="AX106" s="39"/>
      <c r="AY106" s="32"/>
      <c r="AZ106" s="32"/>
      <c r="BA106" s="32"/>
      <c r="BB106" s="32"/>
      <c r="BC106" s="40"/>
    </row>
    <row r="107" spans="2:55" ht="14.25">
      <c r="B107" s="33"/>
      <c r="C107" s="38"/>
      <c r="D107" s="32"/>
      <c r="E107" s="38"/>
      <c r="F107" s="32"/>
      <c r="G107" s="38"/>
      <c r="H107" s="38"/>
      <c r="I107" s="32"/>
      <c r="J107" s="38"/>
      <c r="K107" s="32"/>
      <c r="L107" s="38"/>
      <c r="M107" s="38"/>
      <c r="N107" s="32"/>
      <c r="O107" s="38"/>
      <c r="P107" s="32"/>
      <c r="Q107" s="38"/>
      <c r="R107" s="38"/>
      <c r="S107" s="32"/>
      <c r="T107" s="38"/>
      <c r="U107" s="32"/>
      <c r="V107" s="38"/>
      <c r="W107" s="38"/>
      <c r="X107" s="32"/>
      <c r="Y107" s="38"/>
      <c r="Z107" s="32"/>
      <c r="AA107" s="38"/>
      <c r="AB107" s="38"/>
      <c r="AC107" s="32"/>
      <c r="AD107" s="38"/>
      <c r="AE107" s="32"/>
      <c r="AF107" s="38"/>
      <c r="AG107" s="38"/>
      <c r="AH107" s="32"/>
      <c r="AI107" s="38"/>
      <c r="AJ107" s="32"/>
      <c r="AK107" s="38"/>
      <c r="AL107" s="38"/>
      <c r="AM107" s="38"/>
      <c r="AN107" s="32"/>
      <c r="AO107" s="32"/>
      <c r="AP107" s="39"/>
      <c r="AQ107" s="32"/>
      <c r="AR107" s="32"/>
      <c r="AS107" s="32"/>
      <c r="AT107" s="39"/>
      <c r="AU107" s="32"/>
      <c r="AV107" s="32"/>
      <c r="AW107" s="32"/>
      <c r="AX107" s="39"/>
      <c r="AY107" s="32"/>
      <c r="AZ107" s="32"/>
      <c r="BA107" s="32"/>
      <c r="BB107" s="32"/>
      <c r="BC107" s="40"/>
    </row>
    <row r="108" spans="2:55" ht="14.25">
      <c r="B108" s="33"/>
      <c r="C108" s="38"/>
      <c r="D108" s="32"/>
      <c r="E108" s="38"/>
      <c r="F108" s="32"/>
      <c r="G108" s="38"/>
      <c r="H108" s="38"/>
      <c r="I108" s="32"/>
      <c r="J108" s="38"/>
      <c r="K108" s="32"/>
      <c r="L108" s="38"/>
      <c r="M108" s="38"/>
      <c r="N108" s="32"/>
      <c r="O108" s="38"/>
      <c r="P108" s="32"/>
      <c r="Q108" s="38"/>
      <c r="R108" s="38"/>
      <c r="S108" s="32"/>
      <c r="T108" s="38"/>
      <c r="U108" s="32"/>
      <c r="V108" s="38"/>
      <c r="W108" s="38"/>
      <c r="X108" s="32"/>
      <c r="Y108" s="38"/>
      <c r="Z108" s="32"/>
      <c r="AA108" s="38"/>
      <c r="AB108" s="38"/>
      <c r="AC108" s="32"/>
      <c r="AD108" s="38"/>
      <c r="AE108" s="32"/>
      <c r="AF108" s="38"/>
      <c r="AG108" s="38"/>
      <c r="AH108" s="32"/>
      <c r="AI108" s="38"/>
      <c r="AJ108" s="32"/>
      <c r="AK108" s="38"/>
      <c r="AL108" s="38"/>
      <c r="AM108" s="38"/>
      <c r="AN108" s="32"/>
      <c r="AO108" s="32"/>
      <c r="AP108" s="39"/>
      <c r="AQ108" s="32"/>
      <c r="AR108" s="32"/>
      <c r="AS108" s="32"/>
      <c r="AT108" s="39"/>
      <c r="AU108" s="32"/>
      <c r="AV108" s="32"/>
      <c r="AW108" s="32"/>
      <c r="AX108" s="39"/>
      <c r="AY108" s="32"/>
      <c r="AZ108" s="32"/>
      <c r="BA108" s="32"/>
      <c r="BB108" s="32"/>
      <c r="BC108" s="40"/>
    </row>
    <row r="109" spans="2:55" ht="14.25">
      <c r="B109" s="3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8"/>
      <c r="AN109" s="32"/>
      <c r="AO109" s="32"/>
      <c r="AP109" s="39"/>
      <c r="AQ109" s="32"/>
      <c r="AR109" s="32"/>
      <c r="AS109" s="32"/>
      <c r="AT109" s="39"/>
      <c r="AU109" s="32"/>
      <c r="AV109" s="32"/>
      <c r="AW109" s="32"/>
      <c r="AX109" s="39"/>
      <c r="AY109" s="32"/>
      <c r="AZ109" s="39"/>
      <c r="BA109" s="39"/>
      <c r="BB109" s="39"/>
      <c r="BC109" s="40"/>
    </row>
    <row r="110" spans="2:55" ht="14.25">
      <c r="B110" s="33"/>
      <c r="C110" s="38"/>
      <c r="D110" s="32"/>
      <c r="E110" s="38"/>
      <c r="F110" s="32"/>
      <c r="G110" s="38"/>
      <c r="H110" s="38"/>
      <c r="I110" s="32"/>
      <c r="J110" s="38"/>
      <c r="K110" s="32"/>
      <c r="L110" s="38"/>
      <c r="M110" s="38"/>
      <c r="N110" s="32"/>
      <c r="O110" s="38"/>
      <c r="P110" s="32"/>
      <c r="Q110" s="38"/>
      <c r="R110" s="38"/>
      <c r="S110" s="32"/>
      <c r="T110" s="38"/>
      <c r="U110" s="32"/>
      <c r="V110" s="38"/>
      <c r="W110" s="38"/>
      <c r="X110" s="32"/>
      <c r="Y110" s="38"/>
      <c r="Z110" s="32"/>
      <c r="AA110" s="38"/>
      <c r="AB110" s="38"/>
      <c r="AC110" s="32"/>
      <c r="AD110" s="38"/>
      <c r="AE110" s="32"/>
      <c r="AF110" s="38"/>
      <c r="AG110" s="38"/>
      <c r="AH110" s="32"/>
      <c r="AI110" s="38"/>
      <c r="AJ110" s="32"/>
      <c r="AK110" s="38"/>
      <c r="AL110" s="38"/>
      <c r="AM110" s="38"/>
      <c r="AN110" s="32"/>
      <c r="AO110" s="32"/>
      <c r="AP110" s="39"/>
      <c r="AQ110" s="32"/>
      <c r="AR110" s="32"/>
      <c r="AS110" s="32"/>
      <c r="AT110" s="39"/>
      <c r="AU110" s="32"/>
      <c r="AV110" s="32"/>
      <c r="AW110" s="32"/>
      <c r="AX110" s="39"/>
      <c r="AY110" s="32"/>
      <c r="AZ110" s="32"/>
      <c r="BA110" s="32"/>
      <c r="BB110" s="32"/>
      <c r="BC110" s="40"/>
    </row>
    <row r="111" spans="2:55" ht="14.25">
      <c r="B111" s="33"/>
      <c r="C111" s="38"/>
      <c r="D111" s="32"/>
      <c r="E111" s="38"/>
      <c r="F111" s="32"/>
      <c r="G111" s="38"/>
      <c r="H111" s="38"/>
      <c r="I111" s="32"/>
      <c r="J111" s="38"/>
      <c r="K111" s="32"/>
      <c r="L111" s="38"/>
      <c r="M111" s="38"/>
      <c r="N111" s="32"/>
      <c r="O111" s="38"/>
      <c r="P111" s="32"/>
      <c r="Q111" s="38"/>
      <c r="R111" s="38"/>
      <c r="S111" s="32"/>
      <c r="T111" s="38"/>
      <c r="U111" s="32"/>
      <c r="V111" s="38"/>
      <c r="W111" s="38"/>
      <c r="X111" s="32"/>
      <c r="Y111" s="38"/>
      <c r="Z111" s="32"/>
      <c r="AA111" s="38"/>
      <c r="AB111" s="38"/>
      <c r="AC111" s="32"/>
      <c r="AD111" s="38"/>
      <c r="AE111" s="32"/>
      <c r="AF111" s="38"/>
      <c r="AG111" s="38"/>
      <c r="AH111" s="32"/>
      <c r="AI111" s="38"/>
      <c r="AJ111" s="32"/>
      <c r="AK111" s="38"/>
      <c r="AL111" s="38"/>
      <c r="AM111" s="38"/>
      <c r="AN111" s="32"/>
      <c r="AO111" s="32"/>
      <c r="AP111" s="39"/>
      <c r="AQ111" s="32"/>
      <c r="AR111" s="32"/>
      <c r="AS111" s="32"/>
      <c r="AT111" s="39"/>
      <c r="AU111" s="32"/>
      <c r="AV111" s="32"/>
      <c r="AW111" s="32"/>
      <c r="AX111" s="39"/>
      <c r="AY111" s="32"/>
      <c r="AZ111" s="32"/>
      <c r="BA111" s="32"/>
      <c r="BB111" s="32"/>
      <c r="BC111" s="40"/>
    </row>
    <row r="112" spans="2:55" ht="14.25">
      <c r="B112" s="33"/>
      <c r="C112" s="38"/>
      <c r="D112" s="32"/>
      <c r="E112" s="38"/>
      <c r="F112" s="32"/>
      <c r="G112" s="38"/>
      <c r="H112" s="38"/>
      <c r="I112" s="32"/>
      <c r="J112" s="38"/>
      <c r="K112" s="32"/>
      <c r="L112" s="38"/>
      <c r="M112" s="38"/>
      <c r="N112" s="32"/>
      <c r="O112" s="38"/>
      <c r="P112" s="32"/>
      <c r="Q112" s="38"/>
      <c r="R112" s="38"/>
      <c r="S112" s="32"/>
      <c r="T112" s="38"/>
      <c r="U112" s="32"/>
      <c r="V112" s="38"/>
      <c r="W112" s="38"/>
      <c r="X112" s="32"/>
      <c r="Y112" s="38"/>
      <c r="Z112" s="32"/>
      <c r="AA112" s="38"/>
      <c r="AB112" s="38"/>
      <c r="AC112" s="32"/>
      <c r="AD112" s="38"/>
      <c r="AE112" s="32"/>
      <c r="AF112" s="38"/>
      <c r="AG112" s="38"/>
      <c r="AH112" s="32"/>
      <c r="AI112" s="38"/>
      <c r="AJ112" s="32"/>
      <c r="AK112" s="38"/>
      <c r="AL112" s="38"/>
      <c r="AM112" s="38"/>
      <c r="AN112" s="32"/>
      <c r="AO112" s="32"/>
      <c r="AP112" s="39"/>
      <c r="AQ112" s="32"/>
      <c r="AR112" s="32"/>
      <c r="AS112" s="32"/>
      <c r="AT112" s="39"/>
      <c r="AU112" s="32"/>
      <c r="AV112" s="32"/>
      <c r="AW112" s="32"/>
      <c r="AX112" s="39"/>
      <c r="AY112" s="32"/>
      <c r="AZ112" s="32"/>
      <c r="BA112" s="32"/>
      <c r="BB112" s="32"/>
      <c r="BC112" s="40"/>
    </row>
    <row r="113" spans="2:55" ht="14.25">
      <c r="B113" s="3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8"/>
      <c r="AN113" s="32"/>
      <c r="AO113" s="32"/>
      <c r="AP113" s="39"/>
      <c r="AQ113" s="32"/>
      <c r="AR113" s="32"/>
      <c r="AS113" s="32"/>
      <c r="AT113" s="39"/>
      <c r="AU113" s="32"/>
      <c r="AV113" s="32"/>
      <c r="AW113" s="32"/>
      <c r="AX113" s="39"/>
      <c r="AY113" s="32"/>
      <c r="AZ113" s="39"/>
      <c r="BA113" s="39"/>
      <c r="BB113" s="39"/>
      <c r="BC113" s="40"/>
    </row>
    <row r="114" spans="2:55" ht="14.25">
      <c r="B114" s="33"/>
      <c r="C114" s="38"/>
      <c r="D114" s="32"/>
      <c r="E114" s="38"/>
      <c r="F114" s="32"/>
      <c r="G114" s="38"/>
      <c r="H114" s="38"/>
      <c r="I114" s="32"/>
      <c r="J114" s="38"/>
      <c r="K114" s="32"/>
      <c r="L114" s="38"/>
      <c r="M114" s="38"/>
      <c r="N114" s="32"/>
      <c r="O114" s="38"/>
      <c r="P114" s="32"/>
      <c r="Q114" s="38"/>
      <c r="R114" s="38"/>
      <c r="S114" s="32"/>
      <c r="T114" s="38"/>
      <c r="U114" s="32"/>
      <c r="V114" s="38"/>
      <c r="W114" s="38"/>
      <c r="X114" s="32"/>
      <c r="Y114" s="38"/>
      <c r="Z114" s="32"/>
      <c r="AA114" s="38"/>
      <c r="AB114" s="38"/>
      <c r="AC114" s="32"/>
      <c r="AD114" s="38"/>
      <c r="AE114" s="32"/>
      <c r="AF114" s="38"/>
      <c r="AG114" s="38"/>
      <c r="AH114" s="32"/>
      <c r="AI114" s="38"/>
      <c r="AJ114" s="32"/>
      <c r="AK114" s="38"/>
      <c r="AL114" s="38"/>
      <c r="AM114" s="38"/>
      <c r="AN114" s="32"/>
      <c r="AO114" s="32"/>
      <c r="AP114" s="39"/>
      <c r="AQ114" s="32"/>
      <c r="AR114" s="32"/>
      <c r="AS114" s="32"/>
      <c r="AT114" s="39"/>
      <c r="AU114" s="32"/>
      <c r="AV114" s="32"/>
      <c r="AW114" s="32"/>
      <c r="AX114" s="39"/>
      <c r="AY114" s="32"/>
      <c r="AZ114" s="32"/>
      <c r="BA114" s="32"/>
      <c r="BB114" s="32"/>
      <c r="BC114" s="40"/>
    </row>
    <row r="115" spans="2:55" ht="14.25">
      <c r="B115" s="33"/>
      <c r="C115" s="38"/>
      <c r="D115" s="32"/>
      <c r="E115" s="38"/>
      <c r="F115" s="32"/>
      <c r="G115" s="38"/>
      <c r="H115" s="38"/>
      <c r="I115" s="32"/>
      <c r="J115" s="38"/>
      <c r="K115" s="32"/>
      <c r="L115" s="38"/>
      <c r="M115" s="38"/>
      <c r="N115" s="32"/>
      <c r="O115" s="38"/>
      <c r="P115" s="32"/>
      <c r="Q115" s="38"/>
      <c r="R115" s="38"/>
      <c r="S115" s="32"/>
      <c r="T115" s="38"/>
      <c r="U115" s="32"/>
      <c r="V115" s="38"/>
      <c r="W115" s="38"/>
      <c r="X115" s="32"/>
      <c r="Y115" s="38"/>
      <c r="Z115" s="32"/>
      <c r="AA115" s="38"/>
      <c r="AB115" s="38"/>
      <c r="AC115" s="32"/>
      <c r="AD115" s="38"/>
      <c r="AE115" s="32"/>
      <c r="AF115" s="38"/>
      <c r="AG115" s="38"/>
      <c r="AH115" s="32"/>
      <c r="AI115" s="38"/>
      <c r="AJ115" s="32"/>
      <c r="AK115" s="38"/>
      <c r="AL115" s="38"/>
      <c r="AM115" s="38"/>
      <c r="AN115" s="32"/>
      <c r="AO115" s="32"/>
      <c r="AP115" s="39"/>
      <c r="AQ115" s="32"/>
      <c r="AR115" s="32"/>
      <c r="AS115" s="32"/>
      <c r="AT115" s="39"/>
      <c r="AU115" s="32"/>
      <c r="AV115" s="32"/>
      <c r="AW115" s="32"/>
      <c r="AX115" s="39"/>
      <c r="AY115" s="32"/>
      <c r="AZ115" s="32"/>
      <c r="BA115" s="32"/>
      <c r="BB115" s="32"/>
      <c r="BC115" s="40"/>
    </row>
    <row r="116" spans="2:55" ht="14.25">
      <c r="B116" s="33"/>
      <c r="C116" s="38"/>
      <c r="D116" s="32"/>
      <c r="E116" s="38"/>
      <c r="F116" s="32"/>
      <c r="G116" s="38"/>
      <c r="H116" s="38"/>
      <c r="I116" s="32"/>
      <c r="J116" s="38"/>
      <c r="K116" s="32"/>
      <c r="L116" s="38"/>
      <c r="M116" s="38"/>
      <c r="N116" s="32"/>
      <c r="O116" s="38"/>
      <c r="P116" s="32"/>
      <c r="Q116" s="38"/>
      <c r="R116" s="38"/>
      <c r="S116" s="32"/>
      <c r="T116" s="38"/>
      <c r="U116" s="32"/>
      <c r="V116" s="38"/>
      <c r="W116" s="38"/>
      <c r="X116" s="32"/>
      <c r="Y116" s="38"/>
      <c r="Z116" s="32"/>
      <c r="AA116" s="38"/>
      <c r="AB116" s="38"/>
      <c r="AC116" s="32"/>
      <c r="AD116" s="38"/>
      <c r="AE116" s="32"/>
      <c r="AF116" s="38"/>
      <c r="AG116" s="38"/>
      <c r="AH116" s="32"/>
      <c r="AI116" s="38"/>
      <c r="AJ116" s="32"/>
      <c r="AK116" s="38"/>
      <c r="AL116" s="38"/>
      <c r="AM116" s="38"/>
      <c r="AN116" s="32"/>
      <c r="AO116" s="32"/>
      <c r="AP116" s="39"/>
      <c r="AQ116" s="32"/>
      <c r="AR116" s="32"/>
      <c r="AS116" s="32"/>
      <c r="AT116" s="39"/>
      <c r="AU116" s="32"/>
      <c r="AV116" s="32"/>
      <c r="AW116" s="32"/>
      <c r="AX116" s="39"/>
      <c r="AY116" s="32"/>
      <c r="AZ116" s="32"/>
      <c r="BA116" s="32"/>
      <c r="BB116" s="32"/>
      <c r="BC116" s="40"/>
    </row>
    <row r="117" spans="2:55" ht="14.25">
      <c r="B117" s="33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8"/>
      <c r="AN117" s="32"/>
      <c r="AO117" s="32"/>
      <c r="AP117" s="39"/>
      <c r="AQ117" s="32"/>
      <c r="AR117" s="32"/>
      <c r="AS117" s="32"/>
      <c r="AT117" s="39"/>
      <c r="AU117" s="32"/>
      <c r="AV117" s="32"/>
      <c r="AW117" s="32"/>
      <c r="AX117" s="39"/>
      <c r="AY117" s="32"/>
      <c r="AZ117" s="39"/>
      <c r="BA117" s="39"/>
      <c r="BB117" s="39"/>
      <c r="BC117" s="40"/>
    </row>
    <row r="118" spans="2:55" ht="14.25">
      <c r="B118" s="33"/>
      <c r="C118" s="38"/>
      <c r="D118" s="32"/>
      <c r="E118" s="38"/>
      <c r="F118" s="32"/>
      <c r="G118" s="38"/>
      <c r="H118" s="38"/>
      <c r="I118" s="32"/>
      <c r="J118" s="38"/>
      <c r="K118" s="32"/>
      <c r="L118" s="38"/>
      <c r="M118" s="38"/>
      <c r="N118" s="32"/>
      <c r="O118" s="38"/>
      <c r="P118" s="32"/>
      <c r="Q118" s="38"/>
      <c r="R118" s="38"/>
      <c r="S118" s="32"/>
      <c r="T118" s="38"/>
      <c r="U118" s="32"/>
      <c r="V118" s="38"/>
      <c r="W118" s="38"/>
      <c r="X118" s="32"/>
      <c r="Y118" s="38"/>
      <c r="Z118" s="32"/>
      <c r="AA118" s="38"/>
      <c r="AB118" s="38"/>
      <c r="AC118" s="32"/>
      <c r="AD118" s="38"/>
      <c r="AE118" s="32"/>
      <c r="AF118" s="38"/>
      <c r="AG118" s="38"/>
      <c r="AH118" s="32"/>
      <c r="AI118" s="38"/>
      <c r="AJ118" s="32"/>
      <c r="AK118" s="38"/>
      <c r="AL118" s="38"/>
      <c r="AM118" s="38"/>
      <c r="AN118" s="32"/>
      <c r="AO118" s="32"/>
      <c r="AP118" s="39"/>
      <c r="AQ118" s="32"/>
      <c r="AR118" s="32"/>
      <c r="AS118" s="32"/>
      <c r="AT118" s="39"/>
      <c r="AU118" s="32"/>
      <c r="AV118" s="32"/>
      <c r="AW118" s="32"/>
      <c r="AX118" s="39"/>
      <c r="AY118" s="32"/>
      <c r="AZ118" s="32"/>
      <c r="BA118" s="32"/>
      <c r="BB118" s="32"/>
      <c r="BC118" s="40"/>
    </row>
    <row r="119" spans="2:55" ht="14.25">
      <c r="B119" s="33"/>
      <c r="C119" s="38"/>
      <c r="D119" s="32"/>
      <c r="E119" s="38"/>
      <c r="F119" s="32"/>
      <c r="G119" s="38"/>
      <c r="H119" s="38"/>
      <c r="I119" s="32"/>
      <c r="J119" s="38"/>
      <c r="K119" s="32"/>
      <c r="L119" s="38"/>
      <c r="M119" s="38"/>
      <c r="N119" s="32"/>
      <c r="O119" s="38"/>
      <c r="P119" s="32"/>
      <c r="Q119" s="38"/>
      <c r="R119" s="38"/>
      <c r="S119" s="32"/>
      <c r="T119" s="38"/>
      <c r="U119" s="32"/>
      <c r="V119" s="38"/>
      <c r="W119" s="38"/>
      <c r="X119" s="32"/>
      <c r="Y119" s="38"/>
      <c r="Z119" s="32"/>
      <c r="AA119" s="38"/>
      <c r="AB119" s="38"/>
      <c r="AC119" s="32"/>
      <c r="AD119" s="38"/>
      <c r="AE119" s="32"/>
      <c r="AF119" s="38"/>
      <c r="AG119" s="38"/>
      <c r="AH119" s="32"/>
      <c r="AI119" s="38"/>
      <c r="AJ119" s="32"/>
      <c r="AK119" s="38"/>
      <c r="AL119" s="38"/>
      <c r="AM119" s="38"/>
      <c r="AN119" s="32"/>
      <c r="AO119" s="32"/>
      <c r="AP119" s="39"/>
      <c r="AQ119" s="32"/>
      <c r="AR119" s="32"/>
      <c r="AS119" s="32"/>
      <c r="AT119" s="39"/>
      <c r="AU119" s="32"/>
      <c r="AV119" s="32"/>
      <c r="AW119" s="32"/>
      <c r="AX119" s="39"/>
      <c r="AY119" s="32"/>
      <c r="AZ119" s="32"/>
      <c r="BA119" s="32"/>
      <c r="BB119" s="32"/>
      <c r="BC119" s="40"/>
    </row>
    <row r="120" spans="2:55" ht="14.25">
      <c r="B120" s="33"/>
      <c r="C120" s="38"/>
      <c r="D120" s="32"/>
      <c r="E120" s="38"/>
      <c r="F120" s="32"/>
      <c r="G120" s="38"/>
      <c r="H120" s="38"/>
      <c r="I120" s="32"/>
      <c r="J120" s="38"/>
      <c r="K120" s="32"/>
      <c r="L120" s="38"/>
      <c r="M120" s="38"/>
      <c r="N120" s="32"/>
      <c r="O120" s="38"/>
      <c r="P120" s="32"/>
      <c r="Q120" s="38"/>
      <c r="R120" s="38"/>
      <c r="S120" s="32"/>
      <c r="T120" s="38"/>
      <c r="U120" s="32"/>
      <c r="V120" s="38"/>
      <c r="W120" s="38"/>
      <c r="X120" s="32"/>
      <c r="Y120" s="38"/>
      <c r="Z120" s="32"/>
      <c r="AA120" s="38"/>
      <c r="AB120" s="38"/>
      <c r="AC120" s="32"/>
      <c r="AD120" s="38"/>
      <c r="AE120" s="32"/>
      <c r="AF120" s="38"/>
      <c r="AG120" s="38"/>
      <c r="AH120" s="32"/>
      <c r="AI120" s="38"/>
      <c r="AJ120" s="32"/>
      <c r="AK120" s="38"/>
      <c r="AL120" s="38"/>
      <c r="AM120" s="38"/>
      <c r="AN120" s="32"/>
      <c r="AO120" s="32"/>
      <c r="AP120" s="39"/>
      <c r="AQ120" s="32"/>
      <c r="AR120" s="32"/>
      <c r="AS120" s="32"/>
      <c r="AT120" s="39"/>
      <c r="AU120" s="32"/>
      <c r="AV120" s="32"/>
      <c r="AW120" s="32"/>
      <c r="AX120" s="39"/>
      <c r="AY120" s="32"/>
      <c r="AZ120" s="32"/>
      <c r="BA120" s="32"/>
      <c r="BB120" s="32"/>
      <c r="BC120" s="40"/>
    </row>
    <row r="121" spans="2:55" ht="14.25">
      <c r="B121" s="33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8"/>
      <c r="AN121" s="32"/>
      <c r="AO121" s="32"/>
      <c r="AP121" s="39"/>
      <c r="AQ121" s="32"/>
      <c r="AR121" s="32"/>
      <c r="AS121" s="32"/>
      <c r="AT121" s="39"/>
      <c r="AU121" s="32"/>
      <c r="AV121" s="32"/>
      <c r="AW121" s="32"/>
      <c r="AX121" s="39"/>
      <c r="AY121" s="32"/>
      <c r="AZ121" s="39"/>
      <c r="BA121" s="39"/>
      <c r="BB121" s="39"/>
      <c r="BC121" s="40"/>
    </row>
    <row r="122" spans="2:55" ht="14.25">
      <c r="B122" s="33"/>
      <c r="C122" s="38"/>
      <c r="D122" s="32"/>
      <c r="E122" s="38"/>
      <c r="F122" s="32"/>
      <c r="G122" s="38"/>
      <c r="H122" s="38"/>
      <c r="I122" s="32"/>
      <c r="J122" s="38"/>
      <c r="K122" s="32"/>
      <c r="L122" s="38"/>
      <c r="M122" s="38"/>
      <c r="N122" s="32"/>
      <c r="O122" s="38"/>
      <c r="P122" s="32"/>
      <c r="Q122" s="38"/>
      <c r="R122" s="38"/>
      <c r="S122" s="32"/>
      <c r="T122" s="38"/>
      <c r="U122" s="32"/>
      <c r="V122" s="38"/>
      <c r="W122" s="38"/>
      <c r="X122" s="32"/>
      <c r="Y122" s="38"/>
      <c r="Z122" s="32"/>
      <c r="AA122" s="38"/>
      <c r="AB122" s="38"/>
      <c r="AC122" s="32"/>
      <c r="AD122" s="38"/>
      <c r="AE122" s="32"/>
      <c r="AF122" s="38"/>
      <c r="AG122" s="38"/>
      <c r="AH122" s="32"/>
      <c r="AI122" s="38"/>
      <c r="AJ122" s="32"/>
      <c r="AK122" s="38"/>
      <c r="AL122" s="38"/>
      <c r="AM122" s="38"/>
      <c r="AN122" s="32"/>
      <c r="AO122" s="32"/>
      <c r="AP122" s="39"/>
      <c r="AQ122" s="32"/>
      <c r="AR122" s="32"/>
      <c r="AS122" s="32"/>
      <c r="AT122" s="39"/>
      <c r="AU122" s="32"/>
      <c r="AV122" s="32"/>
      <c r="AW122" s="32"/>
      <c r="AX122" s="39"/>
      <c r="AY122" s="32"/>
      <c r="AZ122" s="32"/>
      <c r="BA122" s="32"/>
      <c r="BB122" s="32"/>
      <c r="BC122" s="40"/>
    </row>
    <row r="123" spans="2:55" ht="14.25">
      <c r="B123" s="33"/>
      <c r="C123" s="38"/>
      <c r="D123" s="32"/>
      <c r="E123" s="38"/>
      <c r="F123" s="32"/>
      <c r="G123" s="38"/>
      <c r="H123" s="38"/>
      <c r="I123" s="32"/>
      <c r="J123" s="38"/>
      <c r="K123" s="32"/>
      <c r="L123" s="38"/>
      <c r="M123" s="38"/>
      <c r="N123" s="32"/>
      <c r="O123" s="38"/>
      <c r="P123" s="32"/>
      <c r="Q123" s="38"/>
      <c r="R123" s="38"/>
      <c r="S123" s="32"/>
      <c r="T123" s="38"/>
      <c r="U123" s="32"/>
      <c r="V123" s="38"/>
      <c r="W123" s="38"/>
      <c r="X123" s="32"/>
      <c r="Y123" s="38"/>
      <c r="Z123" s="32"/>
      <c r="AA123" s="38"/>
      <c r="AB123" s="38"/>
      <c r="AC123" s="32"/>
      <c r="AD123" s="38"/>
      <c r="AE123" s="32"/>
      <c r="AF123" s="38"/>
      <c r="AG123" s="38"/>
      <c r="AH123" s="32"/>
      <c r="AI123" s="38"/>
      <c r="AJ123" s="32"/>
      <c r="AK123" s="38"/>
      <c r="AL123" s="38"/>
      <c r="AM123" s="38"/>
      <c r="AN123" s="32"/>
      <c r="AO123" s="32"/>
      <c r="AP123" s="39"/>
      <c r="AQ123" s="32"/>
      <c r="AR123" s="32"/>
      <c r="AS123" s="32"/>
      <c r="AT123" s="39"/>
      <c r="AU123" s="32"/>
      <c r="AV123" s="32"/>
      <c r="AW123" s="32"/>
      <c r="AX123" s="39"/>
      <c r="AY123" s="32"/>
      <c r="AZ123" s="32"/>
      <c r="BA123" s="32"/>
      <c r="BB123" s="32"/>
      <c r="BC123" s="40"/>
    </row>
    <row r="124" spans="2:55" ht="14.25">
      <c r="B124" s="33"/>
      <c r="C124" s="38"/>
      <c r="D124" s="32"/>
      <c r="E124" s="38"/>
      <c r="F124" s="32"/>
      <c r="G124" s="38"/>
      <c r="H124" s="38"/>
      <c r="I124" s="32"/>
      <c r="J124" s="38"/>
      <c r="K124" s="32"/>
      <c r="L124" s="38"/>
      <c r="M124" s="38"/>
      <c r="N124" s="32"/>
      <c r="O124" s="38"/>
      <c r="P124" s="32"/>
      <c r="Q124" s="38"/>
      <c r="R124" s="38"/>
      <c r="S124" s="32"/>
      <c r="T124" s="38"/>
      <c r="U124" s="32"/>
      <c r="V124" s="38"/>
      <c r="W124" s="38"/>
      <c r="X124" s="32"/>
      <c r="Y124" s="38"/>
      <c r="Z124" s="32"/>
      <c r="AA124" s="38"/>
      <c r="AB124" s="38"/>
      <c r="AC124" s="32"/>
      <c r="AD124" s="38"/>
      <c r="AE124" s="32"/>
      <c r="AF124" s="38"/>
      <c r="AG124" s="38"/>
      <c r="AH124" s="32"/>
      <c r="AI124" s="38"/>
      <c r="AJ124" s="32"/>
      <c r="AK124" s="38"/>
      <c r="AL124" s="38"/>
      <c r="AM124" s="38"/>
      <c r="AN124" s="32"/>
      <c r="AO124" s="32"/>
      <c r="AP124" s="39"/>
      <c r="AQ124" s="32"/>
      <c r="AR124" s="32"/>
      <c r="AS124" s="32"/>
      <c r="AT124" s="39"/>
      <c r="AU124" s="32"/>
      <c r="AV124" s="32"/>
      <c r="AW124" s="32"/>
      <c r="AX124" s="39"/>
      <c r="AY124" s="32"/>
      <c r="AZ124" s="32"/>
      <c r="BA124" s="32"/>
      <c r="BB124" s="32"/>
      <c r="BC124" s="40"/>
    </row>
    <row r="125" spans="2:55" ht="14.25">
      <c r="B125" s="33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8"/>
      <c r="AN125" s="32"/>
      <c r="AO125" s="32"/>
      <c r="AP125" s="39"/>
      <c r="AQ125" s="32"/>
      <c r="AR125" s="32"/>
      <c r="AS125" s="32"/>
      <c r="AT125" s="39"/>
      <c r="AU125" s="32"/>
      <c r="AV125" s="32"/>
      <c r="AW125" s="32"/>
      <c r="AX125" s="39"/>
      <c r="AY125" s="32"/>
      <c r="AZ125" s="39"/>
      <c r="BA125" s="39"/>
      <c r="BB125" s="39"/>
      <c r="BC125" s="40"/>
    </row>
    <row r="126" spans="2:55" ht="14.25">
      <c r="B126" s="33"/>
      <c r="C126" s="38"/>
      <c r="D126" s="32"/>
      <c r="E126" s="38"/>
      <c r="F126" s="32"/>
      <c r="G126" s="38"/>
      <c r="H126" s="38"/>
      <c r="I126" s="32"/>
      <c r="J126" s="38"/>
      <c r="K126" s="32"/>
      <c r="L126" s="38"/>
      <c r="M126" s="38"/>
      <c r="N126" s="32"/>
      <c r="O126" s="38"/>
      <c r="P126" s="32"/>
      <c r="Q126" s="38"/>
      <c r="R126" s="38"/>
      <c r="S126" s="32"/>
      <c r="T126" s="38"/>
      <c r="U126" s="32"/>
      <c r="V126" s="38"/>
      <c r="W126" s="38"/>
      <c r="X126" s="32"/>
      <c r="Y126" s="38"/>
      <c r="Z126" s="32"/>
      <c r="AA126" s="38"/>
      <c r="AB126" s="38"/>
      <c r="AC126" s="32"/>
      <c r="AD126" s="38"/>
      <c r="AE126" s="32"/>
      <c r="AF126" s="38"/>
      <c r="AG126" s="38"/>
      <c r="AH126" s="32"/>
      <c r="AI126" s="38"/>
      <c r="AJ126" s="32"/>
      <c r="AK126" s="38"/>
      <c r="AL126" s="38"/>
      <c r="AM126" s="38"/>
      <c r="AN126" s="32"/>
      <c r="AO126" s="32"/>
      <c r="AP126" s="39"/>
      <c r="AQ126" s="32"/>
      <c r="AR126" s="32"/>
      <c r="AS126" s="32"/>
      <c r="AT126" s="39"/>
      <c r="AU126" s="32"/>
      <c r="AV126" s="32"/>
      <c r="AW126" s="32"/>
      <c r="AX126" s="39"/>
      <c r="AY126" s="32"/>
      <c r="AZ126" s="32"/>
      <c r="BA126" s="32"/>
      <c r="BB126" s="32"/>
      <c r="BC126" s="40"/>
    </row>
    <row r="127" spans="2:55" ht="14.25">
      <c r="B127" s="33"/>
      <c r="C127" s="38"/>
      <c r="D127" s="32"/>
      <c r="E127" s="38"/>
      <c r="F127" s="32"/>
      <c r="G127" s="38"/>
      <c r="H127" s="38"/>
      <c r="I127" s="32"/>
      <c r="J127" s="38"/>
      <c r="K127" s="32"/>
      <c r="L127" s="38"/>
      <c r="M127" s="38"/>
      <c r="N127" s="32"/>
      <c r="O127" s="38"/>
      <c r="P127" s="32"/>
      <c r="Q127" s="38"/>
      <c r="R127" s="38"/>
      <c r="S127" s="32"/>
      <c r="T127" s="38"/>
      <c r="U127" s="32"/>
      <c r="V127" s="38"/>
      <c r="W127" s="38"/>
      <c r="X127" s="32"/>
      <c r="Y127" s="38"/>
      <c r="Z127" s="32"/>
      <c r="AA127" s="38"/>
      <c r="AB127" s="38"/>
      <c r="AC127" s="32"/>
      <c r="AD127" s="38"/>
      <c r="AE127" s="32"/>
      <c r="AF127" s="38"/>
      <c r="AG127" s="38"/>
      <c r="AH127" s="32"/>
      <c r="AI127" s="38"/>
      <c r="AJ127" s="32"/>
      <c r="AK127" s="38"/>
      <c r="AL127" s="38"/>
      <c r="AM127" s="38"/>
      <c r="AN127" s="32"/>
      <c r="AO127" s="32"/>
      <c r="AP127" s="39"/>
      <c r="AQ127" s="32"/>
      <c r="AR127" s="32"/>
      <c r="AS127" s="32"/>
      <c r="AT127" s="39"/>
      <c r="AU127" s="32"/>
      <c r="AV127" s="32"/>
      <c r="AW127" s="32"/>
      <c r="AX127" s="39"/>
      <c r="AY127" s="32"/>
      <c r="AZ127" s="32"/>
      <c r="BA127" s="32"/>
      <c r="BB127" s="32"/>
      <c r="BC127" s="40"/>
    </row>
    <row r="128" spans="2:55" ht="14.25">
      <c r="B128" s="33"/>
      <c r="C128" s="38"/>
      <c r="D128" s="32"/>
      <c r="E128" s="38"/>
      <c r="F128" s="32"/>
      <c r="G128" s="38"/>
      <c r="H128" s="38"/>
      <c r="I128" s="32"/>
      <c r="J128" s="38"/>
      <c r="K128" s="32"/>
      <c r="L128" s="38"/>
      <c r="M128" s="38"/>
      <c r="N128" s="32"/>
      <c r="O128" s="38"/>
      <c r="P128" s="32"/>
      <c r="Q128" s="38"/>
      <c r="R128" s="38"/>
      <c r="S128" s="32"/>
      <c r="T128" s="38"/>
      <c r="U128" s="32"/>
      <c r="V128" s="38"/>
      <c r="W128" s="38"/>
      <c r="X128" s="32"/>
      <c r="Y128" s="38"/>
      <c r="Z128" s="32"/>
      <c r="AA128" s="38"/>
      <c r="AB128" s="38"/>
      <c r="AC128" s="32"/>
      <c r="AD128" s="38"/>
      <c r="AE128" s="32"/>
      <c r="AF128" s="38"/>
      <c r="AG128" s="38"/>
      <c r="AH128" s="32"/>
      <c r="AI128" s="38"/>
      <c r="AJ128" s="32"/>
      <c r="AK128" s="38"/>
      <c r="AL128" s="38"/>
      <c r="AM128" s="38"/>
      <c r="AN128" s="32"/>
      <c r="AO128" s="32"/>
      <c r="AP128" s="39"/>
      <c r="AQ128" s="32"/>
      <c r="AR128" s="32"/>
      <c r="AS128" s="32"/>
      <c r="AT128" s="39"/>
      <c r="AU128" s="32"/>
      <c r="AV128" s="32"/>
      <c r="AW128" s="32"/>
      <c r="AX128" s="39"/>
      <c r="AY128" s="32"/>
      <c r="AZ128" s="32"/>
      <c r="BA128" s="32"/>
      <c r="BB128" s="32"/>
      <c r="BC128" s="40"/>
    </row>
    <row r="129" spans="2:55" ht="17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spans="2:55" ht="17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</row>
    <row r="131" spans="2:55" ht="17.25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2"/>
      <c r="AN131" s="34"/>
      <c r="AO131" s="34"/>
      <c r="AP131" s="34"/>
      <c r="AQ131" s="35"/>
      <c r="AR131" s="34"/>
      <c r="AS131" s="34"/>
      <c r="AT131" s="34"/>
      <c r="AU131" s="35"/>
      <c r="AV131" s="34"/>
      <c r="AW131" s="34"/>
      <c r="AX131" s="34"/>
      <c r="AY131" s="35"/>
      <c r="AZ131" s="34"/>
      <c r="BA131" s="34"/>
      <c r="BB131" s="34"/>
      <c r="BC131" s="36"/>
    </row>
    <row r="132" spans="2:55" ht="17.25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2"/>
      <c r="AN132" s="34"/>
      <c r="AO132" s="34"/>
      <c r="AP132" s="34"/>
      <c r="AQ132" s="35"/>
      <c r="AR132" s="34"/>
      <c r="AS132" s="34"/>
      <c r="AT132" s="34"/>
      <c r="AU132" s="35"/>
      <c r="AV132" s="34"/>
      <c r="AW132" s="34"/>
      <c r="AX132" s="34"/>
      <c r="AY132" s="35"/>
      <c r="AZ132" s="34"/>
      <c r="BA132" s="34"/>
      <c r="BB132" s="34"/>
      <c r="BC132" s="36"/>
    </row>
    <row r="133" spans="2:55" ht="14.25">
      <c r="B133" s="33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8"/>
      <c r="AN133" s="32"/>
      <c r="AO133" s="32"/>
      <c r="AP133" s="39"/>
      <c r="AQ133" s="32"/>
      <c r="AR133" s="32"/>
      <c r="AS133" s="32"/>
      <c r="AT133" s="39"/>
      <c r="AU133" s="32"/>
      <c r="AV133" s="32"/>
      <c r="AW133" s="32"/>
      <c r="AX133" s="39"/>
      <c r="AY133" s="32"/>
      <c r="AZ133" s="39"/>
      <c r="BA133" s="39"/>
      <c r="BB133" s="39"/>
      <c r="BC133" s="40"/>
    </row>
    <row r="134" spans="2:55" ht="14.25">
      <c r="B134" s="33"/>
      <c r="C134" s="38"/>
      <c r="D134" s="32"/>
      <c r="E134" s="38"/>
      <c r="F134" s="32"/>
      <c r="G134" s="38"/>
      <c r="H134" s="38"/>
      <c r="I134" s="32"/>
      <c r="J134" s="38"/>
      <c r="K134" s="32"/>
      <c r="L134" s="38"/>
      <c r="M134" s="38"/>
      <c r="N134" s="32"/>
      <c r="O134" s="38"/>
      <c r="P134" s="32"/>
      <c r="Q134" s="38"/>
      <c r="R134" s="38"/>
      <c r="S134" s="32"/>
      <c r="T134" s="38"/>
      <c r="U134" s="32"/>
      <c r="V134" s="38"/>
      <c r="W134" s="38"/>
      <c r="X134" s="32"/>
      <c r="Y134" s="38"/>
      <c r="Z134" s="32"/>
      <c r="AA134" s="38"/>
      <c r="AB134" s="38"/>
      <c r="AC134" s="32"/>
      <c r="AD134" s="38"/>
      <c r="AE134" s="32"/>
      <c r="AF134" s="38"/>
      <c r="AG134" s="38"/>
      <c r="AH134" s="32"/>
      <c r="AI134" s="38"/>
      <c r="AJ134" s="32"/>
      <c r="AK134" s="38"/>
      <c r="AL134" s="38"/>
      <c r="AM134" s="38"/>
      <c r="AN134" s="32"/>
      <c r="AO134" s="32"/>
      <c r="AP134" s="39"/>
      <c r="AQ134" s="32"/>
      <c r="AR134" s="32"/>
      <c r="AS134" s="32"/>
      <c r="AT134" s="39"/>
      <c r="AU134" s="32"/>
      <c r="AV134" s="32"/>
      <c r="AW134" s="32"/>
      <c r="AX134" s="39"/>
      <c r="AY134" s="32"/>
      <c r="AZ134" s="32"/>
      <c r="BA134" s="32"/>
      <c r="BB134" s="32"/>
      <c r="BC134" s="40"/>
    </row>
    <row r="135" spans="2:55" ht="14.25">
      <c r="B135" s="33"/>
      <c r="C135" s="38"/>
      <c r="D135" s="32"/>
      <c r="E135" s="38"/>
      <c r="F135" s="32"/>
      <c r="G135" s="38"/>
      <c r="H135" s="38"/>
      <c r="I135" s="32"/>
      <c r="J135" s="38"/>
      <c r="K135" s="32"/>
      <c r="L135" s="38"/>
      <c r="M135" s="38"/>
      <c r="N135" s="32"/>
      <c r="O135" s="38"/>
      <c r="P135" s="32"/>
      <c r="Q135" s="38"/>
      <c r="R135" s="38"/>
      <c r="S135" s="32"/>
      <c r="T135" s="38"/>
      <c r="U135" s="32"/>
      <c r="V135" s="38"/>
      <c r="W135" s="38"/>
      <c r="X135" s="32"/>
      <c r="Y135" s="38"/>
      <c r="Z135" s="32"/>
      <c r="AA135" s="38"/>
      <c r="AB135" s="38"/>
      <c r="AC135" s="32"/>
      <c r="AD135" s="38"/>
      <c r="AE135" s="32"/>
      <c r="AF135" s="38"/>
      <c r="AG135" s="38"/>
      <c r="AH135" s="32"/>
      <c r="AI135" s="38"/>
      <c r="AJ135" s="32"/>
      <c r="AK135" s="38"/>
      <c r="AL135" s="38"/>
      <c r="AM135" s="38"/>
      <c r="AN135" s="32"/>
      <c r="AO135" s="32"/>
      <c r="AP135" s="39"/>
      <c r="AQ135" s="32"/>
      <c r="AR135" s="32"/>
      <c r="AS135" s="32"/>
      <c r="AT135" s="39"/>
      <c r="AU135" s="32"/>
      <c r="AV135" s="32"/>
      <c r="AW135" s="32"/>
      <c r="AX135" s="39"/>
      <c r="AY135" s="32"/>
      <c r="AZ135" s="32"/>
      <c r="BA135" s="32"/>
      <c r="BB135" s="32"/>
      <c r="BC135" s="40"/>
    </row>
    <row r="136" spans="2:55" ht="14.25">
      <c r="B136" s="33"/>
      <c r="C136" s="38"/>
      <c r="D136" s="32"/>
      <c r="E136" s="38"/>
      <c r="F136" s="32"/>
      <c r="G136" s="38"/>
      <c r="H136" s="38"/>
      <c r="I136" s="32"/>
      <c r="J136" s="38"/>
      <c r="K136" s="32"/>
      <c r="L136" s="38"/>
      <c r="M136" s="38"/>
      <c r="N136" s="32"/>
      <c r="O136" s="38"/>
      <c r="P136" s="32"/>
      <c r="Q136" s="38"/>
      <c r="R136" s="38"/>
      <c r="S136" s="32"/>
      <c r="T136" s="38"/>
      <c r="U136" s="32"/>
      <c r="V136" s="38"/>
      <c r="W136" s="38"/>
      <c r="X136" s="32"/>
      <c r="Y136" s="38"/>
      <c r="Z136" s="32"/>
      <c r="AA136" s="38"/>
      <c r="AB136" s="38"/>
      <c r="AC136" s="32"/>
      <c r="AD136" s="38"/>
      <c r="AE136" s="32"/>
      <c r="AF136" s="38"/>
      <c r="AG136" s="38"/>
      <c r="AH136" s="32"/>
      <c r="AI136" s="38"/>
      <c r="AJ136" s="32"/>
      <c r="AK136" s="38"/>
      <c r="AL136" s="38"/>
      <c r="AM136" s="38"/>
      <c r="AN136" s="32"/>
      <c r="AO136" s="32"/>
      <c r="AP136" s="39"/>
      <c r="AQ136" s="32"/>
      <c r="AR136" s="32"/>
      <c r="AS136" s="32"/>
      <c r="AT136" s="39"/>
      <c r="AU136" s="32"/>
      <c r="AV136" s="32"/>
      <c r="AW136" s="32"/>
      <c r="AX136" s="39"/>
      <c r="AY136" s="32"/>
      <c r="AZ136" s="32"/>
      <c r="BA136" s="32"/>
      <c r="BB136" s="32"/>
      <c r="BC136" s="40"/>
    </row>
    <row r="137" spans="2:55" ht="14.25">
      <c r="B137" s="33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8"/>
      <c r="AN137" s="32"/>
      <c r="AO137" s="32"/>
      <c r="AP137" s="39"/>
      <c r="AQ137" s="32"/>
      <c r="AR137" s="32"/>
      <c r="AS137" s="32"/>
      <c r="AT137" s="39"/>
      <c r="AU137" s="32"/>
      <c r="AV137" s="32"/>
      <c r="AW137" s="32"/>
      <c r="AX137" s="39"/>
      <c r="AY137" s="32"/>
      <c r="AZ137" s="39"/>
      <c r="BA137" s="39"/>
      <c r="BB137" s="39"/>
      <c r="BC137" s="40"/>
    </row>
    <row r="138" spans="2:55" ht="14.25">
      <c r="B138" s="33"/>
      <c r="C138" s="38"/>
      <c r="D138" s="32"/>
      <c r="E138" s="38"/>
      <c r="F138" s="32"/>
      <c r="G138" s="38"/>
      <c r="H138" s="38"/>
      <c r="I138" s="32"/>
      <c r="J138" s="38"/>
      <c r="K138" s="32"/>
      <c r="L138" s="38"/>
      <c r="M138" s="38"/>
      <c r="N138" s="32"/>
      <c r="O138" s="38"/>
      <c r="P138" s="32"/>
      <c r="Q138" s="38"/>
      <c r="R138" s="38"/>
      <c r="S138" s="32"/>
      <c r="T138" s="38"/>
      <c r="U138" s="32"/>
      <c r="V138" s="38"/>
      <c r="W138" s="38"/>
      <c r="X138" s="32"/>
      <c r="Y138" s="38"/>
      <c r="Z138" s="32"/>
      <c r="AA138" s="38"/>
      <c r="AB138" s="38"/>
      <c r="AC138" s="32"/>
      <c r="AD138" s="38"/>
      <c r="AE138" s="32"/>
      <c r="AF138" s="38"/>
      <c r="AG138" s="38"/>
      <c r="AH138" s="32"/>
      <c r="AI138" s="38"/>
      <c r="AJ138" s="32"/>
      <c r="AK138" s="38"/>
      <c r="AL138" s="38"/>
      <c r="AM138" s="38"/>
      <c r="AN138" s="32"/>
      <c r="AO138" s="32"/>
      <c r="AP138" s="39"/>
      <c r="AQ138" s="32"/>
      <c r="AR138" s="32"/>
      <c r="AS138" s="32"/>
      <c r="AT138" s="39"/>
      <c r="AU138" s="32"/>
      <c r="AV138" s="32"/>
      <c r="AW138" s="32"/>
      <c r="AX138" s="39"/>
      <c r="AY138" s="32"/>
      <c r="AZ138" s="32"/>
      <c r="BA138" s="32"/>
      <c r="BB138" s="32"/>
      <c r="BC138" s="40"/>
    </row>
    <row r="139" spans="2:55" ht="14.25">
      <c r="B139" s="33"/>
      <c r="C139" s="38"/>
      <c r="D139" s="32"/>
      <c r="E139" s="38"/>
      <c r="F139" s="32"/>
      <c r="G139" s="38"/>
      <c r="H139" s="38"/>
      <c r="I139" s="32"/>
      <c r="J139" s="38"/>
      <c r="K139" s="32"/>
      <c r="L139" s="38"/>
      <c r="M139" s="38"/>
      <c r="N139" s="32"/>
      <c r="O139" s="38"/>
      <c r="P139" s="32"/>
      <c r="Q139" s="38"/>
      <c r="R139" s="38"/>
      <c r="S139" s="32"/>
      <c r="T139" s="38"/>
      <c r="U139" s="32"/>
      <c r="V139" s="38"/>
      <c r="W139" s="38"/>
      <c r="X139" s="32"/>
      <c r="Y139" s="38"/>
      <c r="Z139" s="32"/>
      <c r="AA139" s="38"/>
      <c r="AB139" s="38"/>
      <c r="AC139" s="32"/>
      <c r="AD139" s="38"/>
      <c r="AE139" s="32"/>
      <c r="AF139" s="38"/>
      <c r="AG139" s="38"/>
      <c r="AH139" s="32"/>
      <c r="AI139" s="38"/>
      <c r="AJ139" s="32"/>
      <c r="AK139" s="38"/>
      <c r="AL139" s="38"/>
      <c r="AM139" s="38"/>
      <c r="AN139" s="32"/>
      <c r="AO139" s="32"/>
      <c r="AP139" s="39"/>
      <c r="AQ139" s="32"/>
      <c r="AR139" s="32"/>
      <c r="AS139" s="32"/>
      <c r="AT139" s="39"/>
      <c r="AU139" s="32"/>
      <c r="AV139" s="32"/>
      <c r="AW139" s="32"/>
      <c r="AX139" s="39"/>
      <c r="AY139" s="32"/>
      <c r="AZ139" s="32"/>
      <c r="BA139" s="32"/>
      <c r="BB139" s="32"/>
      <c r="BC139" s="40"/>
    </row>
    <row r="140" spans="2:55" ht="14.25">
      <c r="B140" s="33"/>
      <c r="C140" s="38"/>
      <c r="D140" s="32"/>
      <c r="E140" s="38"/>
      <c r="F140" s="32"/>
      <c r="G140" s="38"/>
      <c r="H140" s="38"/>
      <c r="I140" s="32"/>
      <c r="J140" s="38"/>
      <c r="K140" s="32"/>
      <c r="L140" s="38"/>
      <c r="M140" s="38"/>
      <c r="N140" s="32"/>
      <c r="O140" s="38"/>
      <c r="P140" s="32"/>
      <c r="Q140" s="38"/>
      <c r="R140" s="38"/>
      <c r="S140" s="32"/>
      <c r="T140" s="38"/>
      <c r="U140" s="32"/>
      <c r="V140" s="38"/>
      <c r="W140" s="38"/>
      <c r="X140" s="32"/>
      <c r="Y140" s="38"/>
      <c r="Z140" s="32"/>
      <c r="AA140" s="38"/>
      <c r="AB140" s="38"/>
      <c r="AC140" s="32"/>
      <c r="AD140" s="38"/>
      <c r="AE140" s="32"/>
      <c r="AF140" s="38"/>
      <c r="AG140" s="38"/>
      <c r="AH140" s="32"/>
      <c r="AI140" s="38"/>
      <c r="AJ140" s="32"/>
      <c r="AK140" s="38"/>
      <c r="AL140" s="38"/>
      <c r="AM140" s="38"/>
      <c r="AN140" s="32"/>
      <c r="AO140" s="32"/>
      <c r="AP140" s="39"/>
      <c r="AQ140" s="32"/>
      <c r="AR140" s="32"/>
      <c r="AS140" s="32"/>
      <c r="AT140" s="39"/>
      <c r="AU140" s="32"/>
      <c r="AV140" s="32"/>
      <c r="AW140" s="32"/>
      <c r="AX140" s="39"/>
      <c r="AY140" s="32"/>
      <c r="AZ140" s="32"/>
      <c r="BA140" s="32"/>
      <c r="BB140" s="32"/>
      <c r="BC140" s="40"/>
    </row>
    <row r="141" spans="2:55" ht="14.25">
      <c r="B141" s="33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8"/>
      <c r="AN141" s="32"/>
      <c r="AO141" s="32"/>
      <c r="AP141" s="39"/>
      <c r="AQ141" s="32"/>
      <c r="AR141" s="32"/>
      <c r="AS141" s="32"/>
      <c r="AT141" s="39"/>
      <c r="AU141" s="32"/>
      <c r="AV141" s="32"/>
      <c r="AW141" s="32"/>
      <c r="AX141" s="39"/>
      <c r="AY141" s="32"/>
      <c r="AZ141" s="39"/>
      <c r="BA141" s="39"/>
      <c r="BB141" s="39"/>
      <c r="BC141" s="40"/>
    </row>
    <row r="142" spans="2:55" ht="14.25">
      <c r="B142" s="33"/>
      <c r="C142" s="38"/>
      <c r="D142" s="32"/>
      <c r="E142" s="38"/>
      <c r="F142" s="32"/>
      <c r="G142" s="38"/>
      <c r="H142" s="38"/>
      <c r="I142" s="32"/>
      <c r="J142" s="38"/>
      <c r="K142" s="32"/>
      <c r="L142" s="38"/>
      <c r="M142" s="38"/>
      <c r="N142" s="32"/>
      <c r="O142" s="38"/>
      <c r="P142" s="32"/>
      <c r="Q142" s="38"/>
      <c r="R142" s="38"/>
      <c r="S142" s="32"/>
      <c r="T142" s="38"/>
      <c r="U142" s="32"/>
      <c r="V142" s="38"/>
      <c r="W142" s="38"/>
      <c r="X142" s="32"/>
      <c r="Y142" s="38"/>
      <c r="Z142" s="32"/>
      <c r="AA142" s="38"/>
      <c r="AB142" s="38"/>
      <c r="AC142" s="32"/>
      <c r="AD142" s="38"/>
      <c r="AE142" s="32"/>
      <c r="AF142" s="38"/>
      <c r="AG142" s="38"/>
      <c r="AH142" s="32"/>
      <c r="AI142" s="38"/>
      <c r="AJ142" s="32"/>
      <c r="AK142" s="38"/>
      <c r="AL142" s="38"/>
      <c r="AM142" s="38"/>
      <c r="AN142" s="32"/>
      <c r="AO142" s="32"/>
      <c r="AP142" s="39"/>
      <c r="AQ142" s="32"/>
      <c r="AR142" s="32"/>
      <c r="AS142" s="32"/>
      <c r="AT142" s="39"/>
      <c r="AU142" s="32"/>
      <c r="AV142" s="32"/>
      <c r="AW142" s="32"/>
      <c r="AX142" s="39"/>
      <c r="AY142" s="32"/>
      <c r="AZ142" s="32"/>
      <c r="BA142" s="32"/>
      <c r="BB142" s="32"/>
      <c r="BC142" s="40"/>
    </row>
    <row r="143" spans="2:55" ht="14.25">
      <c r="B143" s="33"/>
      <c r="C143" s="38"/>
      <c r="D143" s="32"/>
      <c r="E143" s="38"/>
      <c r="F143" s="32"/>
      <c r="G143" s="38"/>
      <c r="H143" s="38"/>
      <c r="I143" s="32"/>
      <c r="J143" s="38"/>
      <c r="K143" s="32"/>
      <c r="L143" s="38"/>
      <c r="M143" s="38"/>
      <c r="N143" s="32"/>
      <c r="O143" s="38"/>
      <c r="P143" s="32"/>
      <c r="Q143" s="38"/>
      <c r="R143" s="38"/>
      <c r="S143" s="32"/>
      <c r="T143" s="38"/>
      <c r="U143" s="32"/>
      <c r="V143" s="38"/>
      <c r="W143" s="38"/>
      <c r="X143" s="32"/>
      <c r="Y143" s="38"/>
      <c r="Z143" s="32"/>
      <c r="AA143" s="38"/>
      <c r="AB143" s="38"/>
      <c r="AC143" s="32"/>
      <c r="AD143" s="38"/>
      <c r="AE143" s="32"/>
      <c r="AF143" s="38"/>
      <c r="AG143" s="38"/>
      <c r="AH143" s="32"/>
      <c r="AI143" s="38"/>
      <c r="AJ143" s="32"/>
      <c r="AK143" s="38"/>
      <c r="AL143" s="38"/>
      <c r="AM143" s="38"/>
      <c r="AN143" s="32"/>
      <c r="AO143" s="32"/>
      <c r="AP143" s="39"/>
      <c r="AQ143" s="32"/>
      <c r="AR143" s="32"/>
      <c r="AS143" s="32"/>
      <c r="AT143" s="39"/>
      <c r="AU143" s="32"/>
      <c r="AV143" s="32"/>
      <c r="AW143" s="32"/>
      <c r="AX143" s="39"/>
      <c r="AY143" s="32"/>
      <c r="AZ143" s="32"/>
      <c r="BA143" s="32"/>
      <c r="BB143" s="32"/>
      <c r="BC143" s="40"/>
    </row>
    <row r="144" spans="2:55" ht="14.25">
      <c r="B144" s="33"/>
      <c r="C144" s="38"/>
      <c r="D144" s="32"/>
      <c r="E144" s="38"/>
      <c r="F144" s="32"/>
      <c r="G144" s="38"/>
      <c r="H144" s="38"/>
      <c r="I144" s="32"/>
      <c r="J144" s="38"/>
      <c r="K144" s="32"/>
      <c r="L144" s="38"/>
      <c r="M144" s="38"/>
      <c r="N144" s="32"/>
      <c r="O144" s="38"/>
      <c r="P144" s="32"/>
      <c r="Q144" s="38"/>
      <c r="R144" s="38"/>
      <c r="S144" s="32"/>
      <c r="T144" s="38"/>
      <c r="U144" s="32"/>
      <c r="V144" s="38"/>
      <c r="W144" s="38"/>
      <c r="X144" s="32"/>
      <c r="Y144" s="38"/>
      <c r="Z144" s="32"/>
      <c r="AA144" s="38"/>
      <c r="AB144" s="38"/>
      <c r="AC144" s="32"/>
      <c r="AD144" s="38"/>
      <c r="AE144" s="32"/>
      <c r="AF144" s="38"/>
      <c r="AG144" s="38"/>
      <c r="AH144" s="32"/>
      <c r="AI144" s="38"/>
      <c r="AJ144" s="32"/>
      <c r="AK144" s="38"/>
      <c r="AL144" s="38"/>
      <c r="AM144" s="38"/>
      <c r="AN144" s="32"/>
      <c r="AO144" s="32"/>
      <c r="AP144" s="39"/>
      <c r="AQ144" s="32"/>
      <c r="AR144" s="32"/>
      <c r="AS144" s="32"/>
      <c r="AT144" s="39"/>
      <c r="AU144" s="32"/>
      <c r="AV144" s="32"/>
      <c r="AW144" s="32"/>
      <c r="AX144" s="39"/>
      <c r="AY144" s="32"/>
      <c r="AZ144" s="32"/>
      <c r="BA144" s="32"/>
      <c r="BB144" s="32"/>
      <c r="BC144" s="40"/>
    </row>
    <row r="145" spans="2:55" ht="14.25">
      <c r="B145" s="33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8"/>
      <c r="AN145" s="32"/>
      <c r="AO145" s="32"/>
      <c r="AP145" s="39"/>
      <c r="AQ145" s="32"/>
      <c r="AR145" s="32"/>
      <c r="AS145" s="32"/>
      <c r="AT145" s="39"/>
      <c r="AU145" s="32"/>
      <c r="AV145" s="32"/>
      <c r="AW145" s="32"/>
      <c r="AX145" s="39"/>
      <c r="AY145" s="32"/>
      <c r="AZ145" s="39"/>
      <c r="BA145" s="39"/>
      <c r="BB145" s="39"/>
      <c r="BC145" s="40"/>
    </row>
    <row r="146" spans="2:55" ht="14.25">
      <c r="B146" s="33"/>
      <c r="C146" s="38"/>
      <c r="D146" s="32"/>
      <c r="E146" s="38"/>
      <c r="F146" s="32"/>
      <c r="G146" s="38"/>
      <c r="H146" s="38"/>
      <c r="I146" s="32"/>
      <c r="J146" s="38"/>
      <c r="K146" s="32"/>
      <c r="L146" s="38"/>
      <c r="M146" s="38"/>
      <c r="N146" s="32"/>
      <c r="O146" s="38"/>
      <c r="P146" s="32"/>
      <c r="Q146" s="38"/>
      <c r="R146" s="38"/>
      <c r="S146" s="32"/>
      <c r="T146" s="38"/>
      <c r="U146" s="32"/>
      <c r="V146" s="38"/>
      <c r="W146" s="38"/>
      <c r="X146" s="32"/>
      <c r="Y146" s="38"/>
      <c r="Z146" s="32"/>
      <c r="AA146" s="38"/>
      <c r="AB146" s="38"/>
      <c r="AC146" s="32"/>
      <c r="AD146" s="38"/>
      <c r="AE146" s="32"/>
      <c r="AF146" s="38"/>
      <c r="AG146" s="38"/>
      <c r="AH146" s="32"/>
      <c r="AI146" s="38"/>
      <c r="AJ146" s="32"/>
      <c r="AK146" s="38"/>
      <c r="AL146" s="38"/>
      <c r="AM146" s="38"/>
      <c r="AN146" s="32"/>
      <c r="AO146" s="32"/>
      <c r="AP146" s="39"/>
      <c r="AQ146" s="32"/>
      <c r="AR146" s="32"/>
      <c r="AS146" s="32"/>
      <c r="AT146" s="39"/>
      <c r="AU146" s="32"/>
      <c r="AV146" s="32"/>
      <c r="AW146" s="32"/>
      <c r="AX146" s="39"/>
      <c r="AY146" s="32"/>
      <c r="AZ146" s="32"/>
      <c r="BA146" s="32"/>
      <c r="BB146" s="32"/>
      <c r="BC146" s="40"/>
    </row>
    <row r="147" spans="2:55" ht="14.25">
      <c r="B147" s="33"/>
      <c r="C147" s="38"/>
      <c r="D147" s="32"/>
      <c r="E147" s="38"/>
      <c r="F147" s="32"/>
      <c r="G147" s="38"/>
      <c r="H147" s="38"/>
      <c r="I147" s="32"/>
      <c r="J147" s="38"/>
      <c r="K147" s="32"/>
      <c r="L147" s="38"/>
      <c r="M147" s="38"/>
      <c r="N147" s="32"/>
      <c r="O147" s="38"/>
      <c r="P147" s="32"/>
      <c r="Q147" s="38"/>
      <c r="R147" s="38"/>
      <c r="S147" s="32"/>
      <c r="T147" s="38"/>
      <c r="U147" s="32"/>
      <c r="V147" s="38"/>
      <c r="W147" s="38"/>
      <c r="X147" s="32"/>
      <c r="Y147" s="38"/>
      <c r="Z147" s="32"/>
      <c r="AA147" s="38"/>
      <c r="AB147" s="38"/>
      <c r="AC147" s="32"/>
      <c r="AD147" s="38"/>
      <c r="AE147" s="32"/>
      <c r="AF147" s="38"/>
      <c r="AG147" s="38"/>
      <c r="AH147" s="32"/>
      <c r="AI147" s="38"/>
      <c r="AJ147" s="32"/>
      <c r="AK147" s="38"/>
      <c r="AL147" s="38"/>
      <c r="AM147" s="38"/>
      <c r="AN147" s="32"/>
      <c r="AO147" s="32"/>
      <c r="AP147" s="39"/>
      <c r="AQ147" s="32"/>
      <c r="AR147" s="32"/>
      <c r="AS147" s="32"/>
      <c r="AT147" s="39"/>
      <c r="AU147" s="32"/>
      <c r="AV147" s="32"/>
      <c r="AW147" s="32"/>
      <c r="AX147" s="39"/>
      <c r="AY147" s="32"/>
      <c r="AZ147" s="32"/>
      <c r="BA147" s="32"/>
      <c r="BB147" s="32"/>
      <c r="BC147" s="40"/>
    </row>
    <row r="148" spans="2:55" ht="14.25">
      <c r="B148" s="33"/>
      <c r="C148" s="38"/>
      <c r="D148" s="32"/>
      <c r="E148" s="38"/>
      <c r="F148" s="32"/>
      <c r="G148" s="38"/>
      <c r="H148" s="38"/>
      <c r="I148" s="32"/>
      <c r="J148" s="38"/>
      <c r="K148" s="32"/>
      <c r="L148" s="38"/>
      <c r="M148" s="38"/>
      <c r="N148" s="32"/>
      <c r="O148" s="38"/>
      <c r="P148" s="32"/>
      <c r="Q148" s="38"/>
      <c r="R148" s="38"/>
      <c r="S148" s="32"/>
      <c r="T148" s="38"/>
      <c r="U148" s="32"/>
      <c r="V148" s="38"/>
      <c r="W148" s="38"/>
      <c r="X148" s="32"/>
      <c r="Y148" s="38"/>
      <c r="Z148" s="32"/>
      <c r="AA148" s="38"/>
      <c r="AB148" s="38"/>
      <c r="AC148" s="32"/>
      <c r="AD148" s="38"/>
      <c r="AE148" s="32"/>
      <c r="AF148" s="38"/>
      <c r="AG148" s="38"/>
      <c r="AH148" s="32"/>
      <c r="AI148" s="38"/>
      <c r="AJ148" s="32"/>
      <c r="AK148" s="38"/>
      <c r="AL148" s="38"/>
      <c r="AM148" s="38"/>
      <c r="AN148" s="32"/>
      <c r="AO148" s="32"/>
      <c r="AP148" s="39"/>
      <c r="AQ148" s="32"/>
      <c r="AR148" s="32"/>
      <c r="AS148" s="32"/>
      <c r="AT148" s="39"/>
      <c r="AU148" s="32"/>
      <c r="AV148" s="32"/>
      <c r="AW148" s="32"/>
      <c r="AX148" s="39"/>
      <c r="AY148" s="32"/>
      <c r="AZ148" s="32"/>
      <c r="BA148" s="32"/>
      <c r="BB148" s="32"/>
      <c r="BC148" s="40"/>
    </row>
    <row r="149" spans="2:55" ht="14.25">
      <c r="B149" s="33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8"/>
      <c r="AN149" s="32"/>
      <c r="AO149" s="32"/>
      <c r="AP149" s="39"/>
      <c r="AQ149" s="32"/>
      <c r="AR149" s="32"/>
      <c r="AS149" s="32"/>
      <c r="AT149" s="39"/>
      <c r="AU149" s="32"/>
      <c r="AV149" s="32"/>
      <c r="AW149" s="32"/>
      <c r="AX149" s="39"/>
      <c r="AY149" s="32"/>
      <c r="AZ149" s="39"/>
      <c r="BA149" s="39"/>
      <c r="BB149" s="39"/>
      <c r="BC149" s="40"/>
    </row>
    <row r="150" spans="2:55" ht="14.25">
      <c r="B150" s="33"/>
      <c r="C150" s="38"/>
      <c r="D150" s="32"/>
      <c r="E150" s="38"/>
      <c r="F150" s="32"/>
      <c r="G150" s="38"/>
      <c r="H150" s="38"/>
      <c r="I150" s="32"/>
      <c r="J150" s="38"/>
      <c r="K150" s="32"/>
      <c r="L150" s="38"/>
      <c r="M150" s="38"/>
      <c r="N150" s="32"/>
      <c r="O150" s="38"/>
      <c r="P150" s="32"/>
      <c r="Q150" s="38"/>
      <c r="R150" s="38"/>
      <c r="S150" s="32"/>
      <c r="T150" s="38"/>
      <c r="U150" s="32"/>
      <c r="V150" s="38"/>
      <c r="W150" s="38"/>
      <c r="X150" s="32"/>
      <c r="Y150" s="38"/>
      <c r="Z150" s="32"/>
      <c r="AA150" s="38"/>
      <c r="AB150" s="38"/>
      <c r="AC150" s="32"/>
      <c r="AD150" s="38"/>
      <c r="AE150" s="32"/>
      <c r="AF150" s="38"/>
      <c r="AG150" s="38"/>
      <c r="AH150" s="32"/>
      <c r="AI150" s="38"/>
      <c r="AJ150" s="32"/>
      <c r="AK150" s="38"/>
      <c r="AL150" s="38"/>
      <c r="AM150" s="38"/>
      <c r="AN150" s="32"/>
      <c r="AO150" s="32"/>
      <c r="AP150" s="39"/>
      <c r="AQ150" s="32"/>
      <c r="AR150" s="32"/>
      <c r="AS150" s="32"/>
      <c r="AT150" s="39"/>
      <c r="AU150" s="32"/>
      <c r="AV150" s="32"/>
      <c r="AW150" s="32"/>
      <c r="AX150" s="39"/>
      <c r="AY150" s="32"/>
      <c r="AZ150" s="32"/>
      <c r="BA150" s="32"/>
      <c r="BB150" s="32"/>
      <c r="BC150" s="40"/>
    </row>
    <row r="151" spans="2:55" ht="14.25">
      <c r="B151" s="33"/>
      <c r="C151" s="38"/>
      <c r="D151" s="32"/>
      <c r="E151" s="38"/>
      <c r="F151" s="32"/>
      <c r="G151" s="38"/>
      <c r="H151" s="38"/>
      <c r="I151" s="32"/>
      <c r="J151" s="38"/>
      <c r="K151" s="32"/>
      <c r="L151" s="38"/>
      <c r="M151" s="38"/>
      <c r="N151" s="32"/>
      <c r="O151" s="38"/>
      <c r="P151" s="32"/>
      <c r="Q151" s="38"/>
      <c r="R151" s="38"/>
      <c r="S151" s="32"/>
      <c r="T151" s="38"/>
      <c r="U151" s="32"/>
      <c r="V151" s="38"/>
      <c r="W151" s="38"/>
      <c r="X151" s="32"/>
      <c r="Y151" s="38"/>
      <c r="Z151" s="32"/>
      <c r="AA151" s="38"/>
      <c r="AB151" s="38"/>
      <c r="AC151" s="32"/>
      <c r="AD151" s="38"/>
      <c r="AE151" s="32"/>
      <c r="AF151" s="38"/>
      <c r="AG151" s="38"/>
      <c r="AH151" s="32"/>
      <c r="AI151" s="38"/>
      <c r="AJ151" s="32"/>
      <c r="AK151" s="38"/>
      <c r="AL151" s="38"/>
      <c r="AM151" s="38"/>
      <c r="AN151" s="32"/>
      <c r="AO151" s="32"/>
      <c r="AP151" s="39"/>
      <c r="AQ151" s="32"/>
      <c r="AR151" s="32"/>
      <c r="AS151" s="32"/>
      <c r="AT151" s="39"/>
      <c r="AU151" s="32"/>
      <c r="AV151" s="32"/>
      <c r="AW151" s="32"/>
      <c r="AX151" s="39"/>
      <c r="AY151" s="32"/>
      <c r="AZ151" s="32"/>
      <c r="BA151" s="32"/>
      <c r="BB151" s="32"/>
      <c r="BC151" s="40"/>
    </row>
    <row r="152" spans="2:55" ht="14.25">
      <c r="B152" s="33"/>
      <c r="C152" s="38"/>
      <c r="D152" s="32"/>
      <c r="E152" s="38"/>
      <c r="F152" s="32"/>
      <c r="G152" s="38"/>
      <c r="H152" s="38"/>
      <c r="I152" s="32"/>
      <c r="J152" s="38"/>
      <c r="K152" s="32"/>
      <c r="L152" s="38"/>
      <c r="M152" s="38"/>
      <c r="N152" s="32"/>
      <c r="O152" s="38"/>
      <c r="P152" s="32"/>
      <c r="Q152" s="38"/>
      <c r="R152" s="38"/>
      <c r="S152" s="32"/>
      <c r="T152" s="38"/>
      <c r="U152" s="32"/>
      <c r="V152" s="38"/>
      <c r="W152" s="38"/>
      <c r="X152" s="32"/>
      <c r="Y152" s="38"/>
      <c r="Z152" s="32"/>
      <c r="AA152" s="38"/>
      <c r="AB152" s="38"/>
      <c r="AC152" s="32"/>
      <c r="AD152" s="38"/>
      <c r="AE152" s="32"/>
      <c r="AF152" s="38"/>
      <c r="AG152" s="38"/>
      <c r="AH152" s="32"/>
      <c r="AI152" s="38"/>
      <c r="AJ152" s="32"/>
      <c r="AK152" s="38"/>
      <c r="AL152" s="38"/>
      <c r="AM152" s="38"/>
      <c r="AN152" s="32"/>
      <c r="AO152" s="32"/>
      <c r="AP152" s="39"/>
      <c r="AQ152" s="32"/>
      <c r="AR152" s="32"/>
      <c r="AS152" s="32"/>
      <c r="AT152" s="39"/>
      <c r="AU152" s="32"/>
      <c r="AV152" s="32"/>
      <c r="AW152" s="32"/>
      <c r="AX152" s="39"/>
      <c r="AY152" s="32"/>
      <c r="AZ152" s="32"/>
      <c r="BA152" s="32"/>
      <c r="BB152" s="32"/>
      <c r="BC152" s="40"/>
    </row>
    <row r="153" spans="2:55" ht="14.25">
      <c r="B153" s="33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8"/>
      <c r="AN153" s="32"/>
      <c r="AO153" s="32"/>
      <c r="AP153" s="39"/>
      <c r="AQ153" s="32"/>
      <c r="AR153" s="32"/>
      <c r="AS153" s="32"/>
      <c r="AT153" s="39"/>
      <c r="AU153" s="32"/>
      <c r="AV153" s="32"/>
      <c r="AW153" s="32"/>
      <c r="AX153" s="39"/>
      <c r="AY153" s="32"/>
      <c r="AZ153" s="39"/>
      <c r="BA153" s="39"/>
      <c r="BB153" s="39"/>
      <c r="BC153" s="40"/>
    </row>
    <row r="154" spans="2:55" ht="14.25">
      <c r="B154" s="33"/>
      <c r="C154" s="38"/>
      <c r="D154" s="32"/>
      <c r="E154" s="38"/>
      <c r="F154" s="32"/>
      <c r="G154" s="38"/>
      <c r="H154" s="38"/>
      <c r="I154" s="32"/>
      <c r="J154" s="38"/>
      <c r="K154" s="32"/>
      <c r="L154" s="38"/>
      <c r="M154" s="38"/>
      <c r="N154" s="32"/>
      <c r="O154" s="38"/>
      <c r="P154" s="32"/>
      <c r="Q154" s="38"/>
      <c r="R154" s="38"/>
      <c r="S154" s="32"/>
      <c r="T154" s="38"/>
      <c r="U154" s="32"/>
      <c r="V154" s="38"/>
      <c r="W154" s="38"/>
      <c r="X154" s="32"/>
      <c r="Y154" s="38"/>
      <c r="Z154" s="32"/>
      <c r="AA154" s="38"/>
      <c r="AB154" s="38"/>
      <c r="AC154" s="32"/>
      <c r="AD154" s="38"/>
      <c r="AE154" s="32"/>
      <c r="AF154" s="38"/>
      <c r="AG154" s="38"/>
      <c r="AH154" s="32"/>
      <c r="AI154" s="38"/>
      <c r="AJ154" s="32"/>
      <c r="AK154" s="38"/>
      <c r="AL154" s="38"/>
      <c r="AM154" s="38"/>
      <c r="AN154" s="32"/>
      <c r="AO154" s="32"/>
      <c r="AP154" s="39"/>
      <c r="AQ154" s="32"/>
      <c r="AR154" s="32"/>
      <c r="AS154" s="32"/>
      <c r="AT154" s="39"/>
      <c r="AU154" s="32"/>
      <c r="AV154" s="32"/>
      <c r="AW154" s="32"/>
      <c r="AX154" s="39"/>
      <c r="AY154" s="32"/>
      <c r="AZ154" s="32"/>
      <c r="BA154" s="32"/>
      <c r="BB154" s="32"/>
      <c r="BC154" s="40"/>
    </row>
    <row r="155" spans="2:55" ht="14.25">
      <c r="B155" s="33"/>
      <c r="C155" s="38"/>
      <c r="D155" s="32"/>
      <c r="E155" s="38"/>
      <c r="F155" s="32"/>
      <c r="G155" s="38"/>
      <c r="H155" s="38"/>
      <c r="I155" s="32"/>
      <c r="J155" s="38"/>
      <c r="K155" s="32"/>
      <c r="L155" s="38"/>
      <c r="M155" s="38"/>
      <c r="N155" s="32"/>
      <c r="O155" s="38"/>
      <c r="P155" s="32"/>
      <c r="Q155" s="38"/>
      <c r="R155" s="38"/>
      <c r="S155" s="32"/>
      <c r="T155" s="38"/>
      <c r="U155" s="32"/>
      <c r="V155" s="38"/>
      <c r="W155" s="38"/>
      <c r="X155" s="32"/>
      <c r="Y155" s="38"/>
      <c r="Z155" s="32"/>
      <c r="AA155" s="38"/>
      <c r="AB155" s="38"/>
      <c r="AC155" s="32"/>
      <c r="AD155" s="38"/>
      <c r="AE155" s="32"/>
      <c r="AF155" s="38"/>
      <c r="AG155" s="38"/>
      <c r="AH155" s="32"/>
      <c r="AI155" s="38"/>
      <c r="AJ155" s="32"/>
      <c r="AK155" s="38"/>
      <c r="AL155" s="38"/>
      <c r="AM155" s="38"/>
      <c r="AN155" s="32"/>
      <c r="AO155" s="32"/>
      <c r="AP155" s="39"/>
      <c r="AQ155" s="32"/>
      <c r="AR155" s="32"/>
      <c r="AS155" s="32"/>
      <c r="AT155" s="39"/>
      <c r="AU155" s="32"/>
      <c r="AV155" s="32"/>
      <c r="AW155" s="32"/>
      <c r="AX155" s="39"/>
      <c r="AY155" s="32"/>
      <c r="AZ155" s="32"/>
      <c r="BA155" s="32"/>
      <c r="BB155" s="32"/>
      <c r="BC155" s="40"/>
    </row>
    <row r="156" spans="2:55" ht="14.25">
      <c r="B156" s="33"/>
      <c r="C156" s="38"/>
      <c r="D156" s="32"/>
      <c r="E156" s="38"/>
      <c r="F156" s="32"/>
      <c r="G156" s="38"/>
      <c r="H156" s="38"/>
      <c r="I156" s="32"/>
      <c r="J156" s="38"/>
      <c r="K156" s="32"/>
      <c r="L156" s="38"/>
      <c r="M156" s="38"/>
      <c r="N156" s="32"/>
      <c r="O156" s="38"/>
      <c r="P156" s="32"/>
      <c r="Q156" s="38"/>
      <c r="R156" s="38"/>
      <c r="S156" s="32"/>
      <c r="T156" s="38"/>
      <c r="U156" s="32"/>
      <c r="V156" s="38"/>
      <c r="W156" s="38"/>
      <c r="X156" s="32"/>
      <c r="Y156" s="38"/>
      <c r="Z156" s="32"/>
      <c r="AA156" s="38"/>
      <c r="AB156" s="38"/>
      <c r="AC156" s="32"/>
      <c r="AD156" s="38"/>
      <c r="AE156" s="32"/>
      <c r="AF156" s="38"/>
      <c r="AG156" s="38"/>
      <c r="AH156" s="32"/>
      <c r="AI156" s="38"/>
      <c r="AJ156" s="32"/>
      <c r="AK156" s="38"/>
      <c r="AL156" s="38"/>
      <c r="AM156" s="38"/>
      <c r="AN156" s="32"/>
      <c r="AO156" s="32"/>
      <c r="AP156" s="39"/>
      <c r="AQ156" s="32"/>
      <c r="AR156" s="32"/>
      <c r="AS156" s="32"/>
      <c r="AT156" s="39"/>
      <c r="AU156" s="32"/>
      <c r="AV156" s="32"/>
      <c r="AW156" s="32"/>
      <c r="AX156" s="39"/>
      <c r="AY156" s="32"/>
      <c r="AZ156" s="32"/>
      <c r="BA156" s="32"/>
      <c r="BB156" s="32"/>
      <c r="BC156" s="40"/>
    </row>
    <row r="157" spans="2:55" ht="14.25">
      <c r="B157" s="33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8"/>
      <c r="AN157" s="32"/>
      <c r="AO157" s="32"/>
      <c r="AP157" s="39"/>
      <c r="AQ157" s="32"/>
      <c r="AR157" s="32"/>
      <c r="AS157" s="32"/>
      <c r="AT157" s="39"/>
      <c r="AU157" s="32"/>
      <c r="AV157" s="32"/>
      <c r="AW157" s="32"/>
      <c r="AX157" s="39"/>
      <c r="AY157" s="32"/>
      <c r="AZ157" s="39"/>
      <c r="BA157" s="39"/>
      <c r="BB157" s="39"/>
      <c r="BC157" s="40"/>
    </row>
    <row r="158" spans="2:55" ht="14.25">
      <c r="B158" s="33"/>
      <c r="C158" s="38"/>
      <c r="D158" s="32"/>
      <c r="E158" s="38"/>
      <c r="F158" s="32"/>
      <c r="G158" s="38"/>
      <c r="H158" s="38"/>
      <c r="I158" s="32"/>
      <c r="J158" s="38"/>
      <c r="K158" s="32"/>
      <c r="L158" s="38"/>
      <c r="M158" s="38"/>
      <c r="N158" s="32"/>
      <c r="O158" s="38"/>
      <c r="P158" s="32"/>
      <c r="Q158" s="38"/>
      <c r="R158" s="38"/>
      <c r="S158" s="32"/>
      <c r="T158" s="38"/>
      <c r="U158" s="32"/>
      <c r="V158" s="38"/>
      <c r="W158" s="38"/>
      <c r="X158" s="32"/>
      <c r="Y158" s="38"/>
      <c r="Z158" s="32"/>
      <c r="AA158" s="38"/>
      <c r="AB158" s="38"/>
      <c r="AC158" s="32"/>
      <c r="AD158" s="38"/>
      <c r="AE158" s="32"/>
      <c r="AF158" s="38"/>
      <c r="AG158" s="38"/>
      <c r="AH158" s="32"/>
      <c r="AI158" s="38"/>
      <c r="AJ158" s="32"/>
      <c r="AK158" s="38"/>
      <c r="AL158" s="38"/>
      <c r="AM158" s="38"/>
      <c r="AN158" s="32"/>
      <c r="AO158" s="32"/>
      <c r="AP158" s="39"/>
      <c r="AQ158" s="32"/>
      <c r="AR158" s="32"/>
      <c r="AS158" s="32"/>
      <c r="AT158" s="39"/>
      <c r="AU158" s="32"/>
      <c r="AV158" s="32"/>
      <c r="AW158" s="32"/>
      <c r="AX158" s="39"/>
      <c r="AY158" s="32"/>
      <c r="AZ158" s="32"/>
      <c r="BA158" s="32"/>
      <c r="BB158" s="32"/>
      <c r="BC158" s="40"/>
    </row>
    <row r="159" spans="2:55" ht="14.25">
      <c r="B159" s="33"/>
      <c r="C159" s="38"/>
      <c r="D159" s="32"/>
      <c r="E159" s="38"/>
      <c r="F159" s="32"/>
      <c r="G159" s="38"/>
      <c r="H159" s="38"/>
      <c r="I159" s="32"/>
      <c r="J159" s="38"/>
      <c r="K159" s="32"/>
      <c r="L159" s="38"/>
      <c r="M159" s="38"/>
      <c r="N159" s="32"/>
      <c r="O159" s="38"/>
      <c r="P159" s="32"/>
      <c r="Q159" s="38"/>
      <c r="R159" s="38"/>
      <c r="S159" s="32"/>
      <c r="T159" s="38"/>
      <c r="U159" s="32"/>
      <c r="V159" s="38"/>
      <c r="W159" s="38"/>
      <c r="X159" s="32"/>
      <c r="Y159" s="38"/>
      <c r="Z159" s="32"/>
      <c r="AA159" s="38"/>
      <c r="AB159" s="38"/>
      <c r="AC159" s="32"/>
      <c r="AD159" s="38"/>
      <c r="AE159" s="32"/>
      <c r="AF159" s="38"/>
      <c r="AG159" s="38"/>
      <c r="AH159" s="32"/>
      <c r="AI159" s="38"/>
      <c r="AJ159" s="32"/>
      <c r="AK159" s="38"/>
      <c r="AL159" s="38"/>
      <c r="AM159" s="38"/>
      <c r="AN159" s="32"/>
      <c r="AO159" s="32"/>
      <c r="AP159" s="39"/>
      <c r="AQ159" s="32"/>
      <c r="AR159" s="32"/>
      <c r="AS159" s="32"/>
      <c r="AT159" s="39"/>
      <c r="AU159" s="32"/>
      <c r="AV159" s="32"/>
      <c r="AW159" s="32"/>
      <c r="AX159" s="39"/>
      <c r="AY159" s="32"/>
      <c r="AZ159" s="32"/>
      <c r="BA159" s="32"/>
      <c r="BB159" s="32"/>
      <c r="BC159" s="40"/>
    </row>
    <row r="160" spans="2:55" ht="14.25">
      <c r="B160" s="33"/>
      <c r="C160" s="38"/>
      <c r="D160" s="32"/>
      <c r="E160" s="38"/>
      <c r="F160" s="32"/>
      <c r="G160" s="38"/>
      <c r="H160" s="38"/>
      <c r="I160" s="32"/>
      <c r="J160" s="38"/>
      <c r="K160" s="32"/>
      <c r="L160" s="38"/>
      <c r="M160" s="38"/>
      <c r="N160" s="32"/>
      <c r="O160" s="38"/>
      <c r="P160" s="32"/>
      <c r="Q160" s="38"/>
      <c r="R160" s="38"/>
      <c r="S160" s="32"/>
      <c r="T160" s="38"/>
      <c r="U160" s="32"/>
      <c r="V160" s="38"/>
      <c r="W160" s="38"/>
      <c r="X160" s="32"/>
      <c r="Y160" s="38"/>
      <c r="Z160" s="32"/>
      <c r="AA160" s="38"/>
      <c r="AB160" s="38"/>
      <c r="AC160" s="32"/>
      <c r="AD160" s="38"/>
      <c r="AE160" s="32"/>
      <c r="AF160" s="38"/>
      <c r="AG160" s="38"/>
      <c r="AH160" s="32"/>
      <c r="AI160" s="38"/>
      <c r="AJ160" s="32"/>
      <c r="AK160" s="38"/>
      <c r="AL160" s="38"/>
      <c r="AM160" s="38"/>
      <c r="AN160" s="32"/>
      <c r="AO160" s="32"/>
      <c r="AP160" s="39"/>
      <c r="AQ160" s="32"/>
      <c r="AR160" s="32"/>
      <c r="AS160" s="32"/>
      <c r="AT160" s="39"/>
      <c r="AU160" s="32"/>
      <c r="AV160" s="32"/>
      <c r="AW160" s="32"/>
      <c r="AX160" s="39"/>
      <c r="AY160" s="32"/>
      <c r="AZ160" s="32"/>
      <c r="BA160" s="32"/>
      <c r="BB160" s="32"/>
      <c r="BC160" s="40"/>
    </row>
    <row r="161" spans="2:55" ht="17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</row>
    <row r="162" spans="2:55" ht="17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</row>
    <row r="163" spans="2:55" ht="17.25"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2"/>
      <c r="AN163" s="34"/>
      <c r="AO163" s="34"/>
      <c r="AP163" s="34"/>
      <c r="AQ163" s="35"/>
      <c r="AR163" s="34"/>
      <c r="AS163" s="34"/>
      <c r="AT163" s="34"/>
      <c r="AU163" s="35"/>
      <c r="AV163" s="34"/>
      <c r="AW163" s="34"/>
      <c r="AX163" s="34"/>
      <c r="AY163" s="35"/>
      <c r="AZ163" s="34"/>
      <c r="BA163" s="34"/>
      <c r="BB163" s="34"/>
      <c r="BC163" s="36"/>
    </row>
    <row r="164" spans="2:55" ht="17.25"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2"/>
      <c r="AN164" s="34"/>
      <c r="AO164" s="34"/>
      <c r="AP164" s="34"/>
      <c r="AQ164" s="35"/>
      <c r="AR164" s="34"/>
      <c r="AS164" s="34"/>
      <c r="AT164" s="34"/>
      <c r="AU164" s="35"/>
      <c r="AV164" s="34"/>
      <c r="AW164" s="34"/>
      <c r="AX164" s="34"/>
      <c r="AY164" s="35"/>
      <c r="AZ164" s="34"/>
      <c r="BA164" s="34"/>
      <c r="BB164" s="34"/>
      <c r="BC164" s="36"/>
    </row>
    <row r="165" spans="2:55" ht="14.25">
      <c r="B165" s="33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8"/>
      <c r="AN165" s="32"/>
      <c r="AO165" s="32"/>
      <c r="AP165" s="39"/>
      <c r="AQ165" s="32"/>
      <c r="AR165" s="32"/>
      <c r="AS165" s="32"/>
      <c r="AT165" s="39"/>
      <c r="AU165" s="32"/>
      <c r="AV165" s="32"/>
      <c r="AW165" s="32"/>
      <c r="AX165" s="39"/>
      <c r="AY165" s="32"/>
      <c r="AZ165" s="39"/>
      <c r="BA165" s="39"/>
      <c r="BB165" s="39"/>
      <c r="BC165" s="40"/>
    </row>
    <row r="166" spans="2:55" ht="14.25">
      <c r="B166" s="33"/>
      <c r="C166" s="38"/>
      <c r="D166" s="32"/>
      <c r="E166" s="38"/>
      <c r="F166" s="32"/>
      <c r="G166" s="38"/>
      <c r="H166" s="38"/>
      <c r="I166" s="32"/>
      <c r="J166" s="38"/>
      <c r="K166" s="32"/>
      <c r="L166" s="38"/>
      <c r="M166" s="38"/>
      <c r="N166" s="32"/>
      <c r="O166" s="38"/>
      <c r="P166" s="32"/>
      <c r="Q166" s="38"/>
      <c r="R166" s="38"/>
      <c r="S166" s="32"/>
      <c r="T166" s="38"/>
      <c r="U166" s="32"/>
      <c r="V166" s="38"/>
      <c r="W166" s="38"/>
      <c r="X166" s="32"/>
      <c r="Y166" s="38"/>
      <c r="Z166" s="32"/>
      <c r="AA166" s="38"/>
      <c r="AB166" s="38"/>
      <c r="AC166" s="32"/>
      <c r="AD166" s="38"/>
      <c r="AE166" s="32"/>
      <c r="AF166" s="38"/>
      <c r="AG166" s="38"/>
      <c r="AH166" s="32"/>
      <c r="AI166" s="38"/>
      <c r="AJ166" s="32"/>
      <c r="AK166" s="38"/>
      <c r="AL166" s="38"/>
      <c r="AM166" s="38"/>
      <c r="AN166" s="32"/>
      <c r="AO166" s="32"/>
      <c r="AP166" s="39"/>
      <c r="AQ166" s="32"/>
      <c r="AR166" s="32"/>
      <c r="AS166" s="32"/>
      <c r="AT166" s="39"/>
      <c r="AU166" s="32"/>
      <c r="AV166" s="32"/>
      <c r="AW166" s="32"/>
      <c r="AX166" s="39"/>
      <c r="AY166" s="32"/>
      <c r="AZ166" s="32"/>
      <c r="BA166" s="32"/>
      <c r="BB166" s="32"/>
      <c r="BC166" s="40"/>
    </row>
    <row r="167" spans="2:55" ht="14.25">
      <c r="B167" s="33"/>
      <c r="C167" s="38"/>
      <c r="D167" s="32"/>
      <c r="E167" s="38"/>
      <c r="F167" s="32"/>
      <c r="G167" s="38"/>
      <c r="H167" s="38"/>
      <c r="I167" s="32"/>
      <c r="J167" s="38"/>
      <c r="K167" s="32"/>
      <c r="L167" s="38"/>
      <c r="M167" s="38"/>
      <c r="N167" s="32"/>
      <c r="O167" s="38"/>
      <c r="P167" s="32"/>
      <c r="Q167" s="38"/>
      <c r="R167" s="38"/>
      <c r="S167" s="32"/>
      <c r="T167" s="38"/>
      <c r="U167" s="32"/>
      <c r="V167" s="38"/>
      <c r="W167" s="38"/>
      <c r="X167" s="32"/>
      <c r="Y167" s="38"/>
      <c r="Z167" s="32"/>
      <c r="AA167" s="38"/>
      <c r="AB167" s="38"/>
      <c r="AC167" s="32"/>
      <c r="AD167" s="38"/>
      <c r="AE167" s="32"/>
      <c r="AF167" s="38"/>
      <c r="AG167" s="38"/>
      <c r="AH167" s="32"/>
      <c r="AI167" s="38"/>
      <c r="AJ167" s="32"/>
      <c r="AK167" s="38"/>
      <c r="AL167" s="38"/>
      <c r="AM167" s="38"/>
      <c r="AN167" s="32"/>
      <c r="AO167" s="32"/>
      <c r="AP167" s="39"/>
      <c r="AQ167" s="32"/>
      <c r="AR167" s="32"/>
      <c r="AS167" s="32"/>
      <c r="AT167" s="39"/>
      <c r="AU167" s="32"/>
      <c r="AV167" s="32"/>
      <c r="AW167" s="32"/>
      <c r="AX167" s="39"/>
      <c r="AY167" s="32"/>
      <c r="AZ167" s="32"/>
      <c r="BA167" s="32"/>
      <c r="BB167" s="32"/>
      <c r="BC167" s="40"/>
    </row>
    <row r="168" spans="2:55" ht="14.25">
      <c r="B168" s="33"/>
      <c r="C168" s="38"/>
      <c r="D168" s="32"/>
      <c r="E168" s="38"/>
      <c r="F168" s="32"/>
      <c r="G168" s="38"/>
      <c r="H168" s="38"/>
      <c r="I168" s="32"/>
      <c r="J168" s="38"/>
      <c r="K168" s="32"/>
      <c r="L168" s="38"/>
      <c r="M168" s="38"/>
      <c r="N168" s="32"/>
      <c r="O168" s="38"/>
      <c r="P168" s="32"/>
      <c r="Q168" s="38"/>
      <c r="R168" s="38"/>
      <c r="S168" s="32"/>
      <c r="T168" s="38"/>
      <c r="U168" s="32"/>
      <c r="V168" s="38"/>
      <c r="W168" s="38"/>
      <c r="X168" s="32"/>
      <c r="Y168" s="38"/>
      <c r="Z168" s="32"/>
      <c r="AA168" s="38"/>
      <c r="AB168" s="38"/>
      <c r="AC168" s="32"/>
      <c r="AD168" s="38"/>
      <c r="AE168" s="32"/>
      <c r="AF168" s="38"/>
      <c r="AG168" s="38"/>
      <c r="AH168" s="32"/>
      <c r="AI168" s="38"/>
      <c r="AJ168" s="32"/>
      <c r="AK168" s="38"/>
      <c r="AL168" s="38"/>
      <c r="AM168" s="38"/>
      <c r="AN168" s="32"/>
      <c r="AO168" s="32"/>
      <c r="AP168" s="39"/>
      <c r="AQ168" s="32"/>
      <c r="AR168" s="32"/>
      <c r="AS168" s="32"/>
      <c r="AT168" s="39"/>
      <c r="AU168" s="32"/>
      <c r="AV168" s="32"/>
      <c r="AW168" s="32"/>
      <c r="AX168" s="39"/>
      <c r="AY168" s="32"/>
      <c r="AZ168" s="32"/>
      <c r="BA168" s="32"/>
      <c r="BB168" s="32"/>
      <c r="BC168" s="40"/>
    </row>
    <row r="169" spans="2:55" ht="14.25">
      <c r="B169" s="33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8"/>
      <c r="AN169" s="32"/>
      <c r="AO169" s="32"/>
      <c r="AP169" s="39"/>
      <c r="AQ169" s="32"/>
      <c r="AR169" s="32"/>
      <c r="AS169" s="32"/>
      <c r="AT169" s="39"/>
      <c r="AU169" s="32"/>
      <c r="AV169" s="32"/>
      <c r="AW169" s="32"/>
      <c r="AX169" s="39"/>
      <c r="AY169" s="32"/>
      <c r="AZ169" s="39"/>
      <c r="BA169" s="39"/>
      <c r="BB169" s="39"/>
      <c r="BC169" s="40"/>
    </row>
    <row r="170" spans="2:55" ht="14.25">
      <c r="B170" s="33"/>
      <c r="C170" s="38"/>
      <c r="D170" s="32"/>
      <c r="E170" s="38"/>
      <c r="F170" s="32"/>
      <c r="G170" s="38"/>
      <c r="H170" s="38"/>
      <c r="I170" s="32"/>
      <c r="J170" s="38"/>
      <c r="K170" s="32"/>
      <c r="L170" s="38"/>
      <c r="M170" s="38"/>
      <c r="N170" s="32"/>
      <c r="O170" s="38"/>
      <c r="P170" s="32"/>
      <c r="Q170" s="38"/>
      <c r="R170" s="38"/>
      <c r="S170" s="32"/>
      <c r="T170" s="38"/>
      <c r="U170" s="32"/>
      <c r="V170" s="38"/>
      <c r="W170" s="38"/>
      <c r="X170" s="32"/>
      <c r="Y170" s="38"/>
      <c r="Z170" s="32"/>
      <c r="AA170" s="38"/>
      <c r="AB170" s="38"/>
      <c r="AC170" s="32"/>
      <c r="AD170" s="38"/>
      <c r="AE170" s="32"/>
      <c r="AF170" s="38"/>
      <c r="AG170" s="38"/>
      <c r="AH170" s="32"/>
      <c r="AI170" s="38"/>
      <c r="AJ170" s="32"/>
      <c r="AK170" s="38"/>
      <c r="AL170" s="38"/>
      <c r="AM170" s="38"/>
      <c r="AN170" s="32"/>
      <c r="AO170" s="32"/>
      <c r="AP170" s="39"/>
      <c r="AQ170" s="32"/>
      <c r="AR170" s="32"/>
      <c r="AS170" s="32"/>
      <c r="AT170" s="39"/>
      <c r="AU170" s="32"/>
      <c r="AV170" s="32"/>
      <c r="AW170" s="32"/>
      <c r="AX170" s="39"/>
      <c r="AY170" s="32"/>
      <c r="AZ170" s="32"/>
      <c r="BA170" s="32"/>
      <c r="BB170" s="32"/>
      <c r="BC170" s="40"/>
    </row>
    <row r="171" spans="2:55" ht="14.25">
      <c r="B171" s="33"/>
      <c r="C171" s="38"/>
      <c r="D171" s="32"/>
      <c r="E171" s="38"/>
      <c r="F171" s="32"/>
      <c r="G171" s="38"/>
      <c r="H171" s="38"/>
      <c r="I171" s="32"/>
      <c r="J171" s="38"/>
      <c r="K171" s="32"/>
      <c r="L171" s="38"/>
      <c r="M171" s="38"/>
      <c r="N171" s="32"/>
      <c r="O171" s="38"/>
      <c r="P171" s="32"/>
      <c r="Q171" s="38"/>
      <c r="R171" s="38"/>
      <c r="S171" s="32"/>
      <c r="T171" s="38"/>
      <c r="U171" s="32"/>
      <c r="V171" s="38"/>
      <c r="W171" s="38"/>
      <c r="X171" s="32"/>
      <c r="Y171" s="38"/>
      <c r="Z171" s="32"/>
      <c r="AA171" s="38"/>
      <c r="AB171" s="38"/>
      <c r="AC171" s="32"/>
      <c r="AD171" s="38"/>
      <c r="AE171" s="32"/>
      <c r="AF171" s="38"/>
      <c r="AG171" s="38"/>
      <c r="AH171" s="32"/>
      <c r="AI171" s="38"/>
      <c r="AJ171" s="32"/>
      <c r="AK171" s="38"/>
      <c r="AL171" s="38"/>
      <c r="AM171" s="38"/>
      <c r="AN171" s="32"/>
      <c r="AO171" s="32"/>
      <c r="AP171" s="39"/>
      <c r="AQ171" s="32"/>
      <c r="AR171" s="32"/>
      <c r="AS171" s="32"/>
      <c r="AT171" s="39"/>
      <c r="AU171" s="32"/>
      <c r="AV171" s="32"/>
      <c r="AW171" s="32"/>
      <c r="AX171" s="39"/>
      <c r="AY171" s="32"/>
      <c r="AZ171" s="32"/>
      <c r="BA171" s="32"/>
      <c r="BB171" s="32"/>
      <c r="BC171" s="40"/>
    </row>
    <row r="172" spans="2:55" ht="14.25">
      <c r="B172" s="33"/>
      <c r="C172" s="38"/>
      <c r="D172" s="32"/>
      <c r="E172" s="38"/>
      <c r="F172" s="32"/>
      <c r="G172" s="38"/>
      <c r="H172" s="38"/>
      <c r="I172" s="32"/>
      <c r="J172" s="38"/>
      <c r="K172" s="32"/>
      <c r="L172" s="38"/>
      <c r="M172" s="38"/>
      <c r="N172" s="32"/>
      <c r="O172" s="38"/>
      <c r="P172" s="32"/>
      <c r="Q172" s="38"/>
      <c r="R172" s="38"/>
      <c r="S172" s="32"/>
      <c r="T172" s="38"/>
      <c r="U172" s="32"/>
      <c r="V172" s="38"/>
      <c r="W172" s="38"/>
      <c r="X172" s="32"/>
      <c r="Y172" s="38"/>
      <c r="Z172" s="32"/>
      <c r="AA172" s="38"/>
      <c r="AB172" s="38"/>
      <c r="AC172" s="32"/>
      <c r="AD172" s="38"/>
      <c r="AE172" s="32"/>
      <c r="AF172" s="38"/>
      <c r="AG172" s="38"/>
      <c r="AH172" s="32"/>
      <c r="AI172" s="38"/>
      <c r="AJ172" s="32"/>
      <c r="AK172" s="38"/>
      <c r="AL172" s="38"/>
      <c r="AM172" s="38"/>
      <c r="AN172" s="32"/>
      <c r="AO172" s="32"/>
      <c r="AP172" s="39"/>
      <c r="AQ172" s="32"/>
      <c r="AR172" s="32"/>
      <c r="AS172" s="32"/>
      <c r="AT172" s="39"/>
      <c r="AU172" s="32"/>
      <c r="AV172" s="32"/>
      <c r="AW172" s="32"/>
      <c r="AX172" s="39"/>
      <c r="AY172" s="32"/>
      <c r="AZ172" s="32"/>
      <c r="BA172" s="32"/>
      <c r="BB172" s="32"/>
      <c r="BC172" s="40"/>
    </row>
    <row r="173" spans="2:55" ht="14.25">
      <c r="B173" s="33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8"/>
      <c r="AN173" s="32"/>
      <c r="AO173" s="32"/>
      <c r="AP173" s="39"/>
      <c r="AQ173" s="32"/>
      <c r="AR173" s="32"/>
      <c r="AS173" s="32"/>
      <c r="AT173" s="39"/>
      <c r="AU173" s="32"/>
      <c r="AV173" s="32"/>
      <c r="AW173" s="32"/>
      <c r="AX173" s="39"/>
      <c r="AY173" s="32"/>
      <c r="AZ173" s="39"/>
      <c r="BA173" s="39"/>
      <c r="BB173" s="39"/>
      <c r="BC173" s="40"/>
    </row>
    <row r="174" spans="2:55" ht="14.25">
      <c r="B174" s="33"/>
      <c r="C174" s="38"/>
      <c r="D174" s="32"/>
      <c r="E174" s="38"/>
      <c r="F174" s="32"/>
      <c r="G174" s="38"/>
      <c r="H174" s="38"/>
      <c r="I174" s="32"/>
      <c r="J174" s="38"/>
      <c r="K174" s="32"/>
      <c r="L174" s="38"/>
      <c r="M174" s="38"/>
      <c r="N174" s="32"/>
      <c r="O174" s="38"/>
      <c r="P174" s="32"/>
      <c r="Q174" s="38"/>
      <c r="R174" s="38"/>
      <c r="S174" s="32"/>
      <c r="T174" s="38"/>
      <c r="U174" s="32"/>
      <c r="V174" s="38"/>
      <c r="W174" s="38"/>
      <c r="X174" s="32"/>
      <c r="Y174" s="38"/>
      <c r="Z174" s="32"/>
      <c r="AA174" s="38"/>
      <c r="AB174" s="38"/>
      <c r="AC174" s="32"/>
      <c r="AD174" s="38"/>
      <c r="AE174" s="32"/>
      <c r="AF174" s="38"/>
      <c r="AG174" s="38"/>
      <c r="AH174" s="32"/>
      <c r="AI174" s="38"/>
      <c r="AJ174" s="32"/>
      <c r="AK174" s="38"/>
      <c r="AL174" s="38"/>
      <c r="AM174" s="38"/>
      <c r="AN174" s="32"/>
      <c r="AO174" s="32"/>
      <c r="AP174" s="39"/>
      <c r="AQ174" s="32"/>
      <c r="AR174" s="32"/>
      <c r="AS174" s="32"/>
      <c r="AT174" s="39"/>
      <c r="AU174" s="32"/>
      <c r="AV174" s="32"/>
      <c r="AW174" s="32"/>
      <c r="AX174" s="39"/>
      <c r="AY174" s="32"/>
      <c r="AZ174" s="32"/>
      <c r="BA174" s="32"/>
      <c r="BB174" s="32"/>
      <c r="BC174" s="40"/>
    </row>
    <row r="175" spans="2:55" ht="14.25">
      <c r="B175" s="33"/>
      <c r="C175" s="38"/>
      <c r="D175" s="32"/>
      <c r="E175" s="38"/>
      <c r="F175" s="32"/>
      <c r="G175" s="38"/>
      <c r="H175" s="38"/>
      <c r="I175" s="32"/>
      <c r="J175" s="38"/>
      <c r="K175" s="32"/>
      <c r="L175" s="38"/>
      <c r="M175" s="38"/>
      <c r="N175" s="32"/>
      <c r="O175" s="38"/>
      <c r="P175" s="32"/>
      <c r="Q175" s="38"/>
      <c r="R175" s="38"/>
      <c r="S175" s="32"/>
      <c r="T175" s="38"/>
      <c r="U175" s="32"/>
      <c r="V175" s="38"/>
      <c r="W175" s="38"/>
      <c r="X175" s="32"/>
      <c r="Y175" s="38"/>
      <c r="Z175" s="32"/>
      <c r="AA175" s="38"/>
      <c r="AB175" s="38"/>
      <c r="AC175" s="32"/>
      <c r="AD175" s="38"/>
      <c r="AE175" s="32"/>
      <c r="AF175" s="38"/>
      <c r="AG175" s="38"/>
      <c r="AH175" s="32"/>
      <c r="AI175" s="38"/>
      <c r="AJ175" s="32"/>
      <c r="AK175" s="38"/>
      <c r="AL175" s="38"/>
      <c r="AM175" s="38"/>
      <c r="AN175" s="32"/>
      <c r="AO175" s="32"/>
      <c r="AP175" s="39"/>
      <c r="AQ175" s="32"/>
      <c r="AR175" s="32"/>
      <c r="AS175" s="32"/>
      <c r="AT175" s="39"/>
      <c r="AU175" s="32"/>
      <c r="AV175" s="32"/>
      <c r="AW175" s="32"/>
      <c r="AX175" s="39"/>
      <c r="AY175" s="32"/>
      <c r="AZ175" s="32"/>
      <c r="BA175" s="32"/>
      <c r="BB175" s="32"/>
      <c r="BC175" s="40"/>
    </row>
    <row r="176" spans="2:55" ht="14.25">
      <c r="B176" s="33"/>
      <c r="C176" s="38"/>
      <c r="D176" s="32"/>
      <c r="E176" s="38"/>
      <c r="F176" s="32"/>
      <c r="G176" s="38"/>
      <c r="H176" s="38"/>
      <c r="I176" s="32"/>
      <c r="J176" s="38"/>
      <c r="K176" s="32"/>
      <c r="L176" s="38"/>
      <c r="M176" s="38"/>
      <c r="N176" s="32"/>
      <c r="O176" s="38"/>
      <c r="P176" s="32"/>
      <c r="Q176" s="38"/>
      <c r="R176" s="38"/>
      <c r="S176" s="32"/>
      <c r="T176" s="38"/>
      <c r="U176" s="32"/>
      <c r="V176" s="38"/>
      <c r="W176" s="38"/>
      <c r="X176" s="32"/>
      <c r="Y176" s="38"/>
      <c r="Z176" s="32"/>
      <c r="AA176" s="38"/>
      <c r="AB176" s="38"/>
      <c r="AC176" s="32"/>
      <c r="AD176" s="38"/>
      <c r="AE176" s="32"/>
      <c r="AF176" s="38"/>
      <c r="AG176" s="38"/>
      <c r="AH176" s="32"/>
      <c r="AI176" s="38"/>
      <c r="AJ176" s="32"/>
      <c r="AK176" s="38"/>
      <c r="AL176" s="38"/>
      <c r="AM176" s="38"/>
      <c r="AN176" s="32"/>
      <c r="AO176" s="32"/>
      <c r="AP176" s="39"/>
      <c r="AQ176" s="32"/>
      <c r="AR176" s="32"/>
      <c r="AS176" s="32"/>
      <c r="AT176" s="39"/>
      <c r="AU176" s="32"/>
      <c r="AV176" s="32"/>
      <c r="AW176" s="32"/>
      <c r="AX176" s="39"/>
      <c r="AY176" s="32"/>
      <c r="AZ176" s="32"/>
      <c r="BA176" s="32"/>
      <c r="BB176" s="32"/>
      <c r="BC176" s="40"/>
    </row>
    <row r="177" spans="2:55" ht="14.25">
      <c r="B177" s="33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8"/>
      <c r="AN177" s="32"/>
      <c r="AO177" s="32"/>
      <c r="AP177" s="39"/>
      <c r="AQ177" s="32"/>
      <c r="AR177" s="32"/>
      <c r="AS177" s="32"/>
      <c r="AT177" s="39"/>
      <c r="AU177" s="32"/>
      <c r="AV177" s="32"/>
      <c r="AW177" s="32"/>
      <c r="AX177" s="39"/>
      <c r="AY177" s="32"/>
      <c r="AZ177" s="39"/>
      <c r="BA177" s="39"/>
      <c r="BB177" s="39"/>
      <c r="BC177" s="40"/>
    </row>
    <row r="178" spans="2:55" ht="14.25">
      <c r="B178" s="33"/>
      <c r="C178" s="38"/>
      <c r="D178" s="32"/>
      <c r="E178" s="38"/>
      <c r="F178" s="32"/>
      <c r="G178" s="38"/>
      <c r="H178" s="38"/>
      <c r="I178" s="32"/>
      <c r="J178" s="38"/>
      <c r="K178" s="32"/>
      <c r="L178" s="38"/>
      <c r="M178" s="38"/>
      <c r="N178" s="32"/>
      <c r="O178" s="38"/>
      <c r="P178" s="32"/>
      <c r="Q178" s="38"/>
      <c r="R178" s="38"/>
      <c r="S178" s="32"/>
      <c r="T178" s="38"/>
      <c r="U178" s="32"/>
      <c r="V178" s="38"/>
      <c r="W178" s="38"/>
      <c r="X178" s="32"/>
      <c r="Y178" s="38"/>
      <c r="Z178" s="32"/>
      <c r="AA178" s="38"/>
      <c r="AB178" s="38"/>
      <c r="AC178" s="32"/>
      <c r="AD178" s="38"/>
      <c r="AE178" s="32"/>
      <c r="AF178" s="38"/>
      <c r="AG178" s="38"/>
      <c r="AH178" s="32"/>
      <c r="AI178" s="38"/>
      <c r="AJ178" s="32"/>
      <c r="AK178" s="38"/>
      <c r="AL178" s="38"/>
      <c r="AM178" s="38"/>
      <c r="AN178" s="32"/>
      <c r="AO178" s="32"/>
      <c r="AP178" s="39"/>
      <c r="AQ178" s="32"/>
      <c r="AR178" s="32"/>
      <c r="AS178" s="32"/>
      <c r="AT178" s="39"/>
      <c r="AU178" s="32"/>
      <c r="AV178" s="32"/>
      <c r="AW178" s="32"/>
      <c r="AX178" s="39"/>
      <c r="AY178" s="32"/>
      <c r="AZ178" s="32"/>
      <c r="BA178" s="32"/>
      <c r="BB178" s="32"/>
      <c r="BC178" s="40"/>
    </row>
    <row r="179" spans="2:55" ht="14.25">
      <c r="B179" s="33"/>
      <c r="C179" s="38"/>
      <c r="D179" s="32"/>
      <c r="E179" s="38"/>
      <c r="F179" s="32"/>
      <c r="G179" s="38"/>
      <c r="H179" s="38"/>
      <c r="I179" s="32"/>
      <c r="J179" s="38"/>
      <c r="K179" s="32"/>
      <c r="L179" s="38"/>
      <c r="M179" s="38"/>
      <c r="N179" s="32"/>
      <c r="O179" s="38"/>
      <c r="P179" s="32"/>
      <c r="Q179" s="38"/>
      <c r="R179" s="38"/>
      <c r="S179" s="32"/>
      <c r="T179" s="38"/>
      <c r="U179" s="32"/>
      <c r="V179" s="38"/>
      <c r="W179" s="38"/>
      <c r="X179" s="32"/>
      <c r="Y179" s="38"/>
      <c r="Z179" s="32"/>
      <c r="AA179" s="38"/>
      <c r="AB179" s="38"/>
      <c r="AC179" s="32"/>
      <c r="AD179" s="38"/>
      <c r="AE179" s="32"/>
      <c r="AF179" s="38"/>
      <c r="AG179" s="38"/>
      <c r="AH179" s="32"/>
      <c r="AI179" s="38"/>
      <c r="AJ179" s="32"/>
      <c r="AK179" s="38"/>
      <c r="AL179" s="38"/>
      <c r="AM179" s="38"/>
      <c r="AN179" s="32"/>
      <c r="AO179" s="32"/>
      <c r="AP179" s="39"/>
      <c r="AQ179" s="32"/>
      <c r="AR179" s="32"/>
      <c r="AS179" s="32"/>
      <c r="AT179" s="39"/>
      <c r="AU179" s="32"/>
      <c r="AV179" s="32"/>
      <c r="AW179" s="32"/>
      <c r="AX179" s="39"/>
      <c r="AY179" s="32"/>
      <c r="AZ179" s="32"/>
      <c r="BA179" s="32"/>
      <c r="BB179" s="32"/>
      <c r="BC179" s="40"/>
    </row>
    <row r="180" spans="2:55" ht="14.25">
      <c r="B180" s="33"/>
      <c r="C180" s="38"/>
      <c r="D180" s="32"/>
      <c r="E180" s="38"/>
      <c r="F180" s="32"/>
      <c r="G180" s="38"/>
      <c r="H180" s="38"/>
      <c r="I180" s="32"/>
      <c r="J180" s="38"/>
      <c r="K180" s="32"/>
      <c r="L180" s="38"/>
      <c r="M180" s="38"/>
      <c r="N180" s="32"/>
      <c r="O180" s="38"/>
      <c r="P180" s="32"/>
      <c r="Q180" s="38"/>
      <c r="R180" s="38"/>
      <c r="S180" s="32"/>
      <c r="T180" s="38"/>
      <c r="U180" s="32"/>
      <c r="V180" s="38"/>
      <c r="W180" s="38"/>
      <c r="X180" s="32"/>
      <c r="Y180" s="38"/>
      <c r="Z180" s="32"/>
      <c r="AA180" s="38"/>
      <c r="AB180" s="38"/>
      <c r="AC180" s="32"/>
      <c r="AD180" s="38"/>
      <c r="AE180" s="32"/>
      <c r="AF180" s="38"/>
      <c r="AG180" s="38"/>
      <c r="AH180" s="32"/>
      <c r="AI180" s="38"/>
      <c r="AJ180" s="32"/>
      <c r="AK180" s="38"/>
      <c r="AL180" s="38"/>
      <c r="AM180" s="38"/>
      <c r="AN180" s="32"/>
      <c r="AO180" s="32"/>
      <c r="AP180" s="39"/>
      <c r="AQ180" s="32"/>
      <c r="AR180" s="32"/>
      <c r="AS180" s="32"/>
      <c r="AT180" s="39"/>
      <c r="AU180" s="32"/>
      <c r="AV180" s="32"/>
      <c r="AW180" s="32"/>
      <c r="AX180" s="39"/>
      <c r="AY180" s="32"/>
      <c r="AZ180" s="32"/>
      <c r="BA180" s="32"/>
      <c r="BB180" s="32"/>
      <c r="BC180" s="40"/>
    </row>
    <row r="181" spans="2:55" ht="14.25">
      <c r="B181" s="33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8"/>
      <c r="AN181" s="32"/>
      <c r="AO181" s="32"/>
      <c r="AP181" s="39"/>
      <c r="AQ181" s="32"/>
      <c r="AR181" s="32"/>
      <c r="AS181" s="32"/>
      <c r="AT181" s="39"/>
      <c r="AU181" s="32"/>
      <c r="AV181" s="32"/>
      <c r="AW181" s="32"/>
      <c r="AX181" s="39"/>
      <c r="AY181" s="32"/>
      <c r="AZ181" s="39"/>
      <c r="BA181" s="39"/>
      <c r="BB181" s="39"/>
      <c r="BC181" s="40"/>
    </row>
    <row r="182" spans="2:55" ht="14.25">
      <c r="B182" s="33"/>
      <c r="C182" s="38"/>
      <c r="D182" s="32"/>
      <c r="E182" s="38"/>
      <c r="F182" s="32"/>
      <c r="G182" s="38"/>
      <c r="H182" s="38"/>
      <c r="I182" s="32"/>
      <c r="J182" s="38"/>
      <c r="K182" s="32"/>
      <c r="L182" s="38"/>
      <c r="M182" s="38"/>
      <c r="N182" s="32"/>
      <c r="O182" s="38"/>
      <c r="P182" s="32"/>
      <c r="Q182" s="38"/>
      <c r="R182" s="38"/>
      <c r="S182" s="32"/>
      <c r="T182" s="38"/>
      <c r="U182" s="32"/>
      <c r="V182" s="38"/>
      <c r="W182" s="38"/>
      <c r="X182" s="32"/>
      <c r="Y182" s="38"/>
      <c r="Z182" s="32"/>
      <c r="AA182" s="38"/>
      <c r="AB182" s="38"/>
      <c r="AC182" s="32"/>
      <c r="AD182" s="38"/>
      <c r="AE182" s="32"/>
      <c r="AF182" s="38"/>
      <c r="AG182" s="38"/>
      <c r="AH182" s="32"/>
      <c r="AI182" s="38"/>
      <c r="AJ182" s="32"/>
      <c r="AK182" s="38"/>
      <c r="AL182" s="38"/>
      <c r="AM182" s="38"/>
      <c r="AN182" s="32"/>
      <c r="AO182" s="32"/>
      <c r="AP182" s="39"/>
      <c r="AQ182" s="32"/>
      <c r="AR182" s="32"/>
      <c r="AS182" s="32"/>
      <c r="AT182" s="39"/>
      <c r="AU182" s="32"/>
      <c r="AV182" s="32"/>
      <c r="AW182" s="32"/>
      <c r="AX182" s="39"/>
      <c r="AY182" s="32"/>
      <c r="AZ182" s="32"/>
      <c r="BA182" s="32"/>
      <c r="BB182" s="32"/>
      <c r="BC182" s="40"/>
    </row>
    <row r="183" spans="2:55" ht="14.25">
      <c r="B183" s="33"/>
      <c r="C183" s="38"/>
      <c r="D183" s="32"/>
      <c r="E183" s="38"/>
      <c r="F183" s="32"/>
      <c r="G183" s="38"/>
      <c r="H183" s="38"/>
      <c r="I183" s="32"/>
      <c r="J183" s="38"/>
      <c r="K183" s="32"/>
      <c r="L183" s="38"/>
      <c r="M183" s="38"/>
      <c r="N183" s="32"/>
      <c r="O183" s="38"/>
      <c r="P183" s="32"/>
      <c r="Q183" s="38"/>
      <c r="R183" s="38"/>
      <c r="S183" s="32"/>
      <c r="T183" s="38"/>
      <c r="U183" s="32"/>
      <c r="V183" s="38"/>
      <c r="W183" s="38"/>
      <c r="X183" s="32"/>
      <c r="Y183" s="38"/>
      <c r="Z183" s="32"/>
      <c r="AA183" s="38"/>
      <c r="AB183" s="38"/>
      <c r="AC183" s="32"/>
      <c r="AD183" s="38"/>
      <c r="AE183" s="32"/>
      <c r="AF183" s="38"/>
      <c r="AG183" s="38"/>
      <c r="AH183" s="32"/>
      <c r="AI183" s="38"/>
      <c r="AJ183" s="32"/>
      <c r="AK183" s="38"/>
      <c r="AL183" s="38"/>
      <c r="AM183" s="38"/>
      <c r="AN183" s="32"/>
      <c r="AO183" s="32"/>
      <c r="AP183" s="39"/>
      <c r="AQ183" s="32"/>
      <c r="AR183" s="32"/>
      <c r="AS183" s="32"/>
      <c r="AT183" s="39"/>
      <c r="AU183" s="32"/>
      <c r="AV183" s="32"/>
      <c r="AW183" s="32"/>
      <c r="AX183" s="39"/>
      <c r="AY183" s="32"/>
      <c r="AZ183" s="32"/>
      <c r="BA183" s="32"/>
      <c r="BB183" s="32"/>
      <c r="BC183" s="40"/>
    </row>
    <row r="184" spans="2:55" ht="14.25">
      <c r="B184" s="33"/>
      <c r="C184" s="38"/>
      <c r="D184" s="32"/>
      <c r="E184" s="38"/>
      <c r="F184" s="32"/>
      <c r="G184" s="38"/>
      <c r="H184" s="38"/>
      <c r="I184" s="32"/>
      <c r="J184" s="38"/>
      <c r="K184" s="32"/>
      <c r="L184" s="38"/>
      <c r="M184" s="38"/>
      <c r="N184" s="32"/>
      <c r="O184" s="38"/>
      <c r="P184" s="32"/>
      <c r="Q184" s="38"/>
      <c r="R184" s="38"/>
      <c r="S184" s="32"/>
      <c r="T184" s="38"/>
      <c r="U184" s="32"/>
      <c r="V184" s="38"/>
      <c r="W184" s="38"/>
      <c r="X184" s="32"/>
      <c r="Y184" s="38"/>
      <c r="Z184" s="32"/>
      <c r="AA184" s="38"/>
      <c r="AB184" s="38"/>
      <c r="AC184" s="32"/>
      <c r="AD184" s="38"/>
      <c r="AE184" s="32"/>
      <c r="AF184" s="38"/>
      <c r="AG184" s="38"/>
      <c r="AH184" s="32"/>
      <c r="AI184" s="38"/>
      <c r="AJ184" s="32"/>
      <c r="AK184" s="38"/>
      <c r="AL184" s="38"/>
      <c r="AM184" s="38"/>
      <c r="AN184" s="32"/>
      <c r="AO184" s="32"/>
      <c r="AP184" s="39"/>
      <c r="AQ184" s="32"/>
      <c r="AR184" s="32"/>
      <c r="AS184" s="32"/>
      <c r="AT184" s="39"/>
      <c r="AU184" s="32"/>
      <c r="AV184" s="32"/>
      <c r="AW184" s="32"/>
      <c r="AX184" s="39"/>
      <c r="AY184" s="32"/>
      <c r="AZ184" s="32"/>
      <c r="BA184" s="32"/>
      <c r="BB184" s="32"/>
      <c r="BC184" s="40"/>
    </row>
    <row r="185" spans="2:55" ht="14.25">
      <c r="B185" s="33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8"/>
      <c r="AN185" s="32"/>
      <c r="AO185" s="32"/>
      <c r="AP185" s="39"/>
      <c r="AQ185" s="32"/>
      <c r="AR185" s="32"/>
      <c r="AS185" s="32"/>
      <c r="AT185" s="39"/>
      <c r="AU185" s="32"/>
      <c r="AV185" s="32"/>
      <c r="AW185" s="32"/>
      <c r="AX185" s="39"/>
      <c r="AY185" s="32"/>
      <c r="AZ185" s="39"/>
      <c r="BA185" s="39"/>
      <c r="BB185" s="39"/>
      <c r="BC185" s="40"/>
    </row>
    <row r="186" spans="2:55" ht="14.25">
      <c r="B186" s="33"/>
      <c r="C186" s="38"/>
      <c r="D186" s="32"/>
      <c r="E186" s="38"/>
      <c r="F186" s="32"/>
      <c r="G186" s="38"/>
      <c r="H186" s="38"/>
      <c r="I186" s="32"/>
      <c r="J186" s="38"/>
      <c r="K186" s="32"/>
      <c r="L186" s="38"/>
      <c r="M186" s="38"/>
      <c r="N186" s="32"/>
      <c r="O186" s="38"/>
      <c r="P186" s="32"/>
      <c r="Q186" s="38"/>
      <c r="R186" s="38"/>
      <c r="S186" s="32"/>
      <c r="T186" s="38"/>
      <c r="U186" s="32"/>
      <c r="V186" s="38"/>
      <c r="W186" s="38"/>
      <c r="X186" s="32"/>
      <c r="Y186" s="38"/>
      <c r="Z186" s="32"/>
      <c r="AA186" s="38"/>
      <c r="AB186" s="38"/>
      <c r="AC186" s="32"/>
      <c r="AD186" s="38"/>
      <c r="AE186" s="32"/>
      <c r="AF186" s="38"/>
      <c r="AG186" s="38"/>
      <c r="AH186" s="32"/>
      <c r="AI186" s="38"/>
      <c r="AJ186" s="32"/>
      <c r="AK186" s="38"/>
      <c r="AL186" s="38"/>
      <c r="AM186" s="38"/>
      <c r="AN186" s="32"/>
      <c r="AO186" s="32"/>
      <c r="AP186" s="39"/>
      <c r="AQ186" s="32"/>
      <c r="AR186" s="32"/>
      <c r="AS186" s="32"/>
      <c r="AT186" s="39"/>
      <c r="AU186" s="32"/>
      <c r="AV186" s="32"/>
      <c r="AW186" s="32"/>
      <c r="AX186" s="39"/>
      <c r="AY186" s="32"/>
      <c r="AZ186" s="32"/>
      <c r="BA186" s="32"/>
      <c r="BB186" s="32"/>
      <c r="BC186" s="40"/>
    </row>
    <row r="187" spans="2:55" ht="14.25">
      <c r="B187" s="33"/>
      <c r="C187" s="38"/>
      <c r="D187" s="32"/>
      <c r="E187" s="38"/>
      <c r="F187" s="32"/>
      <c r="G187" s="38"/>
      <c r="H187" s="38"/>
      <c r="I187" s="32"/>
      <c r="J187" s="38"/>
      <c r="K187" s="32"/>
      <c r="L187" s="38"/>
      <c r="M187" s="38"/>
      <c r="N187" s="32"/>
      <c r="O187" s="38"/>
      <c r="P187" s="32"/>
      <c r="Q187" s="38"/>
      <c r="R187" s="38"/>
      <c r="S187" s="32"/>
      <c r="T187" s="38"/>
      <c r="U187" s="32"/>
      <c r="V187" s="38"/>
      <c r="W187" s="38"/>
      <c r="X187" s="32"/>
      <c r="Y187" s="38"/>
      <c r="Z187" s="32"/>
      <c r="AA187" s="38"/>
      <c r="AB187" s="38"/>
      <c r="AC187" s="32"/>
      <c r="AD187" s="38"/>
      <c r="AE187" s="32"/>
      <c r="AF187" s="38"/>
      <c r="AG187" s="38"/>
      <c r="AH187" s="32"/>
      <c r="AI187" s="38"/>
      <c r="AJ187" s="32"/>
      <c r="AK187" s="38"/>
      <c r="AL187" s="38"/>
      <c r="AM187" s="38"/>
      <c r="AN187" s="32"/>
      <c r="AO187" s="32"/>
      <c r="AP187" s="39"/>
      <c r="AQ187" s="32"/>
      <c r="AR187" s="32"/>
      <c r="AS187" s="32"/>
      <c r="AT187" s="39"/>
      <c r="AU187" s="32"/>
      <c r="AV187" s="32"/>
      <c r="AW187" s="32"/>
      <c r="AX187" s="39"/>
      <c r="AY187" s="32"/>
      <c r="AZ187" s="32"/>
      <c r="BA187" s="32"/>
      <c r="BB187" s="32"/>
      <c r="BC187" s="40"/>
    </row>
    <row r="188" spans="2:55" ht="14.25">
      <c r="B188" s="33"/>
      <c r="C188" s="38"/>
      <c r="D188" s="32"/>
      <c r="E188" s="38"/>
      <c r="F188" s="32"/>
      <c r="G188" s="38"/>
      <c r="H188" s="38"/>
      <c r="I188" s="32"/>
      <c r="J188" s="38"/>
      <c r="K188" s="32"/>
      <c r="L188" s="38"/>
      <c r="M188" s="38"/>
      <c r="N188" s="32"/>
      <c r="O188" s="38"/>
      <c r="P188" s="32"/>
      <c r="Q188" s="38"/>
      <c r="R188" s="38"/>
      <c r="S188" s="32"/>
      <c r="T188" s="38"/>
      <c r="U188" s="32"/>
      <c r="V188" s="38"/>
      <c r="W188" s="38"/>
      <c r="X188" s="32"/>
      <c r="Y188" s="38"/>
      <c r="Z188" s="32"/>
      <c r="AA188" s="38"/>
      <c r="AB188" s="38"/>
      <c r="AC188" s="32"/>
      <c r="AD188" s="38"/>
      <c r="AE188" s="32"/>
      <c r="AF188" s="38"/>
      <c r="AG188" s="38"/>
      <c r="AH188" s="32"/>
      <c r="AI188" s="38"/>
      <c r="AJ188" s="32"/>
      <c r="AK188" s="38"/>
      <c r="AL188" s="38"/>
      <c r="AM188" s="38"/>
      <c r="AN188" s="32"/>
      <c r="AO188" s="32"/>
      <c r="AP188" s="39"/>
      <c r="AQ188" s="32"/>
      <c r="AR188" s="32"/>
      <c r="AS188" s="32"/>
      <c r="AT188" s="39"/>
      <c r="AU188" s="32"/>
      <c r="AV188" s="32"/>
      <c r="AW188" s="32"/>
      <c r="AX188" s="39"/>
      <c r="AY188" s="32"/>
      <c r="AZ188" s="32"/>
      <c r="BA188" s="32"/>
      <c r="BB188" s="32"/>
      <c r="BC188" s="40"/>
    </row>
    <row r="189" spans="2:55" ht="14.25">
      <c r="B189" s="33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8"/>
      <c r="AN189" s="32"/>
      <c r="AO189" s="32"/>
      <c r="AP189" s="39"/>
      <c r="AQ189" s="32"/>
      <c r="AR189" s="32"/>
      <c r="AS189" s="32"/>
      <c r="AT189" s="39"/>
      <c r="AU189" s="32"/>
      <c r="AV189" s="32"/>
      <c r="AW189" s="32"/>
      <c r="AX189" s="39"/>
      <c r="AY189" s="32"/>
      <c r="AZ189" s="39"/>
      <c r="BA189" s="39"/>
      <c r="BB189" s="39"/>
      <c r="BC189" s="40"/>
    </row>
    <row r="190" spans="2:55" ht="14.25">
      <c r="B190" s="33"/>
      <c r="C190" s="38"/>
      <c r="D190" s="32"/>
      <c r="E190" s="38"/>
      <c r="F190" s="32"/>
      <c r="G190" s="38"/>
      <c r="H190" s="38"/>
      <c r="I190" s="32"/>
      <c r="J190" s="38"/>
      <c r="K190" s="32"/>
      <c r="L190" s="38"/>
      <c r="M190" s="38"/>
      <c r="N190" s="32"/>
      <c r="O190" s="38"/>
      <c r="P190" s="32"/>
      <c r="Q190" s="38"/>
      <c r="R190" s="38"/>
      <c r="S190" s="32"/>
      <c r="T190" s="38"/>
      <c r="U190" s="32"/>
      <c r="V190" s="38"/>
      <c r="W190" s="38"/>
      <c r="X190" s="32"/>
      <c r="Y190" s="38"/>
      <c r="Z190" s="32"/>
      <c r="AA190" s="38"/>
      <c r="AB190" s="38"/>
      <c r="AC190" s="32"/>
      <c r="AD190" s="38"/>
      <c r="AE190" s="32"/>
      <c r="AF190" s="38"/>
      <c r="AG190" s="38"/>
      <c r="AH190" s="32"/>
      <c r="AI190" s="38"/>
      <c r="AJ190" s="32"/>
      <c r="AK190" s="38"/>
      <c r="AL190" s="38"/>
      <c r="AM190" s="38"/>
      <c r="AN190" s="32"/>
      <c r="AO190" s="32"/>
      <c r="AP190" s="39"/>
      <c r="AQ190" s="32"/>
      <c r="AR190" s="32"/>
      <c r="AS190" s="32"/>
      <c r="AT190" s="39"/>
      <c r="AU190" s="32"/>
      <c r="AV190" s="32"/>
      <c r="AW190" s="32"/>
      <c r="AX190" s="39"/>
      <c r="AY190" s="32"/>
      <c r="AZ190" s="32"/>
      <c r="BA190" s="32"/>
      <c r="BB190" s="32"/>
      <c r="BC190" s="40"/>
    </row>
    <row r="191" spans="2:55" ht="14.25">
      <c r="B191" s="33"/>
      <c r="C191" s="38"/>
      <c r="D191" s="32"/>
      <c r="E191" s="38"/>
      <c r="F191" s="32"/>
      <c r="G191" s="38"/>
      <c r="H191" s="38"/>
      <c r="I191" s="32"/>
      <c r="J191" s="38"/>
      <c r="K191" s="32"/>
      <c r="L191" s="38"/>
      <c r="M191" s="38"/>
      <c r="N191" s="32"/>
      <c r="O191" s="38"/>
      <c r="P191" s="32"/>
      <c r="Q191" s="38"/>
      <c r="R191" s="38"/>
      <c r="S191" s="32"/>
      <c r="T191" s="38"/>
      <c r="U191" s="32"/>
      <c r="V191" s="38"/>
      <c r="W191" s="38"/>
      <c r="X191" s="32"/>
      <c r="Y191" s="38"/>
      <c r="Z191" s="32"/>
      <c r="AA191" s="38"/>
      <c r="AB191" s="38"/>
      <c r="AC191" s="32"/>
      <c r="AD191" s="38"/>
      <c r="AE191" s="32"/>
      <c r="AF191" s="38"/>
      <c r="AG191" s="38"/>
      <c r="AH191" s="32"/>
      <c r="AI191" s="38"/>
      <c r="AJ191" s="32"/>
      <c r="AK191" s="38"/>
      <c r="AL191" s="38"/>
      <c r="AM191" s="38"/>
      <c r="AN191" s="32"/>
      <c r="AO191" s="32"/>
      <c r="AP191" s="39"/>
      <c r="AQ191" s="32"/>
      <c r="AR191" s="32"/>
      <c r="AS191" s="32"/>
      <c r="AT191" s="39"/>
      <c r="AU191" s="32"/>
      <c r="AV191" s="32"/>
      <c r="AW191" s="32"/>
      <c r="AX191" s="39"/>
      <c r="AY191" s="32"/>
      <c r="AZ191" s="32"/>
      <c r="BA191" s="32"/>
      <c r="BB191" s="32"/>
      <c r="BC191" s="40"/>
    </row>
    <row r="192" spans="2:55" ht="14.25">
      <c r="B192" s="33"/>
      <c r="C192" s="38"/>
      <c r="D192" s="32"/>
      <c r="E192" s="38"/>
      <c r="F192" s="32"/>
      <c r="G192" s="38"/>
      <c r="H192" s="38"/>
      <c r="I192" s="32"/>
      <c r="J192" s="38"/>
      <c r="K192" s="32"/>
      <c r="L192" s="38"/>
      <c r="M192" s="38"/>
      <c r="N192" s="32"/>
      <c r="O192" s="38"/>
      <c r="P192" s="32"/>
      <c r="Q192" s="38"/>
      <c r="R192" s="38"/>
      <c r="S192" s="32"/>
      <c r="T192" s="38"/>
      <c r="U192" s="32"/>
      <c r="V192" s="38"/>
      <c r="W192" s="38"/>
      <c r="X192" s="32"/>
      <c r="Y192" s="38"/>
      <c r="Z192" s="32"/>
      <c r="AA192" s="38"/>
      <c r="AB192" s="38"/>
      <c r="AC192" s="32"/>
      <c r="AD192" s="38"/>
      <c r="AE192" s="32"/>
      <c r="AF192" s="38"/>
      <c r="AG192" s="38"/>
      <c r="AH192" s="32"/>
      <c r="AI192" s="38"/>
      <c r="AJ192" s="32"/>
      <c r="AK192" s="38"/>
      <c r="AL192" s="38"/>
      <c r="AM192" s="38"/>
      <c r="AN192" s="32"/>
      <c r="AO192" s="32"/>
      <c r="AP192" s="39"/>
      <c r="AQ192" s="32"/>
      <c r="AR192" s="32"/>
      <c r="AS192" s="32"/>
      <c r="AT192" s="39"/>
      <c r="AU192" s="32"/>
      <c r="AV192" s="32"/>
      <c r="AW192" s="32"/>
      <c r="AX192" s="39"/>
      <c r="AY192" s="32"/>
      <c r="AZ192" s="32"/>
      <c r="BA192" s="32"/>
      <c r="BB192" s="32"/>
      <c r="BC192" s="40"/>
    </row>
    <row r="193" spans="2:55" ht="13.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2:55" ht="13.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2:55" ht="13.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2:55" ht="13.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2:55" ht="13.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2:55" ht="13.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2:55" ht="13.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2:55" ht="13.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</sheetData>
  <sheetProtection sheet="1" objects="1" scenarios="1"/>
  <mergeCells count="298">
    <mergeCell ref="B97:AK97"/>
    <mergeCell ref="AM97:BC97"/>
    <mergeCell ref="BC29:BC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W29:AW32"/>
    <mergeCell ref="AX29:AX32"/>
    <mergeCell ref="AY29:AY32"/>
    <mergeCell ref="AZ29:AZ32"/>
    <mergeCell ref="BA29:BA32"/>
    <mergeCell ref="BB29:BB32"/>
    <mergeCell ref="AQ29:AQ32"/>
    <mergeCell ref="AR29:AR32"/>
    <mergeCell ref="AS29:AS32"/>
    <mergeCell ref="AT29:AT32"/>
    <mergeCell ref="AU29:AU32"/>
    <mergeCell ref="AV29:AV32"/>
    <mergeCell ref="AB29:AF29"/>
    <mergeCell ref="AG29:AK29"/>
    <mergeCell ref="AM29:AM32"/>
    <mergeCell ref="AN29:AN32"/>
    <mergeCell ref="AO29:AO32"/>
    <mergeCell ref="AP29:AP32"/>
    <mergeCell ref="AB30:AB32"/>
    <mergeCell ref="AF30:AF32"/>
    <mergeCell ref="AG30:AG32"/>
    <mergeCell ref="AK30:AK32"/>
    <mergeCell ref="B29:B32"/>
    <mergeCell ref="C29:G29"/>
    <mergeCell ref="H29:L29"/>
    <mergeCell ref="M29:Q29"/>
    <mergeCell ref="R29:V29"/>
    <mergeCell ref="W29:AA29"/>
    <mergeCell ref="AA30:AA32"/>
    <mergeCell ref="BC25:BC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W25:AW28"/>
    <mergeCell ref="AX25:AX28"/>
    <mergeCell ref="AY25:AY28"/>
    <mergeCell ref="AZ25:AZ28"/>
    <mergeCell ref="BA25:BA28"/>
    <mergeCell ref="BB25:BB28"/>
    <mergeCell ref="AQ25:AQ28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  <mergeCell ref="AG26:AG28"/>
    <mergeCell ref="AK26:AK28"/>
    <mergeCell ref="B25:B28"/>
    <mergeCell ref="C25:G25"/>
    <mergeCell ref="H25:L25"/>
    <mergeCell ref="M25:Q25"/>
    <mergeCell ref="R25:V25"/>
    <mergeCell ref="W25:AA25"/>
    <mergeCell ref="AA26:AA28"/>
    <mergeCell ref="BC21:BC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W21:AW24"/>
    <mergeCell ref="AX21:AX24"/>
    <mergeCell ref="AY21:AY24"/>
    <mergeCell ref="AZ21:AZ24"/>
    <mergeCell ref="BA21:BA24"/>
    <mergeCell ref="BB21:BB24"/>
    <mergeCell ref="AQ21:AQ24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2:AG24"/>
    <mergeCell ref="AK22:AK24"/>
    <mergeCell ref="B21:B24"/>
    <mergeCell ref="C21:G21"/>
    <mergeCell ref="H21:L21"/>
    <mergeCell ref="M21:Q21"/>
    <mergeCell ref="R21:V21"/>
    <mergeCell ref="W21:AA21"/>
    <mergeCell ref="AA22:AA24"/>
    <mergeCell ref="BC17:BC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W17:AW20"/>
    <mergeCell ref="AX17:AX20"/>
    <mergeCell ref="AY17:AY20"/>
    <mergeCell ref="AZ17:AZ20"/>
    <mergeCell ref="BA17:BA20"/>
    <mergeCell ref="BB17:BB20"/>
    <mergeCell ref="AQ17:AQ20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18:AG20"/>
    <mergeCell ref="AK18:AK20"/>
    <mergeCell ref="AN13:AN16"/>
    <mergeCell ref="AO13:AO16"/>
    <mergeCell ref="AP13:AP16"/>
    <mergeCell ref="AQ13:AQ16"/>
    <mergeCell ref="AG14:AG16"/>
    <mergeCell ref="AK14:AK16"/>
    <mergeCell ref="B17:B20"/>
    <mergeCell ref="C17:G17"/>
    <mergeCell ref="H17:L17"/>
    <mergeCell ref="M17:Q17"/>
    <mergeCell ref="R17:V17"/>
    <mergeCell ref="W17:AA17"/>
    <mergeCell ref="AA18:AA20"/>
    <mergeCell ref="R14:R16"/>
    <mergeCell ref="V14:V16"/>
    <mergeCell ref="W14:W16"/>
    <mergeCell ref="AA14:AA16"/>
    <mergeCell ref="B13:B16"/>
    <mergeCell ref="C13:G13"/>
    <mergeCell ref="H13:L13"/>
    <mergeCell ref="M13:Q13"/>
    <mergeCell ref="R13:V13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X13:AX16"/>
    <mergeCell ref="C14:C16"/>
    <mergeCell ref="G14:G16"/>
    <mergeCell ref="H14:H16"/>
    <mergeCell ref="L14:L16"/>
    <mergeCell ref="M14:M16"/>
    <mergeCell ref="Q14:Q16"/>
    <mergeCell ref="AY9:AY12"/>
    <mergeCell ref="AZ9:AZ12"/>
    <mergeCell ref="BA9:BA12"/>
    <mergeCell ref="W13:AA13"/>
    <mergeCell ref="AB13:AF13"/>
    <mergeCell ref="Q10:Q12"/>
    <mergeCell ref="R10:R12"/>
    <mergeCell ref="V10:V12"/>
    <mergeCell ref="W10:W12"/>
    <mergeCell ref="AA10:AA12"/>
    <mergeCell ref="AB10:AB12"/>
    <mergeCell ref="AB14:AB16"/>
    <mergeCell ref="AF14:AF16"/>
    <mergeCell ref="AY13:AY16"/>
    <mergeCell ref="AZ13:AZ16"/>
    <mergeCell ref="BA13:BA16"/>
    <mergeCell ref="AG13:AK13"/>
    <mergeCell ref="AM13:AM16"/>
    <mergeCell ref="BB9:BB12"/>
    <mergeCell ref="BC9:BC12"/>
    <mergeCell ref="C10:C12"/>
    <mergeCell ref="G10:G12"/>
    <mergeCell ref="H10:H12"/>
    <mergeCell ref="L10:L12"/>
    <mergeCell ref="M10:M12"/>
    <mergeCell ref="AS9:AS12"/>
    <mergeCell ref="AT9:AT12"/>
    <mergeCell ref="AU9:AU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F10:AF12"/>
    <mergeCell ref="AG10:AG12"/>
    <mergeCell ref="B9:B12"/>
    <mergeCell ref="C9:G9"/>
    <mergeCell ref="H9:L9"/>
    <mergeCell ref="M9:Q9"/>
    <mergeCell ref="R9:V9"/>
    <mergeCell ref="W9:AA9"/>
    <mergeCell ref="AB9:AF9"/>
    <mergeCell ref="AG9:AK9"/>
    <mergeCell ref="R6:R8"/>
    <mergeCell ref="V6:V8"/>
    <mergeCell ref="W6:W8"/>
    <mergeCell ref="AA6:AA8"/>
    <mergeCell ref="AB6:AB8"/>
    <mergeCell ref="AF6:AF8"/>
    <mergeCell ref="AK10:AK12"/>
    <mergeCell ref="B5:B8"/>
    <mergeCell ref="C5:G5"/>
    <mergeCell ref="H5:L5"/>
    <mergeCell ref="M5:Q5"/>
    <mergeCell ref="R5:V5"/>
    <mergeCell ref="W5:AA5"/>
    <mergeCell ref="AB5:AF5"/>
    <mergeCell ref="AG5:AK5"/>
    <mergeCell ref="AZ5:AZ8"/>
    <mergeCell ref="BA5:BA8"/>
    <mergeCell ref="BB5:BB8"/>
    <mergeCell ref="BC5:BC8"/>
    <mergeCell ref="C6:C8"/>
    <mergeCell ref="G6:G8"/>
    <mergeCell ref="H6:H8"/>
    <mergeCell ref="L6:L8"/>
    <mergeCell ref="M6:M8"/>
    <mergeCell ref="Q6:Q8"/>
    <mergeCell ref="AT5:AT8"/>
    <mergeCell ref="AU5:AU8"/>
    <mergeCell ref="AV5:AV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G6:AG8"/>
    <mergeCell ref="AK6:AK8"/>
    <mergeCell ref="AM5:AM8"/>
    <mergeCell ref="B1:AK1"/>
    <mergeCell ref="AM1:BC1"/>
    <mergeCell ref="B2:AK2"/>
    <mergeCell ref="AM2:BC2"/>
    <mergeCell ref="B3:B4"/>
    <mergeCell ref="C3:G4"/>
    <mergeCell ref="H3:L4"/>
    <mergeCell ref="M3:Q4"/>
    <mergeCell ref="R3:V4"/>
    <mergeCell ref="W3:AA4"/>
    <mergeCell ref="BC3:BC4"/>
    <mergeCell ref="AU3:AU4"/>
    <mergeCell ref="AV3:AX3"/>
    <mergeCell ref="AY3:AY4"/>
    <mergeCell ref="AZ3:AZ4"/>
    <mergeCell ref="BA3:BA4"/>
    <mergeCell ref="BB3:BB4"/>
    <mergeCell ref="AB3:AF4"/>
    <mergeCell ref="AG3:AK4"/>
    <mergeCell ref="AM3:AM4"/>
    <mergeCell ref="AN3:AP3"/>
    <mergeCell ref="AQ3:AQ4"/>
    <mergeCell ref="AR3:AT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user</cp:lastModifiedBy>
  <cp:lastPrinted>2015-02-18T06:51:39Z</cp:lastPrinted>
  <dcterms:created xsi:type="dcterms:W3CDTF">2015-02-11T05:08:41Z</dcterms:created>
  <dcterms:modified xsi:type="dcterms:W3CDTF">2015-02-18T06:53:29Z</dcterms:modified>
  <cp:category/>
  <cp:version/>
  <cp:contentType/>
  <cp:contentStatus/>
</cp:coreProperties>
</file>